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visao\CARLOS HENRIQUE\PROCESSOS SEI\2023\PROJETO EXECUTIVO CABEAMENTO ESTRUTURADO\"/>
    </mc:Choice>
  </mc:AlternateContent>
  <xr:revisionPtr revIDLastSave="0" documentId="8_{A77D43B4-6F67-4255-8AAF-57941801C5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RÇAM + TR" sheetId="8" r:id="rId1"/>
  </sheets>
  <definedNames>
    <definedName name="_xlnm.Print_Area" localSheetId="0">'ORÇAM + TR'!$A$1:$H$42</definedName>
  </definedNames>
  <calcPr calcId="191029"/>
</workbook>
</file>

<file path=xl/calcChain.xml><?xml version="1.0" encoding="utf-8"?>
<calcChain xmlns="http://schemas.openxmlformats.org/spreadsheetml/2006/main">
  <c r="H14" i="8" l="1"/>
  <c r="H11" i="8"/>
  <c r="K26" i="8" l="1"/>
  <c r="L26" i="8" s="1"/>
  <c r="H26" i="8" s="1"/>
  <c r="H39" i="8"/>
  <c r="K25" i="8"/>
  <c r="L25" i="8" s="1"/>
  <c r="J20" i="8"/>
  <c r="H17" i="8" l="1"/>
  <c r="H19" i="8" s="1"/>
  <c r="H25" i="8"/>
  <c r="H18" i="8" l="1"/>
  <c r="H20" i="8" s="1"/>
  <c r="H31" i="8" s="1"/>
  <c r="H36" i="8" s="1"/>
  <c r="H37" i="8" s="1"/>
  <c r="H27" i="8"/>
  <c r="H38" i="8" l="1"/>
  <c r="H41" i="8" s="1"/>
  <c r="K32" i="8" l="1"/>
</calcChain>
</file>

<file path=xl/sharedStrings.xml><?xml version="1.0" encoding="utf-8"?>
<sst xmlns="http://schemas.openxmlformats.org/spreadsheetml/2006/main" count="55" uniqueCount="47">
  <si>
    <t>ITEM</t>
  </si>
  <si>
    <t>1. EQUIPE E ENCARGOS</t>
  </si>
  <si>
    <t>DISCRIMINAÇÃO</t>
  </si>
  <si>
    <t>Cód.
Tab. DNIT</t>
  </si>
  <si>
    <t>CUSTOS (R$)</t>
  </si>
  <si>
    <t>Nº DE PRÉDIOS</t>
  </si>
  <si>
    <t>UNITÁRIOS</t>
  </si>
  <si>
    <t>TOTAIS</t>
  </si>
  <si>
    <t>MESES</t>
  </si>
  <si>
    <t>DIF. TOTAL</t>
  </si>
  <si>
    <t xml:space="preserve">SOMA 1 </t>
  </si>
  <si>
    <t>PESSOAL COTAÇÃO</t>
  </si>
  <si>
    <t>SOMA 2</t>
  </si>
  <si>
    <t>QUANT.</t>
  </si>
  <si>
    <t>UNID.</t>
  </si>
  <si>
    <t>VALOR</t>
  </si>
  <si>
    <t>DESCONTO</t>
  </si>
  <si>
    <t>AJUSTE</t>
  </si>
  <si>
    <t>4. REMUNERAÇÃO E DESPESAS FISCAIS</t>
  </si>
  <si>
    <t>%</t>
  </si>
  <si>
    <t>REFERÊNCIAS</t>
  </si>
  <si>
    <t>Remuneração</t>
  </si>
  <si>
    <t>Despesas Fiscais</t>
  </si>
  <si>
    <t>K =</t>
  </si>
  <si>
    <t>Despesas Financeiras</t>
  </si>
  <si>
    <t xml:space="preserve">%   S/ SOMA </t>
  </si>
  <si>
    <t>2. EQUIPAMENTOS E SERVIÇOS DE TERCEIROS</t>
  </si>
  <si>
    <t>SOMA 3</t>
  </si>
  <si>
    <t>Encargos Sociais</t>
  </si>
  <si>
    <t>DATA BASE:</t>
  </si>
  <si>
    <t>Decreto 38.409/2012</t>
  </si>
  <si>
    <t>RESPONSÁVEL TÉCNICO</t>
  </si>
  <si>
    <t>Custos Administrativos Decreto 38.409/2012</t>
  </si>
  <si>
    <t>EQUIPE TÉCNICA</t>
  </si>
  <si>
    <t xml:space="preserve"> S/ SOMA 4</t>
  </si>
  <si>
    <t>SOMA 5</t>
  </si>
  <si>
    <t xml:space="preserve"> S/ SOMA 5</t>
  </si>
  <si>
    <t>SOMA 4 = S2+S3</t>
  </si>
  <si>
    <t>VALOR GLOBAL</t>
  </si>
  <si>
    <t>QUANT. (hs/mês)</t>
  </si>
  <si>
    <t>AUXILIAR TÉCNICO</t>
  </si>
  <si>
    <t>Contratação de empresa de Consultoria para elaboração de projeto executivo de cabeamento estruturado para áreas administrativas compreendendo as Coordenações de Boas Praticas de Fabricação e Engenharia , do Laboratório Farmacêutico do Estado de Pernambuco Governador Miguel Arraes S/A – LAFEPE, Recife/PE.</t>
  </si>
  <si>
    <t>Anexo 03 - Planilha Orçamentária</t>
  </si>
  <si>
    <t>P8066</t>
  </si>
  <si>
    <t>Técnico Obra/cadista ( 110 horas/ mês)</t>
  </si>
  <si>
    <t>P8147</t>
  </si>
  <si>
    <t>Engenheiro Pleno  ( 60 horas/ mês)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</si>
</sst>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0\ "/>
    <numFmt numFmtId="166" formatCode="#,##0.0"/>
    <numFmt numFmtId="167" formatCode="_(* #,##0_);_(* \(#,##0\);_(* &quot;-&quot;??_);_(@_)"/>
    <numFmt numFmtId="168" formatCode="#,##0.000000000"/>
    <numFmt numFmtId="169" formatCode="_(* #,##0.000000000_);_(* \(#,##0.000000000\);_(* &quot;-&quot;?????????_);_(@_)"/>
    <numFmt numFmtId="170" formatCode="0.000%"/>
  </numFmts>
  <fonts count="14" x14ac:knownFonts="1">
    <font>
      <sz val="10"/>
      <name val="Arial"/>
    </font>
    <font>
      <sz val="16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6"/>
      <name val="Tahoma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165" fontId="2" fillId="2" borderId="0" xfId="0" applyNumberFormat="1" applyFont="1" applyFill="1" applyAlignment="1">
      <alignment horizontal="left" vertical="center" indent="1"/>
    </xf>
    <xf numFmtId="165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164" fontId="8" fillId="0" borderId="0" xfId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8" fillId="0" borderId="0" xfId="1" applyFont="1" applyAlignment="1">
      <alignment horizontal="right" vertical="center"/>
    </xf>
    <xf numFmtId="168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164" fontId="2" fillId="0" borderId="5" xfId="1" applyFont="1" applyBorder="1" applyAlignment="1">
      <alignment vertical="center"/>
    </xf>
    <xf numFmtId="164" fontId="2" fillId="0" borderId="5" xfId="1" applyFont="1" applyBorder="1" applyAlignment="1">
      <alignment horizontal="center" vertical="center"/>
    </xf>
    <xf numFmtId="167" fontId="2" fillId="0" borderId="5" xfId="1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0" fontId="2" fillId="0" borderId="5" xfId="0" applyNumberFormat="1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6" xfId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vertical="center"/>
    </xf>
    <xf numFmtId="164" fontId="6" fillId="3" borderId="11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 indent="1"/>
    </xf>
    <xf numFmtId="166" fontId="2" fillId="3" borderId="20" xfId="0" applyNumberFormat="1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right" vertical="center"/>
    </xf>
    <xf numFmtId="164" fontId="6" fillId="3" borderId="22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 wrapText="1" indent="1"/>
    </xf>
    <xf numFmtId="0" fontId="13" fillId="0" borderId="8" xfId="0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</xdr:colOff>
      <xdr:row>0</xdr:row>
      <xdr:rowOff>142875</xdr:rowOff>
    </xdr:from>
    <xdr:to>
      <xdr:col>7</xdr:col>
      <xdr:colOff>990599</xdr:colOff>
      <xdr:row>0</xdr:row>
      <xdr:rowOff>657225</xdr:rowOff>
    </xdr:to>
    <xdr:pic>
      <xdr:nvPicPr>
        <xdr:cNvPr id="3" name="Imagem 2" descr="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4" y="142875"/>
          <a:ext cx="1952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showGridLines="0" tabSelected="1" workbookViewId="0">
      <selection activeCell="N6" sqref="N6"/>
    </sheetView>
  </sheetViews>
  <sheetFormatPr defaultColWidth="9.140625" defaultRowHeight="16.5" x14ac:dyDescent="0.2"/>
  <cols>
    <col min="1" max="1" width="9.140625" style="12"/>
    <col min="2" max="2" width="29" style="12" customWidth="1"/>
    <col min="3" max="3" width="8" style="12" customWidth="1"/>
    <col min="4" max="4" width="16.42578125" style="12" customWidth="1"/>
    <col min="5" max="5" width="9.140625" style="12" customWidth="1"/>
    <col min="6" max="6" width="9.140625" style="6" customWidth="1"/>
    <col min="7" max="7" width="14.85546875" style="31" customWidth="1"/>
    <col min="8" max="8" width="16.140625" style="32" customWidth="1"/>
    <col min="9" max="9" width="4.5703125" style="16" customWidth="1"/>
    <col min="10" max="10" width="17.42578125" style="9" hidden="1" customWidth="1"/>
    <col min="11" max="11" width="17.42578125" style="13" hidden="1" customWidth="1"/>
    <col min="12" max="12" width="17.42578125" style="12" hidden="1" customWidth="1"/>
    <col min="13" max="14" width="17.42578125" style="12" customWidth="1"/>
    <col min="15" max="15" width="9.140625" style="12"/>
    <col min="16" max="16" width="12" style="12" bestFit="1" customWidth="1"/>
    <col min="17" max="16384" width="9.140625" style="12"/>
  </cols>
  <sheetData>
    <row r="1" spans="1:14" s="1" customFormat="1" ht="90" customHeight="1" thickBot="1" x14ac:dyDescent="0.25">
      <c r="B1" s="115" t="s">
        <v>41</v>
      </c>
      <c r="C1" s="116"/>
      <c r="D1" s="116"/>
      <c r="E1" s="116"/>
      <c r="F1" s="117"/>
      <c r="G1" s="118"/>
      <c r="H1" s="119"/>
    </row>
    <row r="2" spans="1:14" s="5" customFormat="1" ht="5.25" customHeight="1" x14ac:dyDescent="0.2">
      <c r="A2" s="2"/>
      <c r="B2" s="2"/>
      <c r="C2" s="3"/>
      <c r="D2" s="3"/>
      <c r="E2" s="4"/>
      <c r="F2" s="4"/>
      <c r="G2" s="4"/>
      <c r="H2" s="4"/>
    </row>
    <row r="3" spans="1:14" s="7" customFormat="1" ht="18" x14ac:dyDescent="0.2">
      <c r="B3" s="120" t="s">
        <v>42</v>
      </c>
      <c r="C3" s="120"/>
      <c r="D3" s="120"/>
      <c r="E3" s="120"/>
      <c r="F3" s="120"/>
      <c r="G3" s="36" t="s">
        <v>29</v>
      </c>
      <c r="H3" s="37">
        <v>45000</v>
      </c>
    </row>
    <row r="4" spans="1:14" s="5" customFormat="1" ht="3.75" customHeight="1" x14ac:dyDescent="0.2">
      <c r="B4" s="8"/>
      <c r="E4" s="6"/>
    </row>
    <row r="5" spans="1:14" s="5" customFormat="1" ht="5.25" customHeight="1" x14ac:dyDescent="0.2">
      <c r="A5" s="2"/>
      <c r="B5" s="2"/>
      <c r="C5" s="3"/>
      <c r="D5" s="3"/>
      <c r="E5" s="4"/>
      <c r="F5" s="4"/>
      <c r="G5" s="4"/>
      <c r="H5" s="4"/>
    </row>
    <row r="6" spans="1:14" ht="25.5" customHeight="1" thickBot="1" x14ac:dyDescent="0.25">
      <c r="B6" s="10" t="s">
        <v>1</v>
      </c>
      <c r="F6" s="14"/>
      <c r="G6" s="12"/>
      <c r="H6" s="15"/>
    </row>
    <row r="7" spans="1:14" s="18" customFormat="1" ht="17.25" thickBot="1" x14ac:dyDescent="0.25">
      <c r="A7" s="104" t="s">
        <v>0</v>
      </c>
      <c r="B7" s="109" t="s">
        <v>2</v>
      </c>
      <c r="C7" s="110"/>
      <c r="D7" s="110"/>
      <c r="E7" s="113" t="s">
        <v>3</v>
      </c>
      <c r="F7" s="113" t="s">
        <v>39</v>
      </c>
      <c r="G7" s="110" t="s">
        <v>4</v>
      </c>
      <c r="H7" s="110"/>
      <c r="I7" s="17"/>
      <c r="J7" s="9" t="s">
        <v>5</v>
      </c>
      <c r="K7" s="13">
        <v>215</v>
      </c>
    </row>
    <row r="8" spans="1:14" s="18" customFormat="1" x14ac:dyDescent="0.2">
      <c r="A8" s="105"/>
      <c r="B8" s="111"/>
      <c r="C8" s="112"/>
      <c r="D8" s="112"/>
      <c r="E8" s="114"/>
      <c r="F8" s="114"/>
      <c r="G8" s="41" t="s">
        <v>6</v>
      </c>
      <c r="H8" s="41" t="s">
        <v>7</v>
      </c>
      <c r="I8" s="17"/>
      <c r="J8" s="9" t="s">
        <v>8</v>
      </c>
      <c r="K8" s="13">
        <v>5</v>
      </c>
    </row>
    <row r="9" spans="1:14" x14ac:dyDescent="0.2">
      <c r="A9" s="40"/>
      <c r="B9" s="94" t="s">
        <v>33</v>
      </c>
      <c r="C9" s="95"/>
      <c r="D9" s="96"/>
      <c r="E9" s="43"/>
      <c r="F9" s="44"/>
      <c r="G9" s="44"/>
      <c r="H9" s="45"/>
    </row>
    <row r="10" spans="1:14" x14ac:dyDescent="0.2">
      <c r="A10" s="43">
        <v>1</v>
      </c>
      <c r="B10" s="106" t="s">
        <v>31</v>
      </c>
      <c r="C10" s="107"/>
      <c r="D10" s="108"/>
      <c r="E10" s="43"/>
      <c r="F10" s="44"/>
      <c r="G10" s="44"/>
      <c r="H10" s="45"/>
      <c r="I10" s="12"/>
      <c r="J10" s="19"/>
      <c r="K10" s="20"/>
      <c r="N10" s="84"/>
    </row>
    <row r="11" spans="1:14" x14ac:dyDescent="0.2">
      <c r="A11" s="43"/>
      <c r="B11" s="100" t="s">
        <v>46</v>
      </c>
      <c r="C11" s="100"/>
      <c r="D11" s="100"/>
      <c r="E11" s="43" t="s">
        <v>43</v>
      </c>
      <c r="F11" s="44">
        <v>60</v>
      </c>
      <c r="G11" s="44"/>
      <c r="H11" s="45">
        <f>F11*G11</f>
        <v>0</v>
      </c>
      <c r="I11" s="12"/>
      <c r="J11" s="19"/>
      <c r="K11" s="20"/>
      <c r="N11" s="84"/>
    </row>
    <row r="12" spans="1:14" x14ac:dyDescent="0.2">
      <c r="A12" s="43"/>
      <c r="B12" s="100"/>
      <c r="C12" s="100"/>
      <c r="D12" s="100"/>
      <c r="E12" s="43"/>
      <c r="F12" s="44"/>
      <c r="G12" s="44"/>
      <c r="H12" s="45"/>
      <c r="I12" s="12"/>
      <c r="J12" s="19"/>
      <c r="K12" s="20"/>
      <c r="N12" s="84"/>
    </row>
    <row r="13" spans="1:14" x14ac:dyDescent="0.2">
      <c r="A13" s="43">
        <v>2</v>
      </c>
      <c r="B13" s="101" t="s">
        <v>40</v>
      </c>
      <c r="C13" s="101"/>
      <c r="D13" s="101"/>
      <c r="E13" s="43"/>
      <c r="F13" s="44"/>
      <c r="G13" s="44"/>
      <c r="H13" s="45"/>
      <c r="I13" s="12"/>
      <c r="J13" s="19"/>
      <c r="K13" s="20"/>
      <c r="N13" s="84"/>
    </row>
    <row r="14" spans="1:14" x14ac:dyDescent="0.2">
      <c r="A14" s="43"/>
      <c r="B14" s="102" t="s">
        <v>44</v>
      </c>
      <c r="C14" s="102"/>
      <c r="D14" s="102"/>
      <c r="E14" s="43" t="s">
        <v>45</v>
      </c>
      <c r="F14" s="44">
        <v>110</v>
      </c>
      <c r="G14" s="44"/>
      <c r="H14" s="45">
        <f>F14*G14</f>
        <v>0</v>
      </c>
      <c r="I14" s="12"/>
      <c r="J14" s="19"/>
      <c r="K14" s="20"/>
      <c r="N14" s="84"/>
    </row>
    <row r="15" spans="1:14" x14ac:dyDescent="0.2">
      <c r="A15" s="43"/>
      <c r="B15" s="103"/>
      <c r="C15" s="103"/>
      <c r="D15" s="103"/>
      <c r="E15" s="43"/>
      <c r="F15" s="44"/>
      <c r="G15" s="44"/>
      <c r="H15" s="45"/>
      <c r="I15" s="12"/>
      <c r="J15" s="19"/>
      <c r="K15" s="20"/>
      <c r="N15" s="84"/>
    </row>
    <row r="16" spans="1:14" ht="17.25" thickBot="1" x14ac:dyDescent="0.25">
      <c r="A16" s="40"/>
      <c r="B16" s="56"/>
      <c r="C16" s="38"/>
      <c r="D16" s="57"/>
      <c r="E16" s="43"/>
      <c r="F16" s="44"/>
      <c r="G16" s="82"/>
      <c r="H16" s="76"/>
      <c r="I16" s="12"/>
      <c r="J16" s="19"/>
      <c r="K16" s="20"/>
    </row>
    <row r="17" spans="1:14" ht="17.25" thickBot="1" x14ac:dyDescent="0.25">
      <c r="A17" s="40"/>
      <c r="B17" s="94"/>
      <c r="C17" s="95"/>
      <c r="D17" s="96"/>
      <c r="E17" s="46"/>
      <c r="F17" s="80"/>
      <c r="G17" s="79" t="s">
        <v>10</v>
      </c>
      <c r="H17" s="73">
        <f>SUM(H9:H16)</f>
        <v>0</v>
      </c>
    </row>
    <row r="18" spans="1:14" x14ac:dyDescent="0.2">
      <c r="A18" s="40"/>
      <c r="B18" s="97" t="s">
        <v>28</v>
      </c>
      <c r="C18" s="98"/>
      <c r="D18" s="98"/>
      <c r="E18" s="99"/>
      <c r="F18" s="22">
        <v>0.84040000000000004</v>
      </c>
      <c r="G18" s="83"/>
      <c r="H18" s="78">
        <f>ROUND(H17*F18,2)</f>
        <v>0</v>
      </c>
    </row>
    <row r="19" spans="1:14" ht="17.25" thickBot="1" x14ac:dyDescent="0.25">
      <c r="A19" s="40"/>
      <c r="B19" s="49" t="s">
        <v>32</v>
      </c>
      <c r="C19" s="58"/>
      <c r="D19" s="59"/>
      <c r="E19" s="60"/>
      <c r="F19" s="22">
        <v>0.2</v>
      </c>
      <c r="G19" s="81"/>
      <c r="H19" s="64">
        <f>ROUND(F19*H17,2)</f>
        <v>0</v>
      </c>
      <c r="J19" s="23" t="s">
        <v>11</v>
      </c>
    </row>
    <row r="20" spans="1:14" ht="17.25" thickBot="1" x14ac:dyDescent="0.25">
      <c r="A20" s="40"/>
      <c r="B20" s="40"/>
      <c r="C20" s="46"/>
      <c r="D20" s="46"/>
      <c r="E20" s="46"/>
      <c r="F20" s="80"/>
      <c r="G20" s="79" t="s">
        <v>12</v>
      </c>
      <c r="H20" s="73">
        <f>SUM(H17:H19)</f>
        <v>0</v>
      </c>
      <c r="J20" s="23">
        <f>11000*215</f>
        <v>2365000</v>
      </c>
    </row>
    <row r="21" spans="1:14" x14ac:dyDescent="0.2">
      <c r="A21" s="40"/>
      <c r="B21" s="40"/>
      <c r="C21" s="46"/>
      <c r="D21" s="46"/>
      <c r="E21" s="46"/>
      <c r="F21" s="47"/>
      <c r="G21" s="77"/>
      <c r="H21" s="78"/>
    </row>
    <row r="22" spans="1:14" x14ac:dyDescent="0.2">
      <c r="A22" s="61"/>
      <c r="B22" s="66" t="s">
        <v>26</v>
      </c>
      <c r="C22" s="67"/>
      <c r="D22" s="67"/>
      <c r="E22" s="67"/>
      <c r="F22" s="67"/>
      <c r="G22" s="67"/>
      <c r="H22" s="68"/>
    </row>
    <row r="23" spans="1:14" s="18" customFormat="1" x14ac:dyDescent="0.2">
      <c r="A23" s="39"/>
      <c r="B23" s="122" t="s">
        <v>2</v>
      </c>
      <c r="C23" s="122"/>
      <c r="D23" s="122"/>
      <c r="E23" s="123" t="s">
        <v>13</v>
      </c>
      <c r="F23" s="123" t="s">
        <v>14</v>
      </c>
      <c r="G23" s="122" t="s">
        <v>4</v>
      </c>
      <c r="H23" s="122"/>
      <c r="I23" s="17"/>
      <c r="J23" s="24"/>
      <c r="K23" s="25"/>
    </row>
    <row r="24" spans="1:14" s="18" customFormat="1" x14ac:dyDescent="0.2">
      <c r="A24" s="39"/>
      <c r="B24" s="122"/>
      <c r="C24" s="122"/>
      <c r="D24" s="122"/>
      <c r="E24" s="123"/>
      <c r="F24" s="123"/>
      <c r="G24" s="26" t="s">
        <v>6</v>
      </c>
      <c r="H24" s="26" t="s">
        <v>7</v>
      </c>
      <c r="I24" s="17"/>
      <c r="J24" s="24" t="s">
        <v>15</v>
      </c>
      <c r="K24" s="25" t="s">
        <v>16</v>
      </c>
      <c r="L24" s="25" t="s">
        <v>17</v>
      </c>
      <c r="M24" s="25"/>
    </row>
    <row r="25" spans="1:14" x14ac:dyDescent="0.2">
      <c r="A25" s="40"/>
      <c r="B25" s="42"/>
      <c r="C25" s="46"/>
      <c r="D25" s="46"/>
      <c r="E25" s="50"/>
      <c r="F25" s="47"/>
      <c r="G25" s="51"/>
      <c r="H25" s="45">
        <f t="shared" ref="H25" si="0">ROUND(G25*E25,2)</f>
        <v>0</v>
      </c>
      <c r="J25" s="9">
        <v>600</v>
      </c>
      <c r="K25" s="27">
        <f>ROUND(J25*$K$38,0)</f>
        <v>459</v>
      </c>
      <c r="L25" s="27" t="e">
        <f>K25*#REF!</f>
        <v>#REF!</v>
      </c>
      <c r="M25" s="27"/>
    </row>
    <row r="26" spans="1:14" ht="15.75" customHeight="1" thickBot="1" x14ac:dyDescent="0.25">
      <c r="A26" s="40"/>
      <c r="B26" s="42"/>
      <c r="C26" s="46"/>
      <c r="D26" s="46"/>
      <c r="E26" s="52"/>
      <c r="F26" s="47"/>
      <c r="G26" s="75"/>
      <c r="H26" s="76">
        <f>ROUND(G26*E26,2)</f>
        <v>0</v>
      </c>
      <c r="J26" s="9">
        <v>640</v>
      </c>
      <c r="K26" s="27">
        <f>ROUND(J26*$K$38,0)</f>
        <v>490</v>
      </c>
      <c r="L26" s="27" t="e">
        <f>K26*#REF!</f>
        <v>#REF!</v>
      </c>
      <c r="M26" s="27"/>
    </row>
    <row r="27" spans="1:14" ht="15.75" customHeight="1" thickBot="1" x14ac:dyDescent="0.25">
      <c r="A27" s="40"/>
      <c r="B27" s="40"/>
      <c r="C27" s="46"/>
      <c r="D27" s="46"/>
      <c r="E27" s="46"/>
      <c r="F27" s="74"/>
      <c r="G27" s="79" t="s">
        <v>27</v>
      </c>
      <c r="H27" s="73">
        <f>SUM(H25:H26)</f>
        <v>0</v>
      </c>
      <c r="J27" s="12"/>
      <c r="K27" s="12"/>
      <c r="L27" s="20"/>
      <c r="M27" s="23"/>
      <c r="N27" s="23"/>
    </row>
    <row r="28" spans="1:14" ht="15.75" customHeight="1" x14ac:dyDescent="0.2">
      <c r="A28" s="40"/>
      <c r="B28" s="40"/>
      <c r="C28" s="46"/>
      <c r="D28" s="46"/>
      <c r="E28" s="46"/>
      <c r="F28" s="47"/>
      <c r="G28" s="77"/>
      <c r="H28" s="78"/>
    </row>
    <row r="29" spans="1:14" ht="15.75" customHeight="1" x14ac:dyDescent="0.2">
      <c r="A29" s="40"/>
      <c r="B29" s="40"/>
      <c r="C29" s="46"/>
      <c r="D29" s="46"/>
      <c r="E29" s="46"/>
      <c r="F29" s="47"/>
      <c r="G29" s="21"/>
      <c r="H29" s="48"/>
    </row>
    <row r="30" spans="1:14" ht="15.75" customHeight="1" thickBot="1" x14ac:dyDescent="0.25">
      <c r="A30" s="40"/>
      <c r="B30" s="40"/>
      <c r="C30" s="46"/>
      <c r="D30" s="46"/>
      <c r="E30" s="46"/>
      <c r="F30" s="62"/>
      <c r="G30" s="63"/>
      <c r="H30" s="64"/>
    </row>
    <row r="31" spans="1:14" ht="15.75" customHeight="1" thickBot="1" x14ac:dyDescent="0.25">
      <c r="A31" s="40"/>
      <c r="B31" s="40"/>
      <c r="C31" s="46"/>
      <c r="D31" s="46"/>
      <c r="E31" s="72"/>
      <c r="F31" s="130" t="s">
        <v>37</v>
      </c>
      <c r="G31" s="131"/>
      <c r="H31" s="73">
        <f>H20+H27</f>
        <v>0</v>
      </c>
    </row>
    <row r="32" spans="1:14" ht="15" customHeight="1" thickBot="1" x14ac:dyDescent="0.25">
      <c r="A32" s="71"/>
      <c r="B32" s="127" t="s">
        <v>18</v>
      </c>
      <c r="C32" s="128"/>
      <c r="D32" s="128"/>
      <c r="E32" s="128"/>
      <c r="F32" s="128"/>
      <c r="G32" s="128"/>
      <c r="H32" s="129"/>
      <c r="J32" s="19" t="s">
        <v>9</v>
      </c>
      <c r="K32" s="20" t="e">
        <f>#REF!</f>
        <v>#REF!</v>
      </c>
    </row>
    <row r="33" spans="1:16" s="18" customFormat="1" ht="15" customHeight="1" x14ac:dyDescent="0.2">
      <c r="A33" s="65"/>
      <c r="B33" s="105" t="s">
        <v>2</v>
      </c>
      <c r="C33" s="105"/>
      <c r="D33" s="105"/>
      <c r="E33" s="105"/>
      <c r="F33" s="126" t="s">
        <v>19</v>
      </c>
      <c r="G33" s="105" t="s">
        <v>4</v>
      </c>
      <c r="H33" s="105"/>
      <c r="I33" s="17"/>
      <c r="J33" s="24"/>
      <c r="K33" s="25"/>
    </row>
    <row r="34" spans="1:16" s="18" customFormat="1" ht="15" customHeight="1" x14ac:dyDescent="0.2">
      <c r="A34" s="39"/>
      <c r="B34" s="122"/>
      <c r="C34" s="122"/>
      <c r="D34" s="122"/>
      <c r="E34" s="122"/>
      <c r="F34" s="123"/>
      <c r="G34" s="26" t="s">
        <v>20</v>
      </c>
      <c r="H34" s="26" t="s">
        <v>7</v>
      </c>
      <c r="I34" s="17"/>
      <c r="J34" s="24"/>
      <c r="K34" s="25"/>
    </row>
    <row r="35" spans="1:16" ht="15" customHeight="1" x14ac:dyDescent="0.2">
      <c r="A35" s="40"/>
      <c r="B35" s="42"/>
      <c r="C35" s="46"/>
      <c r="D35" s="46"/>
      <c r="E35" s="46"/>
      <c r="F35" s="47"/>
      <c r="G35" s="21"/>
      <c r="H35" s="48"/>
      <c r="I35" s="9"/>
      <c r="J35" s="16"/>
    </row>
    <row r="36" spans="1:16" x14ac:dyDescent="0.2">
      <c r="A36" s="40"/>
      <c r="B36" s="42" t="s">
        <v>21</v>
      </c>
      <c r="C36" s="46"/>
      <c r="D36" s="53" t="s">
        <v>30</v>
      </c>
      <c r="E36" s="46"/>
      <c r="F36" s="54">
        <v>0.12</v>
      </c>
      <c r="G36" s="44" t="s">
        <v>34</v>
      </c>
      <c r="H36" s="45">
        <f>H31*F36</f>
        <v>0</v>
      </c>
    </row>
    <row r="37" spans="1:16" x14ac:dyDescent="0.2">
      <c r="A37" s="40"/>
      <c r="B37" s="42"/>
      <c r="C37" s="46"/>
      <c r="D37" s="46"/>
      <c r="E37" s="46"/>
      <c r="F37" s="47"/>
      <c r="G37" s="69" t="s">
        <v>35</v>
      </c>
      <c r="H37" s="70">
        <f>H36+H31</f>
        <v>0</v>
      </c>
    </row>
    <row r="38" spans="1:16" x14ac:dyDescent="0.2">
      <c r="A38" s="40"/>
      <c r="B38" s="42" t="s">
        <v>22</v>
      </c>
      <c r="C38" s="46"/>
      <c r="D38" s="53" t="s">
        <v>30</v>
      </c>
      <c r="E38" s="46"/>
      <c r="F38" s="55">
        <v>9.4689999999999996E-2</v>
      </c>
      <c r="G38" s="44" t="s">
        <v>36</v>
      </c>
      <c r="H38" s="45">
        <f>ROUND(H37*F38,2)</f>
        <v>0</v>
      </c>
      <c r="I38" s="12"/>
      <c r="J38" s="11" t="s">
        <v>23</v>
      </c>
      <c r="K38" s="28">
        <v>0.76561236712594627</v>
      </c>
    </row>
    <row r="39" spans="1:16" hidden="1" x14ac:dyDescent="0.2">
      <c r="A39" s="40"/>
      <c r="B39" s="42" t="s">
        <v>24</v>
      </c>
      <c r="C39" s="46"/>
      <c r="D39" s="46"/>
      <c r="E39" s="46"/>
      <c r="F39" s="47"/>
      <c r="G39" s="44" t="s">
        <v>25</v>
      </c>
      <c r="H39" s="45">
        <f>ROUND(I35*F39/100,2)</f>
        <v>0</v>
      </c>
      <c r="I39" s="12"/>
      <c r="J39" s="16"/>
      <c r="K39" s="9"/>
    </row>
    <row r="40" spans="1:16" ht="6" customHeight="1" x14ac:dyDescent="0.2">
      <c r="A40" s="40"/>
      <c r="B40" s="43"/>
      <c r="C40" s="43"/>
      <c r="D40" s="43"/>
      <c r="E40" s="43"/>
      <c r="F40" s="43"/>
      <c r="G40" s="43"/>
      <c r="H40" s="43"/>
      <c r="I40" s="12"/>
      <c r="J40" s="16"/>
      <c r="K40" s="29"/>
    </row>
    <row r="41" spans="1:16" ht="17.25" customHeight="1" thickBot="1" x14ac:dyDescent="0.25">
      <c r="A41" s="85"/>
      <c r="B41" s="86"/>
      <c r="C41" s="87"/>
      <c r="D41" s="87"/>
      <c r="E41" s="87"/>
      <c r="F41" s="88"/>
      <c r="G41" s="89" t="s">
        <v>38</v>
      </c>
      <c r="H41" s="90">
        <f>H37+H38</f>
        <v>0</v>
      </c>
      <c r="I41" s="12"/>
      <c r="J41" s="16"/>
      <c r="K41" s="9">
        <v>7466891.9500000002</v>
      </c>
      <c r="M41" s="33"/>
      <c r="N41" s="34"/>
      <c r="O41" s="35"/>
      <c r="P41" s="30"/>
    </row>
    <row r="42" spans="1:16" ht="17.25" thickBot="1" x14ac:dyDescent="0.25">
      <c r="A42" s="91"/>
      <c r="B42" s="92"/>
      <c r="C42" s="92"/>
      <c r="D42" s="92"/>
      <c r="E42" s="132"/>
      <c r="F42" s="132"/>
      <c r="G42" s="132"/>
      <c r="H42" s="93"/>
    </row>
    <row r="43" spans="1:16" x14ac:dyDescent="0.2">
      <c r="G43" s="124"/>
      <c r="H43" s="124"/>
    </row>
    <row r="44" spans="1:16" x14ac:dyDescent="0.2">
      <c r="G44" s="125"/>
      <c r="H44" s="125"/>
    </row>
    <row r="45" spans="1:16" x14ac:dyDescent="0.2">
      <c r="G45" s="121"/>
      <c r="H45" s="121"/>
    </row>
    <row r="50" spans="6:10" x14ac:dyDescent="0.2">
      <c r="F50" s="12"/>
      <c r="G50" s="12"/>
      <c r="H50" s="12"/>
      <c r="J50" s="16"/>
    </row>
  </sheetData>
  <mergeCells count="30">
    <mergeCell ref="G45:H45"/>
    <mergeCell ref="B23:D24"/>
    <mergeCell ref="E23:E24"/>
    <mergeCell ref="F23:F24"/>
    <mergeCell ref="G23:H23"/>
    <mergeCell ref="G43:H43"/>
    <mergeCell ref="G44:H44"/>
    <mergeCell ref="B33:E34"/>
    <mergeCell ref="F33:F34"/>
    <mergeCell ref="G33:H33"/>
    <mergeCell ref="B32:H32"/>
    <mergeCell ref="F31:G31"/>
    <mergeCell ref="E42:G42"/>
    <mergeCell ref="E7:E8"/>
    <mergeCell ref="F7:F8"/>
    <mergeCell ref="G7:H7"/>
    <mergeCell ref="B1:F1"/>
    <mergeCell ref="G1:H1"/>
    <mergeCell ref="B3:F3"/>
    <mergeCell ref="A7:A8"/>
    <mergeCell ref="B11:D11"/>
    <mergeCell ref="B9:D9"/>
    <mergeCell ref="B10:D10"/>
    <mergeCell ref="B7:D8"/>
    <mergeCell ref="B17:D17"/>
    <mergeCell ref="B18:E18"/>
    <mergeCell ref="B12:D12"/>
    <mergeCell ref="B13:D13"/>
    <mergeCell ref="B14:D14"/>
    <mergeCell ref="B15:D15"/>
  </mergeCells>
  <printOptions horizontalCentered="1"/>
  <pageMargins left="0.31496062992125984" right="0.23622047244094491" top="0.86614173228346458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 + TR</vt:lpstr>
      <vt:lpstr>'ORÇAM + TR'!Area_de_impressao</vt:lpstr>
    </vt:vector>
  </TitlesOfParts>
  <Company>Lafepe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sergiomr</dc:creator>
  <cp:lastModifiedBy>carloshe</cp:lastModifiedBy>
  <cp:lastPrinted>2020-01-07T14:43:39Z</cp:lastPrinted>
  <dcterms:created xsi:type="dcterms:W3CDTF">2007-02-13T17:41:49Z</dcterms:created>
  <dcterms:modified xsi:type="dcterms:W3CDTF">2023-03-27T15:16:11Z</dcterms:modified>
</cp:coreProperties>
</file>