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FÉRIAS" sheetId="6" r:id="rId4"/>
    <sheet name="JUNHO" sheetId="2" r:id="rId5"/>
  </sheets>
  <definedNames>
    <definedName name="_xlnm._FilterDatabase" localSheetId="4" hidden="1">JUNHO!$A$5:$F$514</definedName>
    <definedName name="_xlnm.Print_Area" localSheetId="0">'FOLHA RESUMIDA'!$B$1:$L$525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K26" i="4"/>
  <c r="K70"/>
  <c r="K488"/>
  <c r="I524"/>
  <c r="H524"/>
  <c r="J486"/>
  <c r="J487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67"/>
  <c r="J68"/>
  <c r="J69"/>
  <c r="J71"/>
  <c r="J25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10"/>
  <c r="J11"/>
  <c r="J12"/>
  <c r="J13"/>
  <c r="J14"/>
  <c r="J15"/>
  <c r="J16"/>
  <c r="J17"/>
  <c r="J18"/>
  <c r="J19"/>
  <c r="J20"/>
  <c r="J21"/>
  <c r="J22"/>
  <c r="J23"/>
  <c r="J24"/>
  <c r="S11" i="3" l="1"/>
  <c r="T11"/>
  <c r="T489" l="1"/>
  <c r="T490"/>
  <c r="T9"/>
  <c r="T491"/>
  <c r="T492"/>
  <c r="T493"/>
  <c r="T5"/>
  <c r="T494"/>
  <c r="T6"/>
  <c r="T495"/>
  <c r="T496"/>
  <c r="T12"/>
  <c r="T497"/>
  <c r="T498"/>
  <c r="T499"/>
  <c r="T500"/>
  <c r="T7"/>
  <c r="T501"/>
  <c r="T502"/>
  <c r="T503"/>
  <c r="T504"/>
  <c r="T505"/>
  <c r="T506"/>
  <c r="T10"/>
  <c r="T507"/>
  <c r="T508"/>
  <c r="T509"/>
  <c r="T510"/>
  <c r="T511"/>
  <c r="T512"/>
  <c r="T513"/>
  <c r="T514"/>
  <c r="T515"/>
  <c r="T516"/>
  <c r="T517"/>
  <c r="T518"/>
  <c r="T519"/>
  <c r="T520"/>
  <c r="T521"/>
  <c r="T522"/>
  <c r="T523"/>
  <c r="T524"/>
  <c r="T14"/>
  <c r="T15"/>
  <c r="T525"/>
  <c r="T526"/>
  <c r="T16"/>
  <c r="T527"/>
  <c r="T528"/>
  <c r="T529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S481"/>
  <c r="S488"/>
  <c r="S517"/>
  <c r="S468"/>
  <c r="S469"/>
  <c r="S470"/>
  <c r="S471"/>
  <c r="S472"/>
  <c r="S473"/>
  <c r="S474"/>
  <c r="S475"/>
  <c r="S476"/>
  <c r="S477"/>
  <c r="S478"/>
  <c r="S479"/>
  <c r="S480"/>
  <c r="S482"/>
  <c r="S483"/>
  <c r="S484"/>
  <c r="S485"/>
  <c r="S486"/>
  <c r="S487"/>
  <c r="S489"/>
  <c r="S490"/>
  <c r="S9"/>
  <c r="S491"/>
  <c r="S492"/>
  <c r="S493"/>
  <c r="S5"/>
  <c r="S494"/>
  <c r="S6"/>
  <c r="S495"/>
  <c r="S496"/>
  <c r="S12"/>
  <c r="S497"/>
  <c r="S498"/>
  <c r="S499"/>
  <c r="S500"/>
  <c r="S7"/>
  <c r="S501"/>
  <c r="S502"/>
  <c r="S503"/>
  <c r="S504"/>
  <c r="S505"/>
  <c r="S506"/>
  <c r="S10"/>
  <c r="S507"/>
  <c r="S508"/>
  <c r="S509"/>
  <c r="S510"/>
  <c r="S511"/>
  <c r="S512"/>
  <c r="S513"/>
  <c r="S514"/>
  <c r="S515"/>
  <c r="S516"/>
  <c r="S518"/>
  <c r="S519"/>
  <c r="S520"/>
  <c r="S521"/>
  <c r="S522"/>
  <c r="S523"/>
  <c r="S524"/>
  <c r="S14"/>
  <c r="S15"/>
  <c r="S525"/>
  <c r="S526"/>
  <c r="S16"/>
  <c r="S527"/>
  <c r="S528"/>
  <c r="S529"/>
  <c r="S467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3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8"/>
  <c r="T318"/>
  <c r="T319"/>
  <c r="T320"/>
  <c r="T321"/>
  <c r="T322"/>
  <c r="T323"/>
  <c r="T4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29"/>
  <c r="T430"/>
  <c r="T431"/>
  <c r="T17"/>
  <c r="T432"/>
  <c r="T433"/>
  <c r="T434"/>
  <c r="T435"/>
  <c r="T436"/>
  <c r="T437"/>
  <c r="T438"/>
  <c r="T439"/>
  <c r="T440"/>
  <c r="T441"/>
  <c r="T442"/>
  <c r="T443"/>
  <c r="T444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3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8"/>
  <c r="S318"/>
  <c r="S319"/>
  <c r="S320"/>
  <c r="S321"/>
  <c r="S322"/>
  <c r="S323"/>
  <c r="S4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29"/>
  <c r="S430"/>
  <c r="S431"/>
  <c r="S17"/>
  <c r="S432"/>
  <c r="S433"/>
  <c r="S434"/>
  <c r="S435"/>
  <c r="S436"/>
  <c r="S437"/>
  <c r="S438"/>
  <c r="S439"/>
  <c r="S440"/>
  <c r="S441"/>
  <c r="S442"/>
  <c r="S443"/>
  <c r="S444"/>
  <c r="S445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18"/>
  <c r="B25" i="4"/>
  <c r="G71"/>
  <c r="G72"/>
  <c r="G70"/>
  <c r="E72"/>
  <c r="E71"/>
  <c r="E70"/>
  <c r="H5" i="2"/>
  <c r="D513"/>
  <c r="L74" i="4" l="1"/>
  <c r="K74" s="1"/>
  <c r="E5" i="2"/>
  <c r="I70" i="4"/>
  <c r="I71"/>
  <c r="I72"/>
  <c r="H70"/>
  <c r="H71"/>
  <c r="H72"/>
  <c r="H25" l="1"/>
  <c r="H26"/>
  <c r="H27"/>
  <c r="H28"/>
  <c r="I6" i="2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"/>
  <c r="J9" i="4"/>
  <c r="H511" i="2"/>
  <c r="G26" i="4"/>
  <c r="G27"/>
  <c r="G28"/>
  <c r="E26"/>
  <c r="E27"/>
  <c r="E28"/>
  <c r="E29"/>
  <c r="H6" i="2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E107" s="1"/>
  <c r="H108"/>
  <c r="H109"/>
  <c r="H110"/>
  <c r="E110" s="1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E138" s="1"/>
  <c r="H139"/>
  <c r="H140"/>
  <c r="H141"/>
  <c r="H142"/>
  <c r="E142" s="1"/>
  <c r="H143"/>
  <c r="H144"/>
  <c r="H145"/>
  <c r="H146"/>
  <c r="E146" s="1"/>
  <c r="H147"/>
  <c r="H148"/>
  <c r="H149"/>
  <c r="H150"/>
  <c r="E150" s="1"/>
  <c r="H151"/>
  <c r="H152"/>
  <c r="H153"/>
  <c r="H154"/>
  <c r="E154" s="1"/>
  <c r="H155"/>
  <c r="H156"/>
  <c r="H157"/>
  <c r="H158"/>
  <c r="E158" s="1"/>
  <c r="H159"/>
  <c r="H160"/>
  <c r="H161"/>
  <c r="H162"/>
  <c r="E162" s="1"/>
  <c r="H163"/>
  <c r="H164"/>
  <c r="H165"/>
  <c r="H166"/>
  <c r="E166" s="1"/>
  <c r="H167"/>
  <c r="E167" s="1"/>
  <c r="H168"/>
  <c r="H169"/>
  <c r="H170"/>
  <c r="H171"/>
  <c r="E171" s="1"/>
  <c r="H172"/>
  <c r="H173"/>
  <c r="H174"/>
  <c r="H175"/>
  <c r="H176"/>
  <c r="H177"/>
  <c r="H178"/>
  <c r="H179"/>
  <c r="E179" s="1"/>
  <c r="H180"/>
  <c r="H181"/>
  <c r="H182"/>
  <c r="H183"/>
  <c r="E183" s="1"/>
  <c r="H184"/>
  <c r="H185"/>
  <c r="H186"/>
  <c r="E186" s="1"/>
  <c r="H187"/>
  <c r="H188"/>
  <c r="H189"/>
  <c r="H190"/>
  <c r="H191"/>
  <c r="E191" s="1"/>
  <c r="H192"/>
  <c r="H193"/>
  <c r="H194"/>
  <c r="H195"/>
  <c r="E195" s="1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E214" s="1"/>
  <c r="H215"/>
  <c r="H216"/>
  <c r="H217"/>
  <c r="H218"/>
  <c r="H219"/>
  <c r="E219" s="1"/>
  <c r="H220"/>
  <c r="H221"/>
  <c r="H222"/>
  <c r="E222" s="1"/>
  <c r="H223"/>
  <c r="H224"/>
  <c r="H225"/>
  <c r="H226"/>
  <c r="E226" s="1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E247" s="1"/>
  <c r="H248"/>
  <c r="H249"/>
  <c r="H250"/>
  <c r="E250" s="1"/>
  <c r="H251"/>
  <c r="H252"/>
  <c r="H253"/>
  <c r="H254"/>
  <c r="E254" s="1"/>
  <c r="H255"/>
  <c r="H256"/>
  <c r="H257"/>
  <c r="H258"/>
  <c r="E258" s="1"/>
  <c r="H259"/>
  <c r="H260"/>
  <c r="H261"/>
  <c r="H262"/>
  <c r="E262" s="1"/>
  <c r="H263"/>
  <c r="H264"/>
  <c r="H265"/>
  <c r="H266"/>
  <c r="H267"/>
  <c r="H268"/>
  <c r="H269"/>
  <c r="H270"/>
  <c r="H271"/>
  <c r="H272"/>
  <c r="H273"/>
  <c r="H274"/>
  <c r="E274" s="1"/>
  <c r="H275"/>
  <c r="H276"/>
  <c r="H277"/>
  <c r="H278"/>
  <c r="E278" s="1"/>
  <c r="H279"/>
  <c r="H280"/>
  <c r="H281"/>
  <c r="H282"/>
  <c r="E282" s="1"/>
  <c r="H283"/>
  <c r="H284"/>
  <c r="H285"/>
  <c r="H286"/>
  <c r="E286" s="1"/>
  <c r="H287"/>
  <c r="H288"/>
  <c r="H289"/>
  <c r="H290"/>
  <c r="E290" s="1"/>
  <c r="H291"/>
  <c r="H292"/>
  <c r="H293"/>
  <c r="H294"/>
  <c r="E294" s="1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E331" s="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E398" s="1"/>
  <c r="H399"/>
  <c r="H400"/>
  <c r="H401"/>
  <c r="H402"/>
  <c r="E402" s="1"/>
  <c r="H403"/>
  <c r="H404"/>
  <c r="H405"/>
  <c r="H406"/>
  <c r="H407"/>
  <c r="H408"/>
  <c r="H409"/>
  <c r="H410"/>
  <c r="H411"/>
  <c r="H412"/>
  <c r="H413"/>
  <c r="H414"/>
  <c r="E414" s="1"/>
  <c r="H415"/>
  <c r="H416"/>
  <c r="H417"/>
  <c r="H418"/>
  <c r="H419"/>
  <c r="H420"/>
  <c r="H421"/>
  <c r="H422"/>
  <c r="H423"/>
  <c r="H424"/>
  <c r="H425"/>
  <c r="H426"/>
  <c r="H427"/>
  <c r="H428"/>
  <c r="H429"/>
  <c r="H430"/>
  <c r="E430" s="1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E471" s="1"/>
  <c r="H472"/>
  <c r="H473"/>
  <c r="H474"/>
  <c r="E474" s="1"/>
  <c r="H475"/>
  <c r="H476"/>
  <c r="H477"/>
  <c r="H478"/>
  <c r="H479"/>
  <c r="E479" s="1"/>
  <c r="H480"/>
  <c r="H481"/>
  <c r="H482"/>
  <c r="H483"/>
  <c r="H484"/>
  <c r="H485"/>
  <c r="H486"/>
  <c r="E486" s="1"/>
  <c r="H487"/>
  <c r="H488"/>
  <c r="H489"/>
  <c r="H490"/>
  <c r="H491"/>
  <c r="H492"/>
  <c r="H493"/>
  <c r="H494"/>
  <c r="H495"/>
  <c r="H496"/>
  <c r="H497"/>
  <c r="H498"/>
  <c r="E498" s="1"/>
  <c r="H499"/>
  <c r="H500"/>
  <c r="H501"/>
  <c r="H502"/>
  <c r="H503"/>
  <c r="E503" s="1"/>
  <c r="H504"/>
  <c r="H505"/>
  <c r="H506"/>
  <c r="H507"/>
  <c r="H508"/>
  <c r="H509"/>
  <c r="H510"/>
  <c r="H512"/>
  <c r="I26" i="4"/>
  <c r="I27"/>
  <c r="I28"/>
  <c r="G24"/>
  <c r="G25"/>
  <c r="G29"/>
  <c r="E25"/>
  <c r="I25"/>
  <c r="E35"/>
  <c r="E36"/>
  <c r="E50"/>
  <c r="E54"/>
  <c r="E64"/>
  <c r="E32"/>
  <c r="E40"/>
  <c r="E41"/>
  <c r="E42"/>
  <c r="E43"/>
  <c r="E45"/>
  <c r="E46"/>
  <c r="E55"/>
  <c r="E56"/>
  <c r="E57"/>
  <c r="E59"/>
  <c r="E60"/>
  <c r="E68"/>
  <c r="E69"/>
  <c r="E10"/>
  <c r="E37"/>
  <c r="E39"/>
  <c r="E51"/>
  <c r="E12"/>
  <c r="E13"/>
  <c r="E21"/>
  <c r="E30"/>
  <c r="E38"/>
  <c r="E44"/>
  <c r="E58"/>
  <c r="E61"/>
  <c r="E65"/>
  <c r="E11"/>
  <c r="E73"/>
  <c r="E33"/>
  <c r="E49"/>
  <c r="E66"/>
  <c r="E14"/>
  <c r="E15"/>
  <c r="E16"/>
  <c r="E17"/>
  <c r="E18"/>
  <c r="E19"/>
  <c r="E20"/>
  <c r="E22"/>
  <c r="E24"/>
  <c r="E31"/>
  <c r="E48"/>
  <c r="E52"/>
  <c r="E53"/>
  <c r="E62"/>
  <c r="E67"/>
  <c r="E9"/>
  <c r="E496"/>
  <c r="E499"/>
  <c r="E34"/>
  <c r="E23"/>
  <c r="E6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7"/>
  <c r="E498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47"/>
  <c r="G35"/>
  <c r="G36"/>
  <c r="G50"/>
  <c r="G54"/>
  <c r="G64"/>
  <c r="G32"/>
  <c r="G40"/>
  <c r="G41"/>
  <c r="G42"/>
  <c r="G43"/>
  <c r="G45"/>
  <c r="G46"/>
  <c r="G55"/>
  <c r="G56"/>
  <c r="G57"/>
  <c r="G59"/>
  <c r="G60"/>
  <c r="G68"/>
  <c r="G69"/>
  <c r="G10"/>
  <c r="G37"/>
  <c r="G39"/>
  <c r="G51"/>
  <c r="G12"/>
  <c r="G13"/>
  <c r="G21"/>
  <c r="G30"/>
  <c r="G38"/>
  <c r="G44"/>
  <c r="G58"/>
  <c r="G61"/>
  <c r="G65"/>
  <c r="G11"/>
  <c r="G73"/>
  <c r="G33"/>
  <c r="G49"/>
  <c r="G66"/>
  <c r="G14"/>
  <c r="G15"/>
  <c r="G16"/>
  <c r="G17"/>
  <c r="G18"/>
  <c r="G19"/>
  <c r="G20"/>
  <c r="G22"/>
  <c r="G31"/>
  <c r="G48"/>
  <c r="G52"/>
  <c r="G53"/>
  <c r="G62"/>
  <c r="G67"/>
  <c r="G9"/>
  <c r="G496"/>
  <c r="G499"/>
  <c r="G34"/>
  <c r="G23"/>
  <c r="G6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7"/>
  <c r="G498"/>
  <c r="G500"/>
  <c r="G501"/>
  <c r="G502"/>
  <c r="G503"/>
  <c r="G504"/>
  <c r="G505"/>
  <c r="G506"/>
  <c r="G507"/>
  <c r="G508"/>
  <c r="G509"/>
  <c r="G510"/>
  <c r="G511"/>
  <c r="G512"/>
  <c r="G513"/>
  <c r="G514"/>
  <c r="G515"/>
  <c r="G516"/>
  <c r="G517"/>
  <c r="G518"/>
  <c r="G519"/>
  <c r="G520"/>
  <c r="G521"/>
  <c r="G522"/>
  <c r="G523"/>
  <c r="G47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3"/>
  <c r="I214"/>
  <c r="I215"/>
  <c r="I249"/>
  <c r="I253"/>
  <c r="I257"/>
  <c r="I261"/>
  <c r="I292"/>
  <c r="I293"/>
  <c r="I297"/>
  <c r="I300"/>
  <c r="I301"/>
  <c r="I349"/>
  <c r="I353"/>
  <c r="I356"/>
  <c r="I357"/>
  <c r="I360"/>
  <c r="I361"/>
  <c r="I364"/>
  <c r="I365"/>
  <c r="I368"/>
  <c r="I369"/>
  <c r="I372"/>
  <c r="I373"/>
  <c r="I376"/>
  <c r="I408"/>
  <c r="I409"/>
  <c r="I412"/>
  <c r="I413"/>
  <c r="I416"/>
  <c r="I417"/>
  <c r="I420"/>
  <c r="I421"/>
  <c r="I424"/>
  <c r="I425"/>
  <c r="I428"/>
  <c r="I432"/>
  <c r="I433"/>
  <c r="I435"/>
  <c r="I436"/>
  <c r="I437"/>
  <c r="I439"/>
  <c r="I440"/>
  <c r="I441"/>
  <c r="I443"/>
  <c r="I444"/>
  <c r="I445"/>
  <c r="I447"/>
  <c r="I448"/>
  <c r="I449"/>
  <c r="I451"/>
  <c r="I452"/>
  <c r="I453"/>
  <c r="I455"/>
  <c r="I456"/>
  <c r="I457"/>
  <c r="I459"/>
  <c r="I463"/>
  <c r="I467"/>
  <c r="I471"/>
  <c r="I475"/>
  <c r="I479"/>
  <c r="I483"/>
  <c r="I487"/>
  <c r="I489"/>
  <c r="I491"/>
  <c r="I492"/>
  <c r="I493"/>
  <c r="I495"/>
  <c r="I497"/>
  <c r="I501"/>
  <c r="I505"/>
  <c r="I509"/>
  <c r="I517"/>
  <c r="I521"/>
  <c r="I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7"/>
  <c r="H208"/>
  <c r="H210"/>
  <c r="H211"/>
  <c r="H212"/>
  <c r="H214"/>
  <c r="H215"/>
  <c r="H230"/>
  <c r="H250"/>
  <c r="H254"/>
  <c r="H258"/>
  <c r="H262"/>
  <c r="H293"/>
  <c r="H294"/>
  <c r="H297"/>
  <c r="H298"/>
  <c r="H301"/>
  <c r="H350"/>
  <c r="H353"/>
  <c r="H354"/>
  <c r="H357"/>
  <c r="H358"/>
  <c r="H361"/>
  <c r="H362"/>
  <c r="H365"/>
  <c r="H366"/>
  <c r="H370"/>
  <c r="H377"/>
  <c r="H409"/>
  <c r="H410"/>
  <c r="H413"/>
  <c r="H414"/>
  <c r="H417"/>
  <c r="H418"/>
  <c r="H421"/>
  <c r="H422"/>
  <c r="H425"/>
  <c r="H426"/>
  <c r="H429"/>
  <c r="H432"/>
  <c r="H433"/>
  <c r="H434"/>
  <c r="H436"/>
  <c r="H437"/>
  <c r="H438"/>
  <c r="H440"/>
  <c r="H441"/>
  <c r="H442"/>
  <c r="H444"/>
  <c r="H445"/>
  <c r="H446"/>
  <c r="H448"/>
  <c r="H449"/>
  <c r="H450"/>
  <c r="H452"/>
  <c r="H453"/>
  <c r="H454"/>
  <c r="H456"/>
  <c r="H457"/>
  <c r="H460"/>
  <c r="H464"/>
  <c r="H468"/>
  <c r="H472"/>
  <c r="H476"/>
  <c r="H480"/>
  <c r="H484"/>
  <c r="H485"/>
  <c r="H488"/>
  <c r="H489"/>
  <c r="H490"/>
  <c r="H492"/>
  <c r="H493"/>
  <c r="H494"/>
  <c r="H497"/>
  <c r="H498"/>
  <c r="H502"/>
  <c r="H506"/>
  <c r="H510"/>
  <c r="H514"/>
  <c r="H515"/>
  <c r="H518"/>
  <c r="H519"/>
  <c r="H522"/>
  <c r="H523"/>
  <c r="H74"/>
  <c r="I23"/>
  <c r="I63"/>
  <c r="H63"/>
  <c r="H34"/>
  <c r="I496"/>
  <c r="I29"/>
  <c r="I499"/>
  <c r="I35"/>
  <c r="I64"/>
  <c r="I42"/>
  <c r="I43"/>
  <c r="I55"/>
  <c r="I59"/>
  <c r="I60"/>
  <c r="I68"/>
  <c r="I69"/>
  <c r="I37"/>
  <c r="I12"/>
  <c r="I13"/>
  <c r="I38"/>
  <c r="I61"/>
  <c r="I65"/>
  <c r="I11"/>
  <c r="I73"/>
  <c r="I49"/>
  <c r="I66"/>
  <c r="I14"/>
  <c r="I15"/>
  <c r="I16"/>
  <c r="I17"/>
  <c r="I18"/>
  <c r="I19"/>
  <c r="I20"/>
  <c r="I22"/>
  <c r="I31"/>
  <c r="I48"/>
  <c r="I52"/>
  <c r="I53"/>
  <c r="I62"/>
  <c r="I67"/>
  <c r="H54"/>
  <c r="H64"/>
  <c r="H41"/>
  <c r="H42"/>
  <c r="H46"/>
  <c r="H56"/>
  <c r="H57"/>
  <c r="H59"/>
  <c r="H60"/>
  <c r="H68"/>
  <c r="H69"/>
  <c r="H10"/>
  <c r="H37"/>
  <c r="H12"/>
  <c r="H13"/>
  <c r="H30"/>
  <c r="H58"/>
  <c r="H61"/>
  <c r="H65"/>
  <c r="H73"/>
  <c r="H33"/>
  <c r="H49"/>
  <c r="H66"/>
  <c r="H14"/>
  <c r="H15"/>
  <c r="H16"/>
  <c r="H17"/>
  <c r="H18"/>
  <c r="H19"/>
  <c r="H20"/>
  <c r="H22"/>
  <c r="H31"/>
  <c r="H48"/>
  <c r="H52"/>
  <c r="H62"/>
  <c r="H67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L255" l="1"/>
  <c r="K255" s="1"/>
  <c r="L312"/>
  <c r="K312" s="1"/>
  <c r="L183"/>
  <c r="K183" s="1"/>
  <c r="L280"/>
  <c r="K280" s="1"/>
  <c r="L444"/>
  <c r="K444" s="1"/>
  <c r="E506" i="2"/>
  <c r="L433" i="4"/>
  <c r="K433" s="1"/>
  <c r="E502" i="2"/>
  <c r="L383" i="4"/>
  <c r="K383" s="1"/>
  <c r="E494" i="2"/>
  <c r="L311" i="4"/>
  <c r="K311" s="1"/>
  <c r="E478" i="2"/>
  <c r="L283" i="4"/>
  <c r="K283" s="1"/>
  <c r="E470" i="2"/>
  <c r="L264" i="4"/>
  <c r="K264" s="1"/>
  <c r="E462" i="2"/>
  <c r="L241" i="4"/>
  <c r="K241" s="1"/>
  <c r="E454" i="2"/>
  <c r="L144" i="4"/>
  <c r="K144" s="1"/>
  <c r="E446" i="2"/>
  <c r="L25" i="4"/>
  <c r="K25" s="1"/>
  <c r="E438" i="2"/>
  <c r="L515" i="4"/>
  <c r="K515" s="1"/>
  <c r="E422" i="2"/>
  <c r="L62" i="4"/>
  <c r="K62" s="1"/>
  <c r="E418" i="2"/>
  <c r="L57" i="4"/>
  <c r="K57" s="1"/>
  <c r="E410" i="2"/>
  <c r="L44" i="4"/>
  <c r="K44" s="1"/>
  <c r="E394" i="2"/>
  <c r="L36" i="4"/>
  <c r="K36" s="1"/>
  <c r="E386" i="2"/>
  <c r="L500" i="4"/>
  <c r="K500" s="1"/>
  <c r="E378" i="2"/>
  <c r="L24" i="4"/>
  <c r="K24" s="1"/>
  <c r="E370" i="2"/>
  <c r="L489" i="4"/>
  <c r="K489" s="1"/>
  <c r="E362" i="2"/>
  <c r="L476" i="4"/>
  <c r="K476" s="1"/>
  <c r="E350" i="2"/>
  <c r="L468" i="4"/>
  <c r="K468" s="1"/>
  <c r="E342" i="2"/>
  <c r="L456" i="4"/>
  <c r="K456" s="1"/>
  <c r="E330" i="2"/>
  <c r="L428" i="4"/>
  <c r="K428" s="1"/>
  <c r="E310" i="2"/>
  <c r="L420" i="4"/>
  <c r="K420" s="1"/>
  <c r="E302" i="2"/>
  <c r="L380" i="4"/>
  <c r="K380" s="1"/>
  <c r="E270" i="2"/>
  <c r="L376" i="4"/>
  <c r="K376" s="1"/>
  <c r="E266" i="2"/>
  <c r="L344" i="4"/>
  <c r="K344" s="1"/>
  <c r="E242" i="2"/>
  <c r="L334" i="4"/>
  <c r="K334" s="1"/>
  <c r="E234" i="2"/>
  <c r="L315" i="4"/>
  <c r="K315" s="1"/>
  <c r="E218" i="2"/>
  <c r="L278" i="4"/>
  <c r="K278" s="1"/>
  <c r="E194" i="2"/>
  <c r="L196" i="4"/>
  <c r="K196" s="1"/>
  <c r="E118" i="2"/>
  <c r="L497" i="4"/>
  <c r="K497" s="1"/>
  <c r="E512" i="2"/>
  <c r="L445" i="4"/>
  <c r="K445" s="1"/>
  <c r="E507" i="2"/>
  <c r="L411" i="4"/>
  <c r="K411" s="1"/>
  <c r="E499" i="2"/>
  <c r="L373" i="4"/>
  <c r="K373" s="1"/>
  <c r="E491" i="2"/>
  <c r="L303" i="4"/>
  <c r="K303" s="1"/>
  <c r="E475" i="2"/>
  <c r="L275" i="4"/>
  <c r="K275" s="1"/>
  <c r="E467" i="2"/>
  <c r="L253" i="4"/>
  <c r="K253" s="1"/>
  <c r="E459" i="2"/>
  <c r="L189" i="4"/>
  <c r="K189" s="1"/>
  <c r="E451" i="2"/>
  <c r="L73" i="4"/>
  <c r="K73" s="1"/>
  <c r="E443" i="2"/>
  <c r="L523" i="4"/>
  <c r="K523" s="1"/>
  <c r="E435" i="2"/>
  <c r="L520" i="4"/>
  <c r="K520" s="1"/>
  <c r="E427" i="2"/>
  <c r="L511" i="4"/>
  <c r="K511" s="1"/>
  <c r="E415" i="2"/>
  <c r="L506" i="4"/>
  <c r="K506" s="1"/>
  <c r="E395" i="2"/>
  <c r="L501" i="4"/>
  <c r="K501" s="1"/>
  <c r="E379" i="2"/>
  <c r="L29" i="4"/>
  <c r="K29" s="1"/>
  <c r="E371" i="2"/>
  <c r="L485" i="4"/>
  <c r="K485" s="1"/>
  <c r="E359" i="2"/>
  <c r="L435" i="4"/>
  <c r="K435" s="1"/>
  <c r="E315" i="2"/>
  <c r="L425" i="4"/>
  <c r="K425" s="1"/>
  <c r="E307" i="2"/>
  <c r="L417" i="4"/>
  <c r="K417" s="1"/>
  <c r="E299" i="2"/>
  <c r="L403" i="4"/>
  <c r="K403" s="1"/>
  <c r="E291" i="2"/>
  <c r="L399" i="4"/>
  <c r="K399" s="1"/>
  <c r="E287" i="2"/>
  <c r="L391" i="4"/>
  <c r="K391" s="1"/>
  <c r="E279" i="2"/>
  <c r="L381" i="4"/>
  <c r="K381" s="1"/>
  <c r="E271" i="2"/>
  <c r="L371" i="4"/>
  <c r="K371" s="1"/>
  <c r="E263" i="2"/>
  <c r="L367" i="4"/>
  <c r="K367" s="1"/>
  <c r="E259" i="2"/>
  <c r="L359" i="4"/>
  <c r="K359" s="1"/>
  <c r="E251" i="2"/>
  <c r="L349" i="4"/>
  <c r="K349" s="1"/>
  <c r="E243" i="2"/>
  <c r="L335" i="4"/>
  <c r="K335" s="1"/>
  <c r="E235" i="2"/>
  <c r="L309" i="4"/>
  <c r="K309" s="1"/>
  <c r="E215" i="2"/>
  <c r="L302" i="4"/>
  <c r="K302" s="1"/>
  <c r="E211" i="2"/>
  <c r="L295" i="4"/>
  <c r="K295" s="1"/>
  <c r="E207" i="2"/>
  <c r="L291" i="4"/>
  <c r="K291" s="1"/>
  <c r="E203" i="2"/>
  <c r="L287" i="4"/>
  <c r="K287" s="1"/>
  <c r="E199" i="2"/>
  <c r="L266" i="4"/>
  <c r="K266" s="1"/>
  <c r="E187" i="2"/>
  <c r="L18" i="4"/>
  <c r="K18" s="1"/>
  <c r="E175" i="2"/>
  <c r="L236" i="4"/>
  <c r="K236" s="1"/>
  <c r="E163" i="2"/>
  <c r="L232" i="4"/>
  <c r="K232" s="1"/>
  <c r="E159" i="2"/>
  <c r="L228" i="4"/>
  <c r="K228" s="1"/>
  <c r="E155" i="2"/>
  <c r="L224" i="4"/>
  <c r="K224" s="1"/>
  <c r="E151" i="2"/>
  <c r="L220" i="4"/>
  <c r="K220" s="1"/>
  <c r="E147" i="2"/>
  <c r="L216" i="4"/>
  <c r="K216" s="1"/>
  <c r="E143" i="2"/>
  <c r="L212" i="4"/>
  <c r="K212" s="1"/>
  <c r="E139" i="2"/>
  <c r="L12" i="4"/>
  <c r="K12" s="1"/>
  <c r="E135" i="2"/>
  <c r="L210" i="4"/>
  <c r="K210" s="1"/>
  <c r="E131" i="2"/>
  <c r="L206" i="4"/>
  <c r="K206" s="1"/>
  <c r="E127" i="2"/>
  <c r="L201" i="4"/>
  <c r="K201" s="1"/>
  <c r="E123" i="2"/>
  <c r="L197" i="4"/>
  <c r="K197" s="1"/>
  <c r="E119" i="2"/>
  <c r="L193" i="4"/>
  <c r="K193" s="1"/>
  <c r="E115" i="2"/>
  <c r="L188" i="4"/>
  <c r="K188" s="1"/>
  <c r="E111" i="2"/>
  <c r="L178" i="4"/>
  <c r="K178" s="1"/>
  <c r="E103" i="2"/>
  <c r="L173" i="4"/>
  <c r="K173" s="1"/>
  <c r="E99" i="2"/>
  <c r="L169" i="4"/>
  <c r="K169" s="1"/>
  <c r="E95" i="2"/>
  <c r="L165" i="4"/>
  <c r="K165" s="1"/>
  <c r="E91" i="2"/>
  <c r="L161" i="4"/>
  <c r="K161" s="1"/>
  <c r="E87" i="2"/>
  <c r="L156" i="4"/>
  <c r="K156" s="1"/>
  <c r="E83" i="2"/>
  <c r="L152" i="4"/>
  <c r="K152" s="1"/>
  <c r="E79" i="2"/>
  <c r="L148" i="4"/>
  <c r="K148" s="1"/>
  <c r="E75" i="2"/>
  <c r="L141" i="4"/>
  <c r="K141" s="1"/>
  <c r="E71" i="2"/>
  <c r="L137" i="4"/>
  <c r="K137" s="1"/>
  <c r="E67" i="2"/>
  <c r="L133" i="4"/>
  <c r="K133" s="1"/>
  <c r="E63" i="2"/>
  <c r="L129" i="4"/>
  <c r="K129" s="1"/>
  <c r="E59" i="2"/>
  <c r="L125" i="4"/>
  <c r="K125" s="1"/>
  <c r="E55" i="2"/>
  <c r="L121" i="4"/>
  <c r="K121" s="1"/>
  <c r="E51" i="2"/>
  <c r="L117" i="4"/>
  <c r="K117" s="1"/>
  <c r="E47" i="2"/>
  <c r="L113" i="4"/>
  <c r="K113" s="1"/>
  <c r="E43" i="2"/>
  <c r="L109" i="4"/>
  <c r="K109" s="1"/>
  <c r="E39" i="2"/>
  <c r="L105" i="4"/>
  <c r="K105" s="1"/>
  <c r="E35" i="2"/>
  <c r="L101" i="4"/>
  <c r="K101" s="1"/>
  <c r="E31" i="2"/>
  <c r="L97" i="4"/>
  <c r="K97" s="1"/>
  <c r="E27" i="2"/>
  <c r="L92" i="4"/>
  <c r="K92" s="1"/>
  <c r="E23" i="2"/>
  <c r="L88" i="4"/>
  <c r="K88" s="1"/>
  <c r="E19" i="2"/>
  <c r="L84" i="4"/>
  <c r="K84" s="1"/>
  <c r="E15" i="2"/>
  <c r="L80" i="4"/>
  <c r="K80" s="1"/>
  <c r="E11" i="2"/>
  <c r="L76" i="4"/>
  <c r="K76" s="1"/>
  <c r="E7" i="2"/>
  <c r="L450" i="4"/>
  <c r="K450" s="1"/>
  <c r="E509" i="2"/>
  <c r="L439" i="4"/>
  <c r="K439" s="1"/>
  <c r="E505" i="2"/>
  <c r="L413" i="4"/>
  <c r="K413" s="1"/>
  <c r="E501" i="2"/>
  <c r="L409" i="4"/>
  <c r="K409" s="1"/>
  <c r="E497" i="2"/>
  <c r="L382" i="4"/>
  <c r="K382" s="1"/>
  <c r="E493" i="2"/>
  <c r="L353" i="4"/>
  <c r="K353" s="1"/>
  <c r="E489" i="2"/>
  <c r="L341" i="4"/>
  <c r="K341" s="1"/>
  <c r="E485" i="2"/>
  <c r="L314" i="4"/>
  <c r="K314" s="1"/>
  <c r="E481" i="2"/>
  <c r="L305" i="4"/>
  <c r="K305" s="1"/>
  <c r="E477" i="2"/>
  <c r="L299" i="4"/>
  <c r="K299" s="1"/>
  <c r="E473" i="2"/>
  <c r="L281" i="4"/>
  <c r="K281" s="1"/>
  <c r="E469" i="2"/>
  <c r="L273" i="4"/>
  <c r="K273" s="1"/>
  <c r="E465" i="2"/>
  <c r="L260" i="4"/>
  <c r="K260" s="1"/>
  <c r="E461" i="2"/>
  <c r="L251" i="4"/>
  <c r="K251" s="1"/>
  <c r="E457" i="2"/>
  <c r="L240" i="4"/>
  <c r="K240" s="1"/>
  <c r="E453" i="2"/>
  <c r="L182" i="4"/>
  <c r="K182" s="1"/>
  <c r="E449" i="2"/>
  <c r="L143" i="4"/>
  <c r="K143" s="1"/>
  <c r="E445" i="2"/>
  <c r="L71" i="4"/>
  <c r="K71" s="1"/>
  <c r="E441" i="2"/>
  <c r="L69" i="4"/>
  <c r="K69" s="1"/>
  <c r="E437" i="2"/>
  <c r="L66" i="4"/>
  <c r="K66" s="1"/>
  <c r="E433" i="2"/>
  <c r="L522" i="4"/>
  <c r="K522" s="1"/>
  <c r="E429" i="2"/>
  <c r="L518" i="4"/>
  <c r="K518" s="1"/>
  <c r="E425" i="2"/>
  <c r="L514" i="4"/>
  <c r="K514" s="1"/>
  <c r="E421" i="2"/>
  <c r="L61" i="4"/>
  <c r="K61" s="1"/>
  <c r="E417" i="2"/>
  <c r="L510" i="4"/>
  <c r="K510" s="1"/>
  <c r="E413" i="2"/>
  <c r="L56" i="4"/>
  <c r="K56" s="1"/>
  <c r="E409" i="2"/>
  <c r="L53" i="4"/>
  <c r="K53" s="1"/>
  <c r="E405" i="2"/>
  <c r="L50" i="4"/>
  <c r="K50" s="1"/>
  <c r="E401" i="2"/>
  <c r="L46" i="4"/>
  <c r="K46" s="1"/>
  <c r="E397" i="2"/>
  <c r="L43" i="4"/>
  <c r="K43" s="1"/>
  <c r="E393" i="2"/>
  <c r="L39" i="4"/>
  <c r="K39" s="1"/>
  <c r="E389" i="2"/>
  <c r="L35" i="4"/>
  <c r="K35" s="1"/>
  <c r="E385" i="2"/>
  <c r="L503" i="4"/>
  <c r="K503" s="1"/>
  <c r="E381" i="2"/>
  <c r="L499" i="4"/>
  <c r="K499" s="1"/>
  <c r="E377" i="2"/>
  <c r="L31" i="4"/>
  <c r="K31" s="1"/>
  <c r="E373" i="2"/>
  <c r="L496" i="4"/>
  <c r="K496" s="1"/>
  <c r="E369" i="2"/>
  <c r="L492" i="4"/>
  <c r="K492" s="1"/>
  <c r="E365" i="2"/>
  <c r="L487" i="4"/>
  <c r="K487" s="1"/>
  <c r="E361" i="2"/>
  <c r="L483" i="4"/>
  <c r="K483" s="1"/>
  <c r="E357" i="2"/>
  <c r="L479" i="4"/>
  <c r="K479" s="1"/>
  <c r="E353" i="2"/>
  <c r="L475" i="4"/>
  <c r="K475" s="1"/>
  <c r="E349" i="2"/>
  <c r="L471" i="4"/>
  <c r="K471" s="1"/>
  <c r="E345" i="2"/>
  <c r="L467" i="4"/>
  <c r="K467" s="1"/>
  <c r="E341" i="2"/>
  <c r="L463" i="4"/>
  <c r="K463" s="1"/>
  <c r="E337" i="2"/>
  <c r="L459" i="4"/>
  <c r="K459" s="1"/>
  <c r="E333" i="2"/>
  <c r="L455" i="4"/>
  <c r="K455" s="1"/>
  <c r="E329" i="2"/>
  <c r="L451" i="4"/>
  <c r="K451" s="1"/>
  <c r="E325" i="2"/>
  <c r="L443" i="4"/>
  <c r="K443" s="1"/>
  <c r="E321" i="2"/>
  <c r="L438" i="4"/>
  <c r="K438" s="1"/>
  <c r="E317" i="2"/>
  <c r="L431" i="4"/>
  <c r="K431" s="1"/>
  <c r="E313" i="2"/>
  <c r="L427" i="4"/>
  <c r="K427" s="1"/>
  <c r="E309" i="2"/>
  <c r="L423" i="4"/>
  <c r="K423" s="1"/>
  <c r="E305" i="2"/>
  <c r="L419" i="4"/>
  <c r="K419" s="1"/>
  <c r="E301" i="2"/>
  <c r="L415" i="4"/>
  <c r="K415" s="1"/>
  <c r="E297" i="2"/>
  <c r="L21" i="4"/>
  <c r="K21" s="1"/>
  <c r="E293" i="2"/>
  <c r="L401" i="4"/>
  <c r="K401" s="1"/>
  <c r="E289" i="2"/>
  <c r="L397" i="4"/>
  <c r="K397" s="1"/>
  <c r="E285" i="2"/>
  <c r="L393" i="4"/>
  <c r="K393" s="1"/>
  <c r="E281" i="2"/>
  <c r="L389" i="4"/>
  <c r="K389" s="1"/>
  <c r="E277" i="2"/>
  <c r="L385" i="4"/>
  <c r="K385" s="1"/>
  <c r="E273" i="2"/>
  <c r="L379" i="4"/>
  <c r="K379" s="1"/>
  <c r="E269" i="2"/>
  <c r="L375" i="4"/>
  <c r="K375" s="1"/>
  <c r="E265" i="2"/>
  <c r="L369" i="4"/>
  <c r="K369" s="1"/>
  <c r="E261" i="2"/>
  <c r="L365" i="4"/>
  <c r="K365" s="1"/>
  <c r="E257" i="2"/>
  <c r="L361" i="4"/>
  <c r="K361" s="1"/>
  <c r="E253" i="2"/>
  <c r="L357" i="4"/>
  <c r="K357" s="1"/>
  <c r="E249" i="2"/>
  <c r="L351" i="4"/>
  <c r="K351" s="1"/>
  <c r="E245" i="2"/>
  <c r="L343" i="4"/>
  <c r="K343" s="1"/>
  <c r="E241" i="2"/>
  <c r="L337" i="4"/>
  <c r="K337" s="1"/>
  <c r="E237" i="2"/>
  <c r="L333" i="4"/>
  <c r="K333" s="1"/>
  <c r="E233" i="2"/>
  <c r="L329" i="4"/>
  <c r="K329" s="1"/>
  <c r="E229" i="2"/>
  <c r="L324" i="4"/>
  <c r="K324" s="1"/>
  <c r="E225" i="2"/>
  <c r="L319" i="4"/>
  <c r="K319" s="1"/>
  <c r="E221" i="2"/>
  <c r="L310" i="4"/>
  <c r="K310" s="1"/>
  <c r="E217" i="2"/>
  <c r="L307" i="4"/>
  <c r="K307" s="1"/>
  <c r="E213" i="2"/>
  <c r="L298" i="4"/>
  <c r="K298" s="1"/>
  <c r="E209" i="2"/>
  <c r="L293" i="4"/>
  <c r="K293" s="1"/>
  <c r="E205" i="2"/>
  <c r="L289" i="4"/>
  <c r="K289" s="1"/>
  <c r="E201" i="2"/>
  <c r="L285" i="4"/>
  <c r="K285" s="1"/>
  <c r="E197" i="2"/>
  <c r="L277" i="4"/>
  <c r="K277" s="1"/>
  <c r="E193" i="2"/>
  <c r="L268" i="4"/>
  <c r="K268" s="1"/>
  <c r="E189" i="2"/>
  <c r="L262" i="4"/>
  <c r="K262" s="1"/>
  <c r="E185" i="2"/>
  <c r="L257" i="4"/>
  <c r="K257" s="1"/>
  <c r="E181" i="2"/>
  <c r="L249" i="4"/>
  <c r="K249" s="1"/>
  <c r="E177" i="2"/>
  <c r="L16" i="4"/>
  <c r="K16" s="1"/>
  <c r="E173" i="2"/>
  <c r="L245" i="4"/>
  <c r="K245" s="1"/>
  <c r="E169" i="2"/>
  <c r="L238" i="4"/>
  <c r="K238" s="1"/>
  <c r="E165" i="2"/>
  <c r="L234" i="4"/>
  <c r="K234" s="1"/>
  <c r="E161" i="2"/>
  <c r="L230" i="4"/>
  <c r="K230" s="1"/>
  <c r="E157" i="2"/>
  <c r="L226" i="4"/>
  <c r="K226" s="1"/>
  <c r="E153" i="2"/>
  <c r="L222" i="4"/>
  <c r="K222" s="1"/>
  <c r="E149" i="2"/>
  <c r="L218" i="4"/>
  <c r="K218" s="1"/>
  <c r="E145" i="2"/>
  <c r="L214" i="4"/>
  <c r="K214" s="1"/>
  <c r="E141" i="2"/>
  <c r="L14" i="4"/>
  <c r="K14" s="1"/>
  <c r="E137" i="2"/>
  <c r="L10" i="4"/>
  <c r="K10" s="1"/>
  <c r="E133" i="2"/>
  <c r="L208" i="4"/>
  <c r="K208" s="1"/>
  <c r="E129" i="2"/>
  <c r="L203" i="4"/>
  <c r="K203" s="1"/>
  <c r="E125" i="2"/>
  <c r="L199" i="4"/>
  <c r="K199" s="1"/>
  <c r="E121" i="2"/>
  <c r="L195" i="4"/>
  <c r="K195" s="1"/>
  <c r="E117" i="2"/>
  <c r="L191" i="4"/>
  <c r="K191" s="1"/>
  <c r="E113" i="2"/>
  <c r="L186" i="4"/>
  <c r="K186" s="1"/>
  <c r="E109" i="2"/>
  <c r="L180" i="4"/>
  <c r="K180" s="1"/>
  <c r="E105" i="2"/>
  <c r="L175" i="4"/>
  <c r="K175" s="1"/>
  <c r="E101" i="2"/>
  <c r="L171" i="4"/>
  <c r="K171" s="1"/>
  <c r="E97" i="2"/>
  <c r="L167" i="4"/>
  <c r="K167" s="1"/>
  <c r="E93" i="2"/>
  <c r="L163" i="4"/>
  <c r="K163" s="1"/>
  <c r="E89" i="2"/>
  <c r="L159" i="4"/>
  <c r="K159" s="1"/>
  <c r="E85" i="2"/>
  <c r="L154" i="4"/>
  <c r="K154" s="1"/>
  <c r="E81" i="2"/>
  <c r="L150" i="4"/>
  <c r="K150" s="1"/>
  <c r="E77" i="2"/>
  <c r="L146" i="4"/>
  <c r="K146" s="1"/>
  <c r="E73" i="2"/>
  <c r="L139" i="4"/>
  <c r="K139" s="1"/>
  <c r="E69" i="2"/>
  <c r="L135" i="4"/>
  <c r="K135" s="1"/>
  <c r="E65" i="2"/>
  <c r="L131" i="4"/>
  <c r="K131" s="1"/>
  <c r="E61" i="2"/>
  <c r="L127" i="4"/>
  <c r="K127" s="1"/>
  <c r="E57" i="2"/>
  <c r="L123" i="4"/>
  <c r="K123" s="1"/>
  <c r="E53" i="2"/>
  <c r="L119" i="4"/>
  <c r="K119" s="1"/>
  <c r="E49" i="2"/>
  <c r="L115" i="4"/>
  <c r="K115" s="1"/>
  <c r="E45" i="2"/>
  <c r="L111" i="4"/>
  <c r="K111" s="1"/>
  <c r="E41" i="2"/>
  <c r="L107" i="4"/>
  <c r="K107" s="1"/>
  <c r="E37" i="2"/>
  <c r="L103" i="4"/>
  <c r="K103" s="1"/>
  <c r="E33" i="2"/>
  <c r="L99" i="4"/>
  <c r="K99" s="1"/>
  <c r="E29" i="2"/>
  <c r="L94" i="4"/>
  <c r="K94" s="1"/>
  <c r="E25" i="2"/>
  <c r="L90" i="4"/>
  <c r="K90" s="1"/>
  <c r="E21" i="2"/>
  <c r="L86" i="4"/>
  <c r="K86" s="1"/>
  <c r="E17" i="2"/>
  <c r="L82" i="4"/>
  <c r="K82" s="1"/>
  <c r="E13" i="2"/>
  <c r="L78" i="4"/>
  <c r="K78" s="1"/>
  <c r="E9" i="2"/>
  <c r="L410" i="4"/>
  <c r="K410" s="1"/>
  <c r="L366"/>
  <c r="K366" s="1"/>
  <c r="L47"/>
  <c r="K47" s="1"/>
  <c r="L398"/>
  <c r="K398" s="1"/>
  <c r="L354"/>
  <c r="K354" s="1"/>
  <c r="L316"/>
  <c r="K316" s="1"/>
  <c r="L259"/>
  <c r="K259" s="1"/>
  <c r="L51"/>
  <c r="K51" s="1"/>
  <c r="L406"/>
  <c r="K406" s="1"/>
  <c r="L390"/>
  <c r="K390" s="1"/>
  <c r="L362"/>
  <c r="K362" s="1"/>
  <c r="L325"/>
  <c r="K325" s="1"/>
  <c r="L308"/>
  <c r="K308" s="1"/>
  <c r="L271"/>
  <c r="K271" s="1"/>
  <c r="L247"/>
  <c r="K247" s="1"/>
  <c r="L231"/>
  <c r="K231" s="1"/>
  <c r="L215"/>
  <c r="K215" s="1"/>
  <c r="L63"/>
  <c r="K63" s="1"/>
  <c r="L457"/>
  <c r="K457" s="1"/>
  <c r="E510" i="2"/>
  <c r="L355" i="4"/>
  <c r="K355" s="1"/>
  <c r="E490" i="2"/>
  <c r="L317" i="4"/>
  <c r="K317" s="1"/>
  <c r="E482" i="2"/>
  <c r="L274" i="4"/>
  <c r="K274" s="1"/>
  <c r="E466" i="2"/>
  <c r="L252" i="4"/>
  <c r="K252" s="1"/>
  <c r="E458" i="2"/>
  <c r="L184" i="4"/>
  <c r="K184" s="1"/>
  <c r="E450" i="2"/>
  <c r="L72" i="4"/>
  <c r="K72" s="1"/>
  <c r="E442" i="2"/>
  <c r="L67" i="4"/>
  <c r="K67" s="1"/>
  <c r="E434" i="2"/>
  <c r="L519" i="4"/>
  <c r="K519" s="1"/>
  <c r="E426" i="2"/>
  <c r="L508" i="4"/>
  <c r="K508" s="1"/>
  <c r="E406" i="2"/>
  <c r="L40" i="4"/>
  <c r="K40" s="1"/>
  <c r="E390" i="2"/>
  <c r="L504" i="4"/>
  <c r="K504" s="1"/>
  <c r="E382" i="2"/>
  <c r="L32" i="4"/>
  <c r="K32" s="1"/>
  <c r="E374" i="2"/>
  <c r="L493" i="4"/>
  <c r="K493" s="1"/>
  <c r="E366" i="2"/>
  <c r="L484" i="4"/>
  <c r="K484" s="1"/>
  <c r="E358" i="2"/>
  <c r="L480" i="4"/>
  <c r="K480" s="1"/>
  <c r="E354" i="2"/>
  <c r="L472" i="4"/>
  <c r="K472" s="1"/>
  <c r="E346" i="2"/>
  <c r="L464" i="4"/>
  <c r="K464" s="1"/>
  <c r="E338" i="2"/>
  <c r="L460" i="4"/>
  <c r="K460" s="1"/>
  <c r="E334" i="2"/>
  <c r="L452" i="4"/>
  <c r="K452" s="1"/>
  <c r="E326" i="2"/>
  <c r="L447" i="4"/>
  <c r="K447" s="1"/>
  <c r="E322" i="2"/>
  <c r="L440" i="4"/>
  <c r="K440" s="1"/>
  <c r="E318" i="2"/>
  <c r="L432" i="4"/>
  <c r="K432" s="1"/>
  <c r="E314" i="2"/>
  <c r="L424" i="4"/>
  <c r="K424" s="1"/>
  <c r="E306" i="2"/>
  <c r="L416" i="4"/>
  <c r="K416" s="1"/>
  <c r="E298" i="2"/>
  <c r="L352" i="4"/>
  <c r="K352" s="1"/>
  <c r="E246" i="2"/>
  <c r="L339" i="4"/>
  <c r="K339" s="1"/>
  <c r="E238" i="2"/>
  <c r="L330" i="4"/>
  <c r="K330" s="1"/>
  <c r="E230" i="2"/>
  <c r="L301" i="4"/>
  <c r="K301" s="1"/>
  <c r="E210" i="2"/>
  <c r="L294" i="4"/>
  <c r="K294" s="1"/>
  <c r="E206" i="2"/>
  <c r="L290" i="4"/>
  <c r="K290" s="1"/>
  <c r="E202" i="2"/>
  <c r="L286" i="4"/>
  <c r="K286" s="1"/>
  <c r="E198" i="2"/>
  <c r="L269" i="4"/>
  <c r="K269" s="1"/>
  <c r="E190" i="2"/>
  <c r="L258" i="4"/>
  <c r="K258" s="1"/>
  <c r="E182" i="2"/>
  <c r="L250" i="4"/>
  <c r="K250" s="1"/>
  <c r="E178" i="2"/>
  <c r="L17" i="4"/>
  <c r="K17" s="1"/>
  <c r="E174" i="2"/>
  <c r="L246" i="4"/>
  <c r="K246" s="1"/>
  <c r="E170" i="2"/>
  <c r="L11" i="4"/>
  <c r="K11" s="1"/>
  <c r="E134" i="2"/>
  <c r="L209" i="4"/>
  <c r="K209" s="1"/>
  <c r="E130" i="2"/>
  <c r="L204" i="4"/>
  <c r="K204" s="1"/>
  <c r="E126" i="2"/>
  <c r="L200" i="4"/>
  <c r="K200" s="1"/>
  <c r="E122" i="2"/>
  <c r="L192" i="4"/>
  <c r="K192" s="1"/>
  <c r="E114" i="2"/>
  <c r="L181" i="4"/>
  <c r="K181" s="1"/>
  <c r="E106" i="2"/>
  <c r="L177" i="4"/>
  <c r="K177" s="1"/>
  <c r="E102" i="2"/>
  <c r="L172" i="4"/>
  <c r="K172" s="1"/>
  <c r="E98" i="2"/>
  <c r="L168" i="4"/>
  <c r="K168" s="1"/>
  <c r="E94" i="2"/>
  <c r="L164" i="4"/>
  <c r="K164" s="1"/>
  <c r="E90" i="2"/>
  <c r="L160" i="4"/>
  <c r="K160" s="1"/>
  <c r="E86" i="2"/>
  <c r="L155" i="4"/>
  <c r="K155" s="1"/>
  <c r="E82" i="2"/>
  <c r="L151" i="4"/>
  <c r="K151" s="1"/>
  <c r="E78" i="2"/>
  <c r="L147" i="4"/>
  <c r="K147" s="1"/>
  <c r="E74" i="2"/>
  <c r="L140" i="4"/>
  <c r="K140" s="1"/>
  <c r="E70" i="2"/>
  <c r="L136" i="4"/>
  <c r="K136" s="1"/>
  <c r="E66" i="2"/>
  <c r="L132" i="4"/>
  <c r="K132" s="1"/>
  <c r="E62" i="2"/>
  <c r="L128" i="4"/>
  <c r="K128" s="1"/>
  <c r="E58" i="2"/>
  <c r="L124" i="4"/>
  <c r="K124" s="1"/>
  <c r="E54" i="2"/>
  <c r="L120" i="4"/>
  <c r="K120" s="1"/>
  <c r="E50" i="2"/>
  <c r="L116" i="4"/>
  <c r="K116" s="1"/>
  <c r="E46" i="2"/>
  <c r="L112" i="4"/>
  <c r="K112" s="1"/>
  <c r="E42" i="2"/>
  <c r="L108" i="4"/>
  <c r="K108" s="1"/>
  <c r="E38" i="2"/>
  <c r="L104" i="4"/>
  <c r="K104" s="1"/>
  <c r="E34" i="2"/>
  <c r="L100" i="4"/>
  <c r="K100" s="1"/>
  <c r="E30" i="2"/>
  <c r="L95" i="4"/>
  <c r="K95" s="1"/>
  <c r="E26" i="2"/>
  <c r="L91" i="4"/>
  <c r="K91" s="1"/>
  <c r="E22" i="2"/>
  <c r="L87" i="4"/>
  <c r="K87" s="1"/>
  <c r="E18" i="2"/>
  <c r="L83" i="4"/>
  <c r="K83" s="1"/>
  <c r="E14" i="2"/>
  <c r="L79" i="4"/>
  <c r="K79" s="1"/>
  <c r="E10" i="2"/>
  <c r="L75" i="4"/>
  <c r="K75" s="1"/>
  <c r="E6" i="2"/>
  <c r="H513"/>
  <c r="L461" i="4"/>
  <c r="K461" s="1"/>
  <c r="E511" i="2"/>
  <c r="L405" i="4"/>
  <c r="K405" s="1"/>
  <c r="E495" i="2"/>
  <c r="L346" i="4"/>
  <c r="K346" s="1"/>
  <c r="E487" i="2"/>
  <c r="L326" i="4"/>
  <c r="K326" s="1"/>
  <c r="E483" i="2"/>
  <c r="L265" i="4"/>
  <c r="K265" s="1"/>
  <c r="E463" i="2"/>
  <c r="L242" i="4"/>
  <c r="K242" s="1"/>
  <c r="E455" i="2"/>
  <c r="L145" i="4"/>
  <c r="K145" s="1"/>
  <c r="E447" i="2"/>
  <c r="L27" i="4"/>
  <c r="K27" s="1"/>
  <c r="E439" i="2"/>
  <c r="L64" i="4"/>
  <c r="K64" s="1"/>
  <c r="E431" i="2"/>
  <c r="L516" i="4"/>
  <c r="K516" s="1"/>
  <c r="E423" i="2"/>
  <c r="L512" i="4"/>
  <c r="K512" s="1"/>
  <c r="E419" i="2"/>
  <c r="L58" i="4"/>
  <c r="K58" s="1"/>
  <c r="E411" i="2"/>
  <c r="L54" i="4"/>
  <c r="K54" s="1"/>
  <c r="E407" i="2"/>
  <c r="L52" i="4"/>
  <c r="K52" s="1"/>
  <c r="E403" i="2"/>
  <c r="L48" i="4"/>
  <c r="K48" s="1"/>
  <c r="E399" i="2"/>
  <c r="L41" i="4"/>
  <c r="K41" s="1"/>
  <c r="E391" i="2"/>
  <c r="L37" i="4"/>
  <c r="K37" s="1"/>
  <c r="E387" i="2"/>
  <c r="L505" i="4"/>
  <c r="K505" s="1"/>
  <c r="E383" i="2"/>
  <c r="L33" i="4"/>
  <c r="K33" s="1"/>
  <c r="E375" i="2"/>
  <c r="L494" i="4"/>
  <c r="K494" s="1"/>
  <c r="E367" i="2"/>
  <c r="L490" i="4"/>
  <c r="K490" s="1"/>
  <c r="E363" i="2"/>
  <c r="L481" i="4"/>
  <c r="K481" s="1"/>
  <c r="E355" i="2"/>
  <c r="L477" i="4"/>
  <c r="K477" s="1"/>
  <c r="E351" i="2"/>
  <c r="L473" i="4"/>
  <c r="K473" s="1"/>
  <c r="E347" i="2"/>
  <c r="L469" i="4"/>
  <c r="K469" s="1"/>
  <c r="E343" i="2"/>
  <c r="L465" i="4"/>
  <c r="K465" s="1"/>
  <c r="E339" i="2"/>
  <c r="L23" i="4"/>
  <c r="K23" s="1"/>
  <c r="E335" i="2"/>
  <c r="L453" i="4"/>
  <c r="K453" s="1"/>
  <c r="E327" i="2"/>
  <c r="L448" i="4"/>
  <c r="K448" s="1"/>
  <c r="E323" i="2"/>
  <c r="L441" i="4"/>
  <c r="K441" s="1"/>
  <c r="E319" i="2"/>
  <c r="L429" i="4"/>
  <c r="K429" s="1"/>
  <c r="E311" i="2"/>
  <c r="L421" i="4"/>
  <c r="K421" s="1"/>
  <c r="E303" i="2"/>
  <c r="L407" i="4"/>
  <c r="K407" s="1"/>
  <c r="E295" i="2"/>
  <c r="L395" i="4"/>
  <c r="K395" s="1"/>
  <c r="E283" i="2"/>
  <c r="L387" i="4"/>
  <c r="K387" s="1"/>
  <c r="E275" i="2"/>
  <c r="L377" i="4"/>
  <c r="K377" s="1"/>
  <c r="E267" i="2"/>
  <c r="L363" i="4"/>
  <c r="K363" s="1"/>
  <c r="E255" i="2"/>
  <c r="L340" i="4"/>
  <c r="K340" s="1"/>
  <c r="E239" i="2"/>
  <c r="L331" i="4"/>
  <c r="K331" s="1"/>
  <c r="E231" i="2"/>
  <c r="L327" i="4"/>
  <c r="K327" s="1"/>
  <c r="E227" i="2"/>
  <c r="L322" i="4"/>
  <c r="K322" s="1"/>
  <c r="E223" i="2"/>
  <c r="L446" i="4"/>
  <c r="K446" s="1"/>
  <c r="E508" i="2"/>
  <c r="L437" i="4"/>
  <c r="K437" s="1"/>
  <c r="E504" i="2"/>
  <c r="L412" i="4"/>
  <c r="K412" s="1"/>
  <c r="E500" i="2"/>
  <c r="L408" i="4"/>
  <c r="K408" s="1"/>
  <c r="E496" i="2"/>
  <c r="L374" i="4"/>
  <c r="K374" s="1"/>
  <c r="E492" i="2"/>
  <c r="L348" i="4"/>
  <c r="K348" s="1"/>
  <c r="E488" i="2"/>
  <c r="L338" i="4"/>
  <c r="K338" s="1"/>
  <c r="E484" i="2"/>
  <c r="L313" i="4"/>
  <c r="K313" s="1"/>
  <c r="E480" i="2"/>
  <c r="L304" i="4"/>
  <c r="K304" s="1"/>
  <c r="E476" i="2"/>
  <c r="L296" i="4"/>
  <c r="K296" s="1"/>
  <c r="E472" i="2"/>
  <c r="L279" i="4"/>
  <c r="K279" s="1"/>
  <c r="E468" i="2"/>
  <c r="L270" i="4"/>
  <c r="K270" s="1"/>
  <c r="E464" i="2"/>
  <c r="L254" i="4"/>
  <c r="K254" s="1"/>
  <c r="E460" i="2"/>
  <c r="L248" i="4"/>
  <c r="K248" s="1"/>
  <c r="E456" i="2"/>
  <c r="L205" i="4"/>
  <c r="K205" s="1"/>
  <c r="E452" i="2"/>
  <c r="L158" i="4"/>
  <c r="K158" s="1"/>
  <c r="E448" i="2"/>
  <c r="L96" i="4"/>
  <c r="K96" s="1"/>
  <c r="E444" i="2"/>
  <c r="L28" i="4"/>
  <c r="K28" s="1"/>
  <c r="E440" i="2"/>
  <c r="L68" i="4"/>
  <c r="K68" s="1"/>
  <c r="E436" i="2"/>
  <c r="L65" i="4"/>
  <c r="K65" s="1"/>
  <c r="E432" i="2"/>
  <c r="L521" i="4"/>
  <c r="K521" s="1"/>
  <c r="E428" i="2"/>
  <c r="L517" i="4"/>
  <c r="K517" s="1"/>
  <c r="E424" i="2"/>
  <c r="L513" i="4"/>
  <c r="K513" s="1"/>
  <c r="E420" i="2"/>
  <c r="L60" i="4"/>
  <c r="K60" s="1"/>
  <c r="E416" i="2"/>
  <c r="L509" i="4"/>
  <c r="K509" s="1"/>
  <c r="E412" i="2"/>
  <c r="L55" i="4"/>
  <c r="K55" s="1"/>
  <c r="E408" i="2"/>
  <c r="L507" i="4"/>
  <c r="K507" s="1"/>
  <c r="E404" i="2"/>
  <c r="L49" i="4"/>
  <c r="K49" s="1"/>
  <c r="E400" i="2"/>
  <c r="L45" i="4"/>
  <c r="K45" s="1"/>
  <c r="E396" i="2"/>
  <c r="L42" i="4"/>
  <c r="K42" s="1"/>
  <c r="E392" i="2"/>
  <c r="L38" i="4"/>
  <c r="K38" s="1"/>
  <c r="E388" i="2"/>
  <c r="L34" i="4"/>
  <c r="K34" s="1"/>
  <c r="E384" i="2"/>
  <c r="L502" i="4"/>
  <c r="K502" s="1"/>
  <c r="E380" i="2"/>
  <c r="L498" i="4"/>
  <c r="K498" s="1"/>
  <c r="E376" i="2"/>
  <c r="L30" i="4"/>
  <c r="K30" s="1"/>
  <c r="E372" i="2"/>
  <c r="L495" i="4"/>
  <c r="K495" s="1"/>
  <c r="E368" i="2"/>
  <c r="L491" i="4"/>
  <c r="K491" s="1"/>
  <c r="E364" i="2"/>
  <c r="L486" i="4"/>
  <c r="K486" s="1"/>
  <c r="E360" i="2"/>
  <c r="L482" i="4"/>
  <c r="K482" s="1"/>
  <c r="E356" i="2"/>
  <c r="L478" i="4"/>
  <c r="K478" s="1"/>
  <c r="E352" i="2"/>
  <c r="L474" i="4"/>
  <c r="K474" s="1"/>
  <c r="E348" i="2"/>
  <c r="L470" i="4"/>
  <c r="K470" s="1"/>
  <c r="E344" i="2"/>
  <c r="L466" i="4"/>
  <c r="K466" s="1"/>
  <c r="E340" i="2"/>
  <c r="L462" i="4"/>
  <c r="K462" s="1"/>
  <c r="E336" i="2"/>
  <c r="L22" i="4"/>
  <c r="K22" s="1"/>
  <c r="E332" i="2"/>
  <c r="L454" i="4"/>
  <c r="K454" s="1"/>
  <c r="E328" i="2"/>
  <c r="L449" i="4"/>
  <c r="K449" s="1"/>
  <c r="E324" i="2"/>
  <c r="L442" i="4"/>
  <c r="K442" s="1"/>
  <c r="E320" i="2"/>
  <c r="L436" i="4"/>
  <c r="K436" s="1"/>
  <c r="E316" i="2"/>
  <c r="L430" i="4"/>
  <c r="K430" s="1"/>
  <c r="E312" i="2"/>
  <c r="L426" i="4"/>
  <c r="K426" s="1"/>
  <c r="E308" i="2"/>
  <c r="L422" i="4"/>
  <c r="K422" s="1"/>
  <c r="E304" i="2"/>
  <c r="L418" i="4"/>
  <c r="K418" s="1"/>
  <c r="E300" i="2"/>
  <c r="L414" i="4"/>
  <c r="K414" s="1"/>
  <c r="E296" i="2"/>
  <c r="L404" i="4"/>
  <c r="K404" s="1"/>
  <c r="E292" i="2"/>
  <c r="L400" i="4"/>
  <c r="K400" s="1"/>
  <c r="E288" i="2"/>
  <c r="L396" i="4"/>
  <c r="K396" s="1"/>
  <c r="E284" i="2"/>
  <c r="L392" i="4"/>
  <c r="K392" s="1"/>
  <c r="E280" i="2"/>
  <c r="L388" i="4"/>
  <c r="K388" s="1"/>
  <c r="E276" i="2"/>
  <c r="L384" i="4"/>
  <c r="K384" s="1"/>
  <c r="E272" i="2"/>
  <c r="L378" i="4"/>
  <c r="K378" s="1"/>
  <c r="E268" i="2"/>
  <c r="L372" i="4"/>
  <c r="K372" s="1"/>
  <c r="E264" i="2"/>
  <c r="L368" i="4"/>
  <c r="K368" s="1"/>
  <c r="E260" i="2"/>
  <c r="L364" i="4"/>
  <c r="K364" s="1"/>
  <c r="E256" i="2"/>
  <c r="L360" i="4"/>
  <c r="K360" s="1"/>
  <c r="E252" i="2"/>
  <c r="L356" i="4"/>
  <c r="K356" s="1"/>
  <c r="E248" i="2"/>
  <c r="L350" i="4"/>
  <c r="K350" s="1"/>
  <c r="E244" i="2"/>
  <c r="L342" i="4"/>
  <c r="K342" s="1"/>
  <c r="E240" i="2"/>
  <c r="L336" i="4"/>
  <c r="K336" s="1"/>
  <c r="E236" i="2"/>
  <c r="L332" i="4"/>
  <c r="K332" s="1"/>
  <c r="E232" i="2"/>
  <c r="L328" i="4"/>
  <c r="K328" s="1"/>
  <c r="E228" i="2"/>
  <c r="L323" i="4"/>
  <c r="K323" s="1"/>
  <c r="E224" i="2"/>
  <c r="L318" i="4"/>
  <c r="K318" s="1"/>
  <c r="E220" i="2"/>
  <c r="L20" i="4"/>
  <c r="K20" s="1"/>
  <c r="E216" i="2"/>
  <c r="L306" i="4"/>
  <c r="K306" s="1"/>
  <c r="E212" i="2"/>
  <c r="L297" i="4"/>
  <c r="K297" s="1"/>
  <c r="E208" i="2"/>
  <c r="L292" i="4"/>
  <c r="K292" s="1"/>
  <c r="E204" i="2"/>
  <c r="L288" i="4"/>
  <c r="K288" s="1"/>
  <c r="E200" i="2"/>
  <c r="L282" i="4"/>
  <c r="K282" s="1"/>
  <c r="E196" i="2"/>
  <c r="L276" i="4"/>
  <c r="K276" s="1"/>
  <c r="E192" i="2"/>
  <c r="L267" i="4"/>
  <c r="K267" s="1"/>
  <c r="E188" i="2"/>
  <c r="L261" i="4"/>
  <c r="K261" s="1"/>
  <c r="E184" i="2"/>
  <c r="L256" i="4"/>
  <c r="K256" s="1"/>
  <c r="E180" i="2"/>
  <c r="L19" i="4"/>
  <c r="K19" s="1"/>
  <c r="E176" i="2"/>
  <c r="L15" i="4"/>
  <c r="K15" s="1"/>
  <c r="E172" i="2"/>
  <c r="L244" i="4"/>
  <c r="K244" s="1"/>
  <c r="E168" i="2"/>
  <c r="L237" i="4"/>
  <c r="K237" s="1"/>
  <c r="E164" i="2"/>
  <c r="L233" i="4"/>
  <c r="K233" s="1"/>
  <c r="E160" i="2"/>
  <c r="L229" i="4"/>
  <c r="K229" s="1"/>
  <c r="E156" i="2"/>
  <c r="L225" i="4"/>
  <c r="K225" s="1"/>
  <c r="E152" i="2"/>
  <c r="L221" i="4"/>
  <c r="K221" s="1"/>
  <c r="E148" i="2"/>
  <c r="L217" i="4"/>
  <c r="K217" s="1"/>
  <c r="E144" i="2"/>
  <c r="L213" i="4"/>
  <c r="K213" s="1"/>
  <c r="E140" i="2"/>
  <c r="L13" i="4"/>
  <c r="K13" s="1"/>
  <c r="E136" i="2"/>
  <c r="L9" i="4"/>
  <c r="K9" s="1"/>
  <c r="E132" i="2"/>
  <c r="L207" i="4"/>
  <c r="K207" s="1"/>
  <c r="E128" i="2"/>
  <c r="L202" i="4"/>
  <c r="K202" s="1"/>
  <c r="E124" i="2"/>
  <c r="L198" i="4"/>
  <c r="K198" s="1"/>
  <c r="E120" i="2"/>
  <c r="L194" i="4"/>
  <c r="K194" s="1"/>
  <c r="E116" i="2"/>
  <c r="L190" i="4"/>
  <c r="K190" s="1"/>
  <c r="E112" i="2"/>
  <c r="L185" i="4"/>
  <c r="K185" s="1"/>
  <c r="E108" i="2"/>
  <c r="L179" i="4"/>
  <c r="K179" s="1"/>
  <c r="E104" i="2"/>
  <c r="L174" i="4"/>
  <c r="K174" s="1"/>
  <c r="E100" i="2"/>
  <c r="L170" i="4"/>
  <c r="K170" s="1"/>
  <c r="E96" i="2"/>
  <c r="L166" i="4"/>
  <c r="K166" s="1"/>
  <c r="E92" i="2"/>
  <c r="L162" i="4"/>
  <c r="K162" s="1"/>
  <c r="E88" i="2"/>
  <c r="L157" i="4"/>
  <c r="K157" s="1"/>
  <c r="E84" i="2"/>
  <c r="L153" i="4"/>
  <c r="K153" s="1"/>
  <c r="E80" i="2"/>
  <c r="L149" i="4"/>
  <c r="K149" s="1"/>
  <c r="E76" i="2"/>
  <c r="L142" i="4"/>
  <c r="K142" s="1"/>
  <c r="E72" i="2"/>
  <c r="L138" i="4"/>
  <c r="K138" s="1"/>
  <c r="E68" i="2"/>
  <c r="L134" i="4"/>
  <c r="K134" s="1"/>
  <c r="E64" i="2"/>
  <c r="L130" i="4"/>
  <c r="K130" s="1"/>
  <c r="E60" i="2"/>
  <c r="L126" i="4"/>
  <c r="K126" s="1"/>
  <c r="E56" i="2"/>
  <c r="L122" i="4"/>
  <c r="K122" s="1"/>
  <c r="E52" i="2"/>
  <c r="L118" i="4"/>
  <c r="K118" s="1"/>
  <c r="E48" i="2"/>
  <c r="L114" i="4"/>
  <c r="K114" s="1"/>
  <c r="E44" i="2"/>
  <c r="L110" i="4"/>
  <c r="K110" s="1"/>
  <c r="E40" i="2"/>
  <c r="L106" i="4"/>
  <c r="K106" s="1"/>
  <c r="E36" i="2"/>
  <c r="L102" i="4"/>
  <c r="K102" s="1"/>
  <c r="E32" i="2"/>
  <c r="L98" i="4"/>
  <c r="K98" s="1"/>
  <c r="E28" i="2"/>
  <c r="L93" i="4"/>
  <c r="K93" s="1"/>
  <c r="E24" i="2"/>
  <c r="L89" i="4"/>
  <c r="K89" s="1"/>
  <c r="E20" i="2"/>
  <c r="L85" i="4"/>
  <c r="K85" s="1"/>
  <c r="E16" i="2"/>
  <c r="L81" i="4"/>
  <c r="K81" s="1"/>
  <c r="E12" i="2"/>
  <c r="L77" i="4"/>
  <c r="K77" s="1"/>
  <c r="E8" i="2"/>
  <c r="L394" i="4"/>
  <c r="K394" s="1"/>
  <c r="L345"/>
  <c r="K345" s="1"/>
  <c r="L235"/>
  <c r="K235" s="1"/>
  <c r="L219"/>
  <c r="K219" s="1"/>
  <c r="L434"/>
  <c r="K434" s="1"/>
  <c r="L370"/>
  <c r="K370" s="1"/>
  <c r="L284"/>
  <c r="K284" s="1"/>
  <c r="L239"/>
  <c r="K239" s="1"/>
  <c r="L223"/>
  <c r="K223" s="1"/>
  <c r="L187"/>
  <c r="K187" s="1"/>
  <c r="L458"/>
  <c r="K458" s="1"/>
  <c r="L402"/>
  <c r="K402" s="1"/>
  <c r="L386"/>
  <c r="K386" s="1"/>
  <c r="L358"/>
  <c r="K358" s="1"/>
  <c r="L321"/>
  <c r="K321" s="1"/>
  <c r="L300"/>
  <c r="K300" s="1"/>
  <c r="L263"/>
  <c r="K263" s="1"/>
  <c r="L243"/>
  <c r="K243" s="1"/>
  <c r="L227"/>
  <c r="K227" s="1"/>
  <c r="L211"/>
  <c r="K211" s="1"/>
  <c r="L59"/>
  <c r="K59" s="1"/>
  <c r="J524"/>
  <c r="H35"/>
  <c r="I44"/>
  <c r="I39"/>
  <c r="I56"/>
  <c r="I32"/>
  <c r="I47"/>
  <c r="H47"/>
  <c r="H53"/>
  <c r="H24"/>
  <c r="H21"/>
  <c r="H51"/>
  <c r="H45"/>
  <c r="H40"/>
  <c r="H50"/>
  <c r="I33"/>
  <c r="I30"/>
  <c r="I10"/>
  <c r="I46"/>
  <c r="I41"/>
  <c r="I54"/>
  <c r="H9"/>
  <c r="H23"/>
  <c r="H38"/>
  <c r="H55"/>
  <c r="I36"/>
  <c r="H11"/>
  <c r="H44"/>
  <c r="H39"/>
  <c r="H43"/>
  <c r="H32"/>
  <c r="H36"/>
  <c r="I24"/>
  <c r="I58"/>
  <c r="I21"/>
  <c r="I51"/>
  <c r="I57"/>
  <c r="I45"/>
  <c r="I40"/>
  <c r="I50"/>
  <c r="H29"/>
  <c r="I9"/>
  <c r="I34"/>
  <c r="I513"/>
  <c r="I296"/>
  <c r="H507"/>
  <c r="H481"/>
  <c r="H473"/>
  <c r="H465"/>
  <c r="H401"/>
  <c r="H393"/>
  <c r="H385"/>
  <c r="H286"/>
  <c r="H278"/>
  <c r="H270"/>
  <c r="I522"/>
  <c r="I514"/>
  <c r="I506"/>
  <c r="I488"/>
  <c r="I480"/>
  <c r="I472"/>
  <c r="I464"/>
  <c r="I289"/>
  <c r="I281"/>
  <c r="I273"/>
  <c r="I265"/>
  <c r="H520"/>
  <c r="H512"/>
  <c r="H504"/>
  <c r="H486"/>
  <c r="H478"/>
  <c r="H470"/>
  <c r="H462"/>
  <c r="H291"/>
  <c r="H283"/>
  <c r="H275"/>
  <c r="H263"/>
  <c r="H521"/>
  <c r="H517"/>
  <c r="H513"/>
  <c r="H509"/>
  <c r="H505"/>
  <c r="H501"/>
  <c r="H495"/>
  <c r="H491"/>
  <c r="H487"/>
  <c r="H483"/>
  <c r="H479"/>
  <c r="H475"/>
  <c r="H471"/>
  <c r="H467"/>
  <c r="H463"/>
  <c r="H459"/>
  <c r="H455"/>
  <c r="H451"/>
  <c r="H447"/>
  <c r="H443"/>
  <c r="H439"/>
  <c r="H435"/>
  <c r="H213"/>
  <c r="H209"/>
  <c r="H206"/>
  <c r="I520"/>
  <c r="I516"/>
  <c r="I512"/>
  <c r="I508"/>
  <c r="I504"/>
  <c r="I500"/>
  <c r="I494"/>
  <c r="I490"/>
  <c r="I486"/>
  <c r="I482"/>
  <c r="I478"/>
  <c r="I474"/>
  <c r="I470"/>
  <c r="I466"/>
  <c r="I462"/>
  <c r="I458"/>
  <c r="I454"/>
  <c r="I450"/>
  <c r="I446"/>
  <c r="I442"/>
  <c r="I438"/>
  <c r="I212"/>
  <c r="H499"/>
  <c r="H511"/>
  <c r="H503"/>
  <c r="H477"/>
  <c r="H469"/>
  <c r="H461"/>
  <c r="H405"/>
  <c r="H397"/>
  <c r="H389"/>
  <c r="H381"/>
  <c r="H290"/>
  <c r="H282"/>
  <c r="H274"/>
  <c r="H266"/>
  <c r="I518"/>
  <c r="I510"/>
  <c r="I502"/>
  <c r="I484"/>
  <c r="I476"/>
  <c r="I468"/>
  <c r="I460"/>
  <c r="I285"/>
  <c r="I277"/>
  <c r="I269"/>
  <c r="H496"/>
  <c r="H516"/>
  <c r="H508"/>
  <c r="H500"/>
  <c r="H482"/>
  <c r="H474"/>
  <c r="H466"/>
  <c r="H458"/>
  <c r="H378"/>
  <c r="H287"/>
  <c r="H279"/>
  <c r="H271"/>
  <c r="H267"/>
  <c r="H259"/>
  <c r="H255"/>
  <c r="H251"/>
  <c r="I523"/>
  <c r="I519"/>
  <c r="I515"/>
  <c r="I511"/>
  <c r="I507"/>
  <c r="I503"/>
  <c r="I498"/>
  <c r="I485"/>
  <c r="I481"/>
  <c r="I477"/>
  <c r="I473"/>
  <c r="I469"/>
  <c r="I465"/>
  <c r="I461"/>
  <c r="I290"/>
  <c r="I286"/>
  <c r="I282"/>
  <c r="I278"/>
  <c r="I274"/>
  <c r="I270"/>
  <c r="I266"/>
  <c r="I262"/>
  <c r="I258"/>
  <c r="I254"/>
  <c r="I250"/>
  <c r="H346"/>
  <c r="H338"/>
  <c r="H330"/>
  <c r="H322"/>
  <c r="H314"/>
  <c r="H306"/>
  <c r="H242"/>
  <c r="H231"/>
  <c r="H223"/>
  <c r="I404"/>
  <c r="I396"/>
  <c r="I388"/>
  <c r="I380"/>
  <c r="I341"/>
  <c r="I333"/>
  <c r="I325"/>
  <c r="I317"/>
  <c r="I309"/>
  <c r="I245"/>
  <c r="I238"/>
  <c r="I230"/>
  <c r="I222"/>
  <c r="H430"/>
  <c r="H406"/>
  <c r="H398"/>
  <c r="H390"/>
  <c r="H382"/>
  <c r="H374"/>
  <c r="H367"/>
  <c r="H359"/>
  <c r="H351"/>
  <c r="H343"/>
  <c r="H335"/>
  <c r="H327"/>
  <c r="H319"/>
  <c r="H311"/>
  <c r="H303"/>
  <c r="H295"/>
  <c r="H247"/>
  <c r="H239"/>
  <c r="H232"/>
  <c r="H224"/>
  <c r="H216"/>
  <c r="I401"/>
  <c r="I393"/>
  <c r="I385"/>
  <c r="I377"/>
  <c r="I366"/>
  <c r="I358"/>
  <c r="I350"/>
  <c r="I342"/>
  <c r="I334"/>
  <c r="I326"/>
  <c r="I318"/>
  <c r="I310"/>
  <c r="I302"/>
  <c r="I294"/>
  <c r="I246"/>
  <c r="I235"/>
  <c r="I227"/>
  <c r="I219"/>
  <c r="H431"/>
  <c r="H427"/>
  <c r="H423"/>
  <c r="H419"/>
  <c r="H415"/>
  <c r="H411"/>
  <c r="H407"/>
  <c r="H403"/>
  <c r="H399"/>
  <c r="H395"/>
  <c r="H391"/>
  <c r="H387"/>
  <c r="H383"/>
  <c r="H379"/>
  <c r="H375"/>
  <c r="H372"/>
  <c r="H368"/>
  <c r="H364"/>
  <c r="H360"/>
  <c r="H356"/>
  <c r="H352"/>
  <c r="H348"/>
  <c r="H344"/>
  <c r="H340"/>
  <c r="H336"/>
  <c r="H332"/>
  <c r="H328"/>
  <c r="H324"/>
  <c r="H320"/>
  <c r="H316"/>
  <c r="H312"/>
  <c r="H308"/>
  <c r="H304"/>
  <c r="H300"/>
  <c r="H296"/>
  <c r="H292"/>
  <c r="H288"/>
  <c r="H284"/>
  <c r="H280"/>
  <c r="H276"/>
  <c r="H272"/>
  <c r="H268"/>
  <c r="H264"/>
  <c r="H260"/>
  <c r="H256"/>
  <c r="H252"/>
  <c r="H248"/>
  <c r="H244"/>
  <c r="H240"/>
  <c r="H237"/>
  <c r="H233"/>
  <c r="H229"/>
  <c r="H225"/>
  <c r="H221"/>
  <c r="H217"/>
  <c r="I434"/>
  <c r="I430"/>
  <c r="I426"/>
  <c r="I422"/>
  <c r="I418"/>
  <c r="I414"/>
  <c r="I410"/>
  <c r="I406"/>
  <c r="I402"/>
  <c r="I398"/>
  <c r="I394"/>
  <c r="I390"/>
  <c r="I386"/>
  <c r="I382"/>
  <c r="I378"/>
  <c r="I374"/>
  <c r="I371"/>
  <c r="I367"/>
  <c r="I363"/>
  <c r="I359"/>
  <c r="I355"/>
  <c r="I351"/>
  <c r="I347"/>
  <c r="I343"/>
  <c r="I339"/>
  <c r="I335"/>
  <c r="I331"/>
  <c r="I327"/>
  <c r="I323"/>
  <c r="I319"/>
  <c r="I315"/>
  <c r="I311"/>
  <c r="I307"/>
  <c r="I303"/>
  <c r="I299"/>
  <c r="I295"/>
  <c r="I291"/>
  <c r="I287"/>
  <c r="I283"/>
  <c r="I279"/>
  <c r="I275"/>
  <c r="I271"/>
  <c r="I267"/>
  <c r="I263"/>
  <c r="I259"/>
  <c r="I255"/>
  <c r="I251"/>
  <c r="I247"/>
  <c r="I243"/>
  <c r="I239"/>
  <c r="I236"/>
  <c r="I232"/>
  <c r="I228"/>
  <c r="I224"/>
  <c r="I220"/>
  <c r="I216"/>
  <c r="H342"/>
  <c r="H334"/>
  <c r="H326"/>
  <c r="H318"/>
  <c r="H310"/>
  <c r="H302"/>
  <c r="H246"/>
  <c r="H235"/>
  <c r="H227"/>
  <c r="H219"/>
  <c r="I400"/>
  <c r="I392"/>
  <c r="I384"/>
  <c r="I345"/>
  <c r="I337"/>
  <c r="I329"/>
  <c r="I321"/>
  <c r="I313"/>
  <c r="I305"/>
  <c r="I241"/>
  <c r="I234"/>
  <c r="I226"/>
  <c r="I218"/>
  <c r="H402"/>
  <c r="H394"/>
  <c r="H386"/>
  <c r="H371"/>
  <c r="H363"/>
  <c r="H355"/>
  <c r="H347"/>
  <c r="H339"/>
  <c r="H331"/>
  <c r="H323"/>
  <c r="H315"/>
  <c r="H307"/>
  <c r="H299"/>
  <c r="H243"/>
  <c r="H236"/>
  <c r="H228"/>
  <c r="H220"/>
  <c r="I429"/>
  <c r="I405"/>
  <c r="I397"/>
  <c r="I389"/>
  <c r="I381"/>
  <c r="I370"/>
  <c r="I362"/>
  <c r="I354"/>
  <c r="I346"/>
  <c r="I338"/>
  <c r="I330"/>
  <c r="I322"/>
  <c r="I314"/>
  <c r="I306"/>
  <c r="I298"/>
  <c r="I242"/>
  <c r="I231"/>
  <c r="I223"/>
  <c r="H428"/>
  <c r="H424"/>
  <c r="H420"/>
  <c r="H416"/>
  <c r="H412"/>
  <c r="H408"/>
  <c r="H404"/>
  <c r="H400"/>
  <c r="H396"/>
  <c r="H392"/>
  <c r="H388"/>
  <c r="H384"/>
  <c r="H380"/>
  <c r="H376"/>
  <c r="H373"/>
  <c r="H369"/>
  <c r="H349"/>
  <c r="H345"/>
  <c r="H341"/>
  <c r="H337"/>
  <c r="H333"/>
  <c r="H329"/>
  <c r="H325"/>
  <c r="H321"/>
  <c r="H317"/>
  <c r="H313"/>
  <c r="H309"/>
  <c r="H305"/>
  <c r="H289"/>
  <c r="H285"/>
  <c r="H281"/>
  <c r="H277"/>
  <c r="H273"/>
  <c r="H269"/>
  <c r="H265"/>
  <c r="H261"/>
  <c r="H257"/>
  <c r="H253"/>
  <c r="H249"/>
  <c r="H245"/>
  <c r="H241"/>
  <c r="H238"/>
  <c r="H234"/>
  <c r="H226"/>
  <c r="H222"/>
  <c r="H218"/>
  <c r="I431"/>
  <c r="I427"/>
  <c r="I423"/>
  <c r="I419"/>
  <c r="I415"/>
  <c r="I411"/>
  <c r="I407"/>
  <c r="I403"/>
  <c r="I399"/>
  <c r="I395"/>
  <c r="I391"/>
  <c r="I387"/>
  <c r="I383"/>
  <c r="I379"/>
  <c r="I375"/>
  <c r="I352"/>
  <c r="I348"/>
  <c r="I344"/>
  <c r="I340"/>
  <c r="I336"/>
  <c r="I332"/>
  <c r="I328"/>
  <c r="I324"/>
  <c r="I320"/>
  <c r="I316"/>
  <c r="I312"/>
  <c r="I308"/>
  <c r="I304"/>
  <c r="I288"/>
  <c r="I284"/>
  <c r="I280"/>
  <c r="I276"/>
  <c r="I272"/>
  <c r="I268"/>
  <c r="I264"/>
  <c r="I260"/>
  <c r="I256"/>
  <c r="I252"/>
  <c r="I248"/>
  <c r="I244"/>
  <c r="I240"/>
  <c r="I237"/>
  <c r="I233"/>
  <c r="I229"/>
  <c r="I225"/>
  <c r="I221"/>
  <c r="I217"/>
  <c r="B26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L524" l="1"/>
  <c r="E513" i="2"/>
  <c r="K524" i="4"/>
  <c r="B43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l="1"/>
  <c r="B71" s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l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l="1"/>
  <c r="B292" s="1"/>
  <c r="B293" s="1"/>
  <c r="B294" s="1"/>
  <c r="B295" s="1"/>
  <c r="B296" s="1"/>
  <c r="B297" s="1"/>
  <c r="B298" s="1"/>
  <c r="B299" s="1"/>
  <c r="B300" s="1"/>
  <c r="B301" l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l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l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514" s="1"/>
  <c r="B515" s="1"/>
  <c r="B516" s="1"/>
  <c r="B517" s="1"/>
  <c r="B518" s="1"/>
  <c r="B519" s="1"/>
  <c r="B520" s="1"/>
  <c r="B521" s="1"/>
  <c r="B522" s="1"/>
  <c r="B523" s="1"/>
</calcChain>
</file>

<file path=xl/sharedStrings.xml><?xml version="1.0" encoding="utf-8"?>
<sst xmlns="http://schemas.openxmlformats.org/spreadsheetml/2006/main" count="3424" uniqueCount="779">
  <si>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</si>
  <si>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</si>
  <si>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</si>
  <si>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</si>
  <si>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</si>
  <si>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</si>
  <si>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</si>
  <si>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</si>
  <si>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</si>
  <si>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</si>
  <si>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</si>
  <si>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</si>
  <si>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</si>
  <si>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</si>
  <si>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</si>
  <si>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</si>
  <si>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</si>
  <si>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</si>
  <si>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</si>
  <si>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</si>
  <si>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</si>
  <si>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</si>
  <si>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</si>
  <si>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</si>
  <si>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</si>
  <si>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</si>
  <si>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</si>
  <si>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</si>
  <si>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</si>
  <si>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</si>
  <si>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</si>
  <si>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</si>
  <si>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</si>
  <si>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</si>
  <si>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</si>
  <si>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</si>
  <si>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</si>
  <si>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</si>
  <si>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</si>
  <si>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</si>
  <si>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</si>
  <si>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</si>
  <si>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</si>
  <si>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</si>
  <si>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</si>
  <si>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</si>
  <si>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</si>
  <si>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</si>
  <si>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</si>
  <si>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</si>
  <si>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</si>
  <si>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</si>
  <si>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</si>
  <si>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</si>
  <si>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</si>
  <si>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</si>
  <si>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</si>
  <si>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</si>
  <si>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</si>
  <si>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</si>
  <si>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</si>
  <si>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</si>
  <si>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</si>
  <si>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</si>
  <si>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</si>
  <si>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</si>
  <si>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</si>
  <si>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</si>
  <si>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</si>
  <si>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</si>
  <si>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SANDRA MARIA ALVES BARBOSA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</si>
  <si>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</si>
  <si>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</si>
  <si>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</si>
  <si>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</si>
  <si>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</si>
  <si>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</si>
  <si>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</si>
  <si>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</si>
  <si>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</si>
  <si>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</si>
  <si>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</si>
  <si>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</si>
  <si>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</si>
  <si>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</si>
  <si>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</si>
  <si>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</si>
  <si>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</si>
  <si>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</si>
  <si>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</si>
  <si>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</si>
  <si>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</si>
  <si>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</si>
  <si>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</si>
  <si>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</si>
  <si>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</si>
  <si>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</si>
  <si>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</si>
  <si>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</si>
  <si>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</si>
  <si>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</si>
  <si>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</si>
  <si>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</si>
  <si>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</si>
  <si>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</si>
  <si>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</si>
  <si>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</si>
  <si>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</si>
  <si>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</si>
  <si>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</si>
  <si>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</si>
  <si>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</si>
  <si>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</si>
  <si>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</si>
  <si>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</si>
  <si>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</si>
  <si>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</si>
  <si>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</si>
  <si>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</si>
  <si>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</si>
  <si>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</si>
  <si>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</si>
  <si>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</si>
  <si>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</si>
  <si>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</si>
  <si>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</si>
  <si>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</si>
  <si>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</si>
  <si>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</si>
  <si>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EDNALDO FELIX DE QUEIROZ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</si>
  <si>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</si>
  <si>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</si>
  <si>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</si>
  <si>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</si>
  <si>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</si>
  <si>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</si>
  <si>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</si>
  <si>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</si>
  <si>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</si>
  <si>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</si>
  <si>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</si>
  <si>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</si>
  <si>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</si>
  <si>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</si>
  <si>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</si>
  <si>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</si>
  <si>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</si>
  <si>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</si>
  <si>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</si>
  <si>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</si>
  <si>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</si>
  <si>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</si>
  <si>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</si>
  <si>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</si>
  <si>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</si>
  <si>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</si>
  <si>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</si>
  <si>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</si>
  <si>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</si>
  <si>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</si>
  <si>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</si>
  <si>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</si>
  <si>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</si>
  <si>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</si>
  <si>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</si>
  <si>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</si>
  <si>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GILBERTO GONCALVES FERREIRA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</si>
  <si>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</si>
  <si>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</si>
  <si>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</si>
  <si>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</si>
  <si>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</si>
  <si>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</si>
  <si>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</si>
  <si>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</si>
  <si>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</si>
  <si>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</si>
  <si>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</si>
  <si>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</si>
  <si>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</si>
  <si>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</si>
  <si>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</si>
  <si>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</si>
  <si>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</si>
  <si>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</si>
  <si>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</si>
  <si>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</si>
  <si>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</si>
  <si>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</si>
  <si>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</si>
  <si>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</si>
  <si>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</si>
  <si>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</si>
  <si>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</si>
  <si>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</si>
  <si>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</si>
  <si>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</si>
  <si>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</si>
  <si>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</si>
  <si>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</si>
  <si>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</si>
  <si>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</si>
  <si>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</si>
  <si>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</si>
  <si>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</si>
  <si>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</si>
  <si>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</si>
  <si>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</si>
  <si>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</si>
  <si>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</si>
  <si>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</si>
  <si>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</si>
  <si>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</si>
  <si>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</si>
  <si>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</si>
  <si>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</si>
  <si>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</si>
  <si>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</si>
  <si>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</si>
  <si>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</si>
  <si>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</si>
  <si>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</si>
  <si>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</si>
  <si>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</si>
  <si>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</si>
  <si>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</si>
  <si>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</si>
  <si>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</si>
  <si>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</si>
  <si>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</si>
  <si>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</si>
  <si>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</si>
  <si>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</si>
  <si>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</si>
  <si>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</si>
  <si>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</si>
  <si>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</si>
  <si>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</si>
  <si>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</si>
  <si>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</si>
  <si>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</si>
  <si>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</si>
  <si>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</si>
  <si>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</si>
  <si>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</si>
  <si>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</si>
  <si>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</si>
  <si>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</si>
  <si>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VANESSA VERUSKA H DA SILVA</t>
  </si>
  <si>
    <t>JULIANA CESAR MARTINS DE LIMA</t>
  </si>
  <si>
    <t>JAMERSON A  RAFAEL DE LIMA</t>
  </si>
  <si>
    <t>BRUNA BARBOSA DE ALBUQUERQUE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</si>
  <si>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</si>
  <si>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</si>
  <si>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</si>
  <si>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</si>
  <si>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</si>
  <si>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</si>
  <si>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</si>
  <si>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</si>
  <si>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</si>
  <si>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</si>
  <si>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</si>
  <si>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</si>
  <si>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</si>
  <si>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</si>
  <si>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</si>
  <si>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</si>
  <si>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</si>
  <si>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</si>
  <si>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</si>
  <si>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</si>
  <si>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</si>
  <si>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</si>
  <si>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</si>
  <si>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</si>
  <si>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</si>
  <si>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</si>
  <si>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</si>
  <si>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</si>
  <si>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</si>
  <si>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</si>
  <si>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</si>
  <si>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</si>
  <si>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</si>
  <si>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</si>
  <si>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</si>
  <si>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</si>
  <si>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</si>
  <si>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</si>
  <si>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</si>
  <si>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</si>
  <si>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</si>
  <si>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</si>
  <si>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</si>
  <si>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</si>
  <si>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</si>
  <si>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</si>
  <si>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</si>
  <si>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</si>
  <si>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</si>
  <si>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</si>
  <si>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</si>
  <si>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</si>
  <si>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MANOELY FRANCA DE MELO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</si>
  <si>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</si>
  <si>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</si>
  <si>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</si>
  <si>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</si>
  <si>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</si>
  <si>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RACHEL DOMINGOS DE A LEMOS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</si>
  <si>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</si>
  <si>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</si>
  <si>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</si>
  <si>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</si>
  <si>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</si>
  <si>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</si>
  <si>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</si>
  <si>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</si>
  <si>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</si>
  <si>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</si>
  <si>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</si>
  <si>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</si>
  <si>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</si>
  <si>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</si>
  <si>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</si>
  <si>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</si>
  <si>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</si>
  <si>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</si>
  <si>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</si>
  <si>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</si>
  <si>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</si>
  <si>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</si>
  <si>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</si>
  <si>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</si>
  <si>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</si>
  <si>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</si>
  <si>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</si>
  <si>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</si>
  <si>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</si>
  <si>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</si>
  <si>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</si>
  <si>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</si>
  <si>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</si>
  <si>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</si>
  <si>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</si>
  <si>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</si>
  <si>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</si>
  <si>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</si>
  <si>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</si>
  <si>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</si>
  <si>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</si>
  <si>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</si>
  <si>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</si>
  <si>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</si>
  <si>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</si>
  <si>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</si>
  <si>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</si>
  <si>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</si>
  <si>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TARCILLA CANDIDA DO NASCIMENTO</t>
  </si>
  <si>
    <t>TIAGO QUEIROZ ROCHA DA COSTA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</si>
  <si>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</si>
  <si>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</si>
  <si>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</si>
  <si>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</si>
  <si>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</si>
  <si>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</si>
  <si>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THAMYRIS FERREIRA SANTOS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</si>
  <si>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</si>
  <si>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</si>
  <si>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</si>
  <si>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</si>
  <si>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</si>
  <si>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</si>
  <si>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</si>
  <si>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</si>
  <si>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GILMAR JORGE DE OLIVEIRA FILHO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</si>
  <si>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</si>
  <si>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</si>
  <si>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</si>
  <si>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</si>
  <si>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</si>
  <si>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</si>
  <si>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</si>
  <si>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</si>
  <si>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</si>
  <si>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</si>
  <si>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</si>
  <si>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</si>
  <si>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</si>
  <si>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</si>
  <si>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</si>
  <si>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EDIVALDO MANOEL DA SILVA FILHO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</si>
  <si>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</si>
  <si>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</si>
  <si>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</si>
  <si>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</si>
  <si>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</si>
  <si>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</si>
  <si>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</si>
  <si>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</si>
  <si>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</si>
  <si>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</si>
  <si>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</si>
  <si>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</si>
  <si>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ROBERTA L DE S S APOLINARIO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</si>
  <si>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</si>
  <si>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</si>
  <si>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</si>
  <si>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</si>
  <si>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</si>
  <si>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</si>
  <si>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</si>
  <si>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</si>
  <si>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</si>
  <si>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</si>
  <si>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</si>
  <si>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</si>
  <si>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</si>
  <si>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</si>
  <si>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</si>
  <si>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</si>
  <si>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</si>
  <si>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</si>
  <si>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</si>
  <si>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</si>
  <si>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</si>
  <si>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</si>
  <si>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</si>
  <si>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</si>
  <si>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</si>
  <si>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</si>
  <si>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</si>
  <si>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</si>
  <si>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</si>
  <si>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</si>
  <si>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</si>
  <si>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</si>
  <si>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</si>
  <si>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</si>
  <si>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</si>
  <si>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</si>
  <si>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</si>
  <si>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</si>
  <si>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</si>
  <si>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</si>
  <si>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</si>
  <si>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</si>
  <si>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</si>
  <si>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</si>
  <si>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</si>
  <si>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</si>
  <si>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</si>
  <si>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</si>
  <si>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</si>
  <si>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</si>
  <si>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</si>
  <si>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</si>
  <si>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</si>
  <si>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</si>
  <si>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</si>
  <si>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</si>
  <si>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</si>
  <si>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</si>
  <si>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</si>
  <si>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</si>
  <si>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</si>
  <si>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</si>
  <si>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</si>
  <si>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</si>
  <si>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</si>
  <si>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</si>
  <si>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</si>
  <si>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</si>
  <si>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</si>
  <si>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</si>
  <si>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</si>
  <si>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</si>
  <si>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</si>
  <si>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</si>
  <si>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</si>
  <si>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</si>
  <si>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</si>
  <si>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</si>
  <si>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</si>
  <si>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</si>
  <si>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</si>
  <si>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</si>
  <si>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</si>
  <si>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</si>
  <si>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</si>
  <si>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</si>
  <si>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</si>
  <si>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</si>
  <si>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</si>
  <si>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</si>
  <si>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</si>
  <si>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</si>
  <si>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</si>
  <si>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</si>
  <si>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JULLIANNA DE MELO L BRITO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</si>
  <si>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</si>
  <si>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</si>
  <si>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</si>
  <si>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</si>
  <si>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</si>
  <si>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</si>
  <si>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</si>
  <si>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</si>
  <si>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</si>
  <si>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</si>
  <si>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</si>
  <si>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</si>
  <si>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</si>
  <si>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</si>
  <si>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</si>
  <si>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</si>
  <si>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</si>
  <si>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</si>
  <si>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</si>
  <si>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</si>
  <si>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</si>
  <si>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</si>
  <si>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</si>
  <si>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</si>
  <si>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</si>
  <si>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</si>
  <si>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</si>
  <si>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</si>
  <si>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</si>
  <si>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</si>
  <si>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</si>
  <si>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</si>
  <si>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</si>
  <si>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</si>
  <si>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</si>
  <si>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</si>
  <si>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</si>
  <si>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TIAGO CORDEIRO DOS S  MACIEL</t>
  </si>
  <si>
    <t>SALÁRIO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</si>
  <si>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</si>
  <si>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</si>
  <si>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</si>
  <si>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</si>
  <si>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</si>
  <si>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</si>
  <si>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</si>
  <si>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</si>
  <si>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</si>
  <si>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</si>
  <si>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</si>
  <si>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</si>
  <si>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</si>
  <si>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</si>
  <si>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</si>
  <si>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</si>
  <si>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</si>
  <si>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</si>
  <si>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</si>
  <si>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</si>
  <si>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</si>
  <si>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</si>
  <si>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</si>
  <si>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</si>
  <si>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</si>
  <si>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</si>
  <si>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ASSESSOR DIRETORIA</t>
  </si>
  <si>
    <t>AUXILIAR DE COZINHA</t>
  </si>
  <si>
    <t>DIRETOR PRESIDENTE</t>
  </si>
  <si>
    <t>DIR. ADM. FINANCEIRO</t>
  </si>
  <si>
    <t>DIR TEC INDUSTRIAL</t>
  </si>
  <si>
    <t>AUX ADMINIST. I</t>
  </si>
  <si>
    <t>AUX ADM. II</t>
  </si>
  <si>
    <t>AUX DE ALMOXARIFADO</t>
  </si>
  <si>
    <t>TEC. NIVEL SUPERIOR</t>
  </si>
  <si>
    <t>ASSESSOR INTERMED.</t>
  </si>
  <si>
    <t>TEC.ELETRICIDADE I</t>
  </si>
  <si>
    <t>AGENTE DE PRODUCAO</t>
  </si>
  <si>
    <t>Assist. de Serv. I</t>
  </si>
  <si>
    <t>Op. Prod. Ind. I</t>
  </si>
  <si>
    <t>Tec. em Utilidades I</t>
  </si>
  <si>
    <t>Tec. em Optica I</t>
  </si>
  <si>
    <t>Tec. Mant. Industria</t>
  </si>
  <si>
    <t>Tec. Qual. Ind. I</t>
  </si>
  <si>
    <t>Tec. em Enfermagem</t>
  </si>
  <si>
    <t>Tec. Administ. Finan</t>
  </si>
  <si>
    <t>Tec. em Comercializa</t>
  </si>
  <si>
    <t>Tec. em Contabilidad</t>
  </si>
  <si>
    <t>Tec. em Seg. Trab.</t>
  </si>
  <si>
    <t>Assist. de Serv. III</t>
  </si>
  <si>
    <t>Tec. Manut. Ind.III</t>
  </si>
  <si>
    <t>Tec. Manut. Ind.II</t>
  </si>
  <si>
    <t>Assist. de Serv. II</t>
  </si>
  <si>
    <t>Tec. em Optica II</t>
  </si>
  <si>
    <t>Tec. em Optica III</t>
  </si>
  <si>
    <t>Op. Prod. Ind. II</t>
  </si>
  <si>
    <t>Op. Prod. Ind. III</t>
  </si>
  <si>
    <t>Tec. Qual. Ind. II</t>
  </si>
  <si>
    <t>Tec. Qual. Ind. III</t>
  </si>
  <si>
    <t>Tec. Utilidades III</t>
  </si>
  <si>
    <t>Tec. Utilidades II</t>
  </si>
  <si>
    <t>TEC.ADM.FINANCAS I</t>
  </si>
  <si>
    <t>TEC.ADM.FINANCAS II</t>
  </si>
  <si>
    <t>TEC.ADM.FINANCAS III</t>
  </si>
  <si>
    <t>TEC. COMERCIAL I</t>
  </si>
  <si>
    <t>TEC. COMERCIAL II</t>
  </si>
  <si>
    <t>TEC. COMERCIAL lll</t>
  </si>
  <si>
    <t>TEC. CONTABIL l</t>
  </si>
  <si>
    <t>TEC.CONTABIL II</t>
  </si>
  <si>
    <t>TEC. CONTABIL III</t>
  </si>
  <si>
    <t>ANALISTA COMERC. l</t>
  </si>
  <si>
    <t>ANALISTA COMERC. ll</t>
  </si>
  <si>
    <t>ANALISTA COMERC. lll</t>
  </si>
  <si>
    <t>ANALISTA CONTABIL l</t>
  </si>
  <si>
    <t>ANALISTA CONTABIL II</t>
  </si>
  <si>
    <t>ANAL.CONTABIL III</t>
  </si>
  <si>
    <t>ANAL.MANUT.IND. I</t>
  </si>
  <si>
    <t>ANAL.MANUT.IND.ll</t>
  </si>
  <si>
    <t>ANAL.MANUT.IND.III</t>
  </si>
  <si>
    <t>ANALISTA EM RH III</t>
  </si>
  <si>
    <t>FARM. INDUSTRIAL IV</t>
  </si>
  <si>
    <t>ANALISTA EM PCP I</t>
  </si>
  <si>
    <t>ANALISTA EM PCP II</t>
  </si>
  <si>
    <t>ANALISTA EM PCP III</t>
  </si>
  <si>
    <t>ANAL.QUAL.INDUST.I</t>
  </si>
  <si>
    <t>DIRETOR COMERCIAL</t>
  </si>
  <si>
    <t>ADM. E FINANCAS SUP.</t>
  </si>
  <si>
    <t>AUTONOMOS</t>
  </si>
  <si>
    <t>COORD. DE ADM.</t>
  </si>
  <si>
    <t>COORD.PESQ.DESENV.</t>
  </si>
  <si>
    <t>COORD. SUPRIMENTOS</t>
  </si>
  <si>
    <t>COOR.FARM.POPULARES</t>
  </si>
  <si>
    <t>COORD. SEC. SAUDE</t>
  </si>
  <si>
    <t>COORD. P. ESPECIAIS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</si>
  <si>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</si>
  <si>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</si>
  <si>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</si>
  <si>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</si>
  <si>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</si>
  <si>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</si>
  <si>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SUPERINTENDENTE ADM.</t>
  </si>
  <si>
    <t>COORD AUDITORIA INT</t>
  </si>
  <si>
    <t>SUPERINTENDENTE TECN</t>
  </si>
  <si>
    <t>COORD.DE CONTABILIDA</t>
  </si>
  <si>
    <t>SUCOM-SUPERINT.COMER</t>
  </si>
  <si>
    <t>MENOR APRENDIZ</t>
  </si>
  <si>
    <t>COORD. JURIDICA</t>
  </si>
  <si>
    <t>CHEFE DE NUCLEO</t>
  </si>
  <si>
    <t>GESTOR DE DESENV.</t>
  </si>
  <si>
    <t>ASSIST. DE OPERACAO</t>
  </si>
  <si>
    <t>COORD.BOAS PRATICAS</t>
  </si>
  <si>
    <t>PRESIDENTE  C.P.L</t>
  </si>
  <si>
    <t>COM.LICITACAO</t>
  </si>
  <si>
    <t>ASSIST. TEC. INDUST.</t>
  </si>
  <si>
    <t>ANALISTA EM INFORMAT</t>
  </si>
  <si>
    <t>ANALISTA FINANCEIRO</t>
  </si>
  <si>
    <t>FARM. INDUSTRIAL I</t>
  </si>
  <si>
    <t>ANAL.EM UTILIDADE I</t>
  </si>
  <si>
    <t>ANALISTA EM RH I</t>
  </si>
  <si>
    <t>ANALISTA ASS.FARMACE</t>
  </si>
  <si>
    <t>ASS. DESENV. ADMIN.</t>
  </si>
  <si>
    <t>COORD. LOGISTICA</t>
  </si>
  <si>
    <t>ASS. DE FARMACIA</t>
  </si>
  <si>
    <t>SUP. JURIDICO</t>
  </si>
  <si>
    <t>CHEFE DE GABINETE</t>
  </si>
  <si>
    <t>COORD. SEG. TRABALHO</t>
  </si>
  <si>
    <t>PREGOEIRO</t>
  </si>
  <si>
    <t>COORD. DE ART. INST.</t>
  </si>
  <si>
    <t>COORD.FARM. INTERIOR</t>
  </si>
  <si>
    <t>SUP DE REL INSTITUCI</t>
  </si>
  <si>
    <t>COORD. RESP. SOCIAL</t>
  </si>
  <si>
    <t>COORD. COMUNIC. SOCI</t>
  </si>
  <si>
    <t>COORD. AP. TEC. INST</t>
  </si>
  <si>
    <t>ASS. DE SERVICOS</t>
  </si>
  <si>
    <t>AUX. LABORATORIO</t>
  </si>
  <si>
    <t>MOTORISTA 2</t>
  </si>
  <si>
    <t>OP. DE PROD. IND.</t>
  </si>
  <si>
    <t>TELEFONISTA</t>
  </si>
  <si>
    <t>VIGILANTE 2</t>
  </si>
  <si>
    <t>OP. PROD. IND. (D)</t>
  </si>
  <si>
    <t>TEC. COMERCIAL</t>
  </si>
  <si>
    <t>TEC. CONTABIL</t>
  </si>
  <si>
    <t>TEC. EM ADM. E FIN.</t>
  </si>
  <si>
    <t>TEC. EM ADM. E VEN.</t>
  </si>
  <si>
    <t>TEC. EM EDIFICACOES</t>
  </si>
  <si>
    <t>TEC. EM ENF. DO TRAB</t>
  </si>
  <si>
    <t>TEC. EM INFORMATICA</t>
  </si>
  <si>
    <t>TEC.EM MAN. ELE. IND</t>
  </si>
  <si>
    <t>TEC. EM MAN. HID IND</t>
  </si>
  <si>
    <t>TEC.EM MAN. MEC. IND</t>
  </si>
  <si>
    <t>TEC. EM OPTICA</t>
  </si>
  <si>
    <t>TEC.EM QUALIDADE IND</t>
  </si>
  <si>
    <t>TEC EM SEG DO TRAB.</t>
  </si>
  <si>
    <t>TEC EM UTI CALDEIRA</t>
  </si>
  <si>
    <t>TEC UTI TRA EFLUENTE</t>
  </si>
  <si>
    <t>TEC EM ENFERMAGEM</t>
  </si>
  <si>
    <t>ANALISTA COMERCIAL</t>
  </si>
  <si>
    <t>ANALISTA CONTABIL</t>
  </si>
  <si>
    <t>ANA GESTAO AMBIENTAL</t>
  </si>
  <si>
    <t>ANALISTA INFORMATICA</t>
  </si>
  <si>
    <t>ANA MANUT ELET IND</t>
  </si>
  <si>
    <t>ANALISTA EM PCP</t>
  </si>
  <si>
    <t>ANALISTA EM RH</t>
  </si>
  <si>
    <t>ANA. SEG DO TRABALHO</t>
  </si>
  <si>
    <t>ANA UTI TRA EFLUENTE</t>
  </si>
  <si>
    <t>ENFERMEIRO TRABALHO</t>
  </si>
  <si>
    <t>MEDICO DO TRABALHO</t>
  </si>
  <si>
    <t>FARMACEUTICO IND</t>
  </si>
  <si>
    <t>ANALISTA QUALI IND</t>
  </si>
  <si>
    <t>ANA ASS FARMACEUTICA</t>
  </si>
  <si>
    <t>DIR REL INSTITUCIONA</t>
  </si>
  <si>
    <t>COORD GESTAO E PLANE</t>
  </si>
  <si>
    <t>COORD DE MANUTENCAO</t>
  </si>
  <si>
    <t>ESTAGIARIO</t>
  </si>
  <si>
    <t>OP. DE PROD. IND.(B)</t>
  </si>
  <si>
    <t>OP. DE PROD. IND.(C)</t>
  </si>
  <si>
    <t>COORD. COMPLIANCE/GR</t>
  </si>
  <si>
    <t>COORD. GOVER. CORP.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</si>
  <si>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</si>
  <si>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</si>
  <si>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</si>
  <si>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</si>
  <si>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</si>
  <si>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</si>
  <si>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</si>
  <si>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</si>
  <si>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</si>
  <si>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</si>
  <si>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VANTAGENS</t>
  </si>
  <si>
    <t>VERBAS</t>
  </si>
  <si>
    <t>LÍQUIDO</t>
  </si>
  <si>
    <t>799 + 410</t>
  </si>
  <si>
    <t>DESCONTOS</t>
  </si>
  <si>
    <t>VAN - LIQ</t>
  </si>
  <si>
    <t>701-RENDIMEN</t>
  </si>
  <si>
    <t>410-DESC.ADI</t>
  </si>
  <si>
    <t>799-LIQUIDO</t>
  </si>
  <si>
    <t>RODRIGO DE MIRANDA F GOMES</t>
  </si>
  <si>
    <t>ROBERTA BARBOSA DE A PACHECO</t>
  </si>
  <si>
    <t>ISAIAS FERNANDES SIMPLICIO</t>
  </si>
  <si>
    <t>LITIO TADEU C R  DOS SANTOS</t>
  </si>
  <si>
    <t>BIANCA DE CASTRO ALMEIDA</t>
  </si>
  <si>
    <t>ROBERTA BARBOSA  DE A PACHECO</t>
  </si>
  <si>
    <t>SETOR</t>
  </si>
  <si>
    <t>Inicio Férias</t>
  </si>
  <si>
    <t>Dias</t>
  </si>
  <si>
    <t>Fim Férias</t>
  </si>
  <si>
    <t>DISEG - DIVISAO DE SERVICOS GERAIS</t>
  </si>
  <si>
    <t>COCON- COORD. DE CONTABIL. GERAL</t>
  </si>
  <si>
    <t>DIVEN- DIVISAO DE VENDAS</t>
  </si>
  <si>
    <t>DIUTI - DIVISAO DE UTILIDADES</t>
  </si>
  <si>
    <t>DISET- DIV. DE SAUDE OCUPAC. E SEG.TRAB.</t>
  </si>
  <si>
    <t>DICON- DIVISAO DE CONTABILIDADE</t>
  </si>
  <si>
    <t>DILOG - DIVISAO DE LOGISTICA</t>
  </si>
  <si>
    <t>SUJUR - SUPERINTENDENTE JURIDICO</t>
  </si>
  <si>
    <t>COVEN- COORDENADORIA DE VENDAS</t>
  </si>
  <si>
    <t>STATUS</t>
  </si>
  <si>
    <t>FÉRIAS</t>
  </si>
  <si>
    <t>JANAYNA JUSSARA SILVA PEREIRA</t>
  </si>
  <si>
    <t>LEANDRO RAMOS M DE ANDRADE</t>
  </si>
  <si>
    <t>VERANUBIA MARIA LIMA SILVA</t>
  </si>
  <si>
    <t>RESUMO DA FOLHA DE JULHO/2020</t>
  </si>
  <si>
    <t>DIVCO - DIVISAO DE COMPRAS</t>
  </si>
  <si>
    <t>COARI- COORDENADORIA DE ARTICULACAO INST</t>
  </si>
  <si>
    <t>DIFIN- DIVISAO FINANCEIRA</t>
  </si>
  <si>
    <t>DIVISAO DE GARANTIA DE QUALIDADE</t>
  </si>
  <si>
    <t>COINF-COORDENADORIA DE INFORMATICA</t>
  </si>
  <si>
    <t>DIFIS- DIVISAO FISCAL</t>
  </si>
  <si>
    <t>DICUP- DIVISAO DE CUSTOS</t>
  </si>
  <si>
    <t>PESSOAL A DISPOSICAO/BENEFICIO</t>
  </si>
  <si>
    <t>DIMAN - DIVISAO DE MANUTENCAO</t>
  </si>
  <si>
    <t>DIFAT- DIVISAO DE FATURAMENTO</t>
  </si>
  <si>
    <t>DESLIGADO</t>
  </si>
  <si>
    <t>JOANA EVELYN A NASCIMENTO</t>
  </si>
  <si>
    <t>TARCISIO LAUREANO DOS SANTOS</t>
  </si>
  <si>
    <t>JAELLESON ELIAS DE SIQUEIRA</t>
  </si>
  <si>
    <t>ISIS RUANA PARENTE GONCALVES</t>
  </si>
  <si>
    <t>SOFIA RODRIGUES DE F M COSTA</t>
  </si>
  <si>
    <t>Processo : 00001 - CELETISTA/ESTAGIARIO     Período : 202007     Pagamento : 01     Roteiro : FOL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</si>
</sst>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0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  <font>
      <b/>
      <sz val="9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7">
    <xf numFmtId="0" fontId="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8" fillId="8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24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5" fillId="0" borderId="0" applyNumberFormat="0" applyFill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</cellStyleXfs>
  <cellXfs count="73">
    <xf numFmtId="0" fontId="0" fillId="0" borderId="0" xfId="0"/>
    <xf numFmtId="0" fontId="0" fillId="0" borderId="0" xfId="0" applyAlignment="1">
      <alignment horizontal="center"/>
    </xf>
    <xf numFmtId="43" fontId="25" fillId="0" borderId="0" xfId="0" applyNumberFormat="1" applyFont="1" applyAlignment="1">
      <alignment horizontal="center"/>
    </xf>
    <xf numFmtId="43" fontId="0" fillId="0" borderId="0" xfId="0" applyNumberFormat="1" applyBorder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7" fillId="0" borderId="0" xfId="42"/>
    <xf numFmtId="0" fontId="25" fillId="0" borderId="10" xfId="0" applyFont="1" applyBorder="1" applyAlignment="1">
      <alignment horizontal="center"/>
    </xf>
    <xf numFmtId="0" fontId="27" fillId="0" borderId="0" xfId="0" applyFont="1"/>
    <xf numFmtId="0" fontId="27" fillId="0" borderId="0" xfId="0" applyFont="1" applyAlignment="1">
      <alignment horizontal="center" vertical="center" wrapText="1"/>
    </xf>
    <xf numFmtId="0" fontId="27" fillId="33" borderId="10" xfId="0" applyFont="1" applyFill="1" applyBorder="1" applyAlignment="1">
      <alignment horizontal="center" vertical="center" wrapText="1"/>
    </xf>
    <xf numFmtId="43" fontId="27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0" fontId="0" fillId="0" borderId="0" xfId="0"/>
    <xf numFmtId="43" fontId="25" fillId="0" borderId="0" xfId="0" applyNumberFormat="1" applyFont="1"/>
    <xf numFmtId="0" fontId="25" fillId="0" borderId="0" xfId="0" applyFont="1" applyAlignment="1">
      <alignment horizontal="center"/>
    </xf>
    <xf numFmtId="0" fontId="25" fillId="0" borderId="0" xfId="0" applyFont="1"/>
    <xf numFmtId="0" fontId="0" fillId="0" borderId="10" xfId="0" applyFill="1" applyBorder="1" applyAlignment="1">
      <alignment horizontal="center"/>
    </xf>
    <xf numFmtId="0" fontId="25" fillId="0" borderId="10" xfId="82" applyFont="1" applyBorder="1" applyAlignment="1">
      <alignment horizontal="left"/>
    </xf>
    <xf numFmtId="0" fontId="0" fillId="0" borderId="0" xfId="0" applyFill="1"/>
    <xf numFmtId="0" fontId="25" fillId="0" borderId="10" xfId="0" applyFont="1" applyFill="1" applyBorder="1" applyAlignment="1">
      <alignment horizontal="center"/>
    </xf>
    <xf numFmtId="0" fontId="25" fillId="0" borderId="10" xfId="82" applyNumberFormat="1" applyFont="1" applyBorder="1" applyAlignment="1">
      <alignment horizontal="center"/>
    </xf>
    <xf numFmtId="43" fontId="25" fillId="0" borderId="0" xfId="0" applyNumberFormat="1" applyFont="1" applyFill="1" applyBorder="1" applyAlignment="1">
      <alignment horizontal="center"/>
    </xf>
    <xf numFmtId="43" fontId="25" fillId="0" borderId="0" xfId="82" applyNumberFormat="1" applyBorder="1"/>
    <xf numFmtId="43" fontId="0" fillId="0" borderId="0" xfId="0" applyNumberFormat="1" applyFill="1" applyBorder="1"/>
    <xf numFmtId="43" fontId="0" fillId="0" borderId="0" xfId="0" applyNumberFormat="1" applyBorder="1" applyAlignment="1">
      <alignment horizontal="right"/>
    </xf>
    <xf numFmtId="43" fontId="0" fillId="0" borderId="0" xfId="0" applyNumberFormat="1" applyBorder="1" applyAlignment="1"/>
    <xf numFmtId="0" fontId="0" fillId="0" borderId="0" xfId="0" applyBorder="1" applyAlignment="1"/>
    <xf numFmtId="14" fontId="25" fillId="0" borderId="0" xfId="0" applyNumberFormat="1" applyFont="1"/>
    <xf numFmtId="0" fontId="25" fillId="0" borderId="10" xfId="0" applyFont="1" applyFill="1" applyBorder="1" applyAlignment="1">
      <alignment horizontal="left"/>
    </xf>
    <xf numFmtId="0" fontId="27" fillId="0" borderId="10" xfId="0" applyFont="1" applyBorder="1" applyAlignment="1">
      <alignment horizontal="center"/>
    </xf>
    <xf numFmtId="0" fontId="26" fillId="0" borderId="0" xfId="0" applyFont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0" fillId="0" borderId="10" xfId="0" applyFill="1" applyBorder="1"/>
    <xf numFmtId="0" fontId="25" fillId="0" borderId="11" xfId="0" applyFont="1" applyBorder="1" applyAlignment="1">
      <alignment horizontal="center" vertical="center"/>
    </xf>
    <xf numFmtId="14" fontId="25" fillId="0" borderId="11" xfId="0" applyNumberFormat="1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14" fontId="25" fillId="0" borderId="12" xfId="0" applyNumberFormat="1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10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left"/>
    </xf>
    <xf numFmtId="14" fontId="28" fillId="0" borderId="10" xfId="0" applyNumberFormat="1" applyFont="1" applyFill="1" applyBorder="1" applyAlignment="1">
      <alignment horizontal="center"/>
    </xf>
    <xf numFmtId="14" fontId="25" fillId="0" borderId="10" xfId="0" applyNumberFormat="1" applyFont="1" applyFill="1" applyBorder="1" applyAlignment="1">
      <alignment horizontal="center"/>
    </xf>
    <xf numFmtId="0" fontId="25" fillId="0" borderId="10" xfId="0" applyFont="1" applyFill="1" applyBorder="1"/>
    <xf numFmtId="43" fontId="25" fillId="0" borderId="0" xfId="82" applyNumberFormat="1" applyFont="1" applyBorder="1" applyAlignment="1">
      <alignment horizontal="right"/>
    </xf>
    <xf numFmtId="0" fontId="25" fillId="0" borderId="0" xfId="82" applyFont="1" applyBorder="1" applyAlignment="1">
      <alignment horizontal="left"/>
    </xf>
    <xf numFmtId="0" fontId="25" fillId="0" borderId="0" xfId="82" applyNumberFormat="1" applyFont="1" applyBorder="1" applyAlignment="1">
      <alignment horizontal="left"/>
    </xf>
    <xf numFmtId="0" fontId="0" fillId="0" borderId="0" xfId="0" applyAlignment="1">
      <alignment horizontal="left"/>
    </xf>
    <xf numFmtId="43" fontId="28" fillId="0" borderId="0" xfId="176" applyNumberFormat="1" applyFont="1" applyFill="1"/>
    <xf numFmtId="0" fontId="25" fillId="0" borderId="10" xfId="82" applyNumberFormat="1" applyFont="1" applyFill="1" applyBorder="1" applyAlignment="1">
      <alignment horizontal="center"/>
    </xf>
    <xf numFmtId="0" fontId="25" fillId="0" borderId="0" xfId="0" applyFont="1" applyFill="1"/>
    <xf numFmtId="43" fontId="28" fillId="0" borderId="0" xfId="176" applyNumberFormat="1" applyFont="1" applyFill="1" applyAlignment="1">
      <alignment horizontal="center"/>
    </xf>
    <xf numFmtId="0" fontId="28" fillId="0" borderId="0" xfId="176" applyFont="1" applyFill="1" applyAlignment="1">
      <alignment horizontal="center"/>
    </xf>
    <xf numFmtId="0" fontId="25" fillId="0" borderId="0" xfId="0" applyFont="1" applyBorder="1"/>
    <xf numFmtId="0" fontId="25" fillId="0" borderId="10" xfId="82" applyFont="1" applyFill="1" applyBorder="1" applyAlignment="1">
      <alignment horizontal="left"/>
    </xf>
    <xf numFmtId="0" fontId="28" fillId="0" borderId="0" xfId="176" applyFont="1" applyFill="1"/>
    <xf numFmtId="43" fontId="0" fillId="0" borderId="0" xfId="0" applyNumberFormat="1" applyFill="1"/>
    <xf numFmtId="14" fontId="28" fillId="0" borderId="0" xfId="176" applyNumberFormat="1" applyFont="1" applyFill="1" applyAlignment="1">
      <alignment horizontal="center"/>
    </xf>
    <xf numFmtId="43" fontId="25" fillId="0" borderId="0" xfId="0" applyNumberFormat="1" applyFont="1" applyFill="1"/>
    <xf numFmtId="43" fontId="28" fillId="0" borderId="0" xfId="176" applyNumberFormat="1" applyFont="1"/>
    <xf numFmtId="43" fontId="25" fillId="0" borderId="0" xfId="82" applyNumberFormat="1" applyFont="1" applyBorder="1" applyAlignment="1">
      <alignment horizontal="right"/>
    </xf>
  </cellXfs>
  <cellStyles count="177">
    <cellStyle name="20% - Ênfase1" xfId="19" builtinId="30" customBuiltin="1"/>
    <cellStyle name="20% - Ênfase1 2" xfId="44"/>
    <cellStyle name="20% - Ênfase1 2 2" xfId="98"/>
    <cellStyle name="20% - Ênfase1 3" xfId="57"/>
    <cellStyle name="20% - Ênfase1 3 2" xfId="111"/>
    <cellStyle name="20% - Ênfase1 4" xfId="84"/>
    <cellStyle name="20% - Ênfase1 5" xfId="70"/>
    <cellStyle name="20% - Ênfase1 6" xfId="124"/>
    <cellStyle name="20% - Ênfase1 7" xfId="138"/>
    <cellStyle name="20% - Ênfase1 8" xfId="151"/>
    <cellStyle name="20% - Ênfase1 9" xfId="164"/>
    <cellStyle name="20% - Ênfase2" xfId="23" builtinId="34" customBuiltin="1"/>
    <cellStyle name="20% - Ênfase2 2" xfId="46"/>
    <cellStyle name="20% - Ênfase2 2 2" xfId="100"/>
    <cellStyle name="20% - Ênfase2 3" xfId="59"/>
    <cellStyle name="20% - Ênfase2 3 2" xfId="113"/>
    <cellStyle name="20% - Ênfase2 4" xfId="86"/>
    <cellStyle name="20% - Ênfase2 5" xfId="72"/>
    <cellStyle name="20% - Ênfase2 6" xfId="126"/>
    <cellStyle name="20% - Ênfase2 7" xfId="140"/>
    <cellStyle name="20% - Ênfase2 8" xfId="153"/>
    <cellStyle name="20% - Ênfase2 9" xfId="166"/>
    <cellStyle name="20% - Ênfase3" xfId="27" builtinId="38" customBuiltin="1"/>
    <cellStyle name="20% - Ênfase3 2" xfId="48"/>
    <cellStyle name="20% - Ênfase3 2 2" xfId="102"/>
    <cellStyle name="20% - Ênfase3 3" xfId="61"/>
    <cellStyle name="20% - Ênfase3 3 2" xfId="115"/>
    <cellStyle name="20% - Ênfase3 4" xfId="88"/>
    <cellStyle name="20% - Ênfase3 5" xfId="74"/>
    <cellStyle name="20% - Ênfase3 6" xfId="128"/>
    <cellStyle name="20% - Ênfase3 7" xfId="142"/>
    <cellStyle name="20% - Ênfase3 8" xfId="155"/>
    <cellStyle name="20% - Ênfase3 9" xfId="168"/>
    <cellStyle name="20% - Ênfase4" xfId="31" builtinId="42" customBuiltin="1"/>
    <cellStyle name="20% - Ênfase4 2" xfId="50"/>
    <cellStyle name="20% - Ênfase4 2 2" xfId="104"/>
    <cellStyle name="20% - Ênfase4 3" xfId="63"/>
    <cellStyle name="20% - Ênfase4 3 2" xfId="117"/>
    <cellStyle name="20% - Ênfase4 4" xfId="90"/>
    <cellStyle name="20% - Ênfase4 5" xfId="76"/>
    <cellStyle name="20% - Ênfase4 6" xfId="130"/>
    <cellStyle name="20% - Ênfase4 7" xfId="144"/>
    <cellStyle name="20% - Ênfase4 8" xfId="157"/>
    <cellStyle name="20% - Ênfase4 9" xfId="170"/>
    <cellStyle name="20% - Ênfase5" xfId="35" builtinId="46" customBuiltin="1"/>
    <cellStyle name="20% - Ênfase5 2" xfId="52"/>
    <cellStyle name="20% - Ênfase5 2 2" xfId="106"/>
    <cellStyle name="20% - Ênfase5 3" xfId="65"/>
    <cellStyle name="20% - Ênfase5 3 2" xfId="119"/>
    <cellStyle name="20% - Ênfase5 4" xfId="92"/>
    <cellStyle name="20% - Ênfase5 5" xfId="78"/>
    <cellStyle name="20% - Ênfase5 6" xfId="132"/>
    <cellStyle name="20% - Ênfase5 7" xfId="146"/>
    <cellStyle name="20% - Ênfase5 8" xfId="159"/>
    <cellStyle name="20% - Ênfase5 9" xfId="172"/>
    <cellStyle name="20% - Ênfase6" xfId="39" builtinId="50" customBuiltin="1"/>
    <cellStyle name="20% - Ênfase6 2" xfId="54"/>
    <cellStyle name="20% - Ênfase6 2 2" xfId="108"/>
    <cellStyle name="20% - Ênfase6 3" xfId="67"/>
    <cellStyle name="20% - Ênfase6 3 2" xfId="121"/>
    <cellStyle name="20% - Ênfase6 4" xfId="94"/>
    <cellStyle name="20% - Ênfase6 5" xfId="80"/>
    <cellStyle name="20% - Ênfase6 6" xfId="134"/>
    <cellStyle name="20% - Ênfase6 7" xfId="148"/>
    <cellStyle name="20% - Ênfase6 8" xfId="161"/>
    <cellStyle name="20% - Ênfase6 9" xfId="174"/>
    <cellStyle name="40% - Ênfase1" xfId="20" builtinId="31" customBuiltin="1"/>
    <cellStyle name="40% - Ênfase1 2" xfId="45"/>
    <cellStyle name="40% - Ênfase1 2 2" xfId="99"/>
    <cellStyle name="40% - Ênfase1 3" xfId="58"/>
    <cellStyle name="40% - Ênfase1 3 2" xfId="112"/>
    <cellStyle name="40% - Ênfase1 4" xfId="85"/>
    <cellStyle name="40% - Ênfase1 5" xfId="71"/>
    <cellStyle name="40% - Ênfase1 6" xfId="125"/>
    <cellStyle name="40% - Ênfase1 7" xfId="139"/>
    <cellStyle name="40% - Ênfase1 8" xfId="152"/>
    <cellStyle name="40% - Ênfase1 9" xfId="165"/>
    <cellStyle name="40% - Ênfase2" xfId="24" builtinId="35" customBuiltin="1"/>
    <cellStyle name="40% - Ênfase2 2" xfId="47"/>
    <cellStyle name="40% - Ênfase2 2 2" xfId="101"/>
    <cellStyle name="40% - Ênfase2 3" xfId="60"/>
    <cellStyle name="40% - Ênfase2 3 2" xfId="114"/>
    <cellStyle name="40% - Ênfase2 4" xfId="87"/>
    <cellStyle name="40% - Ênfase2 5" xfId="73"/>
    <cellStyle name="40% - Ênfase2 6" xfId="127"/>
    <cellStyle name="40% - Ênfase2 7" xfId="141"/>
    <cellStyle name="40% - Ênfase2 8" xfId="154"/>
    <cellStyle name="40% - Ênfase2 9" xfId="167"/>
    <cellStyle name="40% - Ênfase3" xfId="28" builtinId="39" customBuiltin="1"/>
    <cellStyle name="40% - Ênfase3 2" xfId="49"/>
    <cellStyle name="40% - Ênfase3 2 2" xfId="103"/>
    <cellStyle name="40% - Ênfase3 3" xfId="62"/>
    <cellStyle name="40% - Ênfase3 3 2" xfId="116"/>
    <cellStyle name="40% - Ênfase3 4" xfId="89"/>
    <cellStyle name="40% - Ênfase3 5" xfId="75"/>
    <cellStyle name="40% - Ênfase3 6" xfId="129"/>
    <cellStyle name="40% - Ênfase3 7" xfId="143"/>
    <cellStyle name="40% - Ênfase3 8" xfId="156"/>
    <cellStyle name="40% - Ênfase3 9" xfId="169"/>
    <cellStyle name="40% - Ênfase4" xfId="32" builtinId="43" customBuiltin="1"/>
    <cellStyle name="40% - Ênfase4 2" xfId="51"/>
    <cellStyle name="40% - Ênfase4 2 2" xfId="105"/>
    <cellStyle name="40% - Ênfase4 3" xfId="64"/>
    <cellStyle name="40% - Ênfase4 3 2" xfId="118"/>
    <cellStyle name="40% - Ênfase4 4" xfId="91"/>
    <cellStyle name="40% - Ênfase4 5" xfId="77"/>
    <cellStyle name="40% - Ênfase4 6" xfId="131"/>
    <cellStyle name="40% - Ênfase4 7" xfId="145"/>
    <cellStyle name="40% - Ênfase4 8" xfId="158"/>
    <cellStyle name="40% - Ênfase4 9" xfId="171"/>
    <cellStyle name="40% - Ênfase5" xfId="36" builtinId="47" customBuiltin="1"/>
    <cellStyle name="40% - Ênfase5 2" xfId="53"/>
    <cellStyle name="40% - Ênfase5 2 2" xfId="107"/>
    <cellStyle name="40% - Ênfase5 3" xfId="66"/>
    <cellStyle name="40% - Ênfase5 3 2" xfId="120"/>
    <cellStyle name="40% - Ênfase5 4" xfId="93"/>
    <cellStyle name="40% - Ênfase5 5" xfId="79"/>
    <cellStyle name="40% - Ênfase5 6" xfId="133"/>
    <cellStyle name="40% - Ênfase5 7" xfId="147"/>
    <cellStyle name="40% - Ênfase5 8" xfId="160"/>
    <cellStyle name="40% - Ênfase5 9" xfId="173"/>
    <cellStyle name="40% - Ênfase6" xfId="40" builtinId="51" customBuiltin="1"/>
    <cellStyle name="40% - Ênfase6 2" xfId="55"/>
    <cellStyle name="40% - Ênfase6 2 2" xfId="109"/>
    <cellStyle name="40% - Ênfase6 3" xfId="68"/>
    <cellStyle name="40% - Ênfase6 3 2" xfId="122"/>
    <cellStyle name="40% - Ênfase6 4" xfId="95"/>
    <cellStyle name="40% - Ênfase6 5" xfId="81"/>
    <cellStyle name="40% - Ênfase6 6" xfId="135"/>
    <cellStyle name="40% - Ênfase6 7" xfId="149"/>
    <cellStyle name="40% - Ênfase6 8" xfId="162"/>
    <cellStyle name="40% - Ênfase6 9" xfId="175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3" xfId="82"/>
    <cellStyle name="Normal 4" xfId="136"/>
    <cellStyle name="Normal 5" xfId="176"/>
    <cellStyle name="Nota" xfId="15" builtinId="10" customBuiltin="1"/>
    <cellStyle name="Nota 2" xfId="43"/>
    <cellStyle name="Nota 2 2" xfId="97"/>
    <cellStyle name="Nota 3" xfId="56"/>
    <cellStyle name="Nota 3 2" xfId="110"/>
    <cellStyle name="Nota 4" xfId="83"/>
    <cellStyle name="Nota 5" xfId="69"/>
    <cellStyle name="Nota 6" xfId="123"/>
    <cellStyle name="Nota 7" xfId="137"/>
    <cellStyle name="Nota 8" xfId="150"/>
    <cellStyle name="Nota 9" xfId="163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1044287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27"/>
  <sheetViews>
    <sheetView tabSelected="1" zoomScaleNormal="100" workbookViewId="0">
      <pane ySplit="8" topLeftCell="A9" activePane="bottomLeft" state="frozen"/>
      <selection pane="bottomLeft" activeCell="L527" sqref="L527:L528"/>
    </sheetView>
  </sheetViews>
  <sheetFormatPr defaultRowHeight="12"/>
  <cols>
    <col min="1" max="1" width="3.28515625" customWidth="1"/>
    <col min="2" max="2" width="7" customWidth="1"/>
    <col min="3" max="3" width="11" customWidth="1"/>
    <col min="4" max="4" width="33" customWidth="1"/>
    <col min="5" max="5" width="8.7109375" customWidth="1"/>
    <col min="6" max="6" width="10.5703125" customWidth="1"/>
    <col min="7" max="7" width="22.42578125" style="1" customWidth="1"/>
    <col min="8" max="8" width="19.5703125" style="4" bestFit="1" customWidth="1"/>
    <col min="9" max="9" width="16.85546875" style="4" bestFit="1" customWidth="1"/>
    <col min="10" max="12" width="17.28515625" style="4" bestFit="1" customWidth="1"/>
    <col min="13" max="13" width="9.140625" style="1"/>
    <col min="14" max="15" width="11" bestFit="1" customWidth="1"/>
  </cols>
  <sheetData>
    <row r="2" spans="2:13" ht="12" customHeight="1">
      <c r="E2" s="42" t="s">
        <v>761</v>
      </c>
      <c r="F2" s="42"/>
      <c r="G2" s="42"/>
      <c r="H2" s="42"/>
      <c r="I2" s="42"/>
      <c r="K2"/>
    </row>
    <row r="3" spans="2:13" ht="12" customHeight="1">
      <c r="E3" s="42"/>
      <c r="F3" s="42"/>
      <c r="G3" s="42"/>
      <c r="H3" s="42"/>
      <c r="I3" s="42"/>
    </row>
    <row r="4" spans="2:13" ht="12" customHeight="1">
      <c r="E4" s="42"/>
      <c r="F4" s="42"/>
      <c r="G4" s="42"/>
      <c r="H4" s="42"/>
      <c r="I4" s="42"/>
    </row>
    <row r="8" spans="2:13" s="11" customFormat="1" ht="27">
      <c r="B8" s="12" t="s">
        <v>718</v>
      </c>
      <c r="C8" s="12" t="s">
        <v>541</v>
      </c>
      <c r="D8" s="12" t="s">
        <v>542</v>
      </c>
      <c r="E8" s="12" t="s">
        <v>543</v>
      </c>
      <c r="F8" s="12" t="s">
        <v>724</v>
      </c>
      <c r="G8" s="12" t="s">
        <v>544</v>
      </c>
      <c r="H8" s="13" t="s">
        <v>719</v>
      </c>
      <c r="I8" s="13" t="s">
        <v>720</v>
      </c>
      <c r="J8" s="13" t="s">
        <v>721</v>
      </c>
      <c r="K8" s="13" t="s">
        <v>722</v>
      </c>
      <c r="L8" s="13" t="s">
        <v>723</v>
      </c>
    </row>
    <row r="9" spans="2:13">
      <c r="B9" s="7">
        <v>1</v>
      </c>
      <c r="C9" s="7">
        <v>2274</v>
      </c>
      <c r="D9" s="6" t="s">
        <v>132</v>
      </c>
      <c r="E9" s="7" t="str">
        <f>IFERROR(VLOOKUP(C9,SRA!B:I,8,0),"")</f>
        <v>COM</v>
      </c>
      <c r="F9" s="9" t="s">
        <v>725</v>
      </c>
      <c r="G9" s="7" t="str">
        <f>IFERROR(VLOOKUP(VLOOKUP(C9,SRA!B:F,5,0),FUNÇÃO!A:B,2,0),"")</f>
        <v>DIRETOR COMERCIAL</v>
      </c>
      <c r="H9" s="5">
        <f>IFERROR(VLOOKUP(C9,SRA!B:T,18,0),"")</f>
        <v>0</v>
      </c>
      <c r="I9" s="5">
        <f>IFERROR(VLOOKUP(C9,SRA!B:T,19,0),"")</f>
        <v>9570.82</v>
      </c>
      <c r="J9" s="5">
        <f>IFERROR(VLOOKUP(C9,JUNHO!B:F,3,0),"")</f>
        <v>9570.82</v>
      </c>
      <c r="K9" s="5">
        <f>J9-L9</f>
        <v>2282.6899999999996</v>
      </c>
      <c r="L9" s="5">
        <f>IFERROR(VLOOKUP(C9,JUNHO!B:H,7,0),"")</f>
        <v>7288.13</v>
      </c>
      <c r="M9" s="59"/>
    </row>
    <row r="10" spans="2:13">
      <c r="B10" s="7">
        <f>B9+1</f>
        <v>2</v>
      </c>
      <c r="C10" s="7">
        <v>2279</v>
      </c>
      <c r="D10" s="6" t="s">
        <v>133</v>
      </c>
      <c r="E10" s="7" t="str">
        <f>IFERROR(VLOOKUP(C10,SRA!B:I,8,0),"")</f>
        <v>COM</v>
      </c>
      <c r="F10" s="9" t="s">
        <v>725</v>
      </c>
      <c r="G10" s="7" t="str">
        <f>IFERROR(VLOOKUP(VLOOKUP(C10,SRA!B:F,5,0),FUNÇÃO!A:B,2,0),"")</f>
        <v>ASSESSOR DIRETORIA</v>
      </c>
      <c r="H10" s="5">
        <f>IFERROR(VLOOKUP(C10,SRA!B:T,18,0),"")</f>
        <v>843.99</v>
      </c>
      <c r="I10" s="5">
        <f>IFERROR(VLOOKUP(C10,SRA!B:T,19,0),"")</f>
        <v>3375.95</v>
      </c>
      <c r="J10" s="5">
        <f>IFERROR(VLOOKUP(C10,JUNHO!B:F,3,0),"")</f>
        <v>5099.71</v>
      </c>
      <c r="K10" s="5">
        <f t="shared" ref="K10:K73" si="0">J10-L10</f>
        <v>3032.31</v>
      </c>
      <c r="L10" s="5">
        <f>IFERROR(VLOOKUP(C10,JUNHO!B:H,7,0),"")</f>
        <v>2067.4</v>
      </c>
      <c r="M10" s="59"/>
    </row>
    <row r="11" spans="2:13">
      <c r="B11" s="7">
        <f t="shared" ref="B11:B79" si="1">B10+1</f>
        <v>3</v>
      </c>
      <c r="C11" s="7">
        <v>2280</v>
      </c>
      <c r="D11" s="6" t="s">
        <v>134</v>
      </c>
      <c r="E11" s="7" t="str">
        <f>IFERROR(VLOOKUP(C11,SRA!B:I,8,0),"")</f>
        <v>COM</v>
      </c>
      <c r="F11" s="9" t="s">
        <v>725</v>
      </c>
      <c r="G11" s="7" t="str">
        <f>IFERROR(VLOOKUP(VLOOKUP(C11,SRA!B:F,5,0),FUNÇÃO!A:B,2,0),"")</f>
        <v>SECRETARIA</v>
      </c>
      <c r="H11" s="5">
        <f>IFERROR(VLOOKUP(C11,SRA!B:T,18,0),"")</f>
        <v>548.59</v>
      </c>
      <c r="I11" s="5">
        <f>IFERROR(VLOOKUP(C11,SRA!B:T,19,0),"")</f>
        <v>2194.37</v>
      </c>
      <c r="J11" s="5">
        <f>IFERROR(VLOOKUP(C11,JUNHO!B:F,3,0),"")</f>
        <v>3797.94</v>
      </c>
      <c r="K11" s="5">
        <f t="shared" si="0"/>
        <v>704.63999999999987</v>
      </c>
      <c r="L11" s="5">
        <f>IFERROR(VLOOKUP(C11,JUNHO!B:H,7,0),"")</f>
        <v>3093.3</v>
      </c>
      <c r="M11" s="59"/>
    </row>
    <row r="12" spans="2:13">
      <c r="B12" s="7">
        <f t="shared" si="1"/>
        <v>4</v>
      </c>
      <c r="C12" s="7">
        <v>2291</v>
      </c>
      <c r="D12" s="6" t="s">
        <v>135</v>
      </c>
      <c r="E12" s="7" t="str">
        <f>IFERROR(VLOOKUP(C12,SRA!B:I,8,0),"")</f>
        <v>COM</v>
      </c>
      <c r="F12" s="9" t="s">
        <v>725</v>
      </c>
      <c r="G12" s="7" t="str">
        <f>IFERROR(VLOOKUP(VLOOKUP(C12,SRA!B:F,5,0),FUNÇÃO!A:B,2,0),"")</f>
        <v>GESTOR DE DESENV.</v>
      </c>
      <c r="H12" s="5">
        <f>IFERROR(VLOOKUP(C12,SRA!B:T,18,0),"")</f>
        <v>759.59</v>
      </c>
      <c r="I12" s="5">
        <f>IFERROR(VLOOKUP(C12,SRA!B:T,19,0),"")</f>
        <v>3038.35</v>
      </c>
      <c r="J12" s="5">
        <f>IFERROR(VLOOKUP(C12,JUNHO!B:F,3,0),"")</f>
        <v>3797.93</v>
      </c>
      <c r="K12" s="5">
        <f t="shared" si="0"/>
        <v>1566.56</v>
      </c>
      <c r="L12" s="5">
        <f>IFERROR(VLOOKUP(C12,JUNHO!B:H,7,0),"")</f>
        <v>2231.37</v>
      </c>
      <c r="M12" s="59"/>
    </row>
    <row r="13" spans="2:13">
      <c r="B13" s="7">
        <f t="shared" si="1"/>
        <v>5</v>
      </c>
      <c r="C13" s="7">
        <v>2295</v>
      </c>
      <c r="D13" s="6" t="s">
        <v>136</v>
      </c>
      <c r="E13" s="7" t="str">
        <f>IFERROR(VLOOKUP(C13,SRA!B:I,8,0),"")</f>
        <v>COM</v>
      </c>
      <c r="F13" s="9" t="s">
        <v>725</v>
      </c>
      <c r="G13" s="7" t="str">
        <f>IFERROR(VLOOKUP(VLOOKUP(C13,SRA!B:F,5,0),FUNÇÃO!A:B,2,0),"")</f>
        <v>GESTOR DE DESENV.</v>
      </c>
      <c r="H13" s="5">
        <f>IFERROR(VLOOKUP(C13,SRA!B:T,18,0),"")</f>
        <v>759.59</v>
      </c>
      <c r="I13" s="5">
        <f>IFERROR(VLOOKUP(C13,SRA!B:T,19,0),"")</f>
        <v>3038.35</v>
      </c>
      <c r="J13" s="5">
        <f>IFERROR(VLOOKUP(C13,JUNHO!B:F,3,0),"")</f>
        <v>3797.94</v>
      </c>
      <c r="K13" s="5">
        <f t="shared" si="0"/>
        <v>548.0300000000002</v>
      </c>
      <c r="L13" s="5">
        <f>IFERROR(VLOOKUP(C13,JUNHO!B:H,7,0),"")</f>
        <v>3249.91</v>
      </c>
      <c r="M13" s="59"/>
    </row>
    <row r="14" spans="2:13">
      <c r="B14" s="7">
        <f t="shared" si="1"/>
        <v>6</v>
      </c>
      <c r="C14" s="7">
        <v>2308</v>
      </c>
      <c r="D14" s="6" t="s">
        <v>137</v>
      </c>
      <c r="E14" s="7" t="str">
        <f>IFERROR(VLOOKUP(C14,SRA!B:I,8,0),"")</f>
        <v>COM</v>
      </c>
      <c r="F14" s="9" t="s">
        <v>725</v>
      </c>
      <c r="G14" s="7" t="str">
        <f>IFERROR(VLOOKUP(VLOOKUP(C14,SRA!B:F,5,0),FUNÇÃO!A:B,2,0),"")</f>
        <v>ASSIST. DE OPERACAO</v>
      </c>
      <c r="H14" s="5">
        <f>IFERROR(VLOOKUP(C14,SRA!B:T,18,0),"")</f>
        <v>253.2</v>
      </c>
      <c r="I14" s="5">
        <f>IFERROR(VLOOKUP(C14,SRA!B:T,19,0),"")</f>
        <v>1012.78</v>
      </c>
      <c r="J14" s="5">
        <f>IFERROR(VLOOKUP(C14,JUNHO!B:F,3,0),"")</f>
        <v>1265.98</v>
      </c>
      <c r="K14" s="5">
        <f t="shared" si="0"/>
        <v>375.64</v>
      </c>
      <c r="L14" s="5">
        <f>IFERROR(VLOOKUP(C14,JUNHO!B:H,7,0),"")</f>
        <v>890.34</v>
      </c>
      <c r="M14" s="59"/>
    </row>
    <row r="15" spans="2:13">
      <c r="B15" s="7">
        <f t="shared" si="1"/>
        <v>7</v>
      </c>
      <c r="C15" s="7">
        <v>2504</v>
      </c>
      <c r="D15" s="6" t="s">
        <v>173</v>
      </c>
      <c r="E15" s="7" t="str">
        <f>IFERROR(VLOOKUP(C15,SRA!B:I,8,0),"")</f>
        <v>COM</v>
      </c>
      <c r="F15" s="9" t="s">
        <v>725</v>
      </c>
      <c r="G15" s="7" t="str">
        <f>IFERROR(VLOOKUP(VLOOKUP(C15,SRA!B:F,5,0),FUNÇÃO!A:B,2,0),"")</f>
        <v>ASSIST. DE OPERACAO</v>
      </c>
      <c r="H15" s="5">
        <f>IFERROR(VLOOKUP(C15,SRA!B:T,18,0),"")</f>
        <v>253.2</v>
      </c>
      <c r="I15" s="5">
        <f>IFERROR(VLOOKUP(C15,SRA!B:T,19,0),"")</f>
        <v>1012.78</v>
      </c>
      <c r="J15" s="5">
        <f>IFERROR(VLOOKUP(C15,JUNHO!B:F,3,0),"")</f>
        <v>1265.98</v>
      </c>
      <c r="K15" s="5">
        <f t="shared" si="0"/>
        <v>614.91000000000008</v>
      </c>
      <c r="L15" s="5">
        <f>IFERROR(VLOOKUP(C15,JUNHO!B:H,7,0),"")</f>
        <v>651.06999999999994</v>
      </c>
      <c r="M15" s="59"/>
    </row>
    <row r="16" spans="2:13">
      <c r="B16" s="7">
        <f t="shared" si="1"/>
        <v>8</v>
      </c>
      <c r="C16" s="7">
        <v>2506</v>
      </c>
      <c r="D16" s="6" t="s">
        <v>174</v>
      </c>
      <c r="E16" s="7" t="str">
        <f>IFERROR(VLOOKUP(C16,SRA!B:I,8,0),"")</f>
        <v>COM</v>
      </c>
      <c r="F16" s="9" t="s">
        <v>725</v>
      </c>
      <c r="G16" s="7" t="str">
        <f>IFERROR(VLOOKUP(VLOOKUP(C16,SRA!B:F,5,0),FUNÇÃO!A:B,2,0),"")</f>
        <v>ASSIST. DE OPERACAO</v>
      </c>
      <c r="H16" s="5">
        <f>IFERROR(VLOOKUP(C16,SRA!B:T,18,0),"")</f>
        <v>253.2</v>
      </c>
      <c r="I16" s="5">
        <f>IFERROR(VLOOKUP(C16,SRA!B:T,19,0),"")</f>
        <v>1012.78</v>
      </c>
      <c r="J16" s="5">
        <f>IFERROR(VLOOKUP(C16,JUNHO!B:F,3,0),"")</f>
        <v>1265.98</v>
      </c>
      <c r="K16" s="5">
        <f t="shared" si="0"/>
        <v>569.61</v>
      </c>
      <c r="L16" s="5">
        <f>IFERROR(VLOOKUP(C16,JUNHO!B:H,7,0),"")</f>
        <v>696.37</v>
      </c>
      <c r="M16" s="59"/>
    </row>
    <row r="17" spans="2:13">
      <c r="B17" s="7">
        <f t="shared" si="1"/>
        <v>9</v>
      </c>
      <c r="C17" s="7">
        <v>2507</v>
      </c>
      <c r="D17" s="6" t="s">
        <v>175</v>
      </c>
      <c r="E17" s="7" t="str">
        <f>IFERROR(VLOOKUP(C17,SRA!B:I,8,0),"")</f>
        <v>COM</v>
      </c>
      <c r="F17" s="9" t="s">
        <v>725</v>
      </c>
      <c r="G17" s="7" t="str">
        <f>IFERROR(VLOOKUP(VLOOKUP(C17,SRA!B:F,5,0),FUNÇÃO!A:B,2,0),"")</f>
        <v>ASSIST. DE OPERACAO</v>
      </c>
      <c r="H17" s="5">
        <f>IFERROR(VLOOKUP(C17,SRA!B:T,18,0),"")</f>
        <v>253.2</v>
      </c>
      <c r="I17" s="5">
        <f>IFERROR(VLOOKUP(C17,SRA!B:T,19,0),"")</f>
        <v>1012.78</v>
      </c>
      <c r="J17" s="5">
        <f>IFERROR(VLOOKUP(C17,JUNHO!B:F,3,0),"")</f>
        <v>1265.98</v>
      </c>
      <c r="K17" s="5">
        <f t="shared" si="0"/>
        <v>199.51</v>
      </c>
      <c r="L17" s="5">
        <f>IFERROR(VLOOKUP(C17,JUNHO!B:H,7,0),"")</f>
        <v>1066.47</v>
      </c>
      <c r="M17" s="59"/>
    </row>
    <row r="18" spans="2:13">
      <c r="B18" s="7">
        <f t="shared" si="1"/>
        <v>10</v>
      </c>
      <c r="C18" s="7">
        <v>2508</v>
      </c>
      <c r="D18" s="6" t="s">
        <v>176</v>
      </c>
      <c r="E18" s="7" t="str">
        <f>IFERROR(VLOOKUP(C18,SRA!B:I,8,0),"")</f>
        <v>COM</v>
      </c>
      <c r="F18" s="9" t="s">
        <v>725</v>
      </c>
      <c r="G18" s="7" t="str">
        <f>IFERROR(VLOOKUP(VLOOKUP(C18,SRA!B:F,5,0),FUNÇÃO!A:B,2,0),"")</f>
        <v>ASSIST. DE OPERACAO</v>
      </c>
      <c r="H18" s="5">
        <f>IFERROR(VLOOKUP(C18,SRA!B:T,18,0),"")</f>
        <v>253.2</v>
      </c>
      <c r="I18" s="5">
        <f>IFERROR(VLOOKUP(C18,SRA!B:T,19,0),"")</f>
        <v>1012.78</v>
      </c>
      <c r="J18" s="5">
        <f>IFERROR(VLOOKUP(C18,JUNHO!B:F,3,0),"")</f>
        <v>1265.98</v>
      </c>
      <c r="K18" s="5">
        <f t="shared" si="0"/>
        <v>381.84000000000003</v>
      </c>
      <c r="L18" s="5">
        <f>IFERROR(VLOOKUP(C18,JUNHO!B:H,7,0),"")</f>
        <v>884.14</v>
      </c>
      <c r="M18" s="59"/>
    </row>
    <row r="19" spans="2:13">
      <c r="B19" s="7">
        <f t="shared" si="1"/>
        <v>11</v>
      </c>
      <c r="C19" s="7">
        <v>2509</v>
      </c>
      <c r="D19" s="6" t="s">
        <v>177</v>
      </c>
      <c r="E19" s="7" t="str">
        <f>IFERROR(VLOOKUP(C19,SRA!B:I,8,0),"")</f>
        <v>COM</v>
      </c>
      <c r="F19" s="9" t="s">
        <v>725</v>
      </c>
      <c r="G19" s="7" t="str">
        <f>IFERROR(VLOOKUP(VLOOKUP(C19,SRA!B:F,5,0),FUNÇÃO!A:B,2,0),"")</f>
        <v>ASSIST. DE OPERACAO</v>
      </c>
      <c r="H19" s="5">
        <f>IFERROR(VLOOKUP(C19,SRA!B:T,18,0),"")</f>
        <v>253.2</v>
      </c>
      <c r="I19" s="5">
        <f>IFERROR(VLOOKUP(C19,SRA!B:T,19,0),"")</f>
        <v>1012.78</v>
      </c>
      <c r="J19" s="5">
        <f>IFERROR(VLOOKUP(C19,JUNHO!B:F,3,0),"")</f>
        <v>1265.98</v>
      </c>
      <c r="K19" s="5">
        <f t="shared" si="0"/>
        <v>931.46</v>
      </c>
      <c r="L19" s="5">
        <f>IFERROR(VLOOKUP(C19,JUNHO!B:H,7,0),"")</f>
        <v>334.52</v>
      </c>
      <c r="M19" s="59"/>
    </row>
    <row r="20" spans="2:13">
      <c r="B20" s="7">
        <f t="shared" si="1"/>
        <v>12</v>
      </c>
      <c r="C20" s="7">
        <v>2715</v>
      </c>
      <c r="D20" s="6" t="s">
        <v>216</v>
      </c>
      <c r="E20" s="7" t="str">
        <f>IFERROR(VLOOKUP(C20,SRA!B:I,8,0),"")</f>
        <v>COM</v>
      </c>
      <c r="F20" s="9" t="s">
        <v>725</v>
      </c>
      <c r="G20" s="7" t="str">
        <f>IFERROR(VLOOKUP(VLOOKUP(C20,SRA!B:F,5,0),FUNÇÃO!A:B,2,0),"")</f>
        <v>ASSIST. DE OPERACAO</v>
      </c>
      <c r="H20" s="5">
        <f>IFERROR(VLOOKUP(C20,SRA!B:T,18,0),"")</f>
        <v>253.2</v>
      </c>
      <c r="I20" s="5">
        <f>IFERROR(VLOOKUP(C20,SRA!B:T,19,0),"")</f>
        <v>1012.78</v>
      </c>
      <c r="J20" s="5">
        <f>IFERROR(VLOOKUP(C20,JUNHO!B:F,3,0),"")</f>
        <v>1265.98</v>
      </c>
      <c r="K20" s="5">
        <f t="shared" si="0"/>
        <v>333.45000000000005</v>
      </c>
      <c r="L20" s="5">
        <f>IFERROR(VLOOKUP(C20,JUNHO!B:H,7,0),"")</f>
        <v>932.53</v>
      </c>
      <c r="M20" s="59"/>
    </row>
    <row r="21" spans="2:13">
      <c r="B21" s="7">
        <f t="shared" si="1"/>
        <v>13</v>
      </c>
      <c r="C21" s="7">
        <v>2952</v>
      </c>
      <c r="D21" s="6" t="s">
        <v>292</v>
      </c>
      <c r="E21" s="7" t="str">
        <f>IFERROR(VLOOKUP(C21,SRA!B:I,8,0),"")</f>
        <v>COM</v>
      </c>
      <c r="F21" s="9" t="s">
        <v>725</v>
      </c>
      <c r="G21" s="7" t="str">
        <f>IFERROR(VLOOKUP(VLOOKUP(C21,SRA!B:F,5,0),FUNÇÃO!A:B,2,0),"")</f>
        <v>GESTOR DE DESENV.</v>
      </c>
      <c r="H21" s="5">
        <f>IFERROR(VLOOKUP(C21,SRA!B:T,18,0),"")</f>
        <v>759.59</v>
      </c>
      <c r="I21" s="5">
        <f>IFERROR(VLOOKUP(C21,SRA!B:T,19,0),"")</f>
        <v>3038.35</v>
      </c>
      <c r="J21" s="5">
        <f>IFERROR(VLOOKUP(C21,JUNHO!B:F,3,0),"")</f>
        <v>3797.94</v>
      </c>
      <c r="K21" s="5">
        <f t="shared" si="0"/>
        <v>550.0300000000002</v>
      </c>
      <c r="L21" s="5">
        <f>IFERROR(VLOOKUP(C21,JUNHO!B:H,7,0),"")</f>
        <v>3247.91</v>
      </c>
      <c r="M21" s="59"/>
    </row>
    <row r="22" spans="2:13">
      <c r="B22" s="7">
        <f t="shared" si="1"/>
        <v>14</v>
      </c>
      <c r="C22" s="7">
        <v>3081</v>
      </c>
      <c r="D22" s="6" t="s">
        <v>330</v>
      </c>
      <c r="E22" s="7" t="str">
        <f>IFERROR(VLOOKUP(C22,SRA!B:I,8,0),"")</f>
        <v>COM</v>
      </c>
      <c r="F22" s="9" t="s">
        <v>725</v>
      </c>
      <c r="G22" s="7" t="str">
        <f>IFERROR(VLOOKUP(VLOOKUP(C22,SRA!B:F,5,0),FUNÇÃO!A:B,2,0),"")</f>
        <v>ASS. DESENV. ADMIN.</v>
      </c>
      <c r="H22" s="5">
        <f>IFERROR(VLOOKUP(C22,SRA!B:T,18,0),"")</f>
        <v>253.2</v>
      </c>
      <c r="I22" s="5">
        <f>IFERROR(VLOOKUP(C22,SRA!B:T,19,0),"")</f>
        <v>1012.78</v>
      </c>
      <c r="J22" s="5">
        <f>IFERROR(VLOOKUP(C22,JUNHO!B:F,3,0),"")</f>
        <v>1265.98</v>
      </c>
      <c r="K22" s="5">
        <f t="shared" si="0"/>
        <v>273.27999999999997</v>
      </c>
      <c r="L22" s="5">
        <f>IFERROR(VLOOKUP(C22,JUNHO!B:H,7,0),"")</f>
        <v>992.7</v>
      </c>
      <c r="M22" s="59"/>
    </row>
    <row r="23" spans="2:13">
      <c r="B23" s="7">
        <f t="shared" si="1"/>
        <v>15</v>
      </c>
      <c r="C23" s="7">
        <v>3092</v>
      </c>
      <c r="D23" s="6" t="s">
        <v>333</v>
      </c>
      <c r="E23" s="7" t="str">
        <f>IFERROR(VLOOKUP(C23,SRA!B:I,8,0),"")</f>
        <v>COM</v>
      </c>
      <c r="F23" s="9" t="s">
        <v>725</v>
      </c>
      <c r="G23" s="7" t="str">
        <f>IFERROR(VLOOKUP(VLOOKUP(C23,SRA!B:F,5,0),FUNÇÃO!A:B,2,0),"")</f>
        <v>DIR TEC INDUSTRIAL</v>
      </c>
      <c r="H23" s="5">
        <f>IFERROR(VLOOKUP(C23,SRA!B:T,18,0),"")</f>
        <v>2392.6999999999998</v>
      </c>
      <c r="I23" s="5">
        <f>IFERROR(VLOOKUP(C23,SRA!B:T,19,0),"")</f>
        <v>9570.82</v>
      </c>
      <c r="J23" s="5">
        <f>IFERROR(VLOOKUP(C23,JUNHO!B:F,3,0),"")</f>
        <v>11963.52</v>
      </c>
      <c r="K23" s="5">
        <f t="shared" si="0"/>
        <v>2888.5500000000011</v>
      </c>
      <c r="L23" s="5">
        <f>IFERROR(VLOOKUP(C23,JUNHO!B:H,7,0),"")</f>
        <v>9074.9699999999993</v>
      </c>
      <c r="M23" s="59"/>
    </row>
    <row r="24" spans="2:13">
      <c r="B24" s="7">
        <f t="shared" si="1"/>
        <v>16</v>
      </c>
      <c r="C24" s="7">
        <v>3201</v>
      </c>
      <c r="D24" s="6" t="s">
        <v>369</v>
      </c>
      <c r="E24" s="7" t="str">
        <f>IFERROR(VLOOKUP(C24,SRA!B:I,8,0),"")</f>
        <v>COM</v>
      </c>
      <c r="F24" s="9" t="s">
        <v>725</v>
      </c>
      <c r="G24" s="7" t="str">
        <f>IFERROR(VLOOKUP(VLOOKUP(C24,SRA!B:F,5,0),FUNÇÃO!A:B,2,0),"")</f>
        <v>ASS. DESENV. ADMIN.</v>
      </c>
      <c r="H24" s="5">
        <f>IFERROR(VLOOKUP(C24,SRA!B:T,18,0),"")</f>
        <v>253.2</v>
      </c>
      <c r="I24" s="5">
        <f>IFERROR(VLOOKUP(C24,SRA!B:T,19,0),"")</f>
        <v>1012.78</v>
      </c>
      <c r="J24" s="5">
        <f>IFERROR(VLOOKUP(C24,JUNHO!B:F,3,0),"")</f>
        <v>1265.98</v>
      </c>
      <c r="K24" s="5">
        <f t="shared" si="0"/>
        <v>182.1099999999999</v>
      </c>
      <c r="L24" s="5">
        <f>IFERROR(VLOOKUP(C24,JUNHO!B:H,7,0),"")</f>
        <v>1083.8700000000001</v>
      </c>
      <c r="M24" s="59"/>
    </row>
    <row r="25" spans="2:13" s="20" customFormat="1">
      <c r="B25" s="7">
        <f t="shared" si="1"/>
        <v>17</v>
      </c>
      <c r="C25" s="7">
        <v>3367</v>
      </c>
      <c r="D25" s="6" t="s">
        <v>738</v>
      </c>
      <c r="E25" s="7" t="str">
        <f>IFERROR(VLOOKUP(C25,SRA!B:I,8,0),"")</f>
        <v>COM</v>
      </c>
      <c r="F25" s="9" t="s">
        <v>725</v>
      </c>
      <c r="G25" s="7" t="str">
        <f>IFERROR(VLOOKUP(VLOOKUP(C25,SRA!B:F,5,0),FUNÇÃO!A:B,2,0),"")</f>
        <v>ASSESSOR DIRETORIA</v>
      </c>
      <c r="H25" s="5">
        <f>IFERROR(VLOOKUP(C25,SRA!B:T,18,0),"")</f>
        <v>843.99</v>
      </c>
      <c r="I25" s="5">
        <f>IFERROR(VLOOKUP(C25,SRA!B:T,19,0),"")</f>
        <v>3375.95</v>
      </c>
      <c r="J25" s="5">
        <f>IFERROR(VLOOKUP(C25,JUNHO!B:F,3,0),"")</f>
        <v>4760.54</v>
      </c>
      <c r="K25" s="5">
        <f t="shared" si="0"/>
        <v>786.52000000000044</v>
      </c>
      <c r="L25" s="5">
        <f>IFERROR(VLOOKUP(C25,JUNHO!B:H,7,0),"")</f>
        <v>3974.0199999999995</v>
      </c>
      <c r="M25" s="59"/>
    </row>
    <row r="26" spans="2:13" s="30" customFormat="1">
      <c r="B26" s="28">
        <f t="shared" ref="B26:B29" si="2">B25+1</f>
        <v>18</v>
      </c>
      <c r="C26" s="61">
        <v>3369</v>
      </c>
      <c r="D26" s="66" t="s">
        <v>739</v>
      </c>
      <c r="E26" s="28" t="str">
        <f>IFERROR(VLOOKUP(C26,SRA!B:I,8,0),"")</f>
        <v>COM</v>
      </c>
      <c r="F26" s="31" t="s">
        <v>772</v>
      </c>
      <c r="G26" s="28" t="str">
        <f>IFERROR(VLOOKUP(VLOOKUP(C26,SRA!B:F,5,0),FUNÇÃO!A:B,2,0),"")</f>
        <v>COOR.FARM.POPULARES</v>
      </c>
      <c r="H26" s="19">
        <f>IFERROR(VLOOKUP(C26,SRA!B:T,18,0),"")</f>
        <v>1434.87</v>
      </c>
      <c r="I26" s="19">
        <f>IFERROR(VLOOKUP(C26,SRA!B:T,19,0),"")</f>
        <v>5739.47</v>
      </c>
      <c r="J26" s="19">
        <v>3029.16</v>
      </c>
      <c r="K26" s="5">
        <f t="shared" si="0"/>
        <v>2501.31</v>
      </c>
      <c r="L26" s="19">
        <v>527.85</v>
      </c>
      <c r="M26" s="59"/>
    </row>
    <row r="27" spans="2:13" s="24" customFormat="1">
      <c r="B27" s="7">
        <f t="shared" si="2"/>
        <v>19</v>
      </c>
      <c r="C27" s="32">
        <v>3370</v>
      </c>
      <c r="D27" s="29" t="s">
        <v>740</v>
      </c>
      <c r="E27" s="7" t="str">
        <f>IFERROR(VLOOKUP(C27,SRA!B:I,8,0),"")</f>
        <v>COM</v>
      </c>
      <c r="F27" s="9" t="s">
        <v>725</v>
      </c>
      <c r="G27" s="7" t="str">
        <f>IFERROR(VLOOKUP(VLOOKUP(C27,SRA!B:F,5,0),FUNÇÃO!A:B,2,0),"")</f>
        <v>SUP DE REL INSTITUCI</v>
      </c>
      <c r="H27" s="5">
        <f>IFERROR(VLOOKUP(C27,SRA!B:T,18,0),"")</f>
        <v>1561.48</v>
      </c>
      <c r="I27" s="5">
        <f>IFERROR(VLOOKUP(C27,SRA!B:T,19,0),"")</f>
        <v>6245.89</v>
      </c>
      <c r="J27" s="5">
        <f>IFERROR(VLOOKUP(C27,JUNHO!B:F,3,0),"")</f>
        <v>7807.37</v>
      </c>
      <c r="K27" s="5">
        <f t="shared" si="0"/>
        <v>1803.1599999999999</v>
      </c>
      <c r="L27" s="5">
        <f>IFERROR(VLOOKUP(C27,JUNHO!B:H,7,0),"")</f>
        <v>6004.21</v>
      </c>
      <c r="M27" s="59"/>
    </row>
    <row r="28" spans="2:13" s="24" customFormat="1">
      <c r="B28" s="7">
        <f t="shared" si="2"/>
        <v>20</v>
      </c>
      <c r="C28" s="32">
        <v>3371</v>
      </c>
      <c r="D28" s="29" t="s">
        <v>741</v>
      </c>
      <c r="E28" s="7" t="str">
        <f>IFERROR(VLOOKUP(C28,SRA!B:I,8,0),"")</f>
        <v>COM</v>
      </c>
      <c r="F28" s="9" t="s">
        <v>725</v>
      </c>
      <c r="G28" s="7" t="str">
        <f>IFERROR(VLOOKUP(VLOOKUP(C28,SRA!B:F,5,0),FUNÇÃO!A:B,2,0),"")</f>
        <v>COORD. FINANCEIRA</v>
      </c>
      <c r="H28" s="5">
        <f>IFERROR(VLOOKUP(C28,SRA!B:T,18,0),"")</f>
        <v>1434.87</v>
      </c>
      <c r="I28" s="5">
        <f>IFERROR(VLOOKUP(C28,SRA!B:T,19,0),"")</f>
        <v>5739.47</v>
      </c>
      <c r="J28" s="5">
        <f>IFERROR(VLOOKUP(C28,JUNHO!B:F,3,0),"")</f>
        <v>7174.34</v>
      </c>
      <c r="K28" s="5">
        <f t="shared" si="0"/>
        <v>1665.1999999999998</v>
      </c>
      <c r="L28" s="5">
        <f>IFERROR(VLOOKUP(C28,JUNHO!B:H,7,0),"")</f>
        <v>5509.14</v>
      </c>
      <c r="M28" s="59"/>
    </row>
    <row r="29" spans="2:13">
      <c r="B29" s="7">
        <f t="shared" si="2"/>
        <v>21</v>
      </c>
      <c r="C29" s="7">
        <v>3206</v>
      </c>
      <c r="D29" s="6" t="s">
        <v>370</v>
      </c>
      <c r="E29" s="7" t="str">
        <f>IFERROR(VLOOKUP(C29,SRA!B:I,8,0),"")</f>
        <v>COM</v>
      </c>
      <c r="F29" s="9" t="s">
        <v>725</v>
      </c>
      <c r="G29" s="7" t="str">
        <f>IFERROR(VLOOKUP(VLOOKUP(C29,SRA!B:F,5,0),FUNÇÃO!A:B,2,0),"")</f>
        <v>COORD DE MANUTENCAO</v>
      </c>
      <c r="H29" s="5">
        <f>IFERROR(VLOOKUP(C29,SRA!B:T,18,0),"")</f>
        <v>0</v>
      </c>
      <c r="I29" s="5">
        <f>IFERROR(VLOOKUP(C29,SRA!B:T,19,0),"")</f>
        <v>5739.47</v>
      </c>
      <c r="J29" s="5">
        <f>IFERROR(VLOOKUP(C29,JUNHO!B:F,3,0),"")</f>
        <v>5739.47</v>
      </c>
      <c r="K29" s="5">
        <f t="shared" si="0"/>
        <v>712.09000000000015</v>
      </c>
      <c r="L29" s="5">
        <f>IFERROR(VLOOKUP(C29,JUNHO!B:H,7,0),"")</f>
        <v>5027.38</v>
      </c>
      <c r="M29" s="59"/>
    </row>
    <row r="30" spans="2:13">
      <c r="B30" s="7">
        <f t="shared" si="1"/>
        <v>22</v>
      </c>
      <c r="C30" s="7">
        <v>3208</v>
      </c>
      <c r="D30" s="6" t="s">
        <v>371</v>
      </c>
      <c r="E30" s="7" t="str">
        <f>IFERROR(VLOOKUP(C30,SRA!B:I,8,0),"")</f>
        <v>COM</v>
      </c>
      <c r="F30" s="9" t="s">
        <v>725</v>
      </c>
      <c r="G30" s="7" t="str">
        <f>IFERROR(VLOOKUP(VLOOKUP(C30,SRA!B:F,5,0),FUNÇÃO!A:B,2,0),"")</f>
        <v>GESTOR DE DESENV.</v>
      </c>
      <c r="H30" s="5">
        <f>IFERROR(VLOOKUP(C30,SRA!B:T,18,0),"")</f>
        <v>759.59</v>
      </c>
      <c r="I30" s="5">
        <f>IFERROR(VLOOKUP(C30,SRA!B:T,19,0),"")</f>
        <v>3038.35</v>
      </c>
      <c r="J30" s="5">
        <f>IFERROR(VLOOKUP(C30,JUNHO!B:F,3,0),"")</f>
        <v>3797.94</v>
      </c>
      <c r="K30" s="5">
        <f t="shared" si="0"/>
        <v>550.0300000000002</v>
      </c>
      <c r="L30" s="5">
        <f>IFERROR(VLOOKUP(C30,JUNHO!B:H,7,0),"")</f>
        <v>3247.91</v>
      </c>
      <c r="M30" s="59"/>
    </row>
    <row r="31" spans="2:13">
      <c r="B31" s="7">
        <f t="shared" si="1"/>
        <v>23</v>
      </c>
      <c r="C31" s="7">
        <v>3210</v>
      </c>
      <c r="D31" s="6" t="s">
        <v>372</v>
      </c>
      <c r="E31" s="7" t="str">
        <f>IFERROR(VLOOKUP(C31,SRA!B:I,8,0),"")</f>
        <v>COM</v>
      </c>
      <c r="F31" s="1" t="s">
        <v>757</v>
      </c>
      <c r="G31" s="7" t="str">
        <f>IFERROR(VLOOKUP(VLOOKUP(C31,SRA!B:F,5,0),FUNÇÃO!A:B,2,0),"")</f>
        <v>ASSIST. DE OPERACAO</v>
      </c>
      <c r="H31" s="5">
        <f>IFERROR(VLOOKUP(C31,SRA!B:T,18,0),"")</f>
        <v>253.2</v>
      </c>
      <c r="I31" s="5">
        <f>IFERROR(VLOOKUP(C31,SRA!B:T,19,0),"")</f>
        <v>1012.78</v>
      </c>
      <c r="J31" s="5">
        <f>IFERROR(VLOOKUP(C31,JUNHO!B:F,3,0),"")</f>
        <v>1687.97</v>
      </c>
      <c r="K31" s="5">
        <f t="shared" si="0"/>
        <v>1687.97</v>
      </c>
      <c r="L31" s="5">
        <f>IFERROR(VLOOKUP(C31,JUNHO!B:H,7,0),"")</f>
        <v>0</v>
      </c>
      <c r="M31" s="59"/>
    </row>
    <row r="32" spans="2:13">
      <c r="B32" s="7">
        <f t="shared" si="1"/>
        <v>24</v>
      </c>
      <c r="C32" s="7">
        <v>3220</v>
      </c>
      <c r="D32" s="6" t="s">
        <v>373</v>
      </c>
      <c r="E32" s="7" t="str">
        <f>IFERROR(VLOOKUP(C32,SRA!B:I,8,0),"")</f>
        <v>COM</v>
      </c>
      <c r="F32" s="9" t="s">
        <v>725</v>
      </c>
      <c r="G32" s="7" t="str">
        <f>IFERROR(VLOOKUP(VLOOKUP(C32,SRA!B:F,5,0),FUNÇÃO!A:B,2,0),"")</f>
        <v>COORD. RESP. SOCIAL</v>
      </c>
      <c r="H32" s="5">
        <f>IFERROR(VLOOKUP(C32,SRA!B:T,18,0),"")</f>
        <v>1434.87</v>
      </c>
      <c r="I32" s="5">
        <f>IFERROR(VLOOKUP(C32,SRA!B:T,19,0),"")</f>
        <v>5739.47</v>
      </c>
      <c r="J32" s="5">
        <f>IFERROR(VLOOKUP(C32,JUNHO!B:F,3,0),"")</f>
        <v>7174.34</v>
      </c>
      <c r="K32" s="5">
        <f t="shared" si="0"/>
        <v>1629.08</v>
      </c>
      <c r="L32" s="5">
        <f>IFERROR(VLOOKUP(C32,JUNHO!B:H,7,0),"")</f>
        <v>5545.26</v>
      </c>
      <c r="M32" s="59"/>
    </row>
    <row r="33" spans="2:13">
      <c r="B33" s="7">
        <f t="shared" si="1"/>
        <v>25</v>
      </c>
      <c r="C33" s="7">
        <v>3221</v>
      </c>
      <c r="D33" s="6" t="s">
        <v>374</v>
      </c>
      <c r="E33" s="7" t="str">
        <f>IFERROR(VLOOKUP(C33,SRA!B:I,8,0),"")</f>
        <v>COM</v>
      </c>
      <c r="F33" s="9" t="s">
        <v>725</v>
      </c>
      <c r="G33" s="7" t="str">
        <f>IFERROR(VLOOKUP(VLOOKUP(C33,SRA!B:F,5,0),FUNÇÃO!A:B,2,0),"")</f>
        <v>SECRETARIA</v>
      </c>
      <c r="H33" s="5">
        <f>IFERROR(VLOOKUP(C33,SRA!B:T,18,0),"")</f>
        <v>337.59</v>
      </c>
      <c r="I33" s="5">
        <f>IFERROR(VLOOKUP(C33,SRA!B:T,19,0),"")</f>
        <v>1350.38</v>
      </c>
      <c r="J33" s="5">
        <f>IFERROR(VLOOKUP(C33,JUNHO!B:F,3,0),"")</f>
        <v>1687.97</v>
      </c>
      <c r="K33" s="5">
        <f t="shared" si="0"/>
        <v>306.92000000000007</v>
      </c>
      <c r="L33" s="5">
        <f>IFERROR(VLOOKUP(C33,JUNHO!B:H,7,0),"")</f>
        <v>1381.05</v>
      </c>
      <c r="M33" s="59"/>
    </row>
    <row r="34" spans="2:13">
      <c r="B34" s="7">
        <f t="shared" si="1"/>
        <v>26</v>
      </c>
      <c r="C34" s="7">
        <v>3243</v>
      </c>
      <c r="D34" s="6" t="s">
        <v>383</v>
      </c>
      <c r="E34" s="7" t="str">
        <f>IFERROR(VLOOKUP(C34,SRA!B:I,8,0),"")</f>
        <v>COM</v>
      </c>
      <c r="F34" s="9" t="s">
        <v>725</v>
      </c>
      <c r="G34" s="7" t="str">
        <f>IFERROR(VLOOKUP(VLOOKUP(C34,SRA!B:F,5,0),FUNÇÃO!A:B,2,0),"")</f>
        <v>DIRETOR PRESIDENTE</v>
      </c>
      <c r="H34" s="5">
        <f>IFERROR(VLOOKUP(C34,SRA!B:T,18,0),"")</f>
        <v>2658.56</v>
      </c>
      <c r="I34" s="5">
        <f>IFERROR(VLOOKUP(C34,SRA!B:T,19,0),"")</f>
        <v>10634.24</v>
      </c>
      <c r="J34" s="5">
        <f>IFERROR(VLOOKUP(C34,JUNHO!B:F,3,0),"")</f>
        <v>13292.8</v>
      </c>
      <c r="K34" s="5">
        <f t="shared" si="0"/>
        <v>4145.1899999999987</v>
      </c>
      <c r="L34" s="5">
        <f>IFERROR(VLOOKUP(C34,JUNHO!B:H,7,0),"")</f>
        <v>9147.61</v>
      </c>
      <c r="M34" s="59"/>
    </row>
    <row r="35" spans="2:13">
      <c r="B35" s="7">
        <f t="shared" si="1"/>
        <v>27</v>
      </c>
      <c r="C35" s="7">
        <v>3245</v>
      </c>
      <c r="D35" s="6" t="s">
        <v>384</v>
      </c>
      <c r="E35" s="7" t="str">
        <f>IFERROR(VLOOKUP(C35,SRA!B:I,8,0),"")</f>
        <v>COM</v>
      </c>
      <c r="F35" s="9" t="s">
        <v>725</v>
      </c>
      <c r="G35" s="7" t="str">
        <f>IFERROR(VLOOKUP(VLOOKUP(C35,SRA!B:F,5,0),FUNÇÃO!A:B,2,0),"")</f>
        <v>SUPERINTENDENTE ADM.</v>
      </c>
      <c r="H35" s="5">
        <f>IFERROR(VLOOKUP(C35,SRA!B:T,18,0),"")</f>
        <v>1561.48</v>
      </c>
      <c r="I35" s="5">
        <f>IFERROR(VLOOKUP(C35,SRA!B:T,19,0),"")</f>
        <v>7495.89</v>
      </c>
      <c r="J35" s="5">
        <f>IFERROR(VLOOKUP(C35,JUNHO!B:F,3,0),"")</f>
        <v>9057.3700000000008</v>
      </c>
      <c r="K35" s="5">
        <f t="shared" si="0"/>
        <v>2139.4900000000007</v>
      </c>
      <c r="L35" s="5">
        <f>IFERROR(VLOOKUP(C35,JUNHO!B:H,7,0),"")</f>
        <v>6917.88</v>
      </c>
      <c r="M35" s="59"/>
    </row>
    <row r="36" spans="2:13">
      <c r="B36" s="7">
        <f t="shared" si="1"/>
        <v>28</v>
      </c>
      <c r="C36" s="7">
        <v>3247</v>
      </c>
      <c r="D36" s="6" t="s">
        <v>385</v>
      </c>
      <c r="E36" s="7" t="str">
        <f>IFERROR(VLOOKUP(C36,SRA!B:I,8,0),"")</f>
        <v>COM</v>
      </c>
      <c r="F36" s="9" t="s">
        <v>725</v>
      </c>
      <c r="G36" s="7" t="str">
        <f>IFERROR(VLOOKUP(VLOOKUP(C36,SRA!B:F,5,0),FUNÇÃO!A:B,2,0),"")</f>
        <v>CHEFE DE GABINETE</v>
      </c>
      <c r="H36" s="5">
        <f>IFERROR(VLOOKUP(C36,SRA!B:T,18,0),"")</f>
        <v>1561.48</v>
      </c>
      <c r="I36" s="5">
        <f>IFERROR(VLOOKUP(C36,SRA!B:T,19,0),"")</f>
        <v>6245.89</v>
      </c>
      <c r="J36" s="5">
        <f>IFERROR(VLOOKUP(C36,JUNHO!B:F,3,0),"")</f>
        <v>9327.67</v>
      </c>
      <c r="K36" s="5">
        <f t="shared" si="0"/>
        <v>2181.1499999999996</v>
      </c>
      <c r="L36" s="5">
        <f>IFERROR(VLOOKUP(C36,JUNHO!B:H,7,0),"")</f>
        <v>7146.52</v>
      </c>
      <c r="M36" s="59"/>
    </row>
    <row r="37" spans="2:13">
      <c r="B37" s="7">
        <f t="shared" si="1"/>
        <v>29</v>
      </c>
      <c r="C37" s="7">
        <v>3249</v>
      </c>
      <c r="D37" s="6" t="s">
        <v>386</v>
      </c>
      <c r="E37" s="7" t="str">
        <f>IFERROR(VLOOKUP(C37,SRA!B:I,8,0),"")</f>
        <v>COM</v>
      </c>
      <c r="F37" s="9" t="s">
        <v>725</v>
      </c>
      <c r="G37" s="7" t="str">
        <f>IFERROR(VLOOKUP(VLOOKUP(C37,SRA!B:F,5,0),FUNÇÃO!A:B,2,0),"")</f>
        <v>ASSESSOR DIRETORIA</v>
      </c>
      <c r="H37" s="5">
        <f>IFERROR(VLOOKUP(C37,SRA!B:T,18,0),"")</f>
        <v>843.99</v>
      </c>
      <c r="I37" s="5">
        <f>IFERROR(VLOOKUP(C37,SRA!B:T,19,0),"")</f>
        <v>3375.95</v>
      </c>
      <c r="J37" s="5">
        <f>IFERROR(VLOOKUP(C37,JUNHO!B:F,3,0),"")</f>
        <v>6091.06</v>
      </c>
      <c r="K37" s="5">
        <f t="shared" si="0"/>
        <v>2045.5200000000004</v>
      </c>
      <c r="L37" s="5">
        <f>IFERROR(VLOOKUP(C37,JUNHO!B:H,7,0),"")</f>
        <v>4045.54</v>
      </c>
      <c r="M37" s="59"/>
    </row>
    <row r="38" spans="2:13">
      <c r="B38" s="7">
        <f t="shared" si="1"/>
        <v>30</v>
      </c>
      <c r="C38" s="7">
        <v>3250</v>
      </c>
      <c r="D38" s="6" t="s">
        <v>387</v>
      </c>
      <c r="E38" s="7" t="str">
        <f>IFERROR(VLOOKUP(C38,SRA!B:I,8,0),"")</f>
        <v>COM</v>
      </c>
      <c r="F38" s="9" t="s">
        <v>725</v>
      </c>
      <c r="G38" s="7" t="str">
        <f>IFERROR(VLOOKUP(VLOOKUP(C38,SRA!B:F,5,0),FUNÇÃO!A:B,2,0),"")</f>
        <v>GESTOR DE DESENV.</v>
      </c>
      <c r="H38" s="5">
        <f>IFERROR(VLOOKUP(C38,SRA!B:T,18,0),"")</f>
        <v>759.59</v>
      </c>
      <c r="I38" s="5">
        <f>IFERROR(VLOOKUP(C38,SRA!B:T,19,0),"")</f>
        <v>3038.35</v>
      </c>
      <c r="J38" s="5">
        <f>IFERROR(VLOOKUP(C38,JUNHO!B:F,3,0),"")</f>
        <v>4227.3100000000004</v>
      </c>
      <c r="K38" s="5">
        <f t="shared" si="0"/>
        <v>1260</v>
      </c>
      <c r="L38" s="19">
        <f>IFERROR(VLOOKUP(C38,JUNHO!B:H,7,0),"")</f>
        <v>2967.3100000000004</v>
      </c>
      <c r="M38" s="59"/>
    </row>
    <row r="39" spans="2:13">
      <c r="B39" s="7">
        <f t="shared" si="1"/>
        <v>31</v>
      </c>
      <c r="C39" s="7">
        <v>3256</v>
      </c>
      <c r="D39" s="6" t="s">
        <v>388</v>
      </c>
      <c r="E39" s="7" t="str">
        <f>IFERROR(VLOOKUP(C39,SRA!B:I,8,0),"")</f>
        <v>COM</v>
      </c>
      <c r="F39" s="9" t="s">
        <v>725</v>
      </c>
      <c r="G39" s="7" t="str">
        <f>IFERROR(VLOOKUP(VLOOKUP(C39,SRA!B:F,5,0),FUNÇÃO!A:B,2,0),"")</f>
        <v>ASSESSOR DIRETORIA</v>
      </c>
      <c r="H39" s="5">
        <f>IFERROR(VLOOKUP(C39,SRA!B:T,18,0),"")</f>
        <v>843.99</v>
      </c>
      <c r="I39" s="5">
        <f>IFERROR(VLOOKUP(C39,SRA!B:T,19,0),"")</f>
        <v>3375.95</v>
      </c>
      <c r="J39" s="5">
        <f>IFERROR(VLOOKUP(C39,JUNHO!B:F,3,0),"")</f>
        <v>4881.17</v>
      </c>
      <c r="K39" s="5">
        <f t="shared" si="0"/>
        <v>1674.77</v>
      </c>
      <c r="L39" s="5">
        <f>IFERROR(VLOOKUP(C39,JUNHO!B:H,7,0),"")</f>
        <v>3206.4</v>
      </c>
      <c r="M39" s="59"/>
    </row>
    <row r="40" spans="2:13">
      <c r="B40" s="7">
        <f t="shared" si="1"/>
        <v>32</v>
      </c>
      <c r="C40" s="7">
        <v>3258</v>
      </c>
      <c r="D40" s="6" t="s">
        <v>389</v>
      </c>
      <c r="E40" s="7" t="str">
        <f>IFERROR(VLOOKUP(C40,SRA!B:I,8,0),"")</f>
        <v>COM</v>
      </c>
      <c r="F40" s="9" t="s">
        <v>725</v>
      </c>
      <c r="G40" s="7" t="str">
        <f>IFERROR(VLOOKUP(VLOOKUP(C40,SRA!B:F,5,0),FUNÇÃO!A:B,2,0),"")</f>
        <v>COORD. AP. TEC. INST</v>
      </c>
      <c r="H40" s="5">
        <f>IFERROR(VLOOKUP(C40,SRA!B:T,18,0),"")</f>
        <v>1434.87</v>
      </c>
      <c r="I40" s="5">
        <f>IFERROR(VLOOKUP(C40,SRA!B:T,19,0),"")</f>
        <v>5739.47</v>
      </c>
      <c r="J40" s="5">
        <f>IFERROR(VLOOKUP(C40,JUNHO!B:F,3,0),"")</f>
        <v>15227.74</v>
      </c>
      <c r="K40" s="5">
        <f t="shared" si="0"/>
        <v>2447.4800000000014</v>
      </c>
      <c r="L40" s="5">
        <f>IFERROR(VLOOKUP(C40,JUNHO!B:H,7,0),"")</f>
        <v>12780.259999999998</v>
      </c>
      <c r="M40" s="59"/>
    </row>
    <row r="41" spans="2:13">
      <c r="B41" s="7">
        <f t="shared" si="1"/>
        <v>33</v>
      </c>
      <c r="C41" s="7">
        <v>3260</v>
      </c>
      <c r="D41" s="6" t="s">
        <v>390</v>
      </c>
      <c r="E41" s="7" t="str">
        <f>IFERROR(VLOOKUP(C41,SRA!B:I,8,0),"")</f>
        <v>COM</v>
      </c>
      <c r="F41" s="9" t="s">
        <v>725</v>
      </c>
      <c r="G41" s="7" t="str">
        <f>IFERROR(VLOOKUP(VLOOKUP(C41,SRA!B:F,5,0),FUNÇÃO!A:B,2,0),"")</f>
        <v>COORD. LOGISTICA</v>
      </c>
      <c r="H41" s="5">
        <f>IFERROR(VLOOKUP(C41,SRA!B:T,18,0),"")</f>
        <v>1434.87</v>
      </c>
      <c r="I41" s="5">
        <f>IFERROR(VLOOKUP(C41,SRA!B:T,19,0),"")</f>
        <v>5739.47</v>
      </c>
      <c r="J41" s="5">
        <f>IFERROR(VLOOKUP(C41,JUNHO!B:F,3,0),"")</f>
        <v>7174.34</v>
      </c>
      <c r="K41" s="5">
        <f t="shared" si="0"/>
        <v>2349.0699999999997</v>
      </c>
      <c r="L41" s="5">
        <f>IFERROR(VLOOKUP(C41,JUNHO!B:H,7,0),"")</f>
        <v>4825.2700000000004</v>
      </c>
      <c r="M41" s="59"/>
    </row>
    <row r="42" spans="2:13">
      <c r="B42" s="7">
        <f t="shared" si="1"/>
        <v>34</v>
      </c>
      <c r="C42" s="7">
        <v>3261</v>
      </c>
      <c r="D42" s="6" t="s">
        <v>391</v>
      </c>
      <c r="E42" s="7" t="str">
        <f>IFERROR(VLOOKUP(C42,SRA!B:I,8,0),"")</f>
        <v>COM</v>
      </c>
      <c r="F42" s="9" t="s">
        <v>725</v>
      </c>
      <c r="G42" s="7" t="str">
        <f>IFERROR(VLOOKUP(VLOOKUP(C42,SRA!B:F,5,0),FUNÇÃO!A:B,2,0),"")</f>
        <v>COORD.DE INFORM.</v>
      </c>
      <c r="H42" s="5">
        <f>IFERROR(VLOOKUP(C42,SRA!B:T,18,0),"")</f>
        <v>1434.87</v>
      </c>
      <c r="I42" s="5">
        <f>IFERROR(VLOOKUP(C42,SRA!B:T,19,0),"")</f>
        <v>5739.47</v>
      </c>
      <c r="J42" s="5">
        <f>IFERROR(VLOOKUP(C42,JUNHO!B:F,3,0),"")</f>
        <v>7174.34</v>
      </c>
      <c r="K42" s="5">
        <f t="shared" si="0"/>
        <v>1623.6599999999999</v>
      </c>
      <c r="L42" s="5">
        <f>IFERROR(VLOOKUP(C42,JUNHO!B:H,7,0),"")</f>
        <v>5550.68</v>
      </c>
      <c r="M42" s="59"/>
    </row>
    <row r="43" spans="2:13">
      <c r="B43" s="7">
        <f t="shared" si="1"/>
        <v>35</v>
      </c>
      <c r="C43" s="7">
        <v>3263</v>
      </c>
      <c r="D43" s="6" t="s">
        <v>393</v>
      </c>
      <c r="E43" s="7" t="str">
        <f>IFERROR(VLOOKUP(C43,SRA!B:I,8,0),"")</f>
        <v>COM</v>
      </c>
      <c r="F43" s="9" t="s">
        <v>725</v>
      </c>
      <c r="G43" s="7" t="str">
        <f>IFERROR(VLOOKUP(VLOOKUP(C43,SRA!B:F,5,0),FUNÇÃO!A:B,2,0),"")</f>
        <v/>
      </c>
      <c r="H43" s="5">
        <f>IFERROR(VLOOKUP(C43,SRA!B:T,18,0),"")</f>
        <v>1434.87</v>
      </c>
      <c r="I43" s="5">
        <f>IFERROR(VLOOKUP(C43,SRA!B:T,19,0),"")</f>
        <v>5739.47</v>
      </c>
      <c r="J43" s="5">
        <f>IFERROR(VLOOKUP(C43,JUNHO!B:F,3,0),"")</f>
        <v>7174.34</v>
      </c>
      <c r="K43" s="5">
        <f t="shared" si="0"/>
        <v>1704.5299999999997</v>
      </c>
      <c r="L43" s="5">
        <f>IFERROR(VLOOKUP(C43,JUNHO!B:H,7,0),"")</f>
        <v>5469.81</v>
      </c>
      <c r="M43" s="59"/>
    </row>
    <row r="44" spans="2:13">
      <c r="B44" s="7">
        <f t="shared" si="1"/>
        <v>36</v>
      </c>
      <c r="C44" s="7">
        <v>3278</v>
      </c>
      <c r="D44" s="6" t="s">
        <v>394</v>
      </c>
      <c r="E44" s="7" t="str">
        <f>IFERROR(VLOOKUP(C44,SRA!B:I,8,0),"")</f>
        <v>COM</v>
      </c>
      <c r="F44" s="9" t="s">
        <v>725</v>
      </c>
      <c r="G44" s="7" t="str">
        <f>IFERROR(VLOOKUP(VLOOKUP(C44,SRA!B:F,5,0),FUNÇÃO!A:B,2,0),"")</f>
        <v>GESTOR DE DESENV.</v>
      </c>
      <c r="H44" s="5">
        <f>IFERROR(VLOOKUP(C44,SRA!B:T,18,0),"")</f>
        <v>759.59</v>
      </c>
      <c r="I44" s="5">
        <f>IFERROR(VLOOKUP(C44,SRA!B:T,19,0),"")</f>
        <v>3038.35</v>
      </c>
      <c r="J44" s="5">
        <f>IFERROR(VLOOKUP(C44,JUNHO!B:F,3,0),"")</f>
        <v>3797.94</v>
      </c>
      <c r="K44" s="5">
        <f t="shared" si="0"/>
        <v>550.0300000000002</v>
      </c>
      <c r="L44" s="5">
        <f>IFERROR(VLOOKUP(C44,JUNHO!B:H,7,0),"")</f>
        <v>3247.91</v>
      </c>
      <c r="M44" s="59"/>
    </row>
    <row r="45" spans="2:13">
      <c r="B45" s="7">
        <f t="shared" si="1"/>
        <v>37</v>
      </c>
      <c r="C45" s="7">
        <v>3283</v>
      </c>
      <c r="D45" s="6" t="s">
        <v>396</v>
      </c>
      <c r="E45" s="7" t="str">
        <f>IFERROR(VLOOKUP(C45,SRA!B:I,8,0),"")</f>
        <v>COM</v>
      </c>
      <c r="F45" s="9" t="s">
        <v>725</v>
      </c>
      <c r="G45" s="7" t="str">
        <f>IFERROR(VLOOKUP(VLOOKUP(C45,SRA!B:F,5,0),FUNÇÃO!A:B,2,0),"")</f>
        <v>COORD. AP. TEC. INST</v>
      </c>
      <c r="H45" s="5">
        <f>IFERROR(VLOOKUP(C45,SRA!B:T,18,0),"")</f>
        <v>1434.87</v>
      </c>
      <c r="I45" s="5">
        <f>IFERROR(VLOOKUP(C45,SRA!B:T,19,0),"")</f>
        <v>5739.47</v>
      </c>
      <c r="J45" s="5">
        <f>IFERROR(VLOOKUP(C45,JUNHO!B:F,3,0),"")</f>
        <v>7607.17</v>
      </c>
      <c r="K45" s="5">
        <f t="shared" si="0"/>
        <v>2221.2299999999996</v>
      </c>
      <c r="L45" s="5">
        <f>IFERROR(VLOOKUP(C45,JUNHO!B:H,7,0),"")</f>
        <v>5385.9400000000005</v>
      </c>
      <c r="M45" s="59"/>
    </row>
    <row r="46" spans="2:13">
      <c r="B46" s="7">
        <f t="shared" si="1"/>
        <v>38</v>
      </c>
      <c r="C46" s="7">
        <v>3287</v>
      </c>
      <c r="D46" s="6" t="s">
        <v>397</v>
      </c>
      <c r="E46" s="7" t="str">
        <f>IFERROR(VLOOKUP(C46,SRA!B:I,8,0),"")</f>
        <v>COM</v>
      </c>
      <c r="F46" s="9" t="s">
        <v>725</v>
      </c>
      <c r="G46" s="7" t="str">
        <f>IFERROR(VLOOKUP(VLOOKUP(C46,SRA!B:F,5,0),FUNÇÃO!A:B,2,0),"")</f>
        <v>COORD.COMERCIAL</v>
      </c>
      <c r="H46" s="5">
        <f>IFERROR(VLOOKUP(C46,SRA!B:T,18,0),"")</f>
        <v>1434.87</v>
      </c>
      <c r="I46" s="5">
        <f>IFERROR(VLOOKUP(C46,SRA!B:T,19,0),"")</f>
        <v>5739.47</v>
      </c>
      <c r="J46" s="5">
        <f>IFERROR(VLOOKUP(C46,JUNHO!B:F,3,0),"")</f>
        <v>8842.35</v>
      </c>
      <c r="K46" s="5">
        <f t="shared" si="0"/>
        <v>3288.5699999999997</v>
      </c>
      <c r="L46" s="5">
        <f>IFERROR(VLOOKUP(C46,JUNHO!B:H,7,0),"")</f>
        <v>5553.7800000000007</v>
      </c>
      <c r="M46" s="59"/>
    </row>
    <row r="47" spans="2:13">
      <c r="B47" s="7">
        <f t="shared" si="1"/>
        <v>39</v>
      </c>
      <c r="C47" s="7">
        <v>3289</v>
      </c>
      <c r="D47" s="6" t="s">
        <v>398</v>
      </c>
      <c r="E47" s="7" t="str">
        <f>IFERROR(VLOOKUP(C47,SRA!B:I,8,0),"")</f>
        <v>COM</v>
      </c>
      <c r="F47" s="9" t="s">
        <v>725</v>
      </c>
      <c r="G47" s="7" t="str">
        <f>IFERROR(VLOOKUP(VLOOKUP(C47,SRA!B:F,5,0),FUNÇÃO!A:B,2,0),"")</f>
        <v>DIR. ADM. FINANCEIRO</v>
      </c>
      <c r="H47" s="5">
        <f>IFERROR(VLOOKUP(C47,SRA!B:T,18,0),"")</f>
        <v>2392.6999999999998</v>
      </c>
      <c r="I47" s="5">
        <f>IFERROR(VLOOKUP(C47,SRA!B:T,19,0),"")</f>
        <v>9570.82</v>
      </c>
      <c r="J47" s="5">
        <f>IFERROR(VLOOKUP(C47,JUNHO!B:F,3,0),"")</f>
        <v>11963.52</v>
      </c>
      <c r="K47" s="5">
        <f t="shared" si="0"/>
        <v>2940.6900000000005</v>
      </c>
      <c r="L47" s="5">
        <f>IFERROR(VLOOKUP(C47,JUNHO!B:H,7,0),"")</f>
        <v>9022.83</v>
      </c>
      <c r="M47" s="59"/>
    </row>
    <row r="48" spans="2:13">
      <c r="B48" s="7">
        <f t="shared" si="1"/>
        <v>40</v>
      </c>
      <c r="C48" s="7">
        <v>3295</v>
      </c>
      <c r="D48" s="6" t="s">
        <v>399</v>
      </c>
      <c r="E48" s="7" t="str">
        <f>IFERROR(VLOOKUP(C48,SRA!B:I,8,0),"")</f>
        <v>COM</v>
      </c>
      <c r="F48" s="9" t="s">
        <v>725</v>
      </c>
      <c r="G48" s="7" t="str">
        <f>IFERROR(VLOOKUP(VLOOKUP(C48,SRA!B:F,5,0),FUNÇÃO!A:B,2,0),"")</f>
        <v>ASS. DESENV. ADMIN.</v>
      </c>
      <c r="H48" s="5">
        <f>IFERROR(VLOOKUP(C48,SRA!B:T,18,0),"")</f>
        <v>253.2</v>
      </c>
      <c r="I48" s="5">
        <f>IFERROR(VLOOKUP(C48,SRA!B:T,19,0),"")</f>
        <v>1012.78</v>
      </c>
      <c r="J48" s="5">
        <f>IFERROR(VLOOKUP(C48,JUNHO!B:F,3,0),"")</f>
        <v>1536.28</v>
      </c>
      <c r="K48" s="5">
        <f t="shared" si="0"/>
        <v>857.81</v>
      </c>
      <c r="L48" s="5">
        <f>IFERROR(VLOOKUP(C48,JUNHO!B:H,7,0),"")</f>
        <v>678.47</v>
      </c>
      <c r="M48" s="59"/>
    </row>
    <row r="49" spans="2:13">
      <c r="B49" s="7">
        <f t="shared" si="1"/>
        <v>41</v>
      </c>
      <c r="C49" s="7">
        <v>3304</v>
      </c>
      <c r="D49" s="6" t="s">
        <v>400</v>
      </c>
      <c r="E49" s="7" t="str">
        <f>IFERROR(VLOOKUP(C49,SRA!B:I,8,0),"")</f>
        <v>COM</v>
      </c>
      <c r="F49" s="9" t="s">
        <v>725</v>
      </c>
      <c r="G49" s="7" t="str">
        <f>IFERROR(VLOOKUP(VLOOKUP(C49,SRA!B:F,5,0),FUNÇÃO!A:B,2,0),"")</f>
        <v>SECRETARIA DIR.</v>
      </c>
      <c r="H49" s="5">
        <f>IFERROR(VLOOKUP(C49,SRA!B:T,18,0),"")</f>
        <v>337.59</v>
      </c>
      <c r="I49" s="5">
        <f>IFERROR(VLOOKUP(C49,SRA!B:T,19,0),"")</f>
        <v>1350.38</v>
      </c>
      <c r="J49" s="5">
        <f>IFERROR(VLOOKUP(C49,JUNHO!B:F,3,0),"")</f>
        <v>1687.97</v>
      </c>
      <c r="K49" s="5">
        <f t="shared" si="0"/>
        <v>213.45000000000005</v>
      </c>
      <c r="L49" s="5">
        <f>IFERROR(VLOOKUP(C49,JUNHO!B:H,7,0),"")</f>
        <v>1474.52</v>
      </c>
      <c r="M49" s="59"/>
    </row>
    <row r="50" spans="2:13">
      <c r="B50" s="7">
        <f t="shared" si="1"/>
        <v>42</v>
      </c>
      <c r="C50" s="7">
        <v>3312</v>
      </c>
      <c r="D50" s="6" t="s">
        <v>401</v>
      </c>
      <c r="E50" s="7" t="str">
        <f>IFERROR(VLOOKUP(C50,SRA!B:I,8,0),"")</f>
        <v>COM</v>
      </c>
      <c r="F50" s="9" t="s">
        <v>725</v>
      </c>
      <c r="G50" s="7" t="str">
        <f>IFERROR(VLOOKUP(VLOOKUP(C50,SRA!B:F,5,0),FUNÇÃO!A:B,2,0),"")</f>
        <v>SUCOM-SUPERINT.COMER</v>
      </c>
      <c r="H50" s="5">
        <f>IFERROR(VLOOKUP(C50,SRA!B:T,18,0),"")</f>
        <v>1561.48</v>
      </c>
      <c r="I50" s="5">
        <f>IFERROR(VLOOKUP(C50,SRA!B:T,19,0),"")</f>
        <v>6245.89</v>
      </c>
      <c r="J50" s="5">
        <f>IFERROR(VLOOKUP(C50,JUNHO!B:F,3,0),"")</f>
        <v>7807.37</v>
      </c>
      <c r="K50" s="5">
        <f t="shared" si="0"/>
        <v>1803.1599999999999</v>
      </c>
      <c r="L50" s="5">
        <f>IFERROR(VLOOKUP(C50,JUNHO!B:H,7,0),"")</f>
        <v>6004.21</v>
      </c>
      <c r="M50" s="59"/>
    </row>
    <row r="51" spans="2:13">
      <c r="B51" s="7">
        <f t="shared" si="1"/>
        <v>43</v>
      </c>
      <c r="C51" s="7">
        <v>3314</v>
      </c>
      <c r="D51" s="6" t="s">
        <v>402</v>
      </c>
      <c r="E51" s="7" t="str">
        <f>IFERROR(VLOOKUP(C51,SRA!B:I,8,0),"")</f>
        <v>COM</v>
      </c>
      <c r="F51" s="9" t="s">
        <v>725</v>
      </c>
      <c r="G51" s="7" t="str">
        <f>IFERROR(VLOOKUP(VLOOKUP(C51,SRA!B:F,5,0),FUNÇÃO!A:B,2,0),"")</f>
        <v>ASSESSOR DIRETORIA</v>
      </c>
      <c r="H51" s="5">
        <f>IFERROR(VLOOKUP(C51,SRA!B:T,18,0),"")</f>
        <v>843.99</v>
      </c>
      <c r="I51" s="5">
        <f>IFERROR(VLOOKUP(C51,SRA!B:T,19,0),"")</f>
        <v>3375.95</v>
      </c>
      <c r="J51" s="5">
        <f>IFERROR(VLOOKUP(C51,JUNHO!B:F,3,0),"")</f>
        <v>6189.54</v>
      </c>
      <c r="K51" s="5">
        <f t="shared" si="0"/>
        <v>2339.8199999999997</v>
      </c>
      <c r="L51" s="5">
        <f>IFERROR(VLOOKUP(C51,JUNHO!B:H,7,0),"")</f>
        <v>3849.7200000000003</v>
      </c>
      <c r="M51" s="59"/>
    </row>
    <row r="52" spans="2:13">
      <c r="B52" s="7">
        <f t="shared" si="1"/>
        <v>44</v>
      </c>
      <c r="C52" s="7">
        <v>3316</v>
      </c>
      <c r="D52" s="6" t="s">
        <v>403</v>
      </c>
      <c r="E52" s="7" t="str">
        <f>IFERROR(VLOOKUP(C52,SRA!B:I,8,0),"")</f>
        <v>COM</v>
      </c>
      <c r="F52" s="9" t="s">
        <v>725</v>
      </c>
      <c r="G52" s="7" t="str">
        <f>IFERROR(VLOOKUP(VLOOKUP(C52,SRA!B:F,5,0),FUNÇÃO!A:B,2,0),"")</f>
        <v>ASSIST. DE OPERACAO</v>
      </c>
      <c r="H52" s="5">
        <f>IFERROR(VLOOKUP(C52,SRA!B:T,18,0),"")</f>
        <v>253.2</v>
      </c>
      <c r="I52" s="5">
        <f>IFERROR(VLOOKUP(C52,SRA!B:T,19,0),"")</f>
        <v>1012.78</v>
      </c>
      <c r="J52" s="5">
        <f>IFERROR(VLOOKUP(C52,JUNHO!B:F,3,0),"")</f>
        <v>1265.98</v>
      </c>
      <c r="K52" s="5">
        <f t="shared" si="0"/>
        <v>164.65000000000009</v>
      </c>
      <c r="L52" s="5">
        <f>IFERROR(VLOOKUP(C52,JUNHO!B:H,7,0),"")</f>
        <v>1101.33</v>
      </c>
      <c r="M52" s="59"/>
    </row>
    <row r="53" spans="2:13">
      <c r="B53" s="7">
        <f t="shared" si="1"/>
        <v>45</v>
      </c>
      <c r="C53" s="7">
        <v>3319</v>
      </c>
      <c r="D53" s="6" t="s">
        <v>406</v>
      </c>
      <c r="E53" s="7" t="str">
        <f>IFERROR(VLOOKUP(C53,SRA!B:I,8,0),"")</f>
        <v>COM</v>
      </c>
      <c r="F53" s="9" t="s">
        <v>725</v>
      </c>
      <c r="G53" s="7" t="str">
        <f>IFERROR(VLOOKUP(VLOOKUP(C53,SRA!B:F,5,0),FUNÇÃO!A:B,2,0),"")</f>
        <v>ASS. DESENV. ADMIN.</v>
      </c>
      <c r="H53" s="5">
        <f>IFERROR(VLOOKUP(C53,SRA!B:T,18,0),"")</f>
        <v>253.2</v>
      </c>
      <c r="I53" s="5">
        <f>IFERROR(VLOOKUP(C53,SRA!B:T,19,0),"")</f>
        <v>1265.98</v>
      </c>
      <c r="J53" s="5">
        <f>IFERROR(VLOOKUP(C53,JUNHO!B:F,3,0),"")</f>
        <v>1519.18</v>
      </c>
      <c r="K53" s="5">
        <f t="shared" si="0"/>
        <v>324.35000000000014</v>
      </c>
      <c r="L53" s="5">
        <f>IFERROR(VLOOKUP(C53,JUNHO!B:H,7,0),"")</f>
        <v>1194.83</v>
      </c>
      <c r="M53" s="59"/>
    </row>
    <row r="54" spans="2:13">
      <c r="B54" s="7">
        <f t="shared" si="1"/>
        <v>46</v>
      </c>
      <c r="C54" s="7">
        <v>3324</v>
      </c>
      <c r="D54" s="6" t="s">
        <v>408</v>
      </c>
      <c r="E54" s="7" t="str">
        <f>IFERROR(VLOOKUP(C54,SRA!B:I,8,0),"")</f>
        <v>COM</v>
      </c>
      <c r="F54" s="9" t="s">
        <v>725</v>
      </c>
      <c r="G54" s="7" t="str">
        <f>IFERROR(VLOOKUP(VLOOKUP(C54,SRA!B:F,5,0),FUNÇÃO!A:B,2,0),"")</f>
        <v>SUP. JURIDICO</v>
      </c>
      <c r="H54" s="5">
        <f>IFERROR(VLOOKUP(C54,SRA!B:T,18,0),"")</f>
        <v>1561.48</v>
      </c>
      <c r="I54" s="5">
        <f>IFERROR(VLOOKUP(C54,SRA!B:T,19,0),"")</f>
        <v>6245.89</v>
      </c>
      <c r="J54" s="5">
        <f>IFERROR(VLOOKUP(C54,JUNHO!B:F,3,0),"")</f>
        <v>7807.37</v>
      </c>
      <c r="K54" s="5">
        <f t="shared" si="0"/>
        <v>3934.6799999999994</v>
      </c>
      <c r="L54" s="5">
        <f>IFERROR(VLOOKUP(C54,JUNHO!B:H,7,0),"")</f>
        <v>3872.6900000000005</v>
      </c>
      <c r="M54" s="59"/>
    </row>
    <row r="55" spans="2:13">
      <c r="B55" s="7">
        <f t="shared" si="1"/>
        <v>47</v>
      </c>
      <c r="C55" s="7">
        <v>3325</v>
      </c>
      <c r="D55" s="6" t="s">
        <v>409</v>
      </c>
      <c r="E55" s="7" t="str">
        <f>IFERROR(VLOOKUP(C55,SRA!B:I,8,0),"")</f>
        <v>COM</v>
      </c>
      <c r="F55" s="9" t="s">
        <v>725</v>
      </c>
      <c r="G55" s="7" t="str">
        <f>IFERROR(VLOOKUP(VLOOKUP(C55,SRA!B:F,5,0),FUNÇÃO!A:B,2,0),"")</f>
        <v>COORD.DE CONTABILIDA</v>
      </c>
      <c r="H55" s="5">
        <f>IFERROR(VLOOKUP(C55,SRA!B:T,18,0),"")</f>
        <v>1434.87</v>
      </c>
      <c r="I55" s="5">
        <f>IFERROR(VLOOKUP(C55,SRA!B:T,19,0),"")</f>
        <v>5739.47</v>
      </c>
      <c r="J55" s="5">
        <f>IFERROR(VLOOKUP(C55,JUNHO!B:F,3,0),"")</f>
        <v>7174.34</v>
      </c>
      <c r="K55" s="5">
        <f t="shared" si="0"/>
        <v>2576.8899999999994</v>
      </c>
      <c r="L55" s="5">
        <f>IFERROR(VLOOKUP(C55,JUNHO!B:H,7,0),"")</f>
        <v>4597.4500000000007</v>
      </c>
      <c r="M55" s="59"/>
    </row>
    <row r="56" spans="2:13">
      <c r="B56" s="7">
        <f t="shared" si="1"/>
        <v>48</v>
      </c>
      <c r="C56" s="7">
        <v>3327</v>
      </c>
      <c r="D56" s="6" t="s">
        <v>410</v>
      </c>
      <c r="E56" s="7" t="str">
        <f>IFERROR(VLOOKUP(C56,SRA!B:I,8,0),"")</f>
        <v>COM</v>
      </c>
      <c r="F56" s="9" t="s">
        <v>725</v>
      </c>
      <c r="G56" s="7" t="str">
        <f>IFERROR(VLOOKUP(VLOOKUP(C56,SRA!B:F,5,0),FUNÇÃO!A:B,2,0),"")</f>
        <v>COORD. SUPRIMENTOS</v>
      </c>
      <c r="H56" s="5">
        <f>IFERROR(VLOOKUP(C56,SRA!B:T,18,0),"")</f>
        <v>1434.87</v>
      </c>
      <c r="I56" s="5">
        <f>IFERROR(VLOOKUP(C56,SRA!B:T,19,0),"")</f>
        <v>5739.47</v>
      </c>
      <c r="J56" s="5">
        <f>IFERROR(VLOOKUP(C56,JUNHO!B:F,3,0),"")</f>
        <v>7336.87</v>
      </c>
      <c r="K56" s="5">
        <f t="shared" si="0"/>
        <v>2094.7599999999993</v>
      </c>
      <c r="L56" s="5">
        <f>IFERROR(VLOOKUP(C56,JUNHO!B:H,7,0),"")</f>
        <v>5242.1100000000006</v>
      </c>
      <c r="M56" s="59"/>
    </row>
    <row r="57" spans="2:13">
      <c r="B57" s="7">
        <f t="shared" si="1"/>
        <v>49</v>
      </c>
      <c r="C57" s="7">
        <v>3328</v>
      </c>
      <c r="D57" s="6" t="s">
        <v>411</v>
      </c>
      <c r="E57" s="7" t="str">
        <f>IFERROR(VLOOKUP(C57,SRA!B:I,8,0),"")</f>
        <v>COM</v>
      </c>
      <c r="F57" s="9" t="s">
        <v>725</v>
      </c>
      <c r="G57" s="7" t="str">
        <f>IFERROR(VLOOKUP(VLOOKUP(C57,SRA!B:F,5,0),FUNÇÃO!A:B,2,0),"")</f>
        <v>COORD. DE ADM.</v>
      </c>
      <c r="H57" s="5">
        <f>IFERROR(VLOOKUP(C57,SRA!B:T,18,0),"")</f>
        <v>1434.87</v>
      </c>
      <c r="I57" s="5">
        <f>IFERROR(VLOOKUP(C57,SRA!B:T,19,0),"")</f>
        <v>5739.47</v>
      </c>
      <c r="J57" s="5">
        <f>IFERROR(VLOOKUP(C57,JUNHO!B:F,3,0),"")</f>
        <v>7174.34</v>
      </c>
      <c r="K57" s="5">
        <f t="shared" si="0"/>
        <v>2493.0699999999997</v>
      </c>
      <c r="L57" s="5">
        <f>IFERROR(VLOOKUP(C57,JUNHO!B:H,7,0),"")</f>
        <v>4681.2700000000004</v>
      </c>
      <c r="M57" s="59"/>
    </row>
    <row r="58" spans="2:13">
      <c r="B58" s="7">
        <f t="shared" si="1"/>
        <v>50</v>
      </c>
      <c r="C58" s="7">
        <v>3329</v>
      </c>
      <c r="D58" s="6" t="s">
        <v>412</v>
      </c>
      <c r="E58" s="7" t="str">
        <f>IFERROR(VLOOKUP(C58,SRA!B:I,8,0),"")</f>
        <v>COM</v>
      </c>
      <c r="F58" s="9" t="s">
        <v>725</v>
      </c>
      <c r="G58" s="7" t="str">
        <f>IFERROR(VLOOKUP(VLOOKUP(C58,SRA!B:F,5,0),FUNÇÃO!A:B,2,0),"")</f>
        <v>GESTOR DE DESENV.</v>
      </c>
      <c r="H58" s="5">
        <f>IFERROR(VLOOKUP(C58,SRA!B:T,18,0),"")</f>
        <v>759.59</v>
      </c>
      <c r="I58" s="5">
        <f>IFERROR(VLOOKUP(C58,SRA!B:T,19,0),"")</f>
        <v>3038.35</v>
      </c>
      <c r="J58" s="5">
        <f>IFERROR(VLOOKUP(C58,JUNHO!B:F,3,0),"")</f>
        <v>3797.94</v>
      </c>
      <c r="K58" s="5">
        <f t="shared" si="0"/>
        <v>550.0300000000002</v>
      </c>
      <c r="L58" s="5">
        <f>IFERROR(VLOOKUP(C58,JUNHO!B:H,7,0),"")</f>
        <v>3247.91</v>
      </c>
      <c r="M58" s="59"/>
    </row>
    <row r="59" spans="2:13">
      <c r="B59" s="7">
        <f t="shared" si="1"/>
        <v>51</v>
      </c>
      <c r="C59" s="7">
        <v>3338</v>
      </c>
      <c r="D59" s="6" t="s">
        <v>415</v>
      </c>
      <c r="E59" s="7" t="str">
        <f>IFERROR(VLOOKUP(C59,SRA!B:I,8,0),"")</f>
        <v>COM</v>
      </c>
      <c r="F59" s="9" t="s">
        <v>725</v>
      </c>
      <c r="G59" s="7" t="str">
        <f>IFERROR(VLOOKUP(VLOOKUP(C59,SRA!B:F,5,0),FUNÇÃO!A:B,2,0),"")</f>
        <v>COORD GESTAO E PLANE</v>
      </c>
      <c r="H59" s="5">
        <f>IFERROR(VLOOKUP(C59,SRA!B:T,18,0),"")</f>
        <v>1434.87</v>
      </c>
      <c r="I59" s="5">
        <f>IFERROR(VLOOKUP(C59,SRA!B:T,19,0),"")</f>
        <v>5739.47</v>
      </c>
      <c r="J59" s="5">
        <f>IFERROR(VLOOKUP(C59,JUNHO!B:F,3,0),"")</f>
        <v>7174.34</v>
      </c>
      <c r="K59" s="5">
        <f t="shared" si="0"/>
        <v>1745.9499999999998</v>
      </c>
      <c r="L59" s="5">
        <f>IFERROR(VLOOKUP(C59,JUNHO!B:H,7,0),"")</f>
        <v>5428.39</v>
      </c>
      <c r="M59" s="59"/>
    </row>
    <row r="60" spans="2:13">
      <c r="B60" s="7">
        <f t="shared" si="1"/>
        <v>52</v>
      </c>
      <c r="C60" s="7">
        <v>3340</v>
      </c>
      <c r="D60" s="6" t="s">
        <v>417</v>
      </c>
      <c r="E60" s="7" t="str">
        <f>IFERROR(VLOOKUP(C60,SRA!B:I,8,0),"")</f>
        <v>COM</v>
      </c>
      <c r="F60" s="1" t="s">
        <v>757</v>
      </c>
      <c r="G60" s="7" t="str">
        <f>IFERROR(VLOOKUP(VLOOKUP(C60,SRA!B:F,5,0),FUNÇÃO!A:B,2,0),"")</f>
        <v>COORD. DE ART. INST.</v>
      </c>
      <c r="H60" s="5">
        <f>IFERROR(VLOOKUP(C60,SRA!B:T,18,0),"")</f>
        <v>1434.87</v>
      </c>
      <c r="I60" s="5">
        <f>IFERROR(VLOOKUP(C60,SRA!B:T,19,0),"")</f>
        <v>5739.47</v>
      </c>
      <c r="J60" s="5">
        <f>IFERROR(VLOOKUP(C60,JUNHO!B:F,3,0),"")</f>
        <v>19131.580000000002</v>
      </c>
      <c r="K60" s="5">
        <f t="shared" si="0"/>
        <v>9587.760000000002</v>
      </c>
      <c r="L60" s="5">
        <f>IFERROR(VLOOKUP(C60,JUNHO!B:H,7,0),"")</f>
        <v>9543.82</v>
      </c>
      <c r="M60" s="59"/>
    </row>
    <row r="61" spans="2:13">
      <c r="B61" s="7">
        <f t="shared" si="1"/>
        <v>53</v>
      </c>
      <c r="C61" s="7">
        <v>3341</v>
      </c>
      <c r="D61" s="6" t="s">
        <v>418</v>
      </c>
      <c r="E61" s="7" t="str">
        <f>IFERROR(VLOOKUP(C61,SRA!B:I,8,0),"")</f>
        <v>COM</v>
      </c>
      <c r="F61" s="9" t="s">
        <v>725</v>
      </c>
      <c r="G61" s="7" t="str">
        <f>IFERROR(VLOOKUP(VLOOKUP(C61,SRA!B:F,5,0),FUNÇÃO!A:B,2,0),"")</f>
        <v>GESTOR DE DESENV.</v>
      </c>
      <c r="H61" s="5">
        <f>IFERROR(VLOOKUP(C61,SRA!B:T,18,0),"")</f>
        <v>759.59</v>
      </c>
      <c r="I61" s="5">
        <f>IFERROR(VLOOKUP(C61,SRA!B:T,19,0),"")</f>
        <v>3038.35</v>
      </c>
      <c r="J61" s="5">
        <f>IFERROR(VLOOKUP(C61,JUNHO!B:F,3,0),"")</f>
        <v>3797.94</v>
      </c>
      <c r="K61" s="5">
        <f t="shared" si="0"/>
        <v>607.32000000000016</v>
      </c>
      <c r="L61" s="5">
        <f>IFERROR(VLOOKUP(C61,JUNHO!B:H,7,0),"")</f>
        <v>3190.62</v>
      </c>
      <c r="M61" s="59"/>
    </row>
    <row r="62" spans="2:13">
      <c r="B62" s="7">
        <f t="shared" si="1"/>
        <v>54</v>
      </c>
      <c r="C62" s="7">
        <v>3343</v>
      </c>
      <c r="D62" s="6" t="s">
        <v>419</v>
      </c>
      <c r="E62" s="7" t="str">
        <f>IFERROR(VLOOKUP(C62,SRA!B:I,8,0),"")</f>
        <v>COM</v>
      </c>
      <c r="F62" s="9" t="s">
        <v>725</v>
      </c>
      <c r="G62" s="7" t="str">
        <f>IFERROR(VLOOKUP(VLOOKUP(C62,SRA!B:F,5,0),FUNÇÃO!A:B,2,0),"")</f>
        <v>ASS. DESENV. ADMIN.</v>
      </c>
      <c r="H62" s="5">
        <f>IFERROR(VLOOKUP(C62,SRA!B:T,18,0),"")</f>
        <v>253.2</v>
      </c>
      <c r="I62" s="5">
        <f>IFERROR(VLOOKUP(C62,SRA!B:T,19,0),"")</f>
        <v>1012.78</v>
      </c>
      <c r="J62" s="5">
        <f>IFERROR(VLOOKUP(C62,JUNHO!B:F,3,0),"")</f>
        <v>1265.98</v>
      </c>
      <c r="K62" s="5">
        <f t="shared" si="0"/>
        <v>101.34999999999991</v>
      </c>
      <c r="L62" s="5">
        <f>IFERROR(VLOOKUP(C62,JUNHO!B:H,7,0),"")</f>
        <v>1164.6300000000001</v>
      </c>
      <c r="M62" s="59"/>
    </row>
    <row r="63" spans="2:13">
      <c r="B63" s="7">
        <f t="shared" si="1"/>
        <v>55</v>
      </c>
      <c r="C63" s="7">
        <v>3358</v>
      </c>
      <c r="D63" s="6" t="s">
        <v>431</v>
      </c>
      <c r="E63" s="7" t="str">
        <f>IFERROR(VLOOKUP(C63,SRA!B:I,8,0),"")</f>
        <v>COM</v>
      </c>
      <c r="F63" s="9" t="s">
        <v>725</v>
      </c>
      <c r="G63" s="7" t="str">
        <f>IFERROR(VLOOKUP(VLOOKUP(C63,SRA!B:F,5,0),FUNÇÃO!A:B,2,0),"")</f>
        <v>DIR REL INSTITUCIONA</v>
      </c>
      <c r="H63" s="5">
        <f>IFERROR(VLOOKUP(C63,SRA!B:T,18,0),"")</f>
        <v>2392.6999999999998</v>
      </c>
      <c r="I63" s="5">
        <f>IFERROR(VLOOKUP(C63,SRA!B:T,19,0),"")</f>
        <v>9570.82</v>
      </c>
      <c r="J63" s="5">
        <f>IFERROR(VLOOKUP(C63,JUNHO!B:F,3,0),"")</f>
        <v>11963.52</v>
      </c>
      <c r="K63" s="5">
        <f t="shared" si="0"/>
        <v>3222.6100000000006</v>
      </c>
      <c r="L63" s="5">
        <f>IFERROR(VLOOKUP(C63,JUNHO!B:H,7,0),"")</f>
        <v>8740.91</v>
      </c>
      <c r="M63" s="59"/>
    </row>
    <row r="64" spans="2:13">
      <c r="B64" s="7">
        <f t="shared" si="1"/>
        <v>56</v>
      </c>
      <c r="C64" s="7">
        <v>3359</v>
      </c>
      <c r="D64" s="6" t="s">
        <v>432</v>
      </c>
      <c r="E64" s="7" t="str">
        <f>IFERROR(VLOOKUP(C64,SRA!B:I,8,0),"")</f>
        <v>COM</v>
      </c>
      <c r="F64" s="9" t="s">
        <v>725</v>
      </c>
      <c r="G64" s="7" t="str">
        <f>IFERROR(VLOOKUP(VLOOKUP(C64,SRA!B:F,5,0),FUNÇÃO!A:B,2,0),"")</f>
        <v>COORD. COMUNIC. SOCI</v>
      </c>
      <c r="H64" s="5">
        <f>IFERROR(VLOOKUP(C64,SRA!B:T,18,0),"")</f>
        <v>1434.97</v>
      </c>
      <c r="I64" s="5">
        <f>IFERROR(VLOOKUP(C64,SRA!B:T,19,0),"")</f>
        <v>5739.47</v>
      </c>
      <c r="J64" s="5">
        <f>IFERROR(VLOOKUP(C64,JUNHO!B:F,3,0),"")</f>
        <v>7174.44</v>
      </c>
      <c r="K64" s="5">
        <f t="shared" si="0"/>
        <v>1622.5899999999992</v>
      </c>
      <c r="L64" s="5">
        <f>IFERROR(VLOOKUP(C64,JUNHO!B:H,7,0),"")</f>
        <v>5551.85</v>
      </c>
      <c r="M64" s="59"/>
    </row>
    <row r="65" spans="2:13">
      <c r="B65" s="7">
        <f t="shared" si="1"/>
        <v>57</v>
      </c>
      <c r="C65" s="7">
        <v>3361</v>
      </c>
      <c r="D65" s="6" t="s">
        <v>433</v>
      </c>
      <c r="E65" s="7" t="str">
        <f>IFERROR(VLOOKUP(C65,SRA!B:I,8,0),"")</f>
        <v>COM</v>
      </c>
      <c r="F65" s="9" t="s">
        <v>725</v>
      </c>
      <c r="G65" s="7" t="str">
        <f>IFERROR(VLOOKUP(VLOOKUP(C65,SRA!B:F,5,0),FUNÇÃO!A:B,2,0),"")</f>
        <v>GESTOR DE DESENV.</v>
      </c>
      <c r="H65" s="5">
        <f>IFERROR(VLOOKUP(C65,SRA!B:T,18,0),"")</f>
        <v>759.59</v>
      </c>
      <c r="I65" s="5">
        <f>IFERROR(VLOOKUP(C65,SRA!B:T,19,0),"")</f>
        <v>3038.35</v>
      </c>
      <c r="J65" s="5">
        <f>IFERROR(VLOOKUP(C65,JUNHO!B:F,3,0),"")</f>
        <v>3797.94</v>
      </c>
      <c r="K65" s="5">
        <f t="shared" si="0"/>
        <v>746.99000000000024</v>
      </c>
      <c r="L65" s="5">
        <f>IFERROR(VLOOKUP(C65,JUNHO!B:H,7,0),"")</f>
        <v>3050.95</v>
      </c>
      <c r="M65" s="59"/>
    </row>
    <row r="66" spans="2:13">
      <c r="B66" s="7">
        <f t="shared" si="1"/>
        <v>58</v>
      </c>
      <c r="C66" s="7">
        <v>3362</v>
      </c>
      <c r="D66" s="6" t="s">
        <v>434</v>
      </c>
      <c r="E66" s="7" t="str">
        <f>IFERROR(VLOOKUP(C66,SRA!B:I,8,0),"")</f>
        <v>COM</v>
      </c>
      <c r="F66" s="9" t="s">
        <v>725</v>
      </c>
      <c r="G66" s="7" t="str">
        <f>IFERROR(VLOOKUP(VLOOKUP(C66,SRA!B:F,5,0),FUNÇÃO!A:B,2,0),"")</f>
        <v>SECRETARIA</v>
      </c>
      <c r="H66" s="5">
        <f>IFERROR(VLOOKUP(C66,SRA!B:T,18,0),"")</f>
        <v>337.59</v>
      </c>
      <c r="I66" s="5">
        <f>IFERROR(VLOOKUP(C66,SRA!B:T,19,0),"")</f>
        <v>1350.38</v>
      </c>
      <c r="J66" s="5">
        <f>IFERROR(VLOOKUP(C66,JUNHO!B:F,3,0),"")</f>
        <v>1687.97</v>
      </c>
      <c r="K66" s="5">
        <f t="shared" si="0"/>
        <v>435.41000000000008</v>
      </c>
      <c r="L66" s="5">
        <f>IFERROR(VLOOKUP(C66,JUNHO!B:H,7,0),"")</f>
        <v>1252.56</v>
      </c>
      <c r="M66" s="59"/>
    </row>
    <row r="67" spans="2:13">
      <c r="B67" s="7">
        <f t="shared" si="1"/>
        <v>59</v>
      </c>
      <c r="C67" s="7">
        <v>3363</v>
      </c>
      <c r="D67" s="6" t="s">
        <v>435</v>
      </c>
      <c r="E67" s="7" t="str">
        <f>IFERROR(VLOOKUP(C67,SRA!B:I,8,0),"")</f>
        <v>COM</v>
      </c>
      <c r="F67" s="9" t="s">
        <v>725</v>
      </c>
      <c r="G67" s="7" t="str">
        <f>IFERROR(VLOOKUP(VLOOKUP(C67,SRA!B:F,5,0),FUNÇÃO!A:B,2,0),"")</f>
        <v>ASS. DESENV. ADMIN.</v>
      </c>
      <c r="H67" s="5">
        <f>IFERROR(VLOOKUP(C67,SRA!B:T,18,0),"")</f>
        <v>253.2</v>
      </c>
      <c r="I67" s="5">
        <f>IFERROR(VLOOKUP(C67,SRA!B:T,19,0),"")</f>
        <v>1012.78</v>
      </c>
      <c r="J67" s="5">
        <f>IFERROR(VLOOKUP(C67,JUNHO!B:F,3,0),"")</f>
        <v>1265.98</v>
      </c>
      <c r="K67" s="5">
        <f t="shared" si="0"/>
        <v>101.34999999999991</v>
      </c>
      <c r="L67" s="5">
        <f>IFERROR(VLOOKUP(C67,JUNHO!B:H,7,0),"")</f>
        <v>1164.6300000000001</v>
      </c>
      <c r="M67" s="59"/>
    </row>
    <row r="68" spans="2:13">
      <c r="B68" s="7">
        <f t="shared" si="1"/>
        <v>60</v>
      </c>
      <c r="C68" s="7">
        <v>3365</v>
      </c>
      <c r="D68" s="6" t="s">
        <v>437</v>
      </c>
      <c r="E68" s="7" t="str">
        <f>IFERROR(VLOOKUP(C68,SRA!B:I,8,0),"")</f>
        <v>COM</v>
      </c>
      <c r="F68" s="9" t="s">
        <v>725</v>
      </c>
      <c r="G68" s="7" t="str">
        <f>IFERROR(VLOOKUP(VLOOKUP(C68,SRA!B:F,5,0),FUNÇÃO!A:B,2,0),"")</f>
        <v>COORD. COMPLIANCE/GR</v>
      </c>
      <c r="H68" s="5">
        <f>IFERROR(VLOOKUP(C68,SRA!B:T,18,0),"")</f>
        <v>1434.87</v>
      </c>
      <c r="I68" s="5">
        <f>IFERROR(VLOOKUP(C68,SRA!B:T,19,0),"")</f>
        <v>5739.47</v>
      </c>
      <c r="J68" s="5">
        <f>IFERROR(VLOOKUP(C68,JUNHO!B:F,3,0),"")</f>
        <v>7174.34</v>
      </c>
      <c r="K68" s="5">
        <f t="shared" si="0"/>
        <v>4650.0499999999993</v>
      </c>
      <c r="L68" s="5">
        <f>IFERROR(VLOOKUP(C68,JUNHO!B:H,7,0),"")</f>
        <v>2524.2900000000004</v>
      </c>
      <c r="M68" s="59"/>
    </row>
    <row r="69" spans="2:13">
      <c r="B69" s="7">
        <f t="shared" si="1"/>
        <v>61</v>
      </c>
      <c r="C69" s="7">
        <v>3366</v>
      </c>
      <c r="D69" s="6" t="s">
        <v>438</v>
      </c>
      <c r="E69" s="7" t="str">
        <f>IFERROR(VLOOKUP(C69,SRA!B:I,8,0),"")</f>
        <v>COM</v>
      </c>
      <c r="F69" s="9" t="s">
        <v>725</v>
      </c>
      <c r="G69" s="7" t="str">
        <f>IFERROR(VLOOKUP(VLOOKUP(C69,SRA!B:F,5,0),FUNÇÃO!A:B,2,0),"")</f>
        <v>COORD AUDITORIA INT</v>
      </c>
      <c r="H69" s="5">
        <f>IFERROR(VLOOKUP(C69,SRA!B:T,18,0),"")</f>
        <v>1434.87</v>
      </c>
      <c r="I69" s="5">
        <f>IFERROR(VLOOKUP(C69,SRA!B:T,19,0),"")</f>
        <v>5739.47</v>
      </c>
      <c r="J69" s="5">
        <f>IFERROR(VLOOKUP(C69,JUNHO!B:F,3,0),"")</f>
        <v>7174.34</v>
      </c>
      <c r="K69" s="5">
        <f t="shared" si="0"/>
        <v>1623.5599999999995</v>
      </c>
      <c r="L69" s="5">
        <f>IFERROR(VLOOKUP(C69,JUNHO!B:H,7,0),"")</f>
        <v>5550.7800000000007</v>
      </c>
      <c r="M69" s="59"/>
    </row>
    <row r="70" spans="2:13" s="30" customFormat="1">
      <c r="B70" s="28">
        <f t="shared" si="1"/>
        <v>62</v>
      </c>
      <c r="C70" s="28">
        <v>3372</v>
      </c>
      <c r="D70" s="45" t="s">
        <v>758</v>
      </c>
      <c r="E70" s="28" t="str">
        <f>IFERROR(VLOOKUP(C70,SRA!B:I,8,0),"")</f>
        <v>COM</v>
      </c>
      <c r="F70" s="31" t="s">
        <v>772</v>
      </c>
      <c r="G70" s="28" t="str">
        <f>IFERROR(VLOOKUP(VLOOKUP(C70,SRA!B:F,5,0),FUNÇÃO!A:B,2,0),"")</f>
        <v>COOR.FARM.POPULARES</v>
      </c>
      <c r="H70" s="19">
        <f>IFERROR(VLOOKUP(C70,SRA!B:T,18,0),"")</f>
        <v>1434.87</v>
      </c>
      <c r="I70" s="19">
        <f>IFERROR(VLOOKUP(C70,SRA!B:T,19,0),"")</f>
        <v>5739.47</v>
      </c>
      <c r="J70" s="68">
        <v>3108.88</v>
      </c>
      <c r="K70" s="5">
        <f t="shared" si="0"/>
        <v>363.05000000000018</v>
      </c>
      <c r="L70" s="19">
        <v>2745.83</v>
      </c>
      <c r="M70" s="59"/>
    </row>
    <row r="71" spans="2:13" s="24" customFormat="1">
      <c r="B71" s="7">
        <f t="shared" si="1"/>
        <v>63</v>
      </c>
      <c r="C71" s="7">
        <v>3373</v>
      </c>
      <c r="D71" s="6" t="s">
        <v>759</v>
      </c>
      <c r="E71" s="7" t="str">
        <f>IFERROR(VLOOKUP(C71,SRA!B:I,8,0),"")</f>
        <v>COM</v>
      </c>
      <c r="F71" s="9" t="s">
        <v>725</v>
      </c>
      <c r="G71" s="28" t="str">
        <f>IFERROR(VLOOKUP(VLOOKUP(C71,SRA!B:F,5,0),FUNÇÃO!A:B,2,0),"")</f>
        <v>COORD. GOVER. CORP.</v>
      </c>
      <c r="H71" s="5">
        <f>IFERROR(VLOOKUP(C71,SRA!B:T,18,0),"")</f>
        <v>1434.87</v>
      </c>
      <c r="I71" s="5">
        <f>IFERROR(VLOOKUP(C71,SRA!B:T,19,0),"")</f>
        <v>5739.47</v>
      </c>
      <c r="J71" s="5">
        <f>IFERROR(VLOOKUP(C71,JUNHO!B:F,3,0),"")</f>
        <v>7174.34</v>
      </c>
      <c r="K71" s="5">
        <f t="shared" si="0"/>
        <v>1638.0200000000004</v>
      </c>
      <c r="L71" s="5">
        <f>IFERROR(VLOOKUP(C71,JUNHO!B:H,7,0),"")</f>
        <v>5536.32</v>
      </c>
      <c r="M71" s="59"/>
    </row>
    <row r="72" spans="2:13" s="24" customFormat="1">
      <c r="B72" s="7">
        <f t="shared" si="1"/>
        <v>64</v>
      </c>
      <c r="C72" s="7">
        <v>3374</v>
      </c>
      <c r="D72" s="6" t="s">
        <v>760</v>
      </c>
      <c r="E72" s="7" t="str">
        <f>IFERROR(VLOOKUP(C72,SRA!B:I,8,0),"")</f>
        <v>COM</v>
      </c>
      <c r="F72" s="9" t="s">
        <v>725</v>
      </c>
      <c r="G72" s="7" t="str">
        <f>IFERROR(VLOOKUP(VLOOKUP(C72,SRA!B:F,5,0),FUNÇÃO!A:B,2,0),"")</f>
        <v>ASSESSOR DIRETORIA</v>
      </c>
      <c r="H72" s="5">
        <f>IFERROR(VLOOKUP(C72,SRA!B:T,18,0),"")</f>
        <v>843.99</v>
      </c>
      <c r="I72" s="5">
        <f>IFERROR(VLOOKUP(C72,SRA!B:T,19,0),"")</f>
        <v>3375.95</v>
      </c>
      <c r="J72" s="5">
        <f>IFERROR(VLOOKUP(C72,JUNHO!B:F,3,0),"")</f>
        <v>4219.9399999999996</v>
      </c>
      <c r="K72" s="5">
        <f t="shared" si="0"/>
        <v>667.29999999999927</v>
      </c>
      <c r="L72" s="5">
        <f>IFERROR(VLOOKUP(C72,JUNHO!B:H,7,0),"")</f>
        <v>3552.6400000000003</v>
      </c>
      <c r="M72" s="59"/>
    </row>
    <row r="73" spans="2:13">
      <c r="B73" s="7">
        <f t="shared" si="1"/>
        <v>65</v>
      </c>
      <c r="C73" s="7">
        <v>8249</v>
      </c>
      <c r="D73" s="6" t="s">
        <v>439</v>
      </c>
      <c r="E73" s="7" t="str">
        <f>IFERROR(VLOOKUP(C73,SRA!B:I,8,0),"")</f>
        <v>COM</v>
      </c>
      <c r="F73" s="9" t="s">
        <v>725</v>
      </c>
      <c r="G73" s="7" t="str">
        <f>IFERROR(VLOOKUP(VLOOKUP(C73,SRA!B:F,5,0),FUNÇÃO!A:B,2,0),"")</f>
        <v>SECRETARIA</v>
      </c>
      <c r="H73" s="5">
        <f>IFERROR(VLOOKUP(C73,SRA!B:T,18,0),"")</f>
        <v>548.59</v>
      </c>
      <c r="I73" s="5">
        <f>IFERROR(VLOOKUP(C73,SRA!B:T,19,0),"")</f>
        <v>2194.37</v>
      </c>
      <c r="J73" s="5">
        <f>IFERROR(VLOOKUP(C73,JUNHO!B:F,3,0),"")</f>
        <v>2742.96</v>
      </c>
      <c r="K73" s="5">
        <f t="shared" si="0"/>
        <v>1302.43</v>
      </c>
      <c r="L73" s="5">
        <f>IFERROR(VLOOKUP(C73,JUNHO!B:H,7,0),"")</f>
        <v>1440.53</v>
      </c>
      <c r="M73" s="59"/>
    </row>
    <row r="74" spans="2:13">
      <c r="B74" s="7">
        <f t="shared" si="1"/>
        <v>66</v>
      </c>
      <c r="C74" s="7">
        <v>200</v>
      </c>
      <c r="D74" s="6" t="s">
        <v>3</v>
      </c>
      <c r="E74" s="7" t="str">
        <f>IFERROR(VLOOKUP(C74,SRA!B:I,8,0),"")</f>
        <v>CLT</v>
      </c>
      <c r="F74" s="9" t="s">
        <v>725</v>
      </c>
      <c r="G74" s="7" t="str">
        <f>IFERROR(VLOOKUP(VLOOKUP(C74,SRA!B:F,5,0),FUNÇÃO!A:B,2,0),"")</f>
        <v>OP. DE PROD. IND.</v>
      </c>
      <c r="H74" s="5">
        <f>IFERROR(VLOOKUP(C74,SRA!B:T,18,0),"")</f>
        <v>3914.56</v>
      </c>
      <c r="I74" s="5">
        <f>IFERROR(VLOOKUP(C74,SRA!B:T,19,0),"")</f>
        <v>0</v>
      </c>
      <c r="J74" s="5">
        <f>IFERROR(VLOOKUP(C74,JUNHO!B:F,3,0),"")</f>
        <v>3914.56</v>
      </c>
      <c r="K74" s="5">
        <f t="shared" ref="K74:K137" si="3">J74-L74</f>
        <v>976.90000000000009</v>
      </c>
      <c r="L74" s="5">
        <f>IFERROR(VLOOKUP(C74,JUNHO!B:H,7,0),"")</f>
        <v>2937.66</v>
      </c>
      <c r="M74" s="59"/>
    </row>
    <row r="75" spans="2:13">
      <c r="B75" s="7">
        <f t="shared" si="1"/>
        <v>67</v>
      </c>
      <c r="C75" s="7">
        <v>397</v>
      </c>
      <c r="D75" s="6" t="s">
        <v>4</v>
      </c>
      <c r="E75" s="7" t="str">
        <f>IFERROR(VLOOKUP(C75,SRA!B:I,8,0),"")</f>
        <v>CLT</v>
      </c>
      <c r="F75" s="9" t="s">
        <v>725</v>
      </c>
      <c r="G75" s="7" t="str">
        <f>IFERROR(VLOOKUP(VLOOKUP(C75,SRA!B:F,5,0),FUNÇÃO!A:B,2,0),"")</f>
        <v>TEC. EM ADM. E FIN.</v>
      </c>
      <c r="H75" s="5">
        <f>IFERROR(VLOOKUP(C75,SRA!B:T,18,0),"")</f>
        <v>4074.83</v>
      </c>
      <c r="I75" s="5">
        <f>IFERROR(VLOOKUP(C75,SRA!B:T,19,0),"")</f>
        <v>0</v>
      </c>
      <c r="J75" s="5">
        <f>IFERROR(VLOOKUP(C75,JUNHO!B:F,3,0),"")</f>
        <v>4074.83</v>
      </c>
      <c r="K75" s="5">
        <f t="shared" si="3"/>
        <v>1041.52</v>
      </c>
      <c r="L75" s="5">
        <f>IFERROR(VLOOKUP(C75,JUNHO!B:H,7,0),"")</f>
        <v>3033.31</v>
      </c>
      <c r="M75" s="59"/>
    </row>
    <row r="76" spans="2:13">
      <c r="B76" s="7">
        <f t="shared" si="1"/>
        <v>68</v>
      </c>
      <c r="C76" s="7">
        <v>508</v>
      </c>
      <c r="D76" s="6" t="s">
        <v>5</v>
      </c>
      <c r="E76" s="7" t="str">
        <f>IFERROR(VLOOKUP(C76,SRA!B:I,8,0),"")</f>
        <v>CLT</v>
      </c>
      <c r="F76" s="9" t="s">
        <v>725</v>
      </c>
      <c r="G76" s="7" t="str">
        <f>IFERROR(VLOOKUP(VLOOKUP(C76,SRA!B:F,5,0),FUNÇÃO!A:B,2,0),"")</f>
        <v>TEC. EM ADM. E FIN.</v>
      </c>
      <c r="H76" s="5">
        <f>IFERROR(VLOOKUP(C76,SRA!B:T,18,0),"")</f>
        <v>4141.45</v>
      </c>
      <c r="I76" s="5">
        <f>IFERROR(VLOOKUP(C76,SRA!B:T,19,0),"")</f>
        <v>0</v>
      </c>
      <c r="J76" s="5">
        <f>IFERROR(VLOOKUP(C76,JUNHO!B:F,3,0),"")</f>
        <v>4141.45</v>
      </c>
      <c r="K76" s="5">
        <f t="shared" si="3"/>
        <v>1441.2299999999996</v>
      </c>
      <c r="L76" s="5">
        <f>IFERROR(VLOOKUP(C76,JUNHO!B:H,7,0),"")</f>
        <v>2700.2200000000003</v>
      </c>
      <c r="M76" s="59"/>
    </row>
    <row r="77" spans="2:13">
      <c r="B77" s="7">
        <f t="shared" si="1"/>
        <v>69</v>
      </c>
      <c r="C77" s="7">
        <v>510</v>
      </c>
      <c r="D77" s="6" t="s">
        <v>6</v>
      </c>
      <c r="E77" s="7" t="str">
        <f>IFERROR(VLOOKUP(C77,SRA!B:I,8,0),"")</f>
        <v>CLT</v>
      </c>
      <c r="F77" s="9" t="s">
        <v>725</v>
      </c>
      <c r="G77" s="7" t="str">
        <f>IFERROR(VLOOKUP(VLOOKUP(C77,SRA!B:F,5,0),FUNÇÃO!A:B,2,0),"")</f>
        <v>TEC. EM ADM. E FIN.</v>
      </c>
      <c r="H77" s="5">
        <f>IFERROR(VLOOKUP(C77,SRA!B:T,18,0),"")</f>
        <v>3356.17</v>
      </c>
      <c r="I77" s="5">
        <f>IFERROR(VLOOKUP(C77,SRA!B:T,19,0),"")</f>
        <v>0</v>
      </c>
      <c r="J77" s="5">
        <f>IFERROR(VLOOKUP(C77,JUNHO!B:F,3,0),"")</f>
        <v>3356.17</v>
      </c>
      <c r="K77" s="5">
        <f t="shared" si="3"/>
        <v>1039.7300000000005</v>
      </c>
      <c r="L77" s="5">
        <f>IFERROR(VLOOKUP(C77,JUNHO!B:H,7,0),"")</f>
        <v>2316.4399999999996</v>
      </c>
      <c r="M77" s="59"/>
    </row>
    <row r="78" spans="2:13">
      <c r="B78" s="7">
        <f t="shared" si="1"/>
        <v>70</v>
      </c>
      <c r="C78" s="7">
        <v>542</v>
      </c>
      <c r="D78" s="6" t="s">
        <v>7</v>
      </c>
      <c r="E78" s="7" t="str">
        <f>IFERROR(VLOOKUP(C78,SRA!B:I,8,0),"")</f>
        <v>CLT</v>
      </c>
      <c r="F78" s="9" t="s">
        <v>725</v>
      </c>
      <c r="G78" s="7" t="str">
        <f>IFERROR(VLOOKUP(VLOOKUP(C78,SRA!B:F,5,0),FUNÇÃO!A:B,2,0),"")</f>
        <v>TEC.EM QUALIDADE IND</v>
      </c>
      <c r="H78" s="5">
        <f>IFERROR(VLOOKUP(C78,SRA!B:T,18,0),"")</f>
        <v>1614.36</v>
      </c>
      <c r="I78" s="5">
        <f>IFERROR(VLOOKUP(C78,SRA!B:T,19,0),"")</f>
        <v>0</v>
      </c>
      <c r="J78" s="5">
        <f>IFERROR(VLOOKUP(C78,JUNHO!B:F,3,0),"")</f>
        <v>1971.75</v>
      </c>
      <c r="K78" s="5">
        <f t="shared" si="3"/>
        <v>402.70000000000005</v>
      </c>
      <c r="L78" s="5">
        <f>IFERROR(VLOOKUP(C78,JUNHO!B:H,7,0),"")</f>
        <v>1569.05</v>
      </c>
      <c r="M78" s="59"/>
    </row>
    <row r="79" spans="2:13">
      <c r="B79" s="7">
        <f t="shared" si="1"/>
        <v>71</v>
      </c>
      <c r="C79" s="7">
        <v>788</v>
      </c>
      <c r="D79" s="6" t="s">
        <v>8</v>
      </c>
      <c r="E79" s="7" t="str">
        <f>IFERROR(VLOOKUP(C79,SRA!B:I,8,0),"")</f>
        <v>CLT</v>
      </c>
      <c r="F79" s="9" t="s">
        <v>725</v>
      </c>
      <c r="G79" s="7" t="str">
        <f>IFERROR(VLOOKUP(VLOOKUP(C79,SRA!B:F,5,0),FUNÇÃO!A:B,2,0),"")</f>
        <v>OP. DE PROD. IND.</v>
      </c>
      <c r="H79" s="5">
        <f>IFERROR(VLOOKUP(C79,SRA!B:T,18,0),"")</f>
        <v>2732.9</v>
      </c>
      <c r="I79" s="5">
        <f>IFERROR(VLOOKUP(C79,SRA!B:T,19,0),"")</f>
        <v>0</v>
      </c>
      <c r="J79" s="5">
        <f>IFERROR(VLOOKUP(C79,JUNHO!B:F,3,0),"")</f>
        <v>2732.9</v>
      </c>
      <c r="K79" s="5">
        <f t="shared" si="3"/>
        <v>899.17000000000007</v>
      </c>
      <c r="L79" s="5">
        <f>IFERROR(VLOOKUP(C79,JUNHO!B:H,7,0),"")</f>
        <v>1833.73</v>
      </c>
      <c r="M79" s="59"/>
    </row>
    <row r="80" spans="2:13">
      <c r="B80" s="7">
        <f t="shared" ref="B80:B143" si="4">B79+1</f>
        <v>72</v>
      </c>
      <c r="C80" s="7">
        <v>820</v>
      </c>
      <c r="D80" s="6" t="s">
        <v>9</v>
      </c>
      <c r="E80" s="7" t="str">
        <f>IFERROR(VLOOKUP(C80,SRA!B:I,8,0),"")</f>
        <v>CLT</v>
      </c>
      <c r="F80" s="9" t="s">
        <v>725</v>
      </c>
      <c r="G80" s="7" t="str">
        <f>IFERROR(VLOOKUP(VLOOKUP(C80,SRA!B:F,5,0),FUNÇÃO!A:B,2,0),"")</f>
        <v>ASS. DE SERVICOS</v>
      </c>
      <c r="H80" s="5">
        <f>IFERROR(VLOOKUP(C80,SRA!B:T,18,0),"")</f>
        <v>2069.0500000000002</v>
      </c>
      <c r="I80" s="5">
        <f>IFERROR(VLOOKUP(C80,SRA!B:T,19,0),"")</f>
        <v>0</v>
      </c>
      <c r="J80" s="5">
        <f>IFERROR(VLOOKUP(C80,JUNHO!B:F,3,0),"")</f>
        <v>2069.0500000000002</v>
      </c>
      <c r="K80" s="5">
        <f t="shared" si="3"/>
        <v>941.55000000000018</v>
      </c>
      <c r="L80" s="5">
        <f>IFERROR(VLOOKUP(C80,JUNHO!B:H,7,0),"")</f>
        <v>1127.5</v>
      </c>
      <c r="M80" s="59"/>
    </row>
    <row r="81" spans="2:13">
      <c r="B81" s="7">
        <f t="shared" si="4"/>
        <v>73</v>
      </c>
      <c r="C81" s="7">
        <v>830</v>
      </c>
      <c r="D81" s="6" t="s">
        <v>10</v>
      </c>
      <c r="E81" s="7" t="str">
        <f>IFERROR(VLOOKUP(C81,SRA!B:I,8,0),"")</f>
        <v>CLT</v>
      </c>
      <c r="F81" s="9" t="s">
        <v>725</v>
      </c>
      <c r="G81" s="7" t="str">
        <f>IFERROR(VLOOKUP(VLOOKUP(C81,SRA!B:F,5,0),FUNÇÃO!A:B,2,0),"")</f>
        <v>TEC. EM ADM. E FIN.</v>
      </c>
      <c r="H81" s="5">
        <f>IFERROR(VLOOKUP(C81,SRA!B:T,18,0),"")</f>
        <v>4079.44</v>
      </c>
      <c r="I81" s="5">
        <f>IFERROR(VLOOKUP(C81,SRA!B:T,19,0),"")</f>
        <v>0</v>
      </c>
      <c r="J81" s="5">
        <f>IFERROR(VLOOKUP(C81,JUNHO!B:F,3,0),"")</f>
        <v>5711.22</v>
      </c>
      <c r="K81" s="5">
        <f t="shared" si="3"/>
        <v>3374.4400000000005</v>
      </c>
      <c r="L81" s="5">
        <f>IFERROR(VLOOKUP(C81,JUNHO!B:H,7,0),"")</f>
        <v>2336.7799999999997</v>
      </c>
      <c r="M81" s="59"/>
    </row>
    <row r="82" spans="2:13">
      <c r="B82" s="7">
        <f t="shared" si="4"/>
        <v>74</v>
      </c>
      <c r="C82" s="7">
        <v>863</v>
      </c>
      <c r="D82" s="6" t="s">
        <v>11</v>
      </c>
      <c r="E82" s="7" t="str">
        <f>IFERROR(VLOOKUP(C82,SRA!B:I,8,0),"")</f>
        <v>CLT</v>
      </c>
      <c r="F82" s="9" t="s">
        <v>725</v>
      </c>
      <c r="G82" s="7" t="str">
        <f>IFERROR(VLOOKUP(VLOOKUP(C82,SRA!B:F,5,0),FUNÇÃO!A:B,2,0),"")</f>
        <v>ASS. DE SERVICOS</v>
      </c>
      <c r="H82" s="5">
        <f>IFERROR(VLOOKUP(C82,SRA!B:T,18,0),"")</f>
        <v>2069.0500000000002</v>
      </c>
      <c r="I82" s="5">
        <f>IFERROR(VLOOKUP(C82,SRA!B:T,19,0),"")</f>
        <v>0</v>
      </c>
      <c r="J82" s="5">
        <f>IFERROR(VLOOKUP(C82,JUNHO!B:F,3,0),"")</f>
        <v>3368.53</v>
      </c>
      <c r="K82" s="5">
        <f t="shared" si="3"/>
        <v>2665.05</v>
      </c>
      <c r="L82" s="5">
        <f>IFERROR(VLOOKUP(C82,JUNHO!B:H,7,0),"")</f>
        <v>703.48</v>
      </c>
      <c r="M82" s="59"/>
    </row>
    <row r="83" spans="2:13">
      <c r="B83" s="7">
        <f t="shared" si="4"/>
        <v>75</v>
      </c>
      <c r="C83" s="7">
        <v>871</v>
      </c>
      <c r="D83" s="6" t="s">
        <v>12</v>
      </c>
      <c r="E83" s="7" t="str">
        <f>IFERROR(VLOOKUP(C83,SRA!B:I,8,0),"")</f>
        <v>CLT</v>
      </c>
      <c r="F83" s="9" t="s">
        <v>725</v>
      </c>
      <c r="G83" s="7" t="str">
        <f>IFERROR(VLOOKUP(VLOOKUP(C83,SRA!B:F,5,0),FUNÇÃO!A:B,2,0),"")</f>
        <v>TEC. EM ADM. E FIN.</v>
      </c>
      <c r="H83" s="5">
        <f>IFERROR(VLOOKUP(C83,SRA!B:T,18,0),"")</f>
        <v>4386.8600000000006</v>
      </c>
      <c r="I83" s="5">
        <f>IFERROR(VLOOKUP(C83,SRA!B:T,19,0),"")</f>
        <v>0</v>
      </c>
      <c r="J83" s="5">
        <f>IFERROR(VLOOKUP(C83,JUNHO!B:F,3,0),"")</f>
        <v>4386.8599999999997</v>
      </c>
      <c r="K83" s="5">
        <f t="shared" si="3"/>
        <v>1952.7099999999996</v>
      </c>
      <c r="L83" s="5">
        <f>IFERROR(VLOOKUP(C83,JUNHO!B:H,7,0),"")</f>
        <v>2434.15</v>
      </c>
      <c r="M83" s="59"/>
    </row>
    <row r="84" spans="2:13">
      <c r="B84" s="7">
        <f t="shared" si="4"/>
        <v>76</v>
      </c>
      <c r="C84" s="7">
        <v>897</v>
      </c>
      <c r="D84" s="6" t="s">
        <v>13</v>
      </c>
      <c r="E84" s="7" t="str">
        <f>IFERROR(VLOOKUP(C84,SRA!B:I,8,0),"")</f>
        <v>CLT</v>
      </c>
      <c r="F84" s="9" t="s">
        <v>725</v>
      </c>
      <c r="G84" s="7" t="str">
        <f>IFERROR(VLOOKUP(VLOOKUP(C84,SRA!B:F,5,0),FUNÇÃO!A:B,2,0),"")</f>
        <v>ASS. DE SERVICOS</v>
      </c>
      <c r="H84" s="5">
        <f>IFERROR(VLOOKUP(C84,SRA!B:T,18,0),"")</f>
        <v>1543.95</v>
      </c>
      <c r="I84" s="5">
        <f>IFERROR(VLOOKUP(C84,SRA!B:T,19,0),"")</f>
        <v>0</v>
      </c>
      <c r="J84" s="5">
        <f>IFERROR(VLOOKUP(C84,JUNHO!B:F,3,0),"")</f>
        <v>1543.95</v>
      </c>
      <c r="K84" s="5">
        <f t="shared" si="3"/>
        <v>977.69</v>
      </c>
      <c r="L84" s="5">
        <f>IFERROR(VLOOKUP(C84,JUNHO!B:H,7,0),"")</f>
        <v>566.26</v>
      </c>
      <c r="M84" s="59"/>
    </row>
    <row r="85" spans="2:13">
      <c r="B85" s="7">
        <f t="shared" si="4"/>
        <v>77</v>
      </c>
      <c r="C85" s="7">
        <v>996</v>
      </c>
      <c r="D85" s="6" t="s">
        <v>14</v>
      </c>
      <c r="E85" s="7" t="str">
        <f>IFERROR(VLOOKUP(C85,SRA!B:I,8,0),"")</f>
        <v>CLT</v>
      </c>
      <c r="F85" s="9" t="s">
        <v>725</v>
      </c>
      <c r="G85" s="7" t="str">
        <f>IFERROR(VLOOKUP(VLOOKUP(C85,SRA!B:F,5,0),FUNÇÃO!A:B,2,0),"")</f>
        <v>OP. DE PROD. IND.</v>
      </c>
      <c r="H85" s="5">
        <f>IFERROR(VLOOKUP(C85,SRA!B:T,18,0),"")</f>
        <v>3209.78</v>
      </c>
      <c r="I85" s="5">
        <f>IFERROR(VLOOKUP(C85,SRA!B:T,19,0),"")</f>
        <v>0</v>
      </c>
      <c r="J85" s="5">
        <f>IFERROR(VLOOKUP(C85,JUNHO!B:F,3,0),"")</f>
        <v>3209.96</v>
      </c>
      <c r="K85" s="5">
        <f t="shared" si="3"/>
        <v>1371.68</v>
      </c>
      <c r="L85" s="5">
        <f>IFERROR(VLOOKUP(C85,JUNHO!B:H,7,0),"")</f>
        <v>1838.28</v>
      </c>
      <c r="M85" s="59"/>
    </row>
    <row r="86" spans="2:13">
      <c r="B86" s="7">
        <f t="shared" si="4"/>
        <v>78</v>
      </c>
      <c r="C86" s="7">
        <v>1008</v>
      </c>
      <c r="D86" s="6" t="s">
        <v>15</v>
      </c>
      <c r="E86" s="7" t="str">
        <f>IFERROR(VLOOKUP(C86,SRA!B:I,8,0),"")</f>
        <v>CLT</v>
      </c>
      <c r="F86" s="9" t="s">
        <v>725</v>
      </c>
      <c r="G86" s="7" t="str">
        <f>IFERROR(VLOOKUP(VLOOKUP(C86,SRA!B:F,5,0),FUNÇÃO!A:B,2,0),"")</f>
        <v>ASS. DE SERVICOS</v>
      </c>
      <c r="H86" s="5">
        <f>IFERROR(VLOOKUP(C86,SRA!B:T,18,0),"")</f>
        <v>1787.3</v>
      </c>
      <c r="I86" s="5">
        <f>IFERROR(VLOOKUP(C86,SRA!B:T,19,0),"")</f>
        <v>0</v>
      </c>
      <c r="J86" s="5">
        <f>IFERROR(VLOOKUP(C86,JUNHO!B:F,3,0),"")</f>
        <v>1787.3</v>
      </c>
      <c r="K86" s="5">
        <f t="shared" si="3"/>
        <v>542.3599999999999</v>
      </c>
      <c r="L86" s="5">
        <f>IFERROR(VLOOKUP(C86,JUNHO!B:H,7,0),"")</f>
        <v>1244.94</v>
      </c>
      <c r="M86" s="59"/>
    </row>
    <row r="87" spans="2:13">
      <c r="B87" s="7">
        <f t="shared" si="4"/>
        <v>79</v>
      </c>
      <c r="C87" s="7">
        <v>1037</v>
      </c>
      <c r="D87" s="6" t="s">
        <v>16</v>
      </c>
      <c r="E87" s="7" t="str">
        <f>IFERROR(VLOOKUP(C87,SRA!B:I,8,0),"")</f>
        <v>CLT</v>
      </c>
      <c r="F87" s="9" t="s">
        <v>725</v>
      </c>
      <c r="G87" s="7" t="str">
        <f>IFERROR(VLOOKUP(VLOOKUP(C87,SRA!B:F,5,0),FUNÇÃO!A:B,2,0),"")</f>
        <v>OP. DE PROD. IND.</v>
      </c>
      <c r="H87" s="5">
        <f>IFERROR(VLOOKUP(C87,SRA!B:T,18,0),"")</f>
        <v>3056.95</v>
      </c>
      <c r="I87" s="5">
        <f>IFERROR(VLOOKUP(C87,SRA!B:T,19,0),"")</f>
        <v>0</v>
      </c>
      <c r="J87" s="5">
        <f>IFERROR(VLOOKUP(C87,JUNHO!B:F,3,0),"")</f>
        <v>3190.67</v>
      </c>
      <c r="K87" s="5">
        <f t="shared" si="3"/>
        <v>1137.7200000000003</v>
      </c>
      <c r="L87" s="5">
        <f>IFERROR(VLOOKUP(C87,JUNHO!B:H,7,0),"")</f>
        <v>2052.9499999999998</v>
      </c>
      <c r="M87" s="59"/>
    </row>
    <row r="88" spans="2:13">
      <c r="B88" s="7">
        <f t="shared" si="4"/>
        <v>80</v>
      </c>
      <c r="C88" s="7">
        <v>1051</v>
      </c>
      <c r="D88" s="6" t="s">
        <v>17</v>
      </c>
      <c r="E88" s="7" t="str">
        <f>IFERROR(VLOOKUP(C88,SRA!B:I,8,0),"")</f>
        <v>CLT</v>
      </c>
      <c r="F88" s="9" t="s">
        <v>725</v>
      </c>
      <c r="G88" s="7" t="str">
        <f>IFERROR(VLOOKUP(VLOOKUP(C88,SRA!B:F,5,0),FUNÇÃO!A:B,2,0),"")</f>
        <v>ANALISTA EM PCP</v>
      </c>
      <c r="H88" s="5">
        <f>IFERROR(VLOOKUP(C88,SRA!B:T,18,0),"")</f>
        <v>16436.740000000002</v>
      </c>
      <c r="I88" s="5">
        <f>IFERROR(VLOOKUP(C88,SRA!B:T,19,0),"")</f>
        <v>0</v>
      </c>
      <c r="J88" s="5">
        <f>IFERROR(VLOOKUP(C88,JUNHO!B:F,3,0),"")</f>
        <v>16436.740000000002</v>
      </c>
      <c r="K88" s="5">
        <f t="shared" si="3"/>
        <v>5579.3000000000029</v>
      </c>
      <c r="L88" s="5">
        <f>IFERROR(VLOOKUP(C88,JUNHO!B:H,7,0),"")</f>
        <v>10857.439999999999</v>
      </c>
      <c r="M88" s="59"/>
    </row>
    <row r="89" spans="2:13">
      <c r="B89" s="7">
        <f t="shared" si="4"/>
        <v>81</v>
      </c>
      <c r="C89" s="7">
        <v>1056</v>
      </c>
      <c r="D89" s="6" t="s">
        <v>18</v>
      </c>
      <c r="E89" s="7" t="str">
        <f>IFERROR(VLOOKUP(C89,SRA!B:I,8,0),"")</f>
        <v>CLT</v>
      </c>
      <c r="F89" s="9" t="s">
        <v>725</v>
      </c>
      <c r="G89" s="7" t="str">
        <f>IFERROR(VLOOKUP(VLOOKUP(C89,SRA!B:F,5,0),FUNÇÃO!A:B,2,0),"")</f>
        <v>TEC.EM QUALIDADE IND</v>
      </c>
      <c r="H89" s="5">
        <f>IFERROR(VLOOKUP(C89,SRA!B:T,18,0),"")</f>
        <v>3700.16</v>
      </c>
      <c r="I89" s="5">
        <f>IFERROR(VLOOKUP(C89,SRA!B:T,19,0),"")</f>
        <v>0</v>
      </c>
      <c r="J89" s="5">
        <f>IFERROR(VLOOKUP(C89,JUNHO!B:F,3,0),"")</f>
        <v>4057.55</v>
      </c>
      <c r="K89" s="5">
        <f t="shared" si="3"/>
        <v>1044.33</v>
      </c>
      <c r="L89" s="5">
        <f>IFERROR(VLOOKUP(C89,JUNHO!B:H,7,0),"")</f>
        <v>3013.2200000000003</v>
      </c>
      <c r="M89" s="59"/>
    </row>
    <row r="90" spans="2:13">
      <c r="B90" s="7">
        <f t="shared" si="4"/>
        <v>82</v>
      </c>
      <c r="C90" s="7">
        <v>1067</v>
      </c>
      <c r="D90" s="6" t="s">
        <v>19</v>
      </c>
      <c r="E90" s="7" t="str">
        <f>IFERROR(VLOOKUP(C90,SRA!B:I,8,0),"")</f>
        <v>CLT</v>
      </c>
      <c r="F90" s="9" t="s">
        <v>725</v>
      </c>
      <c r="G90" s="7" t="str">
        <f>IFERROR(VLOOKUP(VLOOKUP(C90,SRA!B:F,5,0),FUNÇÃO!A:B,2,0),"")</f>
        <v>OP. DE PROD. IND.</v>
      </c>
      <c r="H90" s="5">
        <f>IFERROR(VLOOKUP(C90,SRA!B:T,18,0),"")</f>
        <v>3931.39</v>
      </c>
      <c r="I90" s="5">
        <f>IFERROR(VLOOKUP(C90,SRA!B:T,19,0),"")</f>
        <v>0</v>
      </c>
      <c r="J90" s="5">
        <f>IFERROR(VLOOKUP(C90,JUNHO!B:F,3,0),"")</f>
        <v>3931.39</v>
      </c>
      <c r="K90" s="5">
        <f t="shared" si="3"/>
        <v>2190.0699999999997</v>
      </c>
      <c r="L90" s="5">
        <f>IFERROR(VLOOKUP(C90,JUNHO!B:H,7,0),"")</f>
        <v>1741.3200000000002</v>
      </c>
      <c r="M90" s="59"/>
    </row>
    <row r="91" spans="2:13">
      <c r="B91" s="7">
        <f t="shared" si="4"/>
        <v>83</v>
      </c>
      <c r="C91" s="7">
        <v>1071</v>
      </c>
      <c r="D91" s="6" t="s">
        <v>20</v>
      </c>
      <c r="E91" s="7" t="str">
        <f>IFERROR(VLOOKUP(C91,SRA!B:I,8,0),"")</f>
        <v>CLT</v>
      </c>
      <c r="F91" s="9" t="s">
        <v>725</v>
      </c>
      <c r="G91" s="7" t="str">
        <f>IFERROR(VLOOKUP(VLOOKUP(C91,SRA!B:F,5,0),FUNÇÃO!A:B,2,0),"")</f>
        <v>OP. DE PROD. IND.</v>
      </c>
      <c r="H91" s="5">
        <f>IFERROR(VLOOKUP(C91,SRA!B:T,18,0),"")</f>
        <v>1702.21</v>
      </c>
      <c r="I91" s="5">
        <f>IFERROR(VLOOKUP(C91,SRA!B:T,19,0),"")</f>
        <v>0</v>
      </c>
      <c r="J91" s="5">
        <f>IFERROR(VLOOKUP(C91,JUNHO!B:F,3,0),"")</f>
        <v>1702.21</v>
      </c>
      <c r="K91" s="5">
        <f t="shared" si="3"/>
        <v>410.75</v>
      </c>
      <c r="L91" s="5">
        <f>IFERROR(VLOOKUP(C91,JUNHO!B:H,7,0),"")</f>
        <v>1291.46</v>
      </c>
      <c r="M91" s="59"/>
    </row>
    <row r="92" spans="2:13">
      <c r="B92" s="7">
        <f t="shared" si="4"/>
        <v>84</v>
      </c>
      <c r="C92" s="7">
        <v>1080</v>
      </c>
      <c r="D92" s="6" t="s">
        <v>21</v>
      </c>
      <c r="E92" s="7" t="str">
        <f>IFERROR(VLOOKUP(C92,SRA!B:I,8,0),"")</f>
        <v>CLT</v>
      </c>
      <c r="F92" s="9" t="s">
        <v>725</v>
      </c>
      <c r="G92" s="7" t="str">
        <f>IFERROR(VLOOKUP(VLOOKUP(C92,SRA!B:F,5,0),FUNÇÃO!A:B,2,0),"")</f>
        <v>TEC. EM ADM. E FIN.</v>
      </c>
      <c r="H92" s="5">
        <f>IFERROR(VLOOKUP(C92,SRA!B:T,18,0),"")</f>
        <v>3356.17</v>
      </c>
      <c r="I92" s="5">
        <f>IFERROR(VLOOKUP(C92,SRA!B:T,19,0),"")</f>
        <v>0</v>
      </c>
      <c r="J92" s="5">
        <f>IFERROR(VLOOKUP(C92,JUNHO!B:F,3,0),"")</f>
        <v>3356.17</v>
      </c>
      <c r="K92" s="5">
        <f t="shared" si="3"/>
        <v>686.99000000000024</v>
      </c>
      <c r="L92" s="5">
        <f>IFERROR(VLOOKUP(C92,JUNHO!B:H,7,0),"")</f>
        <v>2669.18</v>
      </c>
      <c r="M92" s="59"/>
    </row>
    <row r="93" spans="2:13">
      <c r="B93" s="7">
        <f t="shared" si="4"/>
        <v>85</v>
      </c>
      <c r="C93" s="7">
        <v>1099</v>
      </c>
      <c r="D93" s="6" t="s">
        <v>22</v>
      </c>
      <c r="E93" s="7" t="str">
        <f>IFERROR(VLOOKUP(C93,SRA!B:I,8,0),"")</f>
        <v>CLT</v>
      </c>
      <c r="F93" s="9" t="s">
        <v>725</v>
      </c>
      <c r="G93" s="7" t="str">
        <f>IFERROR(VLOOKUP(VLOOKUP(C93,SRA!B:F,5,0),FUNÇÃO!A:B,2,0),"")</f>
        <v>OP. DE PROD. IND.</v>
      </c>
      <c r="H93" s="5">
        <f>IFERROR(VLOOKUP(C93,SRA!B:T,18,0),"")</f>
        <v>3056.95</v>
      </c>
      <c r="I93" s="5">
        <f>IFERROR(VLOOKUP(C93,SRA!B:T,19,0),"")</f>
        <v>0</v>
      </c>
      <c r="J93" s="5">
        <f>IFERROR(VLOOKUP(C93,JUNHO!B:F,3,0),"")</f>
        <v>3056.95</v>
      </c>
      <c r="K93" s="5">
        <f t="shared" si="3"/>
        <v>689.11999999999989</v>
      </c>
      <c r="L93" s="5">
        <f>IFERROR(VLOOKUP(C93,JUNHO!B:H,7,0),"")</f>
        <v>2367.83</v>
      </c>
      <c r="M93" s="59"/>
    </row>
    <row r="94" spans="2:13">
      <c r="B94" s="7">
        <f t="shared" si="4"/>
        <v>86</v>
      </c>
      <c r="C94" s="7">
        <v>1125</v>
      </c>
      <c r="D94" s="6" t="s">
        <v>23</v>
      </c>
      <c r="E94" s="7" t="str">
        <f>IFERROR(VLOOKUP(C94,SRA!B:I,8,0),"")</f>
        <v>CLT</v>
      </c>
      <c r="F94" s="9" t="s">
        <v>725</v>
      </c>
      <c r="G94" s="7" t="str">
        <f>IFERROR(VLOOKUP(VLOOKUP(C94,SRA!B:F,5,0),FUNÇÃO!A:B,2,0),"")</f>
        <v>ASS. DE SERVICOS</v>
      </c>
      <c r="H94" s="5">
        <f>IFERROR(VLOOKUP(C94,SRA!B:T,18,0),"")</f>
        <v>2514.9499999999998</v>
      </c>
      <c r="I94" s="5">
        <f>IFERROR(VLOOKUP(C94,SRA!B:T,19,0),"")</f>
        <v>0</v>
      </c>
      <c r="J94" s="5">
        <f>IFERROR(VLOOKUP(C94,JUNHO!B:F,3,0),"")</f>
        <v>2514.9499999999998</v>
      </c>
      <c r="K94" s="5">
        <f t="shared" si="3"/>
        <v>1023.3299999999999</v>
      </c>
      <c r="L94" s="5">
        <f>IFERROR(VLOOKUP(C94,JUNHO!B:H,7,0),"")</f>
        <v>1491.62</v>
      </c>
      <c r="M94" s="59"/>
    </row>
    <row r="95" spans="2:13">
      <c r="B95" s="7">
        <f t="shared" si="4"/>
        <v>87</v>
      </c>
      <c r="C95" s="7">
        <v>1126</v>
      </c>
      <c r="D95" s="6" t="s">
        <v>24</v>
      </c>
      <c r="E95" s="7" t="str">
        <f>IFERROR(VLOOKUP(C95,SRA!B:I,8,0),"")</f>
        <v>CLT</v>
      </c>
      <c r="F95" s="9" t="s">
        <v>725</v>
      </c>
      <c r="G95" s="7" t="str">
        <f>IFERROR(VLOOKUP(VLOOKUP(C95,SRA!B:F,5,0),FUNÇÃO!A:B,2,0),"")</f>
        <v>TEC. EM ADM. E FIN.</v>
      </c>
      <c r="H95" s="5">
        <f>IFERROR(VLOOKUP(C95,SRA!B:T,18,0),"")</f>
        <v>5247.17</v>
      </c>
      <c r="I95" s="5">
        <f>IFERROR(VLOOKUP(C95,SRA!B:T,19,0),"")</f>
        <v>0</v>
      </c>
      <c r="J95" s="5">
        <f>IFERROR(VLOOKUP(C95,JUNHO!B:F,3,0),"")</f>
        <v>6164.77</v>
      </c>
      <c r="K95" s="5">
        <f t="shared" si="3"/>
        <v>2951.4800000000005</v>
      </c>
      <c r="L95" s="19">
        <f>IFERROR(VLOOKUP(C95,JUNHO!B:H,7,0),"")</f>
        <v>3213.29</v>
      </c>
      <c r="M95" s="59"/>
    </row>
    <row r="96" spans="2:13">
      <c r="B96" s="7">
        <f t="shared" si="4"/>
        <v>88</v>
      </c>
      <c r="C96" s="7">
        <v>1135</v>
      </c>
      <c r="D96" s="6" t="s">
        <v>440</v>
      </c>
      <c r="E96" s="7" t="str">
        <f>IFERROR(VLOOKUP(C96,SRA!B:I,8,0),"")</f>
        <v>CLT</v>
      </c>
      <c r="F96" s="9" t="s">
        <v>725</v>
      </c>
      <c r="G96" s="7" t="str">
        <f>IFERROR(VLOOKUP(VLOOKUP(C96,SRA!B:F,5,0),FUNÇÃO!A:B,2,0),"")</f>
        <v>TEC. EM ADM. E FIN.</v>
      </c>
      <c r="H96" s="5">
        <f>IFERROR(VLOOKUP(C96,SRA!B:T,18,0),"")</f>
        <v>2761.12</v>
      </c>
      <c r="I96" s="5">
        <f>IFERROR(VLOOKUP(C96,SRA!B:T,19,0),"")</f>
        <v>0</v>
      </c>
      <c r="J96" s="5">
        <f>IFERROR(VLOOKUP(C96,JUNHO!B:F,3,0),"")</f>
        <v>2761.12</v>
      </c>
      <c r="K96" s="5">
        <f t="shared" si="3"/>
        <v>1074.5999999999999</v>
      </c>
      <c r="L96" s="5">
        <f>IFERROR(VLOOKUP(C96,JUNHO!B:H,7,0),"")</f>
        <v>1686.52</v>
      </c>
      <c r="M96" s="59"/>
    </row>
    <row r="97" spans="2:13">
      <c r="B97" s="7">
        <f t="shared" si="4"/>
        <v>89</v>
      </c>
      <c r="C97" s="7">
        <v>1159</v>
      </c>
      <c r="D97" s="6" t="s">
        <v>25</v>
      </c>
      <c r="E97" s="7" t="str">
        <f>IFERROR(VLOOKUP(C97,SRA!B:I,8,0),"")</f>
        <v>CLT</v>
      </c>
      <c r="F97" s="9" t="s">
        <v>725</v>
      </c>
      <c r="G97" s="7" t="str">
        <f>IFERROR(VLOOKUP(VLOOKUP(C97,SRA!B:F,5,0),FUNÇÃO!A:B,2,0),"")</f>
        <v>OP. DE PROD. IND.</v>
      </c>
      <c r="H97" s="5">
        <f>IFERROR(VLOOKUP(C97,SRA!B:T,18,0),"")</f>
        <v>1543.95</v>
      </c>
      <c r="I97" s="5">
        <f>IFERROR(VLOOKUP(C97,SRA!B:T,19,0),"")</f>
        <v>0</v>
      </c>
      <c r="J97" s="5">
        <f>IFERROR(VLOOKUP(C97,JUNHO!B:F,3,0),"")</f>
        <v>1543.95</v>
      </c>
      <c r="K97" s="5">
        <f t="shared" si="3"/>
        <v>936.3900000000001</v>
      </c>
      <c r="L97" s="5">
        <f>IFERROR(VLOOKUP(C97,JUNHO!B:H,7,0),"")</f>
        <v>607.55999999999995</v>
      </c>
      <c r="M97" s="59"/>
    </row>
    <row r="98" spans="2:13">
      <c r="B98" s="7">
        <f t="shared" si="4"/>
        <v>90</v>
      </c>
      <c r="C98" s="7">
        <v>1164</v>
      </c>
      <c r="D98" s="6" t="s">
        <v>26</v>
      </c>
      <c r="E98" s="7" t="str">
        <f>IFERROR(VLOOKUP(C98,SRA!B:I,8,0),"")</f>
        <v>CLT</v>
      </c>
      <c r="F98" s="9" t="s">
        <v>725</v>
      </c>
      <c r="G98" s="7" t="str">
        <f>IFERROR(VLOOKUP(VLOOKUP(C98,SRA!B:F,5,0),FUNÇÃO!A:B,2,0),"")</f>
        <v>TEC. EM ADM. E FIN.</v>
      </c>
      <c r="H98" s="5">
        <f>IFERROR(VLOOKUP(C98,SRA!B:T,18,0),"")</f>
        <v>4283.3899999999994</v>
      </c>
      <c r="I98" s="5">
        <f>IFERROR(VLOOKUP(C98,SRA!B:T,19,0),"")</f>
        <v>0</v>
      </c>
      <c r="J98" s="5">
        <f>IFERROR(VLOOKUP(C98,JUNHO!B:F,3,0),"")</f>
        <v>4693.3999999999996</v>
      </c>
      <c r="K98" s="5">
        <f t="shared" si="3"/>
        <v>1372.5999999999995</v>
      </c>
      <c r="L98" s="5">
        <f>IFERROR(VLOOKUP(C98,JUNHO!B:H,7,0),"")</f>
        <v>3320.8</v>
      </c>
      <c r="M98" s="59"/>
    </row>
    <row r="99" spans="2:13">
      <c r="B99" s="7">
        <f t="shared" si="4"/>
        <v>91</v>
      </c>
      <c r="C99" s="7">
        <v>1169</v>
      </c>
      <c r="D99" s="6" t="s">
        <v>27</v>
      </c>
      <c r="E99" s="7" t="str">
        <f>IFERROR(VLOOKUP(C99,SRA!B:I,8,0),"")</f>
        <v>CLT</v>
      </c>
      <c r="F99" s="9" t="s">
        <v>725</v>
      </c>
      <c r="G99" s="7" t="str">
        <f>IFERROR(VLOOKUP(VLOOKUP(C99,SRA!B:F,5,0),FUNÇÃO!A:B,2,0),"")</f>
        <v>OP. DE PROD. IND.</v>
      </c>
      <c r="H99" s="5">
        <f>IFERROR(VLOOKUP(C99,SRA!B:T,18,0),"")</f>
        <v>2640.68</v>
      </c>
      <c r="I99" s="5">
        <f>IFERROR(VLOOKUP(C99,SRA!B:T,19,0),"")</f>
        <v>0</v>
      </c>
      <c r="J99" s="5">
        <f>IFERROR(VLOOKUP(C99,JUNHO!B:F,3,0),"")</f>
        <v>2640.68</v>
      </c>
      <c r="K99" s="5">
        <f t="shared" si="3"/>
        <v>1197.1399999999999</v>
      </c>
      <c r="L99" s="5">
        <f>IFERROR(VLOOKUP(C99,JUNHO!B:H,7,0),"")</f>
        <v>1443.54</v>
      </c>
      <c r="M99" s="59"/>
    </row>
    <row r="100" spans="2:13">
      <c r="B100" s="7">
        <f t="shared" si="4"/>
        <v>92</v>
      </c>
      <c r="C100" s="7">
        <v>1177</v>
      </c>
      <c r="D100" s="6" t="s">
        <v>28</v>
      </c>
      <c r="E100" s="7" t="str">
        <f>IFERROR(VLOOKUP(C100,SRA!B:I,8,0),"")</f>
        <v>CLT</v>
      </c>
      <c r="F100" s="9" t="s">
        <v>725</v>
      </c>
      <c r="G100" s="7" t="str">
        <f>IFERROR(VLOOKUP(VLOOKUP(C100,SRA!B:F,5,0),FUNÇÃO!A:B,2,0),"")</f>
        <v>TEC. EM ADM. E FIN.</v>
      </c>
      <c r="H100" s="5">
        <f>IFERROR(VLOOKUP(C100,SRA!B:T,18,0),"")</f>
        <v>3044.14</v>
      </c>
      <c r="I100" s="5">
        <f>IFERROR(VLOOKUP(C100,SRA!B:T,19,0),"")</f>
        <v>0</v>
      </c>
      <c r="J100" s="5">
        <f>IFERROR(VLOOKUP(C100,JUNHO!B:F,3,0),"")</f>
        <v>3044.14</v>
      </c>
      <c r="K100" s="5">
        <f t="shared" si="3"/>
        <v>1436.7599999999998</v>
      </c>
      <c r="L100" s="5">
        <f>IFERROR(VLOOKUP(C100,JUNHO!B:H,7,0),"")</f>
        <v>1607.38</v>
      </c>
      <c r="M100" s="59"/>
    </row>
    <row r="101" spans="2:13">
      <c r="B101" s="7">
        <f t="shared" si="4"/>
        <v>93</v>
      </c>
      <c r="C101" s="7">
        <v>1221</v>
      </c>
      <c r="D101" s="6" t="s">
        <v>29</v>
      </c>
      <c r="E101" s="7" t="str">
        <f>IFERROR(VLOOKUP(C101,SRA!B:I,8,0),"")</f>
        <v>CLT</v>
      </c>
      <c r="F101" s="9" t="s">
        <v>725</v>
      </c>
      <c r="G101" s="7" t="str">
        <f>IFERROR(VLOOKUP(VLOOKUP(C101,SRA!B:F,5,0),FUNÇÃO!A:B,2,0),"")</f>
        <v>ANALISTA EM PCP</v>
      </c>
      <c r="H101" s="5">
        <f>IFERROR(VLOOKUP(C101,SRA!B:T,18,0),"")</f>
        <v>7783.09</v>
      </c>
      <c r="I101" s="5">
        <f>IFERROR(VLOOKUP(C101,SRA!B:T,19,0),"")</f>
        <v>0</v>
      </c>
      <c r="J101" s="5">
        <f>IFERROR(VLOOKUP(C101,JUNHO!B:F,3,0),"")</f>
        <v>7783.09</v>
      </c>
      <c r="K101" s="5">
        <f t="shared" si="3"/>
        <v>2357.2000000000007</v>
      </c>
      <c r="L101" s="5">
        <f>IFERROR(VLOOKUP(C101,JUNHO!B:H,7,0),"")</f>
        <v>5425.8899999999994</v>
      </c>
      <c r="M101" s="59"/>
    </row>
    <row r="102" spans="2:13">
      <c r="B102" s="7">
        <f t="shared" si="4"/>
        <v>94</v>
      </c>
      <c r="C102" s="7">
        <v>1229</v>
      </c>
      <c r="D102" s="6" t="s">
        <v>30</v>
      </c>
      <c r="E102" s="7" t="str">
        <f>IFERROR(VLOOKUP(C102,SRA!B:I,8,0),"")</f>
        <v>CLT</v>
      </c>
      <c r="F102" s="9" t="s">
        <v>725</v>
      </c>
      <c r="G102" s="7" t="str">
        <f>IFERROR(VLOOKUP(VLOOKUP(C102,SRA!B:F,5,0),FUNÇÃO!A:B,2,0),"")</f>
        <v>OP. DE PROD. IND.</v>
      </c>
      <c r="H102" s="5">
        <f>IFERROR(VLOOKUP(C102,SRA!B:T,18,0),"")</f>
        <v>3209.78</v>
      </c>
      <c r="I102" s="5">
        <f>IFERROR(VLOOKUP(C102,SRA!B:T,19,0),"")</f>
        <v>0</v>
      </c>
      <c r="J102" s="5">
        <f>IFERROR(VLOOKUP(C102,JUNHO!B:F,3,0),"")</f>
        <v>3209.78</v>
      </c>
      <c r="K102" s="5">
        <f t="shared" si="3"/>
        <v>1014.6500000000001</v>
      </c>
      <c r="L102" s="5">
        <f>IFERROR(VLOOKUP(C102,JUNHO!B:H,7,0),"")</f>
        <v>2195.13</v>
      </c>
      <c r="M102" s="59"/>
    </row>
    <row r="103" spans="2:13">
      <c r="B103" s="7">
        <f t="shared" si="4"/>
        <v>95</v>
      </c>
      <c r="C103" s="7">
        <v>1243</v>
      </c>
      <c r="D103" s="6" t="s">
        <v>31</v>
      </c>
      <c r="E103" s="7" t="str">
        <f>IFERROR(VLOOKUP(C103,SRA!B:I,8,0),"")</f>
        <v>CLT</v>
      </c>
      <c r="F103" s="9" t="s">
        <v>725</v>
      </c>
      <c r="G103" s="7" t="str">
        <f>IFERROR(VLOOKUP(VLOOKUP(C103,SRA!B:F,5,0),FUNÇÃO!A:B,2,0),"")</f>
        <v>OP. DE PROD. IND.</v>
      </c>
      <c r="H103" s="5">
        <f>IFERROR(VLOOKUP(C103,SRA!B:T,18,0),"")</f>
        <v>2069.0500000000002</v>
      </c>
      <c r="I103" s="5">
        <f>IFERROR(VLOOKUP(C103,SRA!B:T,19,0),"")</f>
        <v>0</v>
      </c>
      <c r="J103" s="5">
        <f>IFERROR(VLOOKUP(C103,JUNHO!B:F,3,0),"")</f>
        <v>2069.0500000000002</v>
      </c>
      <c r="K103" s="5">
        <f t="shared" si="3"/>
        <v>1041.5100000000002</v>
      </c>
      <c r="L103" s="5">
        <f>IFERROR(VLOOKUP(C103,JUNHO!B:H,7,0),"")</f>
        <v>1027.54</v>
      </c>
      <c r="M103" s="59"/>
    </row>
    <row r="104" spans="2:13">
      <c r="B104" s="7">
        <f t="shared" si="4"/>
        <v>96</v>
      </c>
      <c r="C104" s="7">
        <v>1258</v>
      </c>
      <c r="D104" s="6" t="s">
        <v>32</v>
      </c>
      <c r="E104" s="7" t="str">
        <f>IFERROR(VLOOKUP(C104,SRA!B:I,8,0),"")</f>
        <v>CLT</v>
      </c>
      <c r="F104" s="9" t="s">
        <v>725</v>
      </c>
      <c r="G104" s="7" t="str">
        <f>IFERROR(VLOOKUP(VLOOKUP(C104,SRA!B:F,5,0),FUNÇÃO!A:B,2,0),"")</f>
        <v>TEC. EM ADM. E FIN.</v>
      </c>
      <c r="H104" s="5">
        <f>IFERROR(VLOOKUP(C104,SRA!B:T,18,0),"")</f>
        <v>4959.29</v>
      </c>
      <c r="I104" s="5">
        <f>IFERROR(VLOOKUP(C104,SRA!B:T,19,0),"")</f>
        <v>0</v>
      </c>
      <c r="J104" s="5">
        <f>IFERROR(VLOOKUP(C104,JUNHO!B:F,3,0),"")</f>
        <v>4959.29</v>
      </c>
      <c r="K104" s="5">
        <f t="shared" si="3"/>
        <v>2041.3899999999999</v>
      </c>
      <c r="L104" s="5">
        <f>IFERROR(VLOOKUP(C104,JUNHO!B:H,7,0),"")</f>
        <v>2917.9</v>
      </c>
      <c r="M104" s="59"/>
    </row>
    <row r="105" spans="2:13">
      <c r="B105" s="7">
        <f t="shared" si="4"/>
        <v>97</v>
      </c>
      <c r="C105" s="7">
        <v>1263</v>
      </c>
      <c r="D105" s="6" t="s">
        <v>33</v>
      </c>
      <c r="E105" s="7" t="str">
        <f>IFERROR(VLOOKUP(C105,SRA!B:I,8,0),"")</f>
        <v>CLT</v>
      </c>
      <c r="F105" s="9" t="s">
        <v>725</v>
      </c>
      <c r="G105" s="7" t="str">
        <f>IFERROR(VLOOKUP(VLOOKUP(C105,SRA!B:F,5,0),FUNÇÃO!A:B,2,0),"")</f>
        <v>FARMACEUTICO IND</v>
      </c>
      <c r="H105" s="5">
        <f>IFERROR(VLOOKUP(C105,SRA!B:T,18,0),"")</f>
        <v>10914.84</v>
      </c>
      <c r="I105" s="5">
        <f>IFERROR(VLOOKUP(C105,SRA!B:T,19,0),"")</f>
        <v>0</v>
      </c>
      <c r="J105" s="5">
        <f>IFERROR(VLOOKUP(C105,JUNHO!B:F,3,0),"")</f>
        <v>10914.84</v>
      </c>
      <c r="K105" s="5">
        <f t="shared" si="3"/>
        <v>4526</v>
      </c>
      <c r="L105" s="5">
        <f>IFERROR(VLOOKUP(C105,JUNHO!B:H,7,0),"")</f>
        <v>6388.84</v>
      </c>
      <c r="M105" s="59"/>
    </row>
    <row r="106" spans="2:13">
      <c r="B106" s="7">
        <f t="shared" si="4"/>
        <v>98</v>
      </c>
      <c r="C106" s="7">
        <v>1267</v>
      </c>
      <c r="D106" s="6" t="s">
        <v>34</v>
      </c>
      <c r="E106" s="7" t="str">
        <f>IFERROR(VLOOKUP(C106,SRA!B:I,8,0),"")</f>
        <v>CLT</v>
      </c>
      <c r="F106" s="9" t="s">
        <v>725</v>
      </c>
      <c r="G106" s="7" t="str">
        <f>IFERROR(VLOOKUP(VLOOKUP(C106,SRA!B:F,5,0),FUNÇÃO!A:B,2,0),"")</f>
        <v>FARMACEUTICO IND</v>
      </c>
      <c r="H106" s="5">
        <f>IFERROR(VLOOKUP(C106,SRA!B:T,18,0),"")</f>
        <v>16786.309999999998</v>
      </c>
      <c r="I106" s="5">
        <f>IFERROR(VLOOKUP(C106,SRA!B:T,19,0),"")</f>
        <v>0</v>
      </c>
      <c r="J106" s="5">
        <f>IFERROR(VLOOKUP(C106,JUNHO!B:F,3,0),"")</f>
        <v>16786.310000000001</v>
      </c>
      <c r="K106" s="5">
        <f t="shared" si="3"/>
        <v>5695.77</v>
      </c>
      <c r="L106" s="5">
        <f>IFERROR(VLOOKUP(C106,JUNHO!B:H,7,0),"")</f>
        <v>11090.54</v>
      </c>
      <c r="M106" s="59"/>
    </row>
    <row r="107" spans="2:13">
      <c r="B107" s="7">
        <f t="shared" si="4"/>
        <v>99</v>
      </c>
      <c r="C107" s="7">
        <v>1269</v>
      </c>
      <c r="D107" s="6" t="s">
        <v>35</v>
      </c>
      <c r="E107" s="7" t="str">
        <f>IFERROR(VLOOKUP(C107,SRA!B:I,8,0),"")</f>
        <v>CLT</v>
      </c>
      <c r="F107" s="9" t="s">
        <v>725</v>
      </c>
      <c r="G107" s="7" t="str">
        <f>IFERROR(VLOOKUP(VLOOKUP(C107,SRA!B:F,5,0),FUNÇÃO!A:B,2,0),"")</f>
        <v>ASS. DE SERVICOS</v>
      </c>
      <c r="H107" s="5">
        <f>IFERROR(VLOOKUP(C107,SRA!B:T,18,0),"")</f>
        <v>1543.95</v>
      </c>
      <c r="I107" s="5">
        <f>IFERROR(VLOOKUP(C107,SRA!B:T,19,0),"")</f>
        <v>0</v>
      </c>
      <c r="J107" s="5">
        <f>IFERROR(VLOOKUP(C107,JUNHO!B:F,3,0),"")</f>
        <v>1723.98</v>
      </c>
      <c r="K107" s="5">
        <f t="shared" si="3"/>
        <v>568.43000000000006</v>
      </c>
      <c r="L107" s="19">
        <f>IFERROR(VLOOKUP(C107,JUNHO!B:H,7,0),"")</f>
        <v>1155.55</v>
      </c>
      <c r="M107" s="59"/>
    </row>
    <row r="108" spans="2:13">
      <c r="B108" s="7">
        <f t="shared" si="4"/>
        <v>100</v>
      </c>
      <c r="C108" s="7">
        <v>1284</v>
      </c>
      <c r="D108" s="6" t="s">
        <v>36</v>
      </c>
      <c r="E108" s="7" t="str">
        <f>IFERROR(VLOOKUP(C108,SRA!B:I,8,0),"")</f>
        <v>CLT</v>
      </c>
      <c r="F108" s="9" t="s">
        <v>725</v>
      </c>
      <c r="G108" s="7" t="str">
        <f>IFERROR(VLOOKUP(VLOOKUP(C108,SRA!B:F,5,0),FUNÇÃO!A:B,2,0),"")</f>
        <v>OP. DE PROD. IND.</v>
      </c>
      <c r="H108" s="5">
        <f>IFERROR(VLOOKUP(C108,SRA!B:T,18,0),"")</f>
        <v>1543.95</v>
      </c>
      <c r="I108" s="5">
        <f>IFERROR(VLOOKUP(C108,SRA!B:T,19,0),"")</f>
        <v>0</v>
      </c>
      <c r="J108" s="5">
        <f>IFERROR(VLOOKUP(C108,JUNHO!B:F,3,0),"")</f>
        <v>1543.96</v>
      </c>
      <c r="K108" s="5">
        <f t="shared" si="3"/>
        <v>423.23</v>
      </c>
      <c r="L108" s="5">
        <f>IFERROR(VLOOKUP(C108,JUNHO!B:H,7,0),"")</f>
        <v>1120.73</v>
      </c>
      <c r="M108" s="59"/>
    </row>
    <row r="109" spans="2:13">
      <c r="B109" s="7">
        <f t="shared" si="4"/>
        <v>101</v>
      </c>
      <c r="C109" s="7">
        <v>1328</v>
      </c>
      <c r="D109" s="6" t="s">
        <v>37</v>
      </c>
      <c r="E109" s="7" t="str">
        <f>IFERROR(VLOOKUP(C109,SRA!B:I,8,0),"")</f>
        <v>CLT</v>
      </c>
      <c r="F109" s="9" t="s">
        <v>725</v>
      </c>
      <c r="G109" s="7" t="str">
        <f>IFERROR(VLOOKUP(VLOOKUP(C109,SRA!B:F,5,0),FUNÇÃO!A:B,2,0),"")</f>
        <v>TEC. EM ADM. E FIN.</v>
      </c>
      <c r="H109" s="5">
        <f>IFERROR(VLOOKUP(C109,SRA!B:T,18,0),"")</f>
        <v>3044.14</v>
      </c>
      <c r="I109" s="5">
        <f>IFERROR(VLOOKUP(C109,SRA!B:T,19,0),"")</f>
        <v>0</v>
      </c>
      <c r="J109" s="5">
        <f>IFERROR(VLOOKUP(C109,JUNHO!B:F,3,0),"")</f>
        <v>3044.14</v>
      </c>
      <c r="K109" s="5">
        <f t="shared" si="3"/>
        <v>1249.54</v>
      </c>
      <c r="L109" s="5">
        <f>IFERROR(VLOOKUP(C109,JUNHO!B:H,7,0),"")</f>
        <v>1794.6</v>
      </c>
      <c r="M109" s="59"/>
    </row>
    <row r="110" spans="2:13">
      <c r="B110" s="7">
        <f t="shared" si="4"/>
        <v>102</v>
      </c>
      <c r="C110" s="7">
        <v>1330</v>
      </c>
      <c r="D110" s="6" t="s">
        <v>38</v>
      </c>
      <c r="E110" s="7" t="str">
        <f>IFERROR(VLOOKUP(C110,SRA!B:I,8,0),"")</f>
        <v>CLT</v>
      </c>
      <c r="F110" s="9" t="s">
        <v>725</v>
      </c>
      <c r="G110" s="7" t="str">
        <f>IFERROR(VLOOKUP(VLOOKUP(C110,SRA!B:F,5,0),FUNÇÃO!A:B,2,0),"")</f>
        <v>OP. DE PROD. IND.</v>
      </c>
      <c r="H110" s="5">
        <f>IFERROR(VLOOKUP(C110,SRA!B:T,18,0),"")</f>
        <v>2772.72</v>
      </c>
      <c r="I110" s="5">
        <f>IFERROR(VLOOKUP(C110,SRA!B:T,19,0),"")</f>
        <v>0</v>
      </c>
      <c r="J110" s="5">
        <f>IFERROR(VLOOKUP(C110,JUNHO!B:F,3,0),"")</f>
        <v>3305.46</v>
      </c>
      <c r="K110" s="5">
        <f t="shared" si="3"/>
        <v>1558.6399999999999</v>
      </c>
      <c r="L110" s="5">
        <f>IFERROR(VLOOKUP(C110,JUNHO!B:H,7,0),"")</f>
        <v>1746.8200000000002</v>
      </c>
      <c r="M110" s="59"/>
    </row>
    <row r="111" spans="2:13">
      <c r="B111" s="7">
        <f t="shared" si="4"/>
        <v>103</v>
      </c>
      <c r="C111" s="7">
        <v>1333</v>
      </c>
      <c r="D111" s="6" t="s">
        <v>39</v>
      </c>
      <c r="E111" s="7" t="str">
        <f>IFERROR(VLOOKUP(C111,SRA!B:I,8,0),"")</f>
        <v>CLT</v>
      </c>
      <c r="F111" s="9" t="s">
        <v>725</v>
      </c>
      <c r="G111" s="7" t="str">
        <f>IFERROR(VLOOKUP(VLOOKUP(C111,SRA!B:F,5,0),FUNÇÃO!A:B,2,0),"")</f>
        <v>OP. DE PROD. IND.</v>
      </c>
      <c r="H111" s="5">
        <f>IFERROR(VLOOKUP(C111,SRA!B:T,18,0),"")</f>
        <v>3056.95</v>
      </c>
      <c r="I111" s="5">
        <f>IFERROR(VLOOKUP(C111,SRA!B:T,19,0),"")</f>
        <v>0</v>
      </c>
      <c r="J111" s="5">
        <f>IFERROR(VLOOKUP(C111,JUNHO!B:F,3,0),"")</f>
        <v>3056.95</v>
      </c>
      <c r="K111" s="5">
        <f t="shared" si="3"/>
        <v>1030.8499999999999</v>
      </c>
      <c r="L111" s="5">
        <f>IFERROR(VLOOKUP(C111,JUNHO!B:H,7,0),"")</f>
        <v>2026.1</v>
      </c>
      <c r="M111" s="59"/>
    </row>
    <row r="112" spans="2:13">
      <c r="B112" s="7">
        <f t="shared" si="4"/>
        <v>104</v>
      </c>
      <c r="C112" s="7">
        <v>1337</v>
      </c>
      <c r="D112" s="6" t="s">
        <v>40</v>
      </c>
      <c r="E112" s="7" t="str">
        <f>IFERROR(VLOOKUP(C112,SRA!B:I,8,0),"")</f>
        <v>CLT</v>
      </c>
      <c r="F112" s="9" t="s">
        <v>725</v>
      </c>
      <c r="G112" s="7" t="str">
        <f>IFERROR(VLOOKUP(VLOOKUP(C112,SRA!B:F,5,0),FUNÇÃO!A:B,2,0),"")</f>
        <v>TEC. EM ADM. E FIN.</v>
      </c>
      <c r="H112" s="5">
        <f>IFERROR(VLOOKUP(C112,SRA!B:T,18,0),"")</f>
        <v>3791.81</v>
      </c>
      <c r="I112" s="5">
        <f>IFERROR(VLOOKUP(C112,SRA!B:T,19,0),"")</f>
        <v>0</v>
      </c>
      <c r="J112" s="5">
        <f>IFERROR(VLOOKUP(C112,JUNHO!B:F,3,0),"")</f>
        <v>3791.81</v>
      </c>
      <c r="K112" s="5">
        <f t="shared" si="3"/>
        <v>1701.6</v>
      </c>
      <c r="L112" s="5">
        <f>IFERROR(VLOOKUP(C112,JUNHO!B:H,7,0),"")</f>
        <v>2090.21</v>
      </c>
      <c r="M112" s="59"/>
    </row>
    <row r="113" spans="2:13">
      <c r="B113" s="7">
        <f t="shared" si="4"/>
        <v>105</v>
      </c>
      <c r="C113" s="7">
        <v>1363</v>
      </c>
      <c r="D113" s="6" t="s">
        <v>41</v>
      </c>
      <c r="E113" s="7" t="str">
        <f>IFERROR(VLOOKUP(C113,SRA!B:I,8,0),"")</f>
        <v>CLT</v>
      </c>
      <c r="F113" s="9" t="s">
        <v>725</v>
      </c>
      <c r="G113" s="7" t="str">
        <f>IFERROR(VLOOKUP(VLOOKUP(C113,SRA!B:F,5,0),FUNÇÃO!A:B,2,0),"")</f>
        <v>TEC. EM ADM. E FIN.</v>
      </c>
      <c r="H113" s="5">
        <f>IFERROR(VLOOKUP(C113,SRA!B:T,18,0),"")</f>
        <v>3356.17</v>
      </c>
      <c r="I113" s="5">
        <f>IFERROR(VLOOKUP(C113,SRA!B:T,19,0),"")</f>
        <v>708.95</v>
      </c>
      <c r="J113" s="5">
        <f>IFERROR(VLOOKUP(C113,JUNHO!B:F,3,0),"")</f>
        <v>4065.12</v>
      </c>
      <c r="K113" s="5">
        <f t="shared" si="3"/>
        <v>1153.04</v>
      </c>
      <c r="L113" s="5">
        <f>IFERROR(VLOOKUP(C113,JUNHO!B:H,7,0),"")</f>
        <v>2912.08</v>
      </c>
      <c r="M113" s="59"/>
    </row>
    <row r="114" spans="2:13">
      <c r="B114" s="7">
        <f t="shared" si="4"/>
        <v>106</v>
      </c>
      <c r="C114" s="7">
        <v>1369</v>
      </c>
      <c r="D114" s="6" t="s">
        <v>42</v>
      </c>
      <c r="E114" s="7" t="str">
        <f>IFERROR(VLOOKUP(C114,SRA!B:I,8,0),"")</f>
        <v>CLT</v>
      </c>
      <c r="F114" s="9" t="s">
        <v>725</v>
      </c>
      <c r="G114" s="7" t="str">
        <f>IFERROR(VLOOKUP(VLOOKUP(C114,SRA!B:F,5,0),FUNÇÃO!A:B,2,0),"")</f>
        <v>TEC.EM QUALIDADE IND</v>
      </c>
      <c r="H114" s="5">
        <f>IFERROR(VLOOKUP(C114,SRA!B:T,18,0),"")</f>
        <v>2060.39</v>
      </c>
      <c r="I114" s="5">
        <f>IFERROR(VLOOKUP(C114,SRA!B:T,19,0),"")</f>
        <v>0</v>
      </c>
      <c r="J114" s="5">
        <f>IFERROR(VLOOKUP(C114,JUNHO!B:F,3,0),"")</f>
        <v>2417.7800000000002</v>
      </c>
      <c r="K114" s="5">
        <f t="shared" si="3"/>
        <v>1102.7400000000002</v>
      </c>
      <c r="L114" s="5">
        <f>IFERROR(VLOOKUP(C114,JUNHO!B:H,7,0),"")</f>
        <v>1315.04</v>
      </c>
      <c r="M114" s="59"/>
    </row>
    <row r="115" spans="2:13">
      <c r="B115" s="7">
        <f t="shared" si="4"/>
        <v>107</v>
      </c>
      <c r="C115" s="7">
        <v>1393</v>
      </c>
      <c r="D115" s="6" t="s">
        <v>43</v>
      </c>
      <c r="E115" s="7" t="str">
        <f>IFERROR(VLOOKUP(C115,SRA!B:I,8,0),"")</f>
        <v>CLT</v>
      </c>
      <c r="F115" s="9" t="s">
        <v>725</v>
      </c>
      <c r="G115" s="7" t="str">
        <f>IFERROR(VLOOKUP(VLOOKUP(C115,SRA!B:F,5,0),FUNÇÃO!A:B,2,0),"")</f>
        <v>TEC UTI TRA EFLUENTE</v>
      </c>
      <c r="H115" s="5">
        <f>IFERROR(VLOOKUP(C115,SRA!B:T,18,0),"")</f>
        <v>3044.14</v>
      </c>
      <c r="I115" s="5">
        <f>IFERROR(VLOOKUP(C115,SRA!B:T,19,0),"")</f>
        <v>0</v>
      </c>
      <c r="J115" s="5">
        <f>IFERROR(VLOOKUP(C115,JUNHO!B:F,3,0),"")</f>
        <v>3608.27</v>
      </c>
      <c r="K115" s="5">
        <f t="shared" si="3"/>
        <v>874.79</v>
      </c>
      <c r="L115" s="5">
        <f>IFERROR(VLOOKUP(C115,JUNHO!B:H,7,0),"")</f>
        <v>2733.48</v>
      </c>
      <c r="M115" s="59"/>
    </row>
    <row r="116" spans="2:13">
      <c r="B116" s="7">
        <f t="shared" si="4"/>
        <v>108</v>
      </c>
      <c r="C116" s="7">
        <v>1413</v>
      </c>
      <c r="D116" s="6" t="s">
        <v>44</v>
      </c>
      <c r="E116" s="7" t="str">
        <f>IFERROR(VLOOKUP(C116,SRA!B:I,8,0),"")</f>
        <v>CLT</v>
      </c>
      <c r="F116" s="9" t="s">
        <v>725</v>
      </c>
      <c r="G116" s="7" t="str">
        <f>IFERROR(VLOOKUP(VLOOKUP(C116,SRA!B:F,5,0),FUNÇÃO!A:B,2,0),"")</f>
        <v>FARMACEUTICO IND</v>
      </c>
      <c r="H116" s="5">
        <f>IFERROR(VLOOKUP(C116,SRA!B:T,18,0),"")</f>
        <v>20469.650000000001</v>
      </c>
      <c r="I116" s="5">
        <f>IFERROR(VLOOKUP(C116,SRA!B:T,19,0),"")</f>
        <v>0</v>
      </c>
      <c r="J116" s="5">
        <f>IFERROR(VLOOKUP(C116,JUNHO!B:F,3,0),"")</f>
        <v>20469.650000000001</v>
      </c>
      <c r="K116" s="5">
        <f t="shared" si="3"/>
        <v>8319.5800000000017</v>
      </c>
      <c r="L116" s="5">
        <f>IFERROR(VLOOKUP(C116,JUNHO!B:H,7,0),"")</f>
        <v>12150.07</v>
      </c>
      <c r="M116" s="59"/>
    </row>
    <row r="117" spans="2:13">
      <c r="B117" s="7">
        <f t="shared" si="4"/>
        <v>109</v>
      </c>
      <c r="C117" s="7">
        <v>1418</v>
      </c>
      <c r="D117" s="6" t="s">
        <v>45</v>
      </c>
      <c r="E117" s="7" t="str">
        <f>IFERROR(VLOOKUP(C117,SRA!B:I,8,0),"")</f>
        <v>CLT</v>
      </c>
      <c r="F117" s="9" t="s">
        <v>725</v>
      </c>
      <c r="G117" s="7" t="str">
        <f>IFERROR(VLOOKUP(VLOOKUP(C117,SRA!B:F,5,0),FUNÇÃO!A:B,2,0),"")</f>
        <v>TEC. COMERCIAL</v>
      </c>
      <c r="H117" s="5">
        <f>IFERROR(VLOOKUP(C117,SRA!B:T,18,0),"")</f>
        <v>3700.16</v>
      </c>
      <c r="I117" s="5">
        <f>IFERROR(VLOOKUP(C117,SRA!B:T,19,0),"")</f>
        <v>0</v>
      </c>
      <c r="J117" s="5">
        <f>IFERROR(VLOOKUP(C117,JUNHO!B:F,3,0),"")</f>
        <v>5032.66</v>
      </c>
      <c r="K117" s="5">
        <f t="shared" si="3"/>
        <v>1871.63</v>
      </c>
      <c r="L117" s="5">
        <f>IFERROR(VLOOKUP(C117,JUNHO!B:H,7,0),"")</f>
        <v>3161.0299999999997</v>
      </c>
      <c r="M117" s="59"/>
    </row>
    <row r="118" spans="2:13">
      <c r="B118" s="7">
        <f t="shared" si="4"/>
        <v>110</v>
      </c>
      <c r="C118" s="7">
        <v>1427</v>
      </c>
      <c r="D118" s="6" t="s">
        <v>46</v>
      </c>
      <c r="E118" s="7" t="str">
        <f>IFERROR(VLOOKUP(C118,SRA!B:I,8,0),"")</f>
        <v>CLT</v>
      </c>
      <c r="F118" s="9" t="s">
        <v>725</v>
      </c>
      <c r="G118" s="7" t="str">
        <f>IFERROR(VLOOKUP(VLOOKUP(C118,SRA!B:F,5,0),FUNÇÃO!A:B,2,0),"")</f>
        <v>FARMACEUTICO IND</v>
      </c>
      <c r="H118" s="5">
        <f>IFERROR(VLOOKUP(C118,SRA!B:T,18,0),"")</f>
        <v>10914.84</v>
      </c>
      <c r="I118" s="5">
        <f>IFERROR(VLOOKUP(C118,SRA!B:T,19,0),"")</f>
        <v>0</v>
      </c>
      <c r="J118" s="5">
        <f>IFERROR(VLOOKUP(C118,JUNHO!B:F,3,0),"")</f>
        <v>10914.84</v>
      </c>
      <c r="K118" s="5">
        <f t="shared" si="3"/>
        <v>3419.71</v>
      </c>
      <c r="L118" s="5">
        <f>IFERROR(VLOOKUP(C118,JUNHO!B:H,7,0),"")</f>
        <v>7495.13</v>
      </c>
      <c r="M118" s="59"/>
    </row>
    <row r="119" spans="2:13">
      <c r="B119" s="7">
        <f t="shared" si="4"/>
        <v>111</v>
      </c>
      <c r="C119" s="7">
        <v>1429</v>
      </c>
      <c r="D119" s="6" t="s">
        <v>47</v>
      </c>
      <c r="E119" s="7" t="str">
        <f>IFERROR(VLOOKUP(C119,SRA!B:I,8,0),"")</f>
        <v>CLT</v>
      </c>
      <c r="F119" s="9" t="s">
        <v>725</v>
      </c>
      <c r="G119" s="7" t="str">
        <f>IFERROR(VLOOKUP(VLOOKUP(C119,SRA!B:F,5,0),FUNÇÃO!A:B,2,0),"")</f>
        <v>OP. PROD. IND. (D)</v>
      </c>
      <c r="H119" s="5">
        <f>IFERROR(VLOOKUP(C119,SRA!B:T,18,0),"")</f>
        <v>3981.34</v>
      </c>
      <c r="I119" s="5">
        <f>IFERROR(VLOOKUP(C119,SRA!B:T,19,0),"")</f>
        <v>0</v>
      </c>
      <c r="J119" s="5">
        <f>IFERROR(VLOOKUP(C119,JUNHO!B:F,3,0),"")</f>
        <v>3981.34</v>
      </c>
      <c r="K119" s="5">
        <f t="shared" si="3"/>
        <v>689.85000000000036</v>
      </c>
      <c r="L119" s="5">
        <f>IFERROR(VLOOKUP(C119,JUNHO!B:H,7,0),"")</f>
        <v>3291.49</v>
      </c>
      <c r="M119" s="59"/>
    </row>
    <row r="120" spans="2:13">
      <c r="B120" s="7">
        <f t="shared" si="4"/>
        <v>112</v>
      </c>
      <c r="C120" s="7">
        <v>1454</v>
      </c>
      <c r="D120" s="6" t="s">
        <v>48</v>
      </c>
      <c r="E120" s="7" t="str">
        <f>IFERROR(VLOOKUP(C120,SRA!B:I,8,0),"")</f>
        <v>CLT</v>
      </c>
      <c r="F120" s="9" t="s">
        <v>725</v>
      </c>
      <c r="G120" s="7" t="str">
        <f>IFERROR(VLOOKUP(VLOOKUP(C120,SRA!B:F,5,0),FUNÇÃO!A:B,2,0),"")</f>
        <v>OP. PROD. IND. (D)</v>
      </c>
      <c r="H120" s="5">
        <f>IFERROR(VLOOKUP(C120,SRA!B:T,18,0),"")</f>
        <v>3645.2599999999998</v>
      </c>
      <c r="I120" s="5">
        <f>IFERROR(VLOOKUP(C120,SRA!B:T,19,0),"")</f>
        <v>0</v>
      </c>
      <c r="J120" s="5">
        <f>IFERROR(VLOOKUP(C120,JUNHO!B:F,3,0),"")</f>
        <v>3645.26</v>
      </c>
      <c r="K120" s="5">
        <f t="shared" si="3"/>
        <v>1436.98</v>
      </c>
      <c r="L120" s="5">
        <f>IFERROR(VLOOKUP(C120,JUNHO!B:H,7,0),"")</f>
        <v>2208.2800000000002</v>
      </c>
      <c r="M120" s="59"/>
    </row>
    <row r="121" spans="2:13">
      <c r="B121" s="7">
        <f t="shared" si="4"/>
        <v>113</v>
      </c>
      <c r="C121" s="7">
        <v>1475</v>
      </c>
      <c r="D121" s="6" t="s">
        <v>49</v>
      </c>
      <c r="E121" s="7" t="str">
        <f>IFERROR(VLOOKUP(C121,SRA!B:I,8,0),"")</f>
        <v>CLT</v>
      </c>
      <c r="F121" s="9" t="s">
        <v>725</v>
      </c>
      <c r="G121" s="7" t="str">
        <f>IFERROR(VLOOKUP(VLOOKUP(C121,SRA!B:F,5,0),FUNÇÃO!A:B,2,0),"")</f>
        <v>TEC. CONTABIL</v>
      </c>
      <c r="H121" s="5">
        <f>IFERROR(VLOOKUP(C121,SRA!B:T,18,0),"")</f>
        <v>3044.14</v>
      </c>
      <c r="I121" s="5">
        <f>IFERROR(VLOOKUP(C121,SRA!B:T,19,0),"")</f>
        <v>0</v>
      </c>
      <c r="J121" s="5">
        <f>IFERROR(VLOOKUP(C121,JUNHO!B:F,3,0),"")</f>
        <v>3044.14</v>
      </c>
      <c r="K121" s="5">
        <f t="shared" si="3"/>
        <v>724.23999999999978</v>
      </c>
      <c r="L121" s="5">
        <f>IFERROR(VLOOKUP(C121,JUNHO!B:H,7,0),"")</f>
        <v>2319.9</v>
      </c>
      <c r="M121" s="59"/>
    </row>
    <row r="122" spans="2:13">
      <c r="B122" s="7">
        <f t="shared" si="4"/>
        <v>114</v>
      </c>
      <c r="C122" s="7">
        <v>1483</v>
      </c>
      <c r="D122" s="6" t="s">
        <v>50</v>
      </c>
      <c r="E122" s="7" t="str">
        <f>IFERROR(VLOOKUP(C122,SRA!B:I,8,0),"")</f>
        <v>CLT</v>
      </c>
      <c r="F122" s="9" t="s">
        <v>725</v>
      </c>
      <c r="G122" s="7" t="str">
        <f>IFERROR(VLOOKUP(VLOOKUP(C122,SRA!B:F,5,0),FUNÇÃO!A:B,2,0),"")</f>
        <v>OP. DE PROD. IND.</v>
      </c>
      <c r="H122" s="5">
        <f>IFERROR(VLOOKUP(C122,SRA!B:T,18,0),"")</f>
        <v>1702.21</v>
      </c>
      <c r="I122" s="5">
        <f>IFERROR(VLOOKUP(C122,SRA!B:T,19,0),"")</f>
        <v>0</v>
      </c>
      <c r="J122" s="5">
        <f>IFERROR(VLOOKUP(C122,JUNHO!B:F,3,0),"")</f>
        <v>1702.21</v>
      </c>
      <c r="K122" s="5">
        <f t="shared" si="3"/>
        <v>865.96</v>
      </c>
      <c r="L122" s="5">
        <f>IFERROR(VLOOKUP(C122,JUNHO!B:H,7,0),"")</f>
        <v>836.25</v>
      </c>
      <c r="M122" s="59"/>
    </row>
    <row r="123" spans="2:13">
      <c r="B123" s="7">
        <f t="shared" si="4"/>
        <v>115</v>
      </c>
      <c r="C123" s="7">
        <v>1522</v>
      </c>
      <c r="D123" s="6" t="s">
        <v>51</v>
      </c>
      <c r="E123" s="7" t="str">
        <f>IFERROR(VLOOKUP(C123,SRA!B:I,8,0),"")</f>
        <v>CLT</v>
      </c>
      <c r="F123" s="9" t="s">
        <v>725</v>
      </c>
      <c r="G123" s="7" t="str">
        <f>IFERROR(VLOOKUP(VLOOKUP(C123,SRA!B:F,5,0),FUNÇÃO!A:B,2,0),"")</f>
        <v>OP. DE PROD. IND.</v>
      </c>
      <c r="H123" s="5">
        <f>IFERROR(VLOOKUP(C123,SRA!B:T,18,0),"")</f>
        <v>1470.44</v>
      </c>
      <c r="I123" s="5">
        <f>IFERROR(VLOOKUP(C123,SRA!B:T,19,0),"")</f>
        <v>0</v>
      </c>
      <c r="J123" s="5">
        <f>IFERROR(VLOOKUP(C123,JUNHO!B:F,3,0),"")</f>
        <v>1078.32</v>
      </c>
      <c r="K123" s="5">
        <f t="shared" si="3"/>
        <v>220.02999999999997</v>
      </c>
      <c r="L123" s="5">
        <f>IFERROR(VLOOKUP(C123,JUNHO!B:H,7,0),"")</f>
        <v>858.29</v>
      </c>
      <c r="M123" s="59"/>
    </row>
    <row r="124" spans="2:13">
      <c r="B124" s="7">
        <f t="shared" si="4"/>
        <v>116</v>
      </c>
      <c r="C124" s="7">
        <v>1536</v>
      </c>
      <c r="D124" s="6" t="s">
        <v>52</v>
      </c>
      <c r="E124" s="7" t="str">
        <f>IFERROR(VLOOKUP(C124,SRA!B:I,8,0),"")</f>
        <v>CLT</v>
      </c>
      <c r="F124" s="9" t="s">
        <v>725</v>
      </c>
      <c r="G124" s="7" t="str">
        <f>IFERROR(VLOOKUP(VLOOKUP(C124,SRA!B:F,5,0),FUNÇÃO!A:B,2,0),"")</f>
        <v>TEC. EM ADM. E FIN.</v>
      </c>
      <c r="H124" s="5">
        <f>IFERROR(VLOOKUP(C124,SRA!B:T,18,0),"")</f>
        <v>2761.12</v>
      </c>
      <c r="I124" s="5">
        <f>IFERROR(VLOOKUP(C124,SRA!B:T,19,0),"")</f>
        <v>0</v>
      </c>
      <c r="J124" s="5">
        <f>IFERROR(VLOOKUP(C124,JUNHO!B:F,3,0),"")</f>
        <v>2761.12</v>
      </c>
      <c r="K124" s="5">
        <f t="shared" si="3"/>
        <v>1395.98</v>
      </c>
      <c r="L124" s="5">
        <f>IFERROR(VLOOKUP(C124,JUNHO!B:H,7,0),"")</f>
        <v>1365.1399999999999</v>
      </c>
      <c r="M124" s="59"/>
    </row>
    <row r="125" spans="2:13">
      <c r="B125" s="7">
        <f t="shared" si="4"/>
        <v>117</v>
      </c>
      <c r="C125" s="7">
        <v>1545</v>
      </c>
      <c r="D125" s="6" t="s">
        <v>53</v>
      </c>
      <c r="E125" s="7" t="str">
        <f>IFERROR(VLOOKUP(C125,SRA!B:I,8,0),"")</f>
        <v>CLT</v>
      </c>
      <c r="F125" s="9" t="s">
        <v>725</v>
      </c>
      <c r="G125" s="7" t="str">
        <f>IFERROR(VLOOKUP(VLOOKUP(C125,SRA!B:F,5,0),FUNÇÃO!A:B,2,0),"")</f>
        <v>ASS. DE SERVICOS</v>
      </c>
      <c r="H125" s="5">
        <f>IFERROR(VLOOKUP(C125,SRA!B:T,18,0),"")</f>
        <v>3300.2299999999996</v>
      </c>
      <c r="I125" s="5">
        <f>IFERROR(VLOOKUP(C125,SRA!B:T,19,0),"")</f>
        <v>0</v>
      </c>
      <c r="J125" s="5">
        <f>IFERROR(VLOOKUP(C125,JUNHO!B:F,3,0),"")</f>
        <v>3748.5</v>
      </c>
      <c r="K125" s="5">
        <f t="shared" si="3"/>
        <v>2350.46</v>
      </c>
      <c r="L125" s="5">
        <f>IFERROR(VLOOKUP(C125,JUNHO!B:H,7,0),"")</f>
        <v>1398.04</v>
      </c>
      <c r="M125" s="59"/>
    </row>
    <row r="126" spans="2:13">
      <c r="B126" s="7">
        <f t="shared" si="4"/>
        <v>118</v>
      </c>
      <c r="C126" s="7">
        <v>1549</v>
      </c>
      <c r="D126" s="6" t="s">
        <v>54</v>
      </c>
      <c r="E126" s="7" t="str">
        <f>IFERROR(VLOOKUP(C126,SRA!B:I,8,0),"")</f>
        <v>CLT</v>
      </c>
      <c r="F126" s="9" t="s">
        <v>725</v>
      </c>
      <c r="G126" s="7" t="str">
        <f>IFERROR(VLOOKUP(VLOOKUP(C126,SRA!B:F,5,0),FUNÇÃO!A:B,2,0),"")</f>
        <v>TEC. EM ADM. E FIN.</v>
      </c>
      <c r="H126" s="5">
        <f>IFERROR(VLOOKUP(C126,SRA!B:T,18,0),"")</f>
        <v>3196.35</v>
      </c>
      <c r="I126" s="5">
        <f>IFERROR(VLOOKUP(C126,SRA!B:T,19,0),"")</f>
        <v>0</v>
      </c>
      <c r="J126" s="5">
        <f>IFERROR(VLOOKUP(C126,JUNHO!B:F,3,0),"")</f>
        <v>3196.35</v>
      </c>
      <c r="K126" s="5">
        <f t="shared" si="3"/>
        <v>675.7199999999998</v>
      </c>
      <c r="L126" s="5">
        <f>IFERROR(VLOOKUP(C126,JUNHO!B:H,7,0),"")</f>
        <v>2520.63</v>
      </c>
      <c r="M126" s="59"/>
    </row>
    <row r="127" spans="2:13">
      <c r="B127" s="7">
        <f t="shared" si="4"/>
        <v>119</v>
      </c>
      <c r="C127" s="7">
        <v>1553</v>
      </c>
      <c r="D127" s="6" t="s">
        <v>55</v>
      </c>
      <c r="E127" s="7" t="str">
        <f>IFERROR(VLOOKUP(C127,SRA!B:I,8,0),"")</f>
        <v>CLT</v>
      </c>
      <c r="F127" s="9" t="s">
        <v>725</v>
      </c>
      <c r="G127" s="7" t="str">
        <f>IFERROR(VLOOKUP(VLOOKUP(C127,SRA!B:F,5,0),FUNÇÃO!A:B,2,0),"")</f>
        <v>OP. DE PROD. IND.</v>
      </c>
      <c r="H127" s="5">
        <f>IFERROR(VLOOKUP(C127,SRA!B:T,18,0),"")</f>
        <v>3056.95</v>
      </c>
      <c r="I127" s="5">
        <f>IFERROR(VLOOKUP(C127,SRA!B:T,19,0),"")</f>
        <v>0</v>
      </c>
      <c r="J127" s="5">
        <f>IFERROR(VLOOKUP(C127,JUNHO!B:F,3,0),"")</f>
        <v>3056.95</v>
      </c>
      <c r="K127" s="5">
        <f t="shared" si="3"/>
        <v>379.09000000000015</v>
      </c>
      <c r="L127" s="5">
        <f>IFERROR(VLOOKUP(C127,JUNHO!B:H,7,0),"")</f>
        <v>2677.8599999999997</v>
      </c>
      <c r="M127" s="59"/>
    </row>
    <row r="128" spans="2:13">
      <c r="B128" s="7">
        <f t="shared" si="4"/>
        <v>120</v>
      </c>
      <c r="C128" s="7">
        <v>1554</v>
      </c>
      <c r="D128" s="6" t="s">
        <v>56</v>
      </c>
      <c r="E128" s="7" t="str">
        <f>IFERROR(VLOOKUP(C128,SRA!B:I,8,0),"")</f>
        <v>CLT</v>
      </c>
      <c r="F128" s="9" t="s">
        <v>725</v>
      </c>
      <c r="G128" s="7" t="str">
        <f>IFERROR(VLOOKUP(VLOOKUP(C128,SRA!B:F,5,0),FUNÇÃO!A:B,2,0),"")</f>
        <v>TEC. EM ADM. E FIN.</v>
      </c>
      <c r="H128" s="5">
        <f>IFERROR(VLOOKUP(C128,SRA!B:T,18,0),"")</f>
        <v>4722.4500000000007</v>
      </c>
      <c r="I128" s="5">
        <f>IFERROR(VLOOKUP(C128,SRA!B:T,19,0),"")</f>
        <v>0</v>
      </c>
      <c r="J128" s="5">
        <f>IFERROR(VLOOKUP(C128,JUNHO!B:F,3,0),"")</f>
        <v>6332.14</v>
      </c>
      <c r="K128" s="5">
        <f t="shared" si="3"/>
        <v>2440.1600000000003</v>
      </c>
      <c r="L128" s="5">
        <f>IFERROR(VLOOKUP(C128,JUNHO!B:H,7,0),"")</f>
        <v>3891.98</v>
      </c>
      <c r="M128" s="59"/>
    </row>
    <row r="129" spans="2:13">
      <c r="B129" s="7">
        <f t="shared" si="4"/>
        <v>121</v>
      </c>
      <c r="C129" s="7">
        <v>1561</v>
      </c>
      <c r="D129" s="6" t="s">
        <v>57</v>
      </c>
      <c r="E129" s="7" t="str">
        <f>IFERROR(VLOOKUP(C129,SRA!B:I,8,0),"")</f>
        <v>CLT</v>
      </c>
      <c r="F129" s="9" t="s">
        <v>725</v>
      </c>
      <c r="G129" s="7" t="str">
        <f>IFERROR(VLOOKUP(VLOOKUP(C129,SRA!B:F,5,0),FUNÇÃO!A:B,2,0),"")</f>
        <v>OP. DE PROD. IND.</v>
      </c>
      <c r="H129" s="5">
        <f>IFERROR(VLOOKUP(C129,SRA!B:T,18,0),"")</f>
        <v>1470.44</v>
      </c>
      <c r="I129" s="5">
        <f>IFERROR(VLOOKUP(C129,SRA!B:T,19,0),"")</f>
        <v>0</v>
      </c>
      <c r="J129" s="5">
        <f>IFERROR(VLOOKUP(C129,JUNHO!B:F,3,0),"")</f>
        <v>1470.44</v>
      </c>
      <c r="K129" s="5">
        <f t="shared" si="3"/>
        <v>415.84000000000015</v>
      </c>
      <c r="L129" s="5">
        <f>IFERROR(VLOOKUP(C129,JUNHO!B:H,7,0),"")</f>
        <v>1054.5999999999999</v>
      </c>
      <c r="M129" s="59"/>
    </row>
    <row r="130" spans="2:13">
      <c r="B130" s="7">
        <f t="shared" si="4"/>
        <v>122</v>
      </c>
      <c r="C130" s="7">
        <v>1577</v>
      </c>
      <c r="D130" s="6" t="s">
        <v>58</v>
      </c>
      <c r="E130" s="7" t="str">
        <f>IFERROR(VLOOKUP(C130,SRA!B:I,8,0),"")</f>
        <v>CLT</v>
      </c>
      <c r="F130" s="9" t="s">
        <v>725</v>
      </c>
      <c r="G130" s="7" t="str">
        <f>IFERROR(VLOOKUP(VLOOKUP(C130,SRA!B:F,5,0),FUNÇÃO!A:B,2,0),"")</f>
        <v>OP. DE PROD. IND.</v>
      </c>
      <c r="H130" s="5">
        <f>IFERROR(VLOOKUP(C130,SRA!B:T,18,0),"")</f>
        <v>1470.44</v>
      </c>
      <c r="I130" s="5">
        <f>IFERROR(VLOOKUP(C130,SRA!B:T,19,0),"")</f>
        <v>0</v>
      </c>
      <c r="J130" s="5">
        <f>IFERROR(VLOOKUP(C130,JUNHO!B:F,3,0),"")</f>
        <v>1470.44</v>
      </c>
      <c r="K130" s="5">
        <f t="shared" si="3"/>
        <v>788.94</v>
      </c>
      <c r="L130" s="5">
        <f>IFERROR(VLOOKUP(C130,JUNHO!B:H,7,0),"")</f>
        <v>681.5</v>
      </c>
      <c r="M130" s="59"/>
    </row>
    <row r="131" spans="2:13">
      <c r="B131" s="7">
        <f t="shared" si="4"/>
        <v>123</v>
      </c>
      <c r="C131" s="7">
        <v>1588</v>
      </c>
      <c r="D131" s="6" t="s">
        <v>59</v>
      </c>
      <c r="E131" s="7" t="str">
        <f>IFERROR(VLOOKUP(C131,SRA!B:I,8,0),"")</f>
        <v>CLT</v>
      </c>
      <c r="F131" s="9" t="s">
        <v>725</v>
      </c>
      <c r="G131" s="7" t="str">
        <f>IFERROR(VLOOKUP(VLOOKUP(C131,SRA!B:F,5,0),FUNÇÃO!A:B,2,0),"")</f>
        <v>OP. DE PROD. IND.</v>
      </c>
      <c r="H131" s="5">
        <f>IFERROR(VLOOKUP(C131,SRA!B:T,18,0),"")</f>
        <v>1543.95</v>
      </c>
      <c r="I131" s="5">
        <f>IFERROR(VLOOKUP(C131,SRA!B:T,19,0),"")</f>
        <v>0</v>
      </c>
      <c r="J131" s="5">
        <f>IFERROR(VLOOKUP(C131,JUNHO!B:F,3,0),"")</f>
        <v>2957.6</v>
      </c>
      <c r="K131" s="5">
        <f t="shared" si="3"/>
        <v>1674.3</v>
      </c>
      <c r="L131" s="19">
        <f>IFERROR(VLOOKUP(C131,JUNHO!B:H,7,0),"")</f>
        <v>1283.3</v>
      </c>
      <c r="M131" s="59"/>
    </row>
    <row r="132" spans="2:13">
      <c r="B132" s="7">
        <f t="shared" si="4"/>
        <v>124</v>
      </c>
      <c r="C132" s="7">
        <v>1589</v>
      </c>
      <c r="D132" s="6" t="s">
        <v>60</v>
      </c>
      <c r="E132" s="7" t="str">
        <f>IFERROR(VLOOKUP(C132,SRA!B:I,8,0),"")</f>
        <v>CLT</v>
      </c>
      <c r="F132" s="9" t="s">
        <v>725</v>
      </c>
      <c r="G132" s="7" t="str">
        <f>IFERROR(VLOOKUP(VLOOKUP(C132,SRA!B:F,5,0),FUNÇÃO!A:B,2,0),"")</f>
        <v>OP. DE PROD. IND.</v>
      </c>
      <c r="H132" s="5">
        <f>IFERROR(VLOOKUP(C132,SRA!B:T,18,0),"")</f>
        <v>1470.44</v>
      </c>
      <c r="I132" s="5">
        <f>IFERROR(VLOOKUP(C132,SRA!B:T,19,0),"")</f>
        <v>0</v>
      </c>
      <c r="J132" s="5">
        <f>IFERROR(VLOOKUP(C132,JUNHO!B:F,3,0),"")</f>
        <v>1470.44</v>
      </c>
      <c r="K132" s="5">
        <f t="shared" si="3"/>
        <v>456.28999999999996</v>
      </c>
      <c r="L132" s="5">
        <f>IFERROR(VLOOKUP(C132,JUNHO!B:H,7,0),"")</f>
        <v>1014.1500000000001</v>
      </c>
      <c r="M132" s="59"/>
    </row>
    <row r="133" spans="2:13">
      <c r="B133" s="7">
        <f t="shared" si="4"/>
        <v>125</v>
      </c>
      <c r="C133" s="7">
        <v>1596</v>
      </c>
      <c r="D133" s="6" t="s">
        <v>61</v>
      </c>
      <c r="E133" s="7" t="str">
        <f>IFERROR(VLOOKUP(C133,SRA!B:I,8,0),"")</f>
        <v>CLT</v>
      </c>
      <c r="F133" s="9" t="s">
        <v>725</v>
      </c>
      <c r="G133" s="7" t="str">
        <f>IFERROR(VLOOKUP(VLOOKUP(C133,SRA!B:F,5,0),FUNÇÃO!A:B,2,0),"")</f>
        <v>TELEFONISTA</v>
      </c>
      <c r="H133" s="5">
        <f>IFERROR(VLOOKUP(C133,SRA!B:T,18,0),"")</f>
        <v>2069.0500000000002</v>
      </c>
      <c r="I133" s="5">
        <f>IFERROR(VLOOKUP(C133,SRA!B:T,19,0),"")</f>
        <v>0</v>
      </c>
      <c r="J133" s="5">
        <f>IFERROR(VLOOKUP(C133,JUNHO!B:F,3,0),"")</f>
        <v>4992.66</v>
      </c>
      <c r="K133" s="5">
        <f t="shared" si="3"/>
        <v>2990.4799999999996</v>
      </c>
      <c r="L133" s="19">
        <f>IFERROR(VLOOKUP(C133,JUNHO!B:H,7,0),"")</f>
        <v>2002.18</v>
      </c>
      <c r="M133" s="59"/>
    </row>
    <row r="134" spans="2:13">
      <c r="B134" s="7">
        <f t="shared" si="4"/>
        <v>126</v>
      </c>
      <c r="C134" s="7">
        <v>1597</v>
      </c>
      <c r="D134" s="6" t="s">
        <v>62</v>
      </c>
      <c r="E134" s="7" t="str">
        <f>IFERROR(VLOOKUP(C134,SRA!B:I,8,0),"")</f>
        <v>CLT</v>
      </c>
      <c r="F134" s="1" t="s">
        <v>757</v>
      </c>
      <c r="G134" s="7" t="str">
        <f>IFERROR(VLOOKUP(VLOOKUP(C134,SRA!B:F,5,0),FUNÇÃO!A:B,2,0),"")</f>
        <v>TEC. EM ADM. E FIN.</v>
      </c>
      <c r="H134" s="5">
        <f>IFERROR(VLOOKUP(C134,SRA!B:T,18,0),"")</f>
        <v>3044.14</v>
      </c>
      <c r="I134" s="5">
        <f>IFERROR(VLOOKUP(C134,SRA!B:T,19,0),"")</f>
        <v>0</v>
      </c>
      <c r="J134" s="5">
        <f>IFERROR(VLOOKUP(C134,JUNHO!B:F,3,0),"")</f>
        <v>7250.69</v>
      </c>
      <c r="K134" s="5">
        <f t="shared" si="3"/>
        <v>4373.9799999999996</v>
      </c>
      <c r="L134" s="5">
        <f>IFERROR(VLOOKUP(C134,JUNHO!B:H,7,0),"")</f>
        <v>2876.71</v>
      </c>
      <c r="M134" s="59"/>
    </row>
    <row r="135" spans="2:13">
      <c r="B135" s="7">
        <f t="shared" si="4"/>
        <v>127</v>
      </c>
      <c r="C135" s="7">
        <v>1631</v>
      </c>
      <c r="D135" s="6" t="s">
        <v>63</v>
      </c>
      <c r="E135" s="7" t="str">
        <f>IFERROR(VLOOKUP(C135,SRA!B:I,8,0),"")</f>
        <v>CLT</v>
      </c>
      <c r="F135" s="9" t="s">
        <v>725</v>
      </c>
      <c r="G135" s="7" t="str">
        <f>IFERROR(VLOOKUP(VLOOKUP(C135,SRA!B:F,5,0),FUNÇÃO!A:B,2,0),"")</f>
        <v>ASS. DE SERVICOS</v>
      </c>
      <c r="H135" s="5">
        <f>IFERROR(VLOOKUP(C135,SRA!B:T,18,0),"")</f>
        <v>1876.7</v>
      </c>
      <c r="I135" s="5">
        <f>IFERROR(VLOOKUP(C135,SRA!B:T,19,0),"")</f>
        <v>0</v>
      </c>
      <c r="J135" s="5">
        <f>IFERROR(VLOOKUP(C135,JUNHO!B:F,3,0),"")</f>
        <v>1876.7</v>
      </c>
      <c r="K135" s="5">
        <f t="shared" si="3"/>
        <v>762.08999999999992</v>
      </c>
      <c r="L135" s="5">
        <f>IFERROR(VLOOKUP(C135,JUNHO!B:H,7,0),"")</f>
        <v>1114.6100000000001</v>
      </c>
      <c r="M135" s="59"/>
    </row>
    <row r="136" spans="2:13">
      <c r="B136" s="7">
        <f t="shared" si="4"/>
        <v>128</v>
      </c>
      <c r="C136" s="7">
        <v>1641</v>
      </c>
      <c r="D136" s="6" t="s">
        <v>64</v>
      </c>
      <c r="E136" s="7" t="str">
        <f>IFERROR(VLOOKUP(C136,SRA!B:I,8,0),"")</f>
        <v>CLT</v>
      </c>
      <c r="F136" s="9" t="s">
        <v>725</v>
      </c>
      <c r="G136" s="7" t="str">
        <f>IFERROR(VLOOKUP(VLOOKUP(C136,SRA!B:F,5,0),FUNÇÃO!A:B,2,0),"")</f>
        <v>OP. DE PROD. IND.</v>
      </c>
      <c r="H136" s="5">
        <f>IFERROR(VLOOKUP(C136,SRA!B:T,18,0),"")</f>
        <v>1876.7</v>
      </c>
      <c r="I136" s="5">
        <f>IFERROR(VLOOKUP(C136,SRA!B:T,19,0),"")</f>
        <v>0</v>
      </c>
      <c r="J136" s="5">
        <f>IFERROR(VLOOKUP(C136,JUNHO!B:F,3,0),"")</f>
        <v>2239.9</v>
      </c>
      <c r="K136" s="5">
        <f t="shared" si="3"/>
        <v>889.11999999999989</v>
      </c>
      <c r="L136" s="5">
        <f>IFERROR(VLOOKUP(C136,JUNHO!B:H,7,0),"")</f>
        <v>1350.7800000000002</v>
      </c>
      <c r="M136" s="59"/>
    </row>
    <row r="137" spans="2:13">
      <c r="B137" s="7">
        <f t="shared" si="4"/>
        <v>129</v>
      </c>
      <c r="C137" s="7">
        <v>1650</v>
      </c>
      <c r="D137" s="6" t="s">
        <v>65</v>
      </c>
      <c r="E137" s="7" t="str">
        <f>IFERROR(VLOOKUP(C137,SRA!B:I,8,0),"")</f>
        <v>CLT</v>
      </c>
      <c r="F137" s="9" t="s">
        <v>725</v>
      </c>
      <c r="G137" s="7" t="str">
        <f>IFERROR(VLOOKUP(VLOOKUP(C137,SRA!B:F,5,0),FUNÇÃO!A:B,2,0),"")</f>
        <v>OP. DE PROD. IND.</v>
      </c>
      <c r="H137" s="5">
        <f>IFERROR(VLOOKUP(C137,SRA!B:T,18,0),"")</f>
        <v>1702.21</v>
      </c>
      <c r="I137" s="5">
        <f>IFERROR(VLOOKUP(C137,SRA!B:T,19,0),"")</f>
        <v>0</v>
      </c>
      <c r="J137" s="5">
        <f>IFERROR(VLOOKUP(C137,JUNHO!B:F,3,0),"")</f>
        <v>1702.21</v>
      </c>
      <c r="K137" s="5">
        <f t="shared" si="3"/>
        <v>1060.4100000000001</v>
      </c>
      <c r="L137" s="5">
        <f>IFERROR(VLOOKUP(C137,JUNHO!B:H,7,0),"")</f>
        <v>641.79999999999995</v>
      </c>
      <c r="M137" s="59"/>
    </row>
    <row r="138" spans="2:13">
      <c r="B138" s="7">
        <f t="shared" si="4"/>
        <v>130</v>
      </c>
      <c r="C138" s="7">
        <v>1652</v>
      </c>
      <c r="D138" s="6" t="s">
        <v>66</v>
      </c>
      <c r="E138" s="7" t="str">
        <f>IFERROR(VLOOKUP(C138,SRA!B:I,8,0),"")</f>
        <v>CLT</v>
      </c>
      <c r="F138" s="9" t="s">
        <v>725</v>
      </c>
      <c r="G138" s="7" t="str">
        <f>IFERROR(VLOOKUP(VLOOKUP(C138,SRA!B:F,5,0),FUNÇÃO!A:B,2,0),"")</f>
        <v>OP. DE PROD. IND.</v>
      </c>
      <c r="H138" s="5">
        <f>IFERROR(VLOOKUP(C138,SRA!B:T,18,0),"")</f>
        <v>1702.21</v>
      </c>
      <c r="I138" s="5">
        <f>IFERROR(VLOOKUP(C138,SRA!B:T,19,0),"")</f>
        <v>0</v>
      </c>
      <c r="J138" s="5">
        <f>IFERROR(VLOOKUP(C138,JUNHO!B:F,3,0),"")</f>
        <v>1702.21</v>
      </c>
      <c r="K138" s="5">
        <f t="shared" ref="K138:K201" si="5">J138-L138</f>
        <v>252.84000000000015</v>
      </c>
      <c r="L138" s="5">
        <f>IFERROR(VLOOKUP(C138,JUNHO!B:H,7,0),"")</f>
        <v>1449.37</v>
      </c>
      <c r="M138" s="59"/>
    </row>
    <row r="139" spans="2:13">
      <c r="B139" s="7">
        <f t="shared" si="4"/>
        <v>131</v>
      </c>
      <c r="C139" s="7">
        <v>1665</v>
      </c>
      <c r="D139" s="6" t="s">
        <v>67</v>
      </c>
      <c r="E139" s="7" t="str">
        <f>IFERROR(VLOOKUP(C139,SRA!B:I,8,0),"")</f>
        <v>CLT</v>
      </c>
      <c r="F139" s="9" t="s">
        <v>725</v>
      </c>
      <c r="G139" s="7" t="str">
        <f>IFERROR(VLOOKUP(VLOOKUP(C139,SRA!B:F,5,0),FUNÇÃO!A:B,2,0),"")</f>
        <v>TELEFONISTA</v>
      </c>
      <c r="H139" s="5">
        <f>IFERROR(VLOOKUP(C139,SRA!B:T,18,0),"")</f>
        <v>1876.7</v>
      </c>
      <c r="I139" s="5">
        <f>IFERROR(VLOOKUP(C139,SRA!B:T,19,0),"")</f>
        <v>0</v>
      </c>
      <c r="J139" s="5">
        <f>IFERROR(VLOOKUP(C139,JUNHO!B:F,3,0),"")</f>
        <v>2857.77</v>
      </c>
      <c r="K139" s="5">
        <f t="shared" si="5"/>
        <v>1244.44</v>
      </c>
      <c r="L139" s="19">
        <f>IFERROR(VLOOKUP(C139,JUNHO!B:H,7,0),"")</f>
        <v>1613.33</v>
      </c>
      <c r="M139" s="59"/>
    </row>
    <row r="140" spans="2:13">
      <c r="B140" s="7">
        <f t="shared" si="4"/>
        <v>132</v>
      </c>
      <c r="C140" s="7">
        <v>1672</v>
      </c>
      <c r="D140" s="6" t="s">
        <v>68</v>
      </c>
      <c r="E140" s="7" t="str">
        <f>IFERROR(VLOOKUP(C140,SRA!B:I,8,0),"")</f>
        <v>CLT</v>
      </c>
      <c r="F140" s="9" t="s">
        <v>725</v>
      </c>
      <c r="G140" s="7" t="str">
        <f>IFERROR(VLOOKUP(VLOOKUP(C140,SRA!B:F,5,0),FUNÇÃO!A:B,2,0),"")</f>
        <v>ASS. DE SERVICOS</v>
      </c>
      <c r="H140" s="5">
        <f>IFERROR(VLOOKUP(C140,SRA!B:T,18,0),"")</f>
        <v>1876.7</v>
      </c>
      <c r="I140" s="5">
        <f>IFERROR(VLOOKUP(C140,SRA!B:T,19,0),"")</f>
        <v>0</v>
      </c>
      <c r="J140" s="5">
        <f>IFERROR(VLOOKUP(C140,JUNHO!B:F,3,0),"")</f>
        <v>2397.86</v>
      </c>
      <c r="K140" s="5">
        <f t="shared" si="5"/>
        <v>1246.43</v>
      </c>
      <c r="L140" s="19">
        <f>IFERROR(VLOOKUP(C140,JUNHO!B:H,7,0),"")</f>
        <v>1151.43</v>
      </c>
      <c r="M140" s="59"/>
    </row>
    <row r="141" spans="2:13">
      <c r="B141" s="7">
        <f t="shared" si="4"/>
        <v>133</v>
      </c>
      <c r="C141" s="7">
        <v>1674</v>
      </c>
      <c r="D141" s="6" t="s">
        <v>69</v>
      </c>
      <c r="E141" s="7" t="str">
        <f>IFERROR(VLOOKUP(C141,SRA!B:I,8,0),"")</f>
        <v>CLT</v>
      </c>
      <c r="F141" s="9" t="s">
        <v>725</v>
      </c>
      <c r="G141" s="7" t="str">
        <f>IFERROR(VLOOKUP(VLOOKUP(C141,SRA!B:F,5,0),FUNÇÃO!A:B,2,0),"")</f>
        <v>OP. DE PROD. IND.</v>
      </c>
      <c r="H141" s="5">
        <f>IFERROR(VLOOKUP(C141,SRA!B:T,18,0),"")</f>
        <v>1543.95</v>
      </c>
      <c r="I141" s="5">
        <f>IFERROR(VLOOKUP(C141,SRA!B:T,19,0),"")</f>
        <v>0</v>
      </c>
      <c r="J141" s="5">
        <f>IFERROR(VLOOKUP(C141,JUNHO!B:F,3,0),"")</f>
        <v>1543.95</v>
      </c>
      <c r="K141" s="5">
        <f t="shared" si="5"/>
        <v>603.08999999999992</v>
      </c>
      <c r="L141" s="19">
        <f>IFERROR(VLOOKUP(C141,JUNHO!B:H,7,0),"")</f>
        <v>940.86000000000013</v>
      </c>
      <c r="M141" s="59"/>
    </row>
    <row r="142" spans="2:13">
      <c r="B142" s="7">
        <f t="shared" si="4"/>
        <v>134</v>
      </c>
      <c r="C142" s="7">
        <v>1681</v>
      </c>
      <c r="D142" s="6" t="s">
        <v>70</v>
      </c>
      <c r="E142" s="7" t="str">
        <f>IFERROR(VLOOKUP(C142,SRA!B:I,8,0),"")</f>
        <v>CLT</v>
      </c>
      <c r="F142" s="9" t="s">
        <v>725</v>
      </c>
      <c r="G142" s="7" t="str">
        <f>IFERROR(VLOOKUP(VLOOKUP(C142,SRA!B:F,5,0),FUNÇÃO!A:B,2,0),"")</f>
        <v>ASS. DE SERVICOS</v>
      </c>
      <c r="H142" s="5">
        <f>IFERROR(VLOOKUP(C142,SRA!B:T,18,0),"")</f>
        <v>1876.7</v>
      </c>
      <c r="I142" s="5">
        <f>IFERROR(VLOOKUP(C142,SRA!B:T,19,0),"")</f>
        <v>0</v>
      </c>
      <c r="J142" s="5">
        <f>IFERROR(VLOOKUP(C142,JUNHO!B:F,3,0),"")</f>
        <v>1020.48</v>
      </c>
      <c r="K142" s="5">
        <f t="shared" si="5"/>
        <v>382.4</v>
      </c>
      <c r="L142" s="5">
        <f>IFERROR(VLOOKUP(C142,JUNHO!B:H,7,0),"")</f>
        <v>638.08000000000004</v>
      </c>
      <c r="M142" s="59"/>
    </row>
    <row r="143" spans="2:13">
      <c r="B143" s="7">
        <f t="shared" si="4"/>
        <v>135</v>
      </c>
      <c r="C143" s="7">
        <v>1682</v>
      </c>
      <c r="D143" s="6" t="s">
        <v>460</v>
      </c>
      <c r="E143" s="7" t="str">
        <f>IFERROR(VLOOKUP(C143,SRA!B:I,8,0),"")</f>
        <v>CLT</v>
      </c>
      <c r="F143" s="9" t="s">
        <v>725</v>
      </c>
      <c r="G143" s="7" t="str">
        <f>IFERROR(VLOOKUP(VLOOKUP(C143,SRA!B:F,5,0),FUNÇÃO!A:B,2,0),"")</f>
        <v>VIGILANTE 2</v>
      </c>
      <c r="H143" s="5">
        <f>IFERROR(VLOOKUP(C143,SRA!B:T,18,0),"")</f>
        <v>2514.9499999999998</v>
      </c>
      <c r="I143" s="5">
        <f>IFERROR(VLOOKUP(C143,SRA!B:T,19,0),"")</f>
        <v>0</v>
      </c>
      <c r="J143" s="5">
        <f>IFERROR(VLOOKUP(C143,JUNHO!B:F,3,0),"")</f>
        <v>3269.44</v>
      </c>
      <c r="K143" s="5">
        <f t="shared" si="5"/>
        <v>1065.5700000000002</v>
      </c>
      <c r="L143" s="5">
        <f>IFERROR(VLOOKUP(C143,JUNHO!B:H,7,0),"")</f>
        <v>2203.87</v>
      </c>
      <c r="M143" s="59"/>
    </row>
    <row r="144" spans="2:13">
      <c r="B144" s="7">
        <f t="shared" ref="B144:B207" si="6">B143+1</f>
        <v>136</v>
      </c>
      <c r="C144" s="7">
        <v>1683</v>
      </c>
      <c r="D144" s="6" t="s">
        <v>498</v>
      </c>
      <c r="E144" s="7" t="str">
        <f>IFERROR(VLOOKUP(C144,SRA!B:I,8,0),"")</f>
        <v>CLT</v>
      </c>
      <c r="F144" s="9" t="s">
        <v>725</v>
      </c>
      <c r="G144" s="7" t="str">
        <f>IFERROR(VLOOKUP(VLOOKUP(C144,SRA!B:F,5,0),FUNÇÃO!A:B,2,0),"")</f>
        <v>VIGILANTE 2</v>
      </c>
      <c r="H144" s="5">
        <f>IFERROR(VLOOKUP(C144,SRA!B:T,18,0),"")</f>
        <v>2514.9499999999998</v>
      </c>
      <c r="I144" s="5">
        <f>IFERROR(VLOOKUP(C144,SRA!B:T,19,0),"")</f>
        <v>0</v>
      </c>
      <c r="J144" s="5">
        <f>IFERROR(VLOOKUP(C144,JUNHO!B:F,3,0),"")</f>
        <v>3269.44</v>
      </c>
      <c r="K144" s="5">
        <f t="shared" si="5"/>
        <v>1867.67</v>
      </c>
      <c r="L144" s="5">
        <f>IFERROR(VLOOKUP(C144,JUNHO!B:H,7,0),"")</f>
        <v>1401.77</v>
      </c>
      <c r="M144" s="59"/>
    </row>
    <row r="145" spans="2:13">
      <c r="B145" s="7">
        <f t="shared" si="6"/>
        <v>137</v>
      </c>
      <c r="C145" s="7">
        <v>1726</v>
      </c>
      <c r="D145" s="6" t="s">
        <v>499</v>
      </c>
      <c r="E145" s="7" t="str">
        <f>IFERROR(VLOOKUP(C145,SRA!B:I,8,0),"")</f>
        <v>CLT</v>
      </c>
      <c r="F145" s="9" t="s">
        <v>725</v>
      </c>
      <c r="G145" s="7" t="str">
        <f>IFERROR(VLOOKUP(VLOOKUP(C145,SRA!B:F,5,0),FUNÇÃO!A:B,2,0),"")</f>
        <v>VIGILANTE 2</v>
      </c>
      <c r="H145" s="5">
        <f>IFERROR(VLOOKUP(C145,SRA!B:T,18,0),"")</f>
        <v>2514.9499999999998</v>
      </c>
      <c r="I145" s="5">
        <f>IFERROR(VLOOKUP(C145,SRA!B:T,19,0),"")</f>
        <v>0</v>
      </c>
      <c r="J145" s="5">
        <f>IFERROR(VLOOKUP(C145,JUNHO!B:F,3,0),"")</f>
        <v>3269.44</v>
      </c>
      <c r="K145" s="5">
        <f t="shared" si="5"/>
        <v>1227.21</v>
      </c>
      <c r="L145" s="5">
        <f>IFERROR(VLOOKUP(C145,JUNHO!B:H,7,0),"")</f>
        <v>2042.23</v>
      </c>
      <c r="M145" s="59"/>
    </row>
    <row r="146" spans="2:13">
      <c r="B146" s="7">
        <f t="shared" si="6"/>
        <v>138</v>
      </c>
      <c r="C146" s="7">
        <v>1741</v>
      </c>
      <c r="D146" s="6" t="s">
        <v>71</v>
      </c>
      <c r="E146" s="7" t="str">
        <f>IFERROR(VLOOKUP(C146,SRA!B:I,8,0),"")</f>
        <v>CLT</v>
      </c>
      <c r="F146" s="9" t="s">
        <v>725</v>
      </c>
      <c r="G146" s="7" t="str">
        <f>IFERROR(VLOOKUP(VLOOKUP(C146,SRA!B:F,5,0),FUNÇÃO!A:B,2,0),"")</f>
        <v>OP. DE PROD. IND.</v>
      </c>
      <c r="H146" s="5">
        <f>IFERROR(VLOOKUP(C146,SRA!B:T,18,0),"")</f>
        <v>2640.68</v>
      </c>
      <c r="I146" s="5">
        <f>IFERROR(VLOOKUP(C146,SRA!B:T,19,0),"")</f>
        <v>0</v>
      </c>
      <c r="J146" s="5">
        <f>IFERROR(VLOOKUP(C146,JUNHO!B:F,3,0),"")</f>
        <v>2640.68</v>
      </c>
      <c r="K146" s="5">
        <f t="shared" si="5"/>
        <v>963.93999999999983</v>
      </c>
      <c r="L146" s="5">
        <f>IFERROR(VLOOKUP(C146,JUNHO!B:H,7,0),"")</f>
        <v>1676.74</v>
      </c>
      <c r="M146" s="59"/>
    </row>
    <row r="147" spans="2:13">
      <c r="B147" s="7">
        <f t="shared" si="6"/>
        <v>139</v>
      </c>
      <c r="C147" s="7">
        <v>1749</v>
      </c>
      <c r="D147" s="6" t="s">
        <v>72</v>
      </c>
      <c r="E147" s="7" t="str">
        <f>IFERROR(VLOOKUP(C147,SRA!B:I,8,0),"")</f>
        <v>CLT</v>
      </c>
      <c r="F147" s="9" t="s">
        <v>725</v>
      </c>
      <c r="G147" s="7" t="str">
        <f>IFERROR(VLOOKUP(VLOOKUP(C147,SRA!B:F,5,0),FUNÇÃO!A:B,2,0),"")</f>
        <v>TEC. EM ADM. E FIN.</v>
      </c>
      <c r="H147" s="5">
        <f>IFERROR(VLOOKUP(C147,SRA!B:T,18,0),"")</f>
        <v>1868.82</v>
      </c>
      <c r="I147" s="5">
        <f>IFERROR(VLOOKUP(C147,SRA!B:T,19,0),"")</f>
        <v>0</v>
      </c>
      <c r="J147" s="5">
        <f>IFERROR(VLOOKUP(C147,JUNHO!B:F,3,0),"")</f>
        <v>1868.82</v>
      </c>
      <c r="K147" s="5">
        <f t="shared" si="5"/>
        <v>589.84999999999991</v>
      </c>
      <c r="L147" s="5">
        <f>IFERROR(VLOOKUP(C147,JUNHO!B:H,7,0),"")</f>
        <v>1278.97</v>
      </c>
      <c r="M147" s="59"/>
    </row>
    <row r="148" spans="2:13">
      <c r="B148" s="7">
        <f t="shared" si="6"/>
        <v>140</v>
      </c>
      <c r="C148" s="7">
        <v>1774</v>
      </c>
      <c r="D148" s="6" t="s">
        <v>73</v>
      </c>
      <c r="E148" s="7" t="str">
        <f>IFERROR(VLOOKUP(C148,SRA!B:I,8,0),"")</f>
        <v>CLT</v>
      </c>
      <c r="F148" s="9" t="s">
        <v>725</v>
      </c>
      <c r="G148" s="7" t="str">
        <f>IFERROR(VLOOKUP(VLOOKUP(C148,SRA!B:F,5,0),FUNÇÃO!A:B,2,0),"")</f>
        <v>OP. DE PROD. IND.</v>
      </c>
      <c r="H148" s="5">
        <f>IFERROR(VLOOKUP(C148,SRA!B:T,18,0),"")</f>
        <v>1970.53</v>
      </c>
      <c r="I148" s="5">
        <f>IFERROR(VLOOKUP(C148,SRA!B:T,19,0),"")</f>
        <v>0</v>
      </c>
      <c r="J148" s="5">
        <f>IFERROR(VLOOKUP(C148,JUNHO!B:F,3,0),"")</f>
        <v>1970.83</v>
      </c>
      <c r="K148" s="5">
        <f t="shared" si="5"/>
        <v>480.12999999999988</v>
      </c>
      <c r="L148" s="5">
        <f>IFERROR(VLOOKUP(C148,JUNHO!B:H,7,0),"")</f>
        <v>1490.7</v>
      </c>
      <c r="M148" s="59"/>
    </row>
    <row r="149" spans="2:13">
      <c r="B149" s="7">
        <f t="shared" si="6"/>
        <v>141</v>
      </c>
      <c r="C149" s="7">
        <v>1794</v>
      </c>
      <c r="D149" s="6" t="s">
        <v>74</v>
      </c>
      <c r="E149" s="7" t="str">
        <f>IFERROR(VLOOKUP(C149,SRA!B:I,8,0),"")</f>
        <v>CLT</v>
      </c>
      <c r="F149" s="9" t="s">
        <v>725</v>
      </c>
      <c r="G149" s="7" t="str">
        <f>IFERROR(VLOOKUP(VLOOKUP(C149,SRA!B:F,5,0),FUNÇÃO!A:B,2,0),"")</f>
        <v>TEC.EM QUALIDADE IND</v>
      </c>
      <c r="H149" s="5">
        <f>IFERROR(VLOOKUP(C149,SRA!B:T,18,0),"")</f>
        <v>3523.98</v>
      </c>
      <c r="I149" s="5">
        <f>IFERROR(VLOOKUP(C149,SRA!B:T,19,0),"")</f>
        <v>0</v>
      </c>
      <c r="J149" s="5">
        <f>IFERROR(VLOOKUP(C149,JUNHO!B:F,3,0),"")</f>
        <v>3523.98</v>
      </c>
      <c r="K149" s="5">
        <f t="shared" si="5"/>
        <v>1998.37</v>
      </c>
      <c r="L149" s="5">
        <f>IFERROR(VLOOKUP(C149,JUNHO!B:H,7,0),"")</f>
        <v>1525.6100000000001</v>
      </c>
      <c r="M149" s="59"/>
    </row>
    <row r="150" spans="2:13">
      <c r="B150" s="7">
        <f t="shared" si="6"/>
        <v>142</v>
      </c>
      <c r="C150" s="7">
        <v>1796</v>
      </c>
      <c r="D150" s="6" t="s">
        <v>75</v>
      </c>
      <c r="E150" s="7" t="str">
        <f>IFERROR(VLOOKUP(C150,SRA!B:I,8,0),"")</f>
        <v>CLT</v>
      </c>
      <c r="F150" s="9" t="s">
        <v>725</v>
      </c>
      <c r="G150" s="7" t="str">
        <f>IFERROR(VLOOKUP(VLOOKUP(C150,SRA!B:F,5,0),FUNÇÃO!A:B,2,0),"")</f>
        <v>OP. DE PROD. IND.</v>
      </c>
      <c r="H150" s="5">
        <f>IFERROR(VLOOKUP(C150,SRA!B:T,18,0),"")</f>
        <v>1543.95</v>
      </c>
      <c r="I150" s="5">
        <f>IFERROR(VLOOKUP(C150,SRA!B:T,19,0),"")</f>
        <v>0</v>
      </c>
      <c r="J150" s="5">
        <f>IFERROR(VLOOKUP(C150,JUNHO!B:F,3,0),"")</f>
        <v>1543.95</v>
      </c>
      <c r="K150" s="5">
        <f t="shared" si="5"/>
        <v>344.48</v>
      </c>
      <c r="L150" s="5">
        <f>IFERROR(VLOOKUP(C150,JUNHO!B:H,7,0),"")</f>
        <v>1199.47</v>
      </c>
      <c r="M150" s="59"/>
    </row>
    <row r="151" spans="2:13">
      <c r="B151" s="7">
        <f t="shared" si="6"/>
        <v>143</v>
      </c>
      <c r="C151" s="7">
        <v>1809</v>
      </c>
      <c r="D151" s="6" t="s">
        <v>76</v>
      </c>
      <c r="E151" s="7" t="str">
        <f>IFERROR(VLOOKUP(C151,SRA!B:I,8,0),"")</f>
        <v>CLT</v>
      </c>
      <c r="F151" s="9" t="s">
        <v>725</v>
      </c>
      <c r="G151" s="7" t="str">
        <f>IFERROR(VLOOKUP(VLOOKUP(C151,SRA!B:F,5,0),FUNÇÃO!A:B,2,0),"")</f>
        <v>TEC.EM MAN. MEC. IND</v>
      </c>
      <c r="H151" s="5">
        <f>IFERROR(VLOOKUP(C151,SRA!B:T,18,0),"")</f>
        <v>2629.63</v>
      </c>
      <c r="I151" s="5">
        <f>IFERROR(VLOOKUP(C151,SRA!B:T,19,0),"")</f>
        <v>0</v>
      </c>
      <c r="J151" s="5">
        <f>IFERROR(VLOOKUP(C151,JUNHO!B:F,3,0),"")</f>
        <v>3720.02</v>
      </c>
      <c r="K151" s="5">
        <f t="shared" si="5"/>
        <v>999.23</v>
      </c>
      <c r="L151" s="5">
        <f>IFERROR(VLOOKUP(C151,JUNHO!B:H,7,0),"")</f>
        <v>2720.79</v>
      </c>
      <c r="M151" s="59"/>
    </row>
    <row r="152" spans="2:13">
      <c r="B152" s="7">
        <f t="shared" si="6"/>
        <v>144</v>
      </c>
      <c r="C152" s="7">
        <v>1821</v>
      </c>
      <c r="D152" s="6" t="s">
        <v>77</v>
      </c>
      <c r="E152" s="7" t="str">
        <f>IFERROR(VLOOKUP(C152,SRA!B:I,8,0),"")</f>
        <v>CLT</v>
      </c>
      <c r="F152" s="9" t="s">
        <v>725</v>
      </c>
      <c r="G152" s="7" t="str">
        <f>IFERROR(VLOOKUP(VLOOKUP(C152,SRA!B:F,5,0),FUNÇÃO!A:B,2,0),"")</f>
        <v>MOTORISTA 2</v>
      </c>
      <c r="H152" s="5">
        <f>IFERROR(VLOOKUP(C152,SRA!B:T,18,0),"")</f>
        <v>3341.06</v>
      </c>
      <c r="I152" s="5">
        <f>IFERROR(VLOOKUP(C152,SRA!B:T,19,0),"")</f>
        <v>0</v>
      </c>
      <c r="J152" s="5">
        <f>IFERROR(VLOOKUP(C152,JUNHO!B:F,3,0),"")</f>
        <v>3341.06</v>
      </c>
      <c r="K152" s="5">
        <f t="shared" si="5"/>
        <v>2026.12</v>
      </c>
      <c r="L152" s="5">
        <f>IFERROR(VLOOKUP(C152,JUNHO!B:H,7,0),"")</f>
        <v>1314.94</v>
      </c>
      <c r="M152" s="59"/>
    </row>
    <row r="153" spans="2:13">
      <c r="B153" s="7">
        <f t="shared" si="6"/>
        <v>145</v>
      </c>
      <c r="C153" s="7">
        <v>1822</v>
      </c>
      <c r="D153" s="6" t="s">
        <v>78</v>
      </c>
      <c r="E153" s="7" t="str">
        <f>IFERROR(VLOOKUP(C153,SRA!B:I,8,0),"")</f>
        <v>CLT</v>
      </c>
      <c r="F153" s="9" t="s">
        <v>725</v>
      </c>
      <c r="G153" s="7" t="str">
        <f>IFERROR(VLOOKUP(VLOOKUP(C153,SRA!B:F,5,0),FUNÇÃO!A:B,2,0),"")</f>
        <v>ASS. DE SERVICOS</v>
      </c>
      <c r="H153" s="5">
        <f>IFERROR(VLOOKUP(C153,SRA!B:T,18,0),"")</f>
        <v>1400.41</v>
      </c>
      <c r="I153" s="5">
        <f>IFERROR(VLOOKUP(C153,SRA!B:T,19,0),"")</f>
        <v>0</v>
      </c>
      <c r="J153" s="5">
        <f>IFERROR(VLOOKUP(C153,JUNHO!B:F,3,0),"")</f>
        <v>1687.95</v>
      </c>
      <c r="K153" s="5">
        <f t="shared" si="5"/>
        <v>467.91000000000008</v>
      </c>
      <c r="L153" s="5">
        <f>IFERROR(VLOOKUP(C153,JUNHO!B:H,7,0),"")</f>
        <v>1220.04</v>
      </c>
      <c r="M153" s="59"/>
    </row>
    <row r="154" spans="2:13">
      <c r="B154" s="7">
        <f t="shared" si="6"/>
        <v>146</v>
      </c>
      <c r="C154" s="7">
        <v>1906</v>
      </c>
      <c r="D154" s="6" t="s">
        <v>79</v>
      </c>
      <c r="E154" s="7" t="str">
        <f>IFERROR(VLOOKUP(C154,SRA!B:I,8,0),"")</f>
        <v>CLT</v>
      </c>
      <c r="F154" s="9" t="s">
        <v>725</v>
      </c>
      <c r="G154" s="7" t="str">
        <f>IFERROR(VLOOKUP(VLOOKUP(C154,SRA!B:F,5,0),FUNÇÃO!A:B,2,0),"")</f>
        <v>TEC. EM ADM. E FIN.</v>
      </c>
      <c r="H154" s="5">
        <f>IFERROR(VLOOKUP(C154,SRA!B:T,18,0),"")</f>
        <v>2899.18</v>
      </c>
      <c r="I154" s="5">
        <f>IFERROR(VLOOKUP(C154,SRA!B:T,19,0),"")</f>
        <v>0</v>
      </c>
      <c r="J154" s="5">
        <f>IFERROR(VLOOKUP(C154,JUNHO!B:F,3,0),"")</f>
        <v>2899.18</v>
      </c>
      <c r="K154" s="5">
        <f t="shared" si="5"/>
        <v>1216.3799999999997</v>
      </c>
      <c r="L154" s="5">
        <f>IFERROR(VLOOKUP(C154,JUNHO!B:H,7,0),"")</f>
        <v>1682.8000000000002</v>
      </c>
      <c r="M154" s="59"/>
    </row>
    <row r="155" spans="2:13">
      <c r="B155" s="7">
        <f t="shared" si="6"/>
        <v>147</v>
      </c>
      <c r="C155" s="7">
        <v>1907</v>
      </c>
      <c r="D155" s="6" t="s">
        <v>80</v>
      </c>
      <c r="E155" s="7" t="str">
        <f>IFERROR(VLOOKUP(C155,SRA!B:I,8,0),"")</f>
        <v>CLT</v>
      </c>
      <c r="F155" s="9" t="s">
        <v>725</v>
      </c>
      <c r="G155" s="7" t="str">
        <f>IFERROR(VLOOKUP(VLOOKUP(C155,SRA!B:F,5,0),FUNÇÃO!A:B,2,0),"")</f>
        <v>TEC. COMERCIAL</v>
      </c>
      <c r="H155" s="5">
        <f>IFERROR(VLOOKUP(C155,SRA!B:T,18,0),"")</f>
        <v>3700.16</v>
      </c>
      <c r="I155" s="5">
        <f>IFERROR(VLOOKUP(C155,SRA!B:T,19,0),"")</f>
        <v>1993.92</v>
      </c>
      <c r="J155" s="5">
        <f>IFERROR(VLOOKUP(C155,JUNHO!B:F,3,0),"")</f>
        <v>5694.08</v>
      </c>
      <c r="K155" s="5">
        <f t="shared" si="5"/>
        <v>2990.84</v>
      </c>
      <c r="L155" s="5">
        <f>IFERROR(VLOOKUP(C155,JUNHO!B:H,7,0),"")</f>
        <v>2703.24</v>
      </c>
      <c r="M155" s="59"/>
    </row>
    <row r="156" spans="2:13">
      <c r="B156" s="7">
        <f t="shared" si="6"/>
        <v>148</v>
      </c>
      <c r="C156" s="7">
        <v>1908</v>
      </c>
      <c r="D156" s="6" t="s">
        <v>81</v>
      </c>
      <c r="E156" s="7" t="str">
        <f>IFERROR(VLOOKUP(C156,SRA!B:I,8,0),"")</f>
        <v>CLT</v>
      </c>
      <c r="F156" s="9" t="s">
        <v>725</v>
      </c>
      <c r="G156" s="7" t="str">
        <f>IFERROR(VLOOKUP(VLOOKUP(C156,SRA!B:F,5,0),FUNÇÃO!A:B,2,0),"")</f>
        <v>TEC. EM ADM. E FIN.</v>
      </c>
      <c r="H156" s="5">
        <f>IFERROR(VLOOKUP(C156,SRA!B:T,18,0),"")</f>
        <v>3196.35</v>
      </c>
      <c r="I156" s="5">
        <f>IFERROR(VLOOKUP(C156,SRA!B:T,19,0),"")</f>
        <v>3000</v>
      </c>
      <c r="J156" s="5">
        <f>IFERROR(VLOOKUP(C156,JUNHO!B:F,3,0),"")</f>
        <v>6196.35</v>
      </c>
      <c r="K156" s="5">
        <f t="shared" si="5"/>
        <v>3093.29</v>
      </c>
      <c r="L156" s="5">
        <f>IFERROR(VLOOKUP(C156,JUNHO!B:H,7,0),"")</f>
        <v>3103.0600000000004</v>
      </c>
      <c r="M156" s="59"/>
    </row>
    <row r="157" spans="2:13">
      <c r="B157" s="7">
        <f t="shared" si="6"/>
        <v>149</v>
      </c>
      <c r="C157" s="7">
        <v>1909</v>
      </c>
      <c r="D157" s="6" t="s">
        <v>82</v>
      </c>
      <c r="E157" s="7" t="str">
        <f>IFERROR(VLOOKUP(C157,SRA!B:I,8,0),"")</f>
        <v>CLT</v>
      </c>
      <c r="F157" s="9" t="s">
        <v>725</v>
      </c>
      <c r="G157" s="7" t="str">
        <f>IFERROR(VLOOKUP(VLOOKUP(C157,SRA!B:F,5,0),FUNÇÃO!A:B,2,0),"")</f>
        <v>OP. DE PROD. IND.</v>
      </c>
      <c r="H157" s="5">
        <f>IFERROR(VLOOKUP(C157,SRA!B:T,18,0),"")</f>
        <v>2514.9499999999998</v>
      </c>
      <c r="I157" s="5">
        <f>IFERROR(VLOOKUP(C157,SRA!B:T,19,0),"")</f>
        <v>0</v>
      </c>
      <c r="J157" s="5">
        <f>IFERROR(VLOOKUP(C157,JUNHO!B:F,3,0),"")</f>
        <v>3244.89</v>
      </c>
      <c r="K157" s="5">
        <f t="shared" si="5"/>
        <v>624.82999999999993</v>
      </c>
      <c r="L157" s="5">
        <f>IFERROR(VLOOKUP(C157,JUNHO!B:H,7,0),"")</f>
        <v>2620.06</v>
      </c>
      <c r="M157" s="59"/>
    </row>
    <row r="158" spans="2:13">
      <c r="B158" s="7">
        <f t="shared" si="6"/>
        <v>150</v>
      </c>
      <c r="C158" s="7">
        <v>1916</v>
      </c>
      <c r="D158" s="6" t="s">
        <v>456</v>
      </c>
      <c r="E158" s="7" t="str">
        <f>IFERROR(VLOOKUP(C158,SRA!B:I,8,0),"")</f>
        <v>CLT</v>
      </c>
      <c r="F158" s="9" t="s">
        <v>725</v>
      </c>
      <c r="G158" s="7" t="str">
        <f>IFERROR(VLOOKUP(VLOOKUP(C158,SRA!B:F,5,0),FUNÇÃO!A:B,2,0),"")</f>
        <v>TEC.ADM.FINANCAS II</v>
      </c>
      <c r="H158" s="5">
        <f>IFERROR(VLOOKUP(C158,SRA!B:T,18,0),"")</f>
        <v>2310.41</v>
      </c>
      <c r="I158" s="5">
        <f>IFERROR(VLOOKUP(C158,SRA!B:T,19,0),"")</f>
        <v>0</v>
      </c>
      <c r="J158" s="5">
        <f>IFERROR(VLOOKUP(C158,JUNHO!B:F,3,0),"")</f>
        <v>2310.41</v>
      </c>
      <c r="K158" s="5">
        <f t="shared" si="5"/>
        <v>1068.73</v>
      </c>
      <c r="L158" s="5">
        <f>IFERROR(VLOOKUP(C158,JUNHO!B:H,7,0),"")</f>
        <v>1241.6799999999998</v>
      </c>
      <c r="M158" s="59"/>
    </row>
    <row r="159" spans="2:13">
      <c r="B159" s="7">
        <f t="shared" si="6"/>
        <v>151</v>
      </c>
      <c r="C159" s="7">
        <v>1921</v>
      </c>
      <c r="D159" s="6" t="s">
        <v>83</v>
      </c>
      <c r="E159" s="7" t="str">
        <f>IFERROR(VLOOKUP(C159,SRA!B:I,8,0),"")</f>
        <v>CLT</v>
      </c>
      <c r="F159" s="9" t="s">
        <v>725</v>
      </c>
      <c r="G159" s="7" t="str">
        <f>IFERROR(VLOOKUP(VLOOKUP(C159,SRA!B:F,5,0),FUNÇÃO!A:B,2,0),"")</f>
        <v>FARMACEUTICO IND</v>
      </c>
      <c r="H159" s="5">
        <f>IFERROR(VLOOKUP(C159,SRA!B:T,18,0),"")</f>
        <v>9680.630000000001</v>
      </c>
      <c r="I159" s="5">
        <f>IFERROR(VLOOKUP(C159,SRA!B:T,19,0),"")</f>
        <v>0</v>
      </c>
      <c r="J159" s="5">
        <f>IFERROR(VLOOKUP(C159,JUNHO!B:F,3,0),"")</f>
        <v>9680.6299999999992</v>
      </c>
      <c r="K159" s="5">
        <f t="shared" si="5"/>
        <v>3097.8599999999988</v>
      </c>
      <c r="L159" s="5">
        <f>IFERROR(VLOOKUP(C159,JUNHO!B:H,7,0),"")</f>
        <v>6582.77</v>
      </c>
      <c r="M159" s="59"/>
    </row>
    <row r="160" spans="2:13">
      <c r="B160" s="7">
        <f t="shared" si="6"/>
        <v>152</v>
      </c>
      <c r="C160" s="7">
        <v>1924</v>
      </c>
      <c r="D160" s="6" t="s">
        <v>84</v>
      </c>
      <c r="E160" s="7" t="str">
        <f>IFERROR(VLOOKUP(C160,SRA!B:I,8,0),"")</f>
        <v>CLT</v>
      </c>
      <c r="F160" s="9" t="s">
        <v>725</v>
      </c>
      <c r="G160" s="7" t="str">
        <f>IFERROR(VLOOKUP(VLOOKUP(C160,SRA!B:F,5,0),FUNÇÃO!A:B,2,0),"")</f>
        <v>TEC. EM ADM. E FIN.</v>
      </c>
      <c r="H160" s="5">
        <f>IFERROR(VLOOKUP(C160,SRA!B:T,18,0),"")</f>
        <v>5905.4400000000005</v>
      </c>
      <c r="I160" s="5">
        <f>IFERROR(VLOOKUP(C160,SRA!B:T,19,0),"")</f>
        <v>0</v>
      </c>
      <c r="J160" s="5">
        <f>IFERROR(VLOOKUP(C160,JUNHO!B:F,3,0),"")</f>
        <v>6175.74</v>
      </c>
      <c r="K160" s="5">
        <f t="shared" si="5"/>
        <v>2364.1999999999998</v>
      </c>
      <c r="L160" s="5">
        <f>IFERROR(VLOOKUP(C160,JUNHO!B:H,7,0),"")</f>
        <v>3811.54</v>
      </c>
      <c r="M160" s="59"/>
    </row>
    <row r="161" spans="2:13">
      <c r="B161" s="7">
        <f t="shared" si="6"/>
        <v>153</v>
      </c>
      <c r="C161" s="7">
        <v>1927</v>
      </c>
      <c r="D161" s="6" t="s">
        <v>85</v>
      </c>
      <c r="E161" s="7" t="str">
        <f>IFERROR(VLOOKUP(C161,SRA!B:I,8,0),"")</f>
        <v>CLT</v>
      </c>
      <c r="F161" s="9" t="s">
        <v>725</v>
      </c>
      <c r="G161" s="7" t="str">
        <f>IFERROR(VLOOKUP(VLOOKUP(C161,SRA!B:F,5,0),FUNÇÃO!A:B,2,0),"")</f>
        <v>OP. DE PROD. IND.</v>
      </c>
      <c r="H161" s="5">
        <f>IFERROR(VLOOKUP(C161,SRA!B:T,18,0),"")</f>
        <v>4391.08</v>
      </c>
      <c r="I161" s="5">
        <f>IFERROR(VLOOKUP(C161,SRA!B:T,19,0),"")</f>
        <v>0</v>
      </c>
      <c r="J161" s="5">
        <f>IFERROR(VLOOKUP(C161,JUNHO!B:F,3,0),"")</f>
        <v>7391.08</v>
      </c>
      <c r="K161" s="5">
        <f t="shared" si="5"/>
        <v>2918.38</v>
      </c>
      <c r="L161" s="5">
        <f>IFERROR(VLOOKUP(C161,JUNHO!B:H,7,0),"")</f>
        <v>4472.7</v>
      </c>
      <c r="M161" s="59"/>
    </row>
    <row r="162" spans="2:13">
      <c r="B162" s="7">
        <f t="shared" si="6"/>
        <v>154</v>
      </c>
      <c r="C162" s="7">
        <v>1932</v>
      </c>
      <c r="D162" s="6" t="s">
        <v>86</v>
      </c>
      <c r="E162" s="7" t="str">
        <f>IFERROR(VLOOKUP(C162,SRA!B:I,8,0),"")</f>
        <v>CLT</v>
      </c>
      <c r="F162" s="1" t="s">
        <v>757</v>
      </c>
      <c r="G162" s="7" t="str">
        <f>IFERROR(VLOOKUP(VLOOKUP(C162,SRA!B:F,5,0),FUNÇÃO!A:B,2,0),"")</f>
        <v>TEC. EM ADM. E FIN.</v>
      </c>
      <c r="H162" s="5">
        <f>IFERROR(VLOOKUP(C162,SRA!B:T,18,0),"")</f>
        <v>5591.03</v>
      </c>
      <c r="I162" s="5">
        <f>IFERROR(VLOOKUP(C162,SRA!B:T,19,0),"")</f>
        <v>0</v>
      </c>
      <c r="J162" s="5">
        <f>IFERROR(VLOOKUP(C162,JUNHO!B:F,3,0),"")</f>
        <v>9555.27</v>
      </c>
      <c r="K162" s="5">
        <f t="shared" si="5"/>
        <v>7844.76</v>
      </c>
      <c r="L162" s="5">
        <f>IFERROR(VLOOKUP(C162,JUNHO!B:H,7,0),"")</f>
        <v>1710.51</v>
      </c>
      <c r="M162" s="59"/>
    </row>
    <row r="163" spans="2:13">
      <c r="B163" s="7">
        <f t="shared" si="6"/>
        <v>155</v>
      </c>
      <c r="C163" s="7">
        <v>1937</v>
      </c>
      <c r="D163" s="6" t="s">
        <v>87</v>
      </c>
      <c r="E163" s="7" t="str">
        <f>IFERROR(VLOOKUP(C163,SRA!B:I,8,0),"")</f>
        <v>CLT</v>
      </c>
      <c r="F163" s="9" t="s">
        <v>725</v>
      </c>
      <c r="G163" s="7" t="str">
        <f>IFERROR(VLOOKUP(VLOOKUP(C163,SRA!B:F,5,0),FUNÇÃO!A:B,2,0),"")</f>
        <v>OP. PROD. IND. (D)</v>
      </c>
      <c r="H163" s="5">
        <f>IFERROR(VLOOKUP(C163,SRA!B:T,18,0),"")</f>
        <v>2717.0299999999997</v>
      </c>
      <c r="I163" s="5">
        <f>IFERROR(VLOOKUP(C163,SRA!B:T,19,0),"")</f>
        <v>0</v>
      </c>
      <c r="J163" s="5">
        <f>IFERROR(VLOOKUP(C163,JUNHO!B:F,3,0),"")</f>
        <v>2717.03</v>
      </c>
      <c r="K163" s="5">
        <f t="shared" si="5"/>
        <v>1098.9400000000003</v>
      </c>
      <c r="L163" s="5">
        <f>IFERROR(VLOOKUP(C163,JUNHO!B:H,7,0),"")</f>
        <v>1618.09</v>
      </c>
      <c r="M163" s="59"/>
    </row>
    <row r="164" spans="2:13">
      <c r="B164" s="7">
        <f t="shared" si="6"/>
        <v>156</v>
      </c>
      <c r="C164" s="7">
        <v>1980</v>
      </c>
      <c r="D164" s="6" t="s">
        <v>88</v>
      </c>
      <c r="E164" s="7" t="str">
        <f>IFERROR(VLOOKUP(C164,SRA!B:I,8,0),"")</f>
        <v>CLT</v>
      </c>
      <c r="F164" s="9" t="s">
        <v>725</v>
      </c>
      <c r="G164" s="7" t="str">
        <f>IFERROR(VLOOKUP(VLOOKUP(C164,SRA!B:F,5,0),FUNÇÃO!A:B,2,0),"")</f>
        <v>TEC.EM MAN. MEC. IND</v>
      </c>
      <c r="H164" s="5">
        <f>IFERROR(VLOOKUP(C164,SRA!B:T,18,0),"")</f>
        <v>10284.669999999998</v>
      </c>
      <c r="I164" s="5">
        <f>IFERROR(VLOOKUP(C164,SRA!B:T,19,0),"")</f>
        <v>0</v>
      </c>
      <c r="J164" s="5">
        <f>IFERROR(VLOOKUP(C164,JUNHO!B:F,3,0),"")</f>
        <v>11933.08</v>
      </c>
      <c r="K164" s="5">
        <f t="shared" si="5"/>
        <v>4863.3600000000006</v>
      </c>
      <c r="L164" s="19">
        <f>IFERROR(VLOOKUP(C164,JUNHO!B:H,7,0),"")</f>
        <v>7069.7199999999993</v>
      </c>
      <c r="M164" s="59"/>
    </row>
    <row r="165" spans="2:13">
      <c r="B165" s="7">
        <f t="shared" si="6"/>
        <v>157</v>
      </c>
      <c r="C165" s="7">
        <v>1988</v>
      </c>
      <c r="D165" s="6" t="s">
        <v>89</v>
      </c>
      <c r="E165" s="7" t="str">
        <f>IFERROR(VLOOKUP(C165,SRA!B:I,8,0),"")</f>
        <v>CLT</v>
      </c>
      <c r="F165" s="9" t="s">
        <v>725</v>
      </c>
      <c r="G165" s="7" t="str">
        <f>IFERROR(VLOOKUP(VLOOKUP(C165,SRA!B:F,5,0),FUNÇÃO!A:B,2,0),"")</f>
        <v>TEC. EM ADM. E FIN.</v>
      </c>
      <c r="H165" s="5">
        <f>IFERROR(VLOOKUP(C165,SRA!B:T,18,0),"")</f>
        <v>2899.18</v>
      </c>
      <c r="I165" s="5">
        <f>IFERROR(VLOOKUP(C165,SRA!B:T,19,0),"")</f>
        <v>708.95</v>
      </c>
      <c r="J165" s="5">
        <f>IFERROR(VLOOKUP(C165,JUNHO!B:F,3,0),"")</f>
        <v>3608.13</v>
      </c>
      <c r="K165" s="5">
        <f t="shared" si="5"/>
        <v>1277.79</v>
      </c>
      <c r="L165" s="5">
        <f>IFERROR(VLOOKUP(C165,JUNHO!B:H,7,0),"")</f>
        <v>2330.34</v>
      </c>
      <c r="M165" s="59"/>
    </row>
    <row r="166" spans="2:13">
      <c r="B166" s="7">
        <f t="shared" si="6"/>
        <v>158</v>
      </c>
      <c r="C166" s="7">
        <v>1994</v>
      </c>
      <c r="D166" s="6" t="s">
        <v>90</v>
      </c>
      <c r="E166" s="7" t="str">
        <f>IFERROR(VLOOKUP(C166,SRA!B:I,8,0),"")</f>
        <v>CLT</v>
      </c>
      <c r="F166" s="9" t="s">
        <v>725</v>
      </c>
      <c r="G166" s="7" t="str">
        <f>IFERROR(VLOOKUP(VLOOKUP(C166,SRA!B:F,5,0),FUNÇÃO!A:B,2,0),"")</f>
        <v>TEC. EM OPTICA</v>
      </c>
      <c r="H166" s="5">
        <f>IFERROR(VLOOKUP(C166,SRA!B:T,18,0),"")</f>
        <v>3836.38</v>
      </c>
      <c r="I166" s="5">
        <f>IFERROR(VLOOKUP(C166,SRA!B:T,19,0),"")</f>
        <v>0</v>
      </c>
      <c r="J166" s="5">
        <f>IFERROR(VLOOKUP(C166,JUNHO!B:F,3,0),"")</f>
        <v>3836.38</v>
      </c>
      <c r="K166" s="5">
        <f t="shared" si="5"/>
        <v>1457.2300000000005</v>
      </c>
      <c r="L166" s="5">
        <f>IFERROR(VLOOKUP(C166,JUNHO!B:H,7,0),"")</f>
        <v>2379.1499999999996</v>
      </c>
      <c r="M166" s="59"/>
    </row>
    <row r="167" spans="2:13">
      <c r="B167" s="7">
        <f t="shared" si="6"/>
        <v>159</v>
      </c>
      <c r="C167" s="7">
        <v>1999</v>
      </c>
      <c r="D167" s="6" t="s">
        <v>91</v>
      </c>
      <c r="E167" s="7" t="str">
        <f>IFERROR(VLOOKUP(C167,SRA!B:I,8,0),"")</f>
        <v>CLT</v>
      </c>
      <c r="F167" s="9" t="s">
        <v>725</v>
      </c>
      <c r="G167" s="7" t="str">
        <f>IFERROR(VLOOKUP(VLOOKUP(C167,SRA!B:F,5,0),FUNÇÃO!A:B,2,0),"")</f>
        <v>TEC. EM OPTICA</v>
      </c>
      <c r="H167" s="5">
        <f>IFERROR(VLOOKUP(C167,SRA!B:T,18,0),"")</f>
        <v>2163.4</v>
      </c>
      <c r="I167" s="5">
        <f>IFERROR(VLOOKUP(C167,SRA!B:T,19,0),"")</f>
        <v>0</v>
      </c>
      <c r="J167" s="5">
        <f>IFERROR(VLOOKUP(C167,JUNHO!B:F,3,0),"")</f>
        <v>2163.4</v>
      </c>
      <c r="K167" s="5">
        <f t="shared" si="5"/>
        <v>1066.44</v>
      </c>
      <c r="L167" s="5">
        <f>IFERROR(VLOOKUP(C167,JUNHO!B:H,7,0),"")</f>
        <v>1096.96</v>
      </c>
      <c r="M167" s="59"/>
    </row>
    <row r="168" spans="2:13">
      <c r="B168" s="7">
        <f t="shared" si="6"/>
        <v>160</v>
      </c>
      <c r="C168" s="7">
        <v>2008</v>
      </c>
      <c r="D168" s="6" t="s">
        <v>92</v>
      </c>
      <c r="E168" s="7" t="str">
        <f>IFERROR(VLOOKUP(C168,SRA!B:I,8,0),"")</f>
        <v>CLT</v>
      </c>
      <c r="F168" s="9" t="s">
        <v>725</v>
      </c>
      <c r="G168" s="7" t="str">
        <f>IFERROR(VLOOKUP(VLOOKUP(C168,SRA!B:F,5,0),FUNÇÃO!A:B,2,0),"")</f>
        <v>OP. DE PROD. IND.</v>
      </c>
      <c r="H168" s="5">
        <f>IFERROR(VLOOKUP(C168,SRA!B:T,18,0),"")</f>
        <v>2911.36</v>
      </c>
      <c r="I168" s="5">
        <f>IFERROR(VLOOKUP(C168,SRA!B:T,19,0),"")</f>
        <v>0</v>
      </c>
      <c r="J168" s="5">
        <f>IFERROR(VLOOKUP(C168,JUNHO!B:F,3,0),"")</f>
        <v>3682.33</v>
      </c>
      <c r="K168" s="5">
        <f t="shared" si="5"/>
        <v>695.42999999999984</v>
      </c>
      <c r="L168" s="5">
        <f>IFERROR(VLOOKUP(C168,JUNHO!B:H,7,0),"")</f>
        <v>2986.9</v>
      </c>
      <c r="M168" s="59"/>
    </row>
    <row r="169" spans="2:13">
      <c r="B169" s="7">
        <f t="shared" si="6"/>
        <v>161</v>
      </c>
      <c r="C169" s="7">
        <v>2014</v>
      </c>
      <c r="D169" s="6" t="s">
        <v>93</v>
      </c>
      <c r="E169" s="7" t="str">
        <f>IFERROR(VLOOKUP(C169,SRA!B:I,8,0),"")</f>
        <v>CLT</v>
      </c>
      <c r="F169" s="9" t="s">
        <v>725</v>
      </c>
      <c r="G169" s="7" t="str">
        <f>IFERROR(VLOOKUP(VLOOKUP(C169,SRA!B:F,5,0),FUNÇÃO!A:B,2,0),"")</f>
        <v>OP. DE PROD. IND.</v>
      </c>
      <c r="H169" s="5">
        <f>IFERROR(VLOOKUP(C169,SRA!B:T,18,0),"")</f>
        <v>1970.53</v>
      </c>
      <c r="I169" s="5">
        <f>IFERROR(VLOOKUP(C169,SRA!B:T,19,0),"")</f>
        <v>0</v>
      </c>
      <c r="J169" s="5">
        <f>IFERROR(VLOOKUP(C169,JUNHO!B:F,3,0),"")</f>
        <v>1970.53</v>
      </c>
      <c r="K169" s="5">
        <f t="shared" si="5"/>
        <v>801.97</v>
      </c>
      <c r="L169" s="5">
        <f>IFERROR(VLOOKUP(C169,JUNHO!B:H,7,0),"")</f>
        <v>1168.56</v>
      </c>
      <c r="M169" s="59"/>
    </row>
    <row r="170" spans="2:13">
      <c r="B170" s="7">
        <f t="shared" si="6"/>
        <v>162</v>
      </c>
      <c r="C170" s="7">
        <v>2015</v>
      </c>
      <c r="D170" s="6" t="s">
        <v>94</v>
      </c>
      <c r="E170" s="7" t="str">
        <f>IFERROR(VLOOKUP(C170,SRA!B:I,8,0),"")</f>
        <v>CLT</v>
      </c>
      <c r="F170" s="9" t="s">
        <v>725</v>
      </c>
      <c r="G170" s="7" t="str">
        <f>IFERROR(VLOOKUP(VLOOKUP(C170,SRA!B:F,5,0),FUNÇÃO!A:B,2,0),"")</f>
        <v>OP. DE PROD. IND.</v>
      </c>
      <c r="H170" s="5">
        <f>IFERROR(VLOOKUP(C170,SRA!B:T,18,0),"")</f>
        <v>8594.880000000001</v>
      </c>
      <c r="I170" s="5">
        <f>IFERROR(VLOOKUP(C170,SRA!B:T,19,0),"")</f>
        <v>0</v>
      </c>
      <c r="J170" s="5">
        <f>IFERROR(VLOOKUP(C170,JUNHO!B:F,3,0),"")</f>
        <v>8594.8799999999992</v>
      </c>
      <c r="K170" s="5">
        <f t="shared" si="5"/>
        <v>2929.1399999999994</v>
      </c>
      <c r="L170" s="5">
        <f>IFERROR(VLOOKUP(C170,JUNHO!B:H,7,0),"")</f>
        <v>5665.74</v>
      </c>
      <c r="M170" s="59"/>
    </row>
    <row r="171" spans="2:13">
      <c r="B171" s="7">
        <f t="shared" si="6"/>
        <v>163</v>
      </c>
      <c r="C171" s="7">
        <v>2019</v>
      </c>
      <c r="D171" s="6" t="s">
        <v>95</v>
      </c>
      <c r="E171" s="7" t="str">
        <f>IFERROR(VLOOKUP(C171,SRA!B:I,8,0),"")</f>
        <v>CLT</v>
      </c>
      <c r="F171" s="9" t="s">
        <v>725</v>
      </c>
      <c r="G171" s="7" t="str">
        <f>IFERROR(VLOOKUP(VLOOKUP(C171,SRA!B:F,5,0),FUNÇÃO!A:B,2,0),"")</f>
        <v>TEC. EM OPTICA</v>
      </c>
      <c r="H171" s="5">
        <f>IFERROR(VLOOKUP(C171,SRA!B:T,18,0),"")</f>
        <v>1779.83</v>
      </c>
      <c r="I171" s="5">
        <f>IFERROR(VLOOKUP(C171,SRA!B:T,19,0),"")</f>
        <v>0</v>
      </c>
      <c r="J171" s="5">
        <f>IFERROR(VLOOKUP(C171,JUNHO!B:F,3,0),"")</f>
        <v>1779.83</v>
      </c>
      <c r="K171" s="5">
        <f t="shared" si="5"/>
        <v>409.65999999999985</v>
      </c>
      <c r="L171" s="5">
        <f>IFERROR(VLOOKUP(C171,JUNHO!B:H,7,0),"")</f>
        <v>1370.17</v>
      </c>
      <c r="M171" s="59"/>
    </row>
    <row r="172" spans="2:13">
      <c r="B172" s="7">
        <f t="shared" si="6"/>
        <v>164</v>
      </c>
      <c r="C172" s="7">
        <v>2038</v>
      </c>
      <c r="D172" s="6" t="s">
        <v>96</v>
      </c>
      <c r="E172" s="7" t="str">
        <f>IFERROR(VLOOKUP(C172,SRA!B:I,8,0),"")</f>
        <v>CLT</v>
      </c>
      <c r="F172" s="9" t="s">
        <v>725</v>
      </c>
      <c r="G172" s="7" t="str">
        <f>IFERROR(VLOOKUP(VLOOKUP(C172,SRA!B:F,5,0),FUNÇÃO!A:B,2,0),"")</f>
        <v>OP. DE PROD. IND.</v>
      </c>
      <c r="H172" s="5">
        <f>IFERROR(VLOOKUP(C172,SRA!B:T,18,0),"")</f>
        <v>3001.2200000000003</v>
      </c>
      <c r="I172" s="5">
        <f>IFERROR(VLOOKUP(C172,SRA!B:T,19,0),"")</f>
        <v>0</v>
      </c>
      <c r="J172" s="5">
        <f>IFERROR(VLOOKUP(C172,JUNHO!B:F,3,0),"")</f>
        <v>3001.22</v>
      </c>
      <c r="K172" s="5">
        <f t="shared" si="5"/>
        <v>1215.33</v>
      </c>
      <c r="L172" s="5">
        <f>IFERROR(VLOOKUP(C172,JUNHO!B:H,7,0),"")</f>
        <v>1785.8899999999999</v>
      </c>
      <c r="M172" s="59"/>
    </row>
    <row r="173" spans="2:13">
      <c r="B173" s="7">
        <f t="shared" si="6"/>
        <v>165</v>
      </c>
      <c r="C173" s="7">
        <v>2043</v>
      </c>
      <c r="D173" s="6" t="s">
        <v>97</v>
      </c>
      <c r="E173" s="7" t="str">
        <f>IFERROR(VLOOKUP(C173,SRA!B:I,8,0),"")</f>
        <v>CLT</v>
      </c>
      <c r="F173" s="9" t="s">
        <v>725</v>
      </c>
      <c r="G173" s="7" t="str">
        <f>IFERROR(VLOOKUP(VLOOKUP(C173,SRA!B:F,5,0),FUNÇÃO!A:B,2,0),"")</f>
        <v>OP. DE PROD. IND.</v>
      </c>
      <c r="H173" s="5">
        <f>IFERROR(VLOOKUP(C173,SRA!B:T,18,0),"")</f>
        <v>2514.9499999999998</v>
      </c>
      <c r="I173" s="5">
        <f>IFERROR(VLOOKUP(C173,SRA!B:T,19,0),"")</f>
        <v>0</v>
      </c>
      <c r="J173" s="5">
        <f>IFERROR(VLOOKUP(C173,JUNHO!B:F,3,0),"")</f>
        <v>3755.43</v>
      </c>
      <c r="K173" s="5">
        <f t="shared" si="5"/>
        <v>768.75999999999976</v>
      </c>
      <c r="L173" s="5">
        <f>IFERROR(VLOOKUP(C173,JUNHO!B:H,7,0),"")</f>
        <v>2986.67</v>
      </c>
      <c r="M173" s="59"/>
    </row>
    <row r="174" spans="2:13">
      <c r="B174" s="7">
        <f t="shared" si="6"/>
        <v>166</v>
      </c>
      <c r="C174" s="7">
        <v>2052</v>
      </c>
      <c r="D174" s="6" t="s">
        <v>98</v>
      </c>
      <c r="E174" s="7" t="str">
        <f>IFERROR(VLOOKUP(C174,SRA!B:I,8,0),"")</f>
        <v>CLT</v>
      </c>
      <c r="F174" s="9" t="s">
        <v>725</v>
      </c>
      <c r="G174" s="7" t="str">
        <f>IFERROR(VLOOKUP(VLOOKUP(C174,SRA!B:F,5,0),FUNÇÃO!A:B,2,0),"")</f>
        <v>OP. DE PROD. IND.</v>
      </c>
      <c r="H174" s="5">
        <f>IFERROR(VLOOKUP(C174,SRA!B:T,18,0),"")</f>
        <v>2911.36</v>
      </c>
      <c r="I174" s="5">
        <f>IFERROR(VLOOKUP(C174,SRA!B:T,19,0),"")</f>
        <v>0</v>
      </c>
      <c r="J174" s="5">
        <f>IFERROR(VLOOKUP(C174,JUNHO!B:F,3,0),"")</f>
        <v>5128.28</v>
      </c>
      <c r="K174" s="5">
        <f t="shared" si="5"/>
        <v>4138.42</v>
      </c>
      <c r="L174" s="5">
        <f>IFERROR(VLOOKUP(C174,JUNHO!B:H,7,0),"")</f>
        <v>989.86</v>
      </c>
      <c r="M174" s="59"/>
    </row>
    <row r="175" spans="2:13">
      <c r="B175" s="7">
        <f t="shared" si="6"/>
        <v>167</v>
      </c>
      <c r="C175" s="7">
        <v>2063</v>
      </c>
      <c r="D175" s="6" t="s">
        <v>99</v>
      </c>
      <c r="E175" s="7" t="str">
        <f>IFERROR(VLOOKUP(C175,SRA!B:I,8,0),"")</f>
        <v>CLT</v>
      </c>
      <c r="F175" s="9" t="s">
        <v>725</v>
      </c>
      <c r="G175" s="7" t="str">
        <f>IFERROR(VLOOKUP(VLOOKUP(C175,SRA!B:F,5,0),FUNÇÃO!A:B,2,0),"")</f>
        <v>ANA MANUT ELET IND</v>
      </c>
      <c r="H175" s="5">
        <f>IFERROR(VLOOKUP(C175,SRA!B:T,18,0),"")</f>
        <v>12169.96</v>
      </c>
      <c r="I175" s="5">
        <f>IFERROR(VLOOKUP(C175,SRA!B:T,19,0),"")</f>
        <v>0</v>
      </c>
      <c r="J175" s="5">
        <f>IFERROR(VLOOKUP(C175,JUNHO!B:F,3,0),"")</f>
        <v>12169.96</v>
      </c>
      <c r="K175" s="5">
        <f t="shared" si="5"/>
        <v>5064.82</v>
      </c>
      <c r="L175" s="5">
        <f>IFERROR(VLOOKUP(C175,JUNHO!B:H,7,0),"")</f>
        <v>7105.1399999999994</v>
      </c>
      <c r="M175" s="59"/>
    </row>
    <row r="176" spans="2:13">
      <c r="B176" s="7">
        <f t="shared" si="6"/>
        <v>168</v>
      </c>
      <c r="C176" s="7">
        <v>2065</v>
      </c>
      <c r="D176" s="6" t="s">
        <v>534</v>
      </c>
      <c r="E176" s="7" t="str">
        <f>IFERROR(VLOOKUP(C176,SRA!B:I,8,0),"")</f>
        <v>CLT</v>
      </c>
      <c r="F176" s="9" t="s">
        <v>726</v>
      </c>
      <c r="G176" s="7" t="str">
        <f>IFERROR(VLOOKUP(VLOOKUP(C176,SRA!B:F,5,0),FUNÇÃO!A:B,2,0),"")</f>
        <v>ANALISTA EM RH III</v>
      </c>
      <c r="H176" s="5">
        <f>IFERROR(VLOOKUP(C176,SRA!B:T,18,0),"")</f>
        <v>4911.0200000000004</v>
      </c>
      <c r="I176" s="5">
        <f>IFERROR(VLOOKUP(C176,SRA!B:T,19,0),"")</f>
        <v>0</v>
      </c>
      <c r="J176" s="5" t="str">
        <f>IFERROR(VLOOKUP(C176,JUNHO!B:F,3,0),"")</f>
        <v/>
      </c>
      <c r="K176" s="5">
        <v>0</v>
      </c>
      <c r="L176" s="19">
        <v>0</v>
      </c>
      <c r="M176" s="59"/>
    </row>
    <row r="177" spans="2:13">
      <c r="B177" s="7">
        <f t="shared" si="6"/>
        <v>169</v>
      </c>
      <c r="C177" s="7">
        <v>2069</v>
      </c>
      <c r="D177" s="6" t="s">
        <v>100</v>
      </c>
      <c r="E177" s="7" t="str">
        <f>IFERROR(VLOOKUP(C177,SRA!B:I,8,0),"")</f>
        <v>CLT</v>
      </c>
      <c r="F177" s="9" t="s">
        <v>725</v>
      </c>
      <c r="G177" s="7" t="str">
        <f>IFERROR(VLOOKUP(VLOOKUP(C177,SRA!B:F,5,0),FUNÇÃO!A:B,2,0),"")</f>
        <v>FARMACEUTICO IND</v>
      </c>
      <c r="H177" s="5">
        <f>IFERROR(VLOOKUP(C177,SRA!B:T,18,0),"")</f>
        <v>15520.32</v>
      </c>
      <c r="I177" s="5">
        <f>IFERROR(VLOOKUP(C177,SRA!B:T,19,0),"")</f>
        <v>0</v>
      </c>
      <c r="J177" s="5">
        <f>IFERROR(VLOOKUP(C177,JUNHO!B:F,3,0),"")</f>
        <v>15520.32</v>
      </c>
      <c r="K177" s="5">
        <f t="shared" si="5"/>
        <v>5223.6499999999996</v>
      </c>
      <c r="L177" s="5">
        <f>IFERROR(VLOOKUP(C177,JUNHO!B:H,7,0),"")</f>
        <v>10296.67</v>
      </c>
      <c r="M177" s="59"/>
    </row>
    <row r="178" spans="2:13">
      <c r="B178" s="7">
        <f t="shared" si="6"/>
        <v>170</v>
      </c>
      <c r="C178" s="7">
        <v>2079</v>
      </c>
      <c r="D178" s="6" t="s">
        <v>101</v>
      </c>
      <c r="E178" s="7" t="str">
        <f>IFERROR(VLOOKUP(C178,SRA!B:I,8,0),"")</f>
        <v>CLT</v>
      </c>
      <c r="F178" s="9" t="s">
        <v>725</v>
      </c>
      <c r="G178" s="7" t="str">
        <f>IFERROR(VLOOKUP(VLOOKUP(C178,SRA!B:F,5,0),FUNÇÃO!A:B,2,0),"")</f>
        <v>OP. DE PROD. IND.</v>
      </c>
      <c r="H178" s="5">
        <f>IFERROR(VLOOKUP(C178,SRA!B:T,18,0),"")</f>
        <v>2514.9499999999998</v>
      </c>
      <c r="I178" s="5">
        <f>IFERROR(VLOOKUP(C178,SRA!B:T,19,0),"")</f>
        <v>0</v>
      </c>
      <c r="J178" s="5">
        <f>IFERROR(VLOOKUP(C178,JUNHO!B:F,3,0),"")</f>
        <v>2515.08</v>
      </c>
      <c r="K178" s="5">
        <f t="shared" si="5"/>
        <v>1232.6399999999999</v>
      </c>
      <c r="L178" s="5">
        <f>IFERROR(VLOOKUP(C178,JUNHO!B:H,7,0),"")</f>
        <v>1282.44</v>
      </c>
      <c r="M178" s="59"/>
    </row>
    <row r="179" spans="2:13">
      <c r="B179" s="7">
        <f t="shared" si="6"/>
        <v>171</v>
      </c>
      <c r="C179" s="7">
        <v>2086</v>
      </c>
      <c r="D179" s="6" t="s">
        <v>102</v>
      </c>
      <c r="E179" s="7" t="str">
        <f>IFERROR(VLOOKUP(C179,SRA!B:I,8,0),"")</f>
        <v>CLT</v>
      </c>
      <c r="F179" s="9" t="s">
        <v>725</v>
      </c>
      <c r="G179" s="7" t="str">
        <f>IFERROR(VLOOKUP(VLOOKUP(C179,SRA!B:F,5,0),FUNÇÃO!A:B,2,0),"")</f>
        <v>ASS. DE SERVICOS</v>
      </c>
      <c r="H179" s="5">
        <f>IFERROR(VLOOKUP(C179,SRA!B:T,18,0),"")</f>
        <v>1470.44</v>
      </c>
      <c r="I179" s="5">
        <f>IFERROR(VLOOKUP(C179,SRA!B:T,19,0),"")</f>
        <v>708.95</v>
      </c>
      <c r="J179" s="5">
        <f>IFERROR(VLOOKUP(C179,JUNHO!B:F,3,0),"")</f>
        <v>2179.39</v>
      </c>
      <c r="K179" s="5">
        <f t="shared" si="5"/>
        <v>569.94999999999982</v>
      </c>
      <c r="L179" s="5">
        <f>IFERROR(VLOOKUP(C179,JUNHO!B:H,7,0),"")</f>
        <v>1609.44</v>
      </c>
      <c r="M179" s="59"/>
    </row>
    <row r="180" spans="2:13">
      <c r="B180" s="7">
        <f t="shared" si="6"/>
        <v>172</v>
      </c>
      <c r="C180" s="7">
        <v>2092</v>
      </c>
      <c r="D180" s="6" t="s">
        <v>103</v>
      </c>
      <c r="E180" s="7" t="str">
        <f>IFERROR(VLOOKUP(C180,SRA!B:I,8,0),"")</f>
        <v>CLT</v>
      </c>
      <c r="F180" s="9" t="s">
        <v>725</v>
      </c>
      <c r="G180" s="7" t="str">
        <f>IFERROR(VLOOKUP(VLOOKUP(C180,SRA!B:F,5,0),FUNÇÃO!A:B,2,0),"")</f>
        <v>TEC. EM OPTICA</v>
      </c>
      <c r="H180" s="5">
        <f>IFERROR(VLOOKUP(C180,SRA!B:T,18,0),"")</f>
        <v>1962.27</v>
      </c>
      <c r="I180" s="5">
        <f>IFERROR(VLOOKUP(C180,SRA!B:T,19,0),"")</f>
        <v>0</v>
      </c>
      <c r="J180" s="5">
        <f>IFERROR(VLOOKUP(C180,JUNHO!B:F,3,0),"")</f>
        <v>1962.27</v>
      </c>
      <c r="K180" s="5">
        <f t="shared" si="5"/>
        <v>634.07999999999993</v>
      </c>
      <c r="L180" s="5">
        <f>IFERROR(VLOOKUP(C180,JUNHO!B:H,7,0),"")</f>
        <v>1328.19</v>
      </c>
      <c r="M180" s="59"/>
    </row>
    <row r="181" spans="2:13">
      <c r="B181" s="7">
        <f t="shared" si="6"/>
        <v>173</v>
      </c>
      <c r="C181" s="7">
        <v>2093</v>
      </c>
      <c r="D181" s="6" t="s">
        <v>104</v>
      </c>
      <c r="E181" s="7" t="str">
        <f>IFERROR(VLOOKUP(C181,SRA!B:I,8,0),"")</f>
        <v>CLT</v>
      </c>
      <c r="F181" s="9" t="s">
        <v>725</v>
      </c>
      <c r="G181" s="7" t="str">
        <f>IFERROR(VLOOKUP(VLOOKUP(C181,SRA!B:F,5,0),FUNÇÃO!A:B,2,0),"")</f>
        <v>TEC. EM OPTICA</v>
      </c>
      <c r="H181" s="5">
        <f>IFERROR(VLOOKUP(C181,SRA!B:T,18,0),"")</f>
        <v>1779.83</v>
      </c>
      <c r="I181" s="5">
        <f>IFERROR(VLOOKUP(C181,SRA!B:T,19,0),"")</f>
        <v>0</v>
      </c>
      <c r="J181" s="5">
        <f>IFERROR(VLOOKUP(C181,JUNHO!B:F,3,0),"")</f>
        <v>2050.13</v>
      </c>
      <c r="K181" s="5">
        <f t="shared" si="5"/>
        <v>1249.2600000000002</v>
      </c>
      <c r="L181" s="5">
        <f>IFERROR(VLOOKUP(C181,JUNHO!B:H,7,0),"")</f>
        <v>800.87</v>
      </c>
      <c r="M181" s="59"/>
    </row>
    <row r="182" spans="2:13">
      <c r="B182" s="7">
        <f t="shared" si="6"/>
        <v>174</v>
      </c>
      <c r="C182" s="7">
        <v>2096</v>
      </c>
      <c r="D182" s="6" t="s">
        <v>448</v>
      </c>
      <c r="E182" s="7" t="str">
        <f>IFERROR(VLOOKUP(C182,SRA!B:I,8,0),"")</f>
        <v>CLT</v>
      </c>
      <c r="F182" s="9" t="s">
        <v>725</v>
      </c>
      <c r="G182" s="7" t="str">
        <f>IFERROR(VLOOKUP(VLOOKUP(C182,SRA!B:F,5,0),FUNÇÃO!A:B,2,0),"")</f>
        <v>VIGILANTE 2</v>
      </c>
      <c r="H182" s="5">
        <f>IFERROR(VLOOKUP(C182,SRA!B:T,18,0),"")</f>
        <v>2514.9499999999998</v>
      </c>
      <c r="I182" s="5">
        <f>IFERROR(VLOOKUP(C182,SRA!B:T,19,0),"")</f>
        <v>0</v>
      </c>
      <c r="J182" s="5">
        <f>IFERROR(VLOOKUP(C182,JUNHO!B:F,3,0),"")</f>
        <v>3269.44</v>
      </c>
      <c r="K182" s="5">
        <f t="shared" si="5"/>
        <v>1129.9100000000003</v>
      </c>
      <c r="L182" s="5">
        <f>IFERROR(VLOOKUP(C182,JUNHO!B:H,7,0),"")</f>
        <v>2139.5299999999997</v>
      </c>
      <c r="M182" s="59"/>
    </row>
    <row r="183" spans="2:13">
      <c r="B183" s="7">
        <f t="shared" si="6"/>
        <v>175</v>
      </c>
      <c r="C183" s="7">
        <v>2101</v>
      </c>
      <c r="D183" s="6" t="s">
        <v>105</v>
      </c>
      <c r="E183" s="7" t="str">
        <f>IFERROR(VLOOKUP(C183,SRA!B:I,8,0),"")</f>
        <v>CLT</v>
      </c>
      <c r="F183" s="9" t="s">
        <v>725</v>
      </c>
      <c r="G183" s="7" t="str">
        <f>IFERROR(VLOOKUP(VLOOKUP(C183,SRA!B:F,5,0),FUNÇÃO!A:B,2,0),"")</f>
        <v>OP. DE PROD. IND.</v>
      </c>
      <c r="H183" s="5">
        <f>IFERROR(VLOOKUP(C183,SRA!B:T,18,0),"")</f>
        <v>2514.9499999999998</v>
      </c>
      <c r="I183" s="5">
        <f>IFERROR(VLOOKUP(C183,SRA!B:T,19,0),"")</f>
        <v>0</v>
      </c>
      <c r="J183" s="5">
        <f>IFERROR(VLOOKUP(C183,JUNHO!B:F,3,0),"")</f>
        <v>2514.9499999999998</v>
      </c>
      <c r="K183" s="5">
        <f t="shared" si="5"/>
        <v>1060.2399999999998</v>
      </c>
      <c r="L183" s="5">
        <f>IFERROR(VLOOKUP(C183,JUNHO!B:H,7,0),"")</f>
        <v>1454.71</v>
      </c>
      <c r="M183" s="59"/>
    </row>
    <row r="184" spans="2:13">
      <c r="B184" s="7">
        <f t="shared" si="6"/>
        <v>176</v>
      </c>
      <c r="C184" s="7">
        <v>2115</v>
      </c>
      <c r="D184" s="6" t="s">
        <v>461</v>
      </c>
      <c r="E184" s="7" t="str">
        <f>IFERROR(VLOOKUP(C184,SRA!B:I,8,0),"")</f>
        <v>CLT</v>
      </c>
      <c r="F184" s="9" t="s">
        <v>725</v>
      </c>
      <c r="G184" s="7" t="str">
        <f>IFERROR(VLOOKUP(VLOOKUP(C184,SRA!B:F,5,0),FUNÇÃO!A:B,2,0),"")</f>
        <v>VIGILANTE 2</v>
      </c>
      <c r="H184" s="5">
        <f>IFERROR(VLOOKUP(C184,SRA!B:T,18,0),"")</f>
        <v>2514.9499999999998</v>
      </c>
      <c r="I184" s="5">
        <f>IFERROR(VLOOKUP(C184,SRA!B:T,19,0),"")</f>
        <v>0</v>
      </c>
      <c r="J184" s="5">
        <f>IFERROR(VLOOKUP(C184,JUNHO!B:F,3,0),"")</f>
        <v>3269.44</v>
      </c>
      <c r="K184" s="5">
        <f t="shared" si="5"/>
        <v>849.96000000000049</v>
      </c>
      <c r="L184" s="5">
        <f>IFERROR(VLOOKUP(C184,JUNHO!B:H,7,0),"")</f>
        <v>2419.4799999999996</v>
      </c>
      <c r="M184" s="59"/>
    </row>
    <row r="185" spans="2:13">
      <c r="B185" s="7">
        <f t="shared" si="6"/>
        <v>177</v>
      </c>
      <c r="C185" s="7">
        <v>2117</v>
      </c>
      <c r="D185" s="6" t="s">
        <v>106</v>
      </c>
      <c r="E185" s="7" t="str">
        <f>IFERROR(VLOOKUP(C185,SRA!B:I,8,0),"")</f>
        <v>CLT</v>
      </c>
      <c r="F185" s="9" t="s">
        <v>725</v>
      </c>
      <c r="G185" s="7" t="str">
        <f>IFERROR(VLOOKUP(VLOOKUP(C185,SRA!B:F,5,0),FUNÇÃO!A:B,2,0),"")</f>
        <v>ASS. DE SERVICOS</v>
      </c>
      <c r="H185" s="5">
        <f>IFERROR(VLOOKUP(C185,SRA!B:T,18,0),"")</f>
        <v>1876.7</v>
      </c>
      <c r="I185" s="5">
        <f>IFERROR(VLOOKUP(C185,SRA!B:T,19,0),"")</f>
        <v>0</v>
      </c>
      <c r="J185" s="5">
        <f>IFERROR(VLOOKUP(C185,JUNHO!B:F,3,0),"")</f>
        <v>1876.7</v>
      </c>
      <c r="K185" s="5">
        <f t="shared" si="5"/>
        <v>325.23</v>
      </c>
      <c r="L185" s="5">
        <f>IFERROR(VLOOKUP(C185,JUNHO!B:H,7,0),"")</f>
        <v>1551.47</v>
      </c>
      <c r="M185" s="59"/>
    </row>
    <row r="186" spans="2:13">
      <c r="B186" s="7">
        <f t="shared" si="6"/>
        <v>178</v>
      </c>
      <c r="C186" s="7">
        <v>2120</v>
      </c>
      <c r="D186" s="6" t="s">
        <v>107</v>
      </c>
      <c r="E186" s="7" t="str">
        <f>IFERROR(VLOOKUP(C186,SRA!B:I,8,0),"")</f>
        <v>CLT</v>
      </c>
      <c r="F186" s="9" t="s">
        <v>725</v>
      </c>
      <c r="G186" s="7" t="str">
        <f>IFERROR(VLOOKUP(VLOOKUP(C186,SRA!B:F,5,0),FUNÇÃO!A:B,2,0),"")</f>
        <v>ASS. DE SERVICOS</v>
      </c>
      <c r="H186" s="5">
        <f>IFERROR(VLOOKUP(C186,SRA!B:T,18,0),"")</f>
        <v>1994.99</v>
      </c>
      <c r="I186" s="5">
        <f>IFERROR(VLOOKUP(C186,SRA!B:T,19,0),"")</f>
        <v>0</v>
      </c>
      <c r="J186" s="5">
        <f>IFERROR(VLOOKUP(C186,JUNHO!B:F,3,0),"")</f>
        <v>1994.99</v>
      </c>
      <c r="K186" s="5">
        <f t="shared" si="5"/>
        <v>402.75</v>
      </c>
      <c r="L186" s="5">
        <f>IFERROR(VLOOKUP(C186,JUNHO!B:H,7,0),"")</f>
        <v>1592.24</v>
      </c>
      <c r="M186" s="59"/>
    </row>
    <row r="187" spans="2:13">
      <c r="B187" s="7">
        <f t="shared" si="6"/>
        <v>179</v>
      </c>
      <c r="C187" s="7">
        <v>2121</v>
      </c>
      <c r="D187" s="6" t="s">
        <v>108</v>
      </c>
      <c r="E187" s="7" t="str">
        <f>IFERROR(VLOOKUP(C187,SRA!B:I,8,0),"")</f>
        <v>CLT</v>
      </c>
      <c r="F187" s="9" t="s">
        <v>725</v>
      </c>
      <c r="G187" s="7" t="str">
        <f>IFERROR(VLOOKUP(VLOOKUP(C187,SRA!B:F,5,0),FUNÇÃO!A:B,2,0),"")</f>
        <v>TEC. EM OPTICA</v>
      </c>
      <c r="H187" s="5">
        <f>IFERROR(VLOOKUP(C187,SRA!B:T,18,0),"")</f>
        <v>1779.83</v>
      </c>
      <c r="I187" s="5">
        <f>IFERROR(VLOOKUP(C187,SRA!B:T,19,0),"")</f>
        <v>0</v>
      </c>
      <c r="J187" s="5">
        <f>IFERROR(VLOOKUP(C187,JUNHO!B:F,3,0),"")</f>
        <v>1779.83</v>
      </c>
      <c r="K187" s="5">
        <f t="shared" si="5"/>
        <v>611.23999999999978</v>
      </c>
      <c r="L187" s="5">
        <f>IFERROR(VLOOKUP(C187,JUNHO!B:H,7,0),"")</f>
        <v>1168.5900000000001</v>
      </c>
      <c r="M187" s="59"/>
    </row>
    <row r="188" spans="2:13">
      <c r="B188" s="7">
        <f t="shared" si="6"/>
        <v>180</v>
      </c>
      <c r="C188" s="7">
        <v>2122</v>
      </c>
      <c r="D188" s="6" t="s">
        <v>109</v>
      </c>
      <c r="E188" s="7" t="str">
        <f>IFERROR(VLOOKUP(C188,SRA!B:I,8,0),"")</f>
        <v>CLT</v>
      </c>
      <c r="F188" s="9" t="s">
        <v>725</v>
      </c>
      <c r="G188" s="7" t="str">
        <f>IFERROR(VLOOKUP(VLOOKUP(C188,SRA!B:F,5,0),FUNÇÃO!A:B,2,0),"")</f>
        <v>TEC. EM OPTICA</v>
      </c>
      <c r="H188" s="5">
        <f>IFERROR(VLOOKUP(C188,SRA!B:T,18,0),"")</f>
        <v>1779.83</v>
      </c>
      <c r="I188" s="5">
        <f>IFERROR(VLOOKUP(C188,SRA!B:T,19,0),"")</f>
        <v>0</v>
      </c>
      <c r="J188" s="5">
        <f>IFERROR(VLOOKUP(C188,JUNHO!B:F,3,0),"")</f>
        <v>1779.83</v>
      </c>
      <c r="K188" s="5">
        <f t="shared" si="5"/>
        <v>975.34999999999991</v>
      </c>
      <c r="L188" s="5">
        <f>IFERROR(VLOOKUP(C188,JUNHO!B:H,7,0),"")</f>
        <v>804.48</v>
      </c>
      <c r="M188" s="59"/>
    </row>
    <row r="189" spans="2:13">
      <c r="B189" s="7">
        <f t="shared" si="6"/>
        <v>181</v>
      </c>
      <c r="C189" s="7">
        <v>2124</v>
      </c>
      <c r="D189" s="6" t="s">
        <v>452</v>
      </c>
      <c r="E189" s="7" t="str">
        <f>IFERROR(VLOOKUP(C189,SRA!B:I,8,0),"")</f>
        <v>CLT</v>
      </c>
      <c r="F189" s="9" t="s">
        <v>725</v>
      </c>
      <c r="G189" s="7" t="str">
        <f>IFERROR(VLOOKUP(VLOOKUP(C189,SRA!B:F,5,0),FUNÇÃO!A:B,2,0),"")</f>
        <v>VIGILANTE 2</v>
      </c>
      <c r="H189" s="5">
        <f>IFERROR(VLOOKUP(C189,SRA!B:T,18,0),"")</f>
        <v>2514.9499999999998</v>
      </c>
      <c r="I189" s="5">
        <f>IFERROR(VLOOKUP(C189,SRA!B:T,19,0),"")</f>
        <v>0</v>
      </c>
      <c r="J189" s="5">
        <f>IFERROR(VLOOKUP(C189,JUNHO!B:F,3,0),"")</f>
        <v>3269.44</v>
      </c>
      <c r="K189" s="5">
        <f t="shared" si="5"/>
        <v>1121.6799999999998</v>
      </c>
      <c r="L189" s="5">
        <f>IFERROR(VLOOKUP(C189,JUNHO!B:H,7,0),"")</f>
        <v>2147.7600000000002</v>
      </c>
      <c r="M189" s="59"/>
    </row>
    <row r="190" spans="2:13">
      <c r="B190" s="7">
        <f t="shared" si="6"/>
        <v>182</v>
      </c>
      <c r="C190" s="7">
        <v>2125</v>
      </c>
      <c r="D190" s="6" t="s">
        <v>110</v>
      </c>
      <c r="E190" s="7" t="str">
        <f>IFERROR(VLOOKUP(C190,SRA!B:I,8,0),"")</f>
        <v>CLT</v>
      </c>
      <c r="F190" s="9" t="s">
        <v>725</v>
      </c>
      <c r="G190" s="7" t="str">
        <f>IFERROR(VLOOKUP(VLOOKUP(C190,SRA!B:F,5,0),FUNÇÃO!A:B,2,0),"")</f>
        <v>OP. DE PROD. IND.</v>
      </c>
      <c r="H190" s="5">
        <f>IFERROR(VLOOKUP(C190,SRA!B:T,18,0),"")</f>
        <v>2772.72</v>
      </c>
      <c r="I190" s="5">
        <f>IFERROR(VLOOKUP(C190,SRA!B:T,19,0),"")</f>
        <v>708.95</v>
      </c>
      <c r="J190" s="5">
        <f>IFERROR(VLOOKUP(C190,JUNHO!B:F,3,0),"")</f>
        <v>3481.67</v>
      </c>
      <c r="K190" s="5">
        <f t="shared" si="5"/>
        <v>1162.1999999999998</v>
      </c>
      <c r="L190" s="5">
        <f>IFERROR(VLOOKUP(C190,JUNHO!B:H,7,0),"")</f>
        <v>2319.4700000000003</v>
      </c>
      <c r="M190" s="59"/>
    </row>
    <row r="191" spans="2:13">
      <c r="B191" s="7">
        <f t="shared" si="6"/>
        <v>183</v>
      </c>
      <c r="C191" s="7">
        <v>2126</v>
      </c>
      <c r="D191" s="6" t="s">
        <v>111</v>
      </c>
      <c r="E191" s="7" t="str">
        <f>IFERROR(VLOOKUP(C191,SRA!B:I,8,0),"")</f>
        <v>CLT</v>
      </c>
      <c r="F191" s="9" t="s">
        <v>725</v>
      </c>
      <c r="G191" s="7" t="str">
        <f>IFERROR(VLOOKUP(VLOOKUP(C191,SRA!B:F,5,0),FUNÇÃO!A:B,2,0),"")</f>
        <v>OP. DE PROD. IND.</v>
      </c>
      <c r="H191" s="5">
        <f>IFERROR(VLOOKUP(C191,SRA!B:T,18,0),"")</f>
        <v>2772.72</v>
      </c>
      <c r="I191" s="5">
        <f>IFERROR(VLOOKUP(C191,SRA!B:T,19,0),"")</f>
        <v>0</v>
      </c>
      <c r="J191" s="5">
        <f>IFERROR(VLOOKUP(C191,JUNHO!B:F,3,0),"")</f>
        <v>2772.72</v>
      </c>
      <c r="K191" s="5">
        <f t="shared" si="5"/>
        <v>1390.3999999999999</v>
      </c>
      <c r="L191" s="5">
        <f>IFERROR(VLOOKUP(C191,JUNHO!B:H,7,0),"")</f>
        <v>1382.32</v>
      </c>
      <c r="M191" s="59"/>
    </row>
    <row r="192" spans="2:13">
      <c r="B192" s="7">
        <f t="shared" si="6"/>
        <v>184</v>
      </c>
      <c r="C192" s="7">
        <v>2128</v>
      </c>
      <c r="D192" s="6" t="s">
        <v>112</v>
      </c>
      <c r="E192" s="7" t="str">
        <f>IFERROR(VLOOKUP(C192,SRA!B:I,8,0),"")</f>
        <v>CLT</v>
      </c>
      <c r="F192" s="1" t="s">
        <v>757</v>
      </c>
      <c r="G192" s="7" t="str">
        <f>IFERROR(VLOOKUP(VLOOKUP(C192,SRA!B:F,5,0),FUNÇÃO!A:B,2,0),"")</f>
        <v>OP. DE PROD. IND.</v>
      </c>
      <c r="H192" s="5">
        <f>IFERROR(VLOOKUP(C192,SRA!B:T,18,0),"")</f>
        <v>7613.57</v>
      </c>
      <c r="I192" s="5">
        <f>IFERROR(VLOOKUP(C192,SRA!B:T,19,0),"")</f>
        <v>0</v>
      </c>
      <c r="J192" s="5">
        <f>IFERROR(VLOOKUP(C192,JUNHO!B:F,3,0),"")</f>
        <v>20573.150000000001</v>
      </c>
      <c r="K192" s="5">
        <f t="shared" si="5"/>
        <v>10869.930000000002</v>
      </c>
      <c r="L192" s="5">
        <f>IFERROR(VLOOKUP(C192,JUNHO!B:H,7,0),"")</f>
        <v>9703.2199999999993</v>
      </c>
      <c r="M192" s="59"/>
    </row>
    <row r="193" spans="2:13">
      <c r="B193" s="7">
        <f t="shared" si="6"/>
        <v>185</v>
      </c>
      <c r="C193" s="7">
        <v>2129</v>
      </c>
      <c r="D193" s="6" t="s">
        <v>113</v>
      </c>
      <c r="E193" s="7" t="str">
        <f>IFERROR(VLOOKUP(C193,SRA!B:I,8,0),"")</f>
        <v>CLT</v>
      </c>
      <c r="F193" s="9" t="s">
        <v>725</v>
      </c>
      <c r="G193" s="7" t="str">
        <f>IFERROR(VLOOKUP(VLOOKUP(C193,SRA!B:F,5,0),FUNÇÃO!A:B,2,0),"")</f>
        <v>TEC UTI TRA EFLUENTE</v>
      </c>
      <c r="H193" s="5">
        <f>IFERROR(VLOOKUP(C193,SRA!B:T,18,0),"")</f>
        <v>1614.36</v>
      </c>
      <c r="I193" s="5">
        <f>IFERROR(VLOOKUP(C193,SRA!B:T,19,0),"")</f>
        <v>0</v>
      </c>
      <c r="J193" s="5">
        <f>IFERROR(VLOOKUP(C193,JUNHO!B:F,3,0),"")</f>
        <v>2329.14</v>
      </c>
      <c r="K193" s="5">
        <f t="shared" si="5"/>
        <v>972.06</v>
      </c>
      <c r="L193" s="5">
        <f>IFERROR(VLOOKUP(C193,JUNHO!B:H,7,0),"")</f>
        <v>1357.08</v>
      </c>
      <c r="M193" s="59"/>
    </row>
    <row r="194" spans="2:13">
      <c r="B194" s="7">
        <f t="shared" si="6"/>
        <v>186</v>
      </c>
      <c r="C194" s="7">
        <v>2130</v>
      </c>
      <c r="D194" s="6" t="s">
        <v>114</v>
      </c>
      <c r="E194" s="7" t="str">
        <f>IFERROR(VLOOKUP(C194,SRA!B:I,8,0),"")</f>
        <v>CLT</v>
      </c>
      <c r="F194" s="9" t="s">
        <v>725</v>
      </c>
      <c r="G194" s="7" t="str">
        <f>IFERROR(VLOOKUP(VLOOKUP(C194,SRA!B:F,5,0),FUNÇÃO!A:B,2,0),"")</f>
        <v>TEC EM UTI CALDEIRA</v>
      </c>
      <c r="H194" s="5">
        <f>IFERROR(VLOOKUP(C194,SRA!B:T,18,0),"")</f>
        <v>1614.36</v>
      </c>
      <c r="I194" s="5">
        <f>IFERROR(VLOOKUP(C194,SRA!B:T,19,0),"")</f>
        <v>0</v>
      </c>
      <c r="J194" s="5">
        <f>IFERROR(VLOOKUP(C194,JUNHO!B:F,3,0),"")</f>
        <v>1614.36</v>
      </c>
      <c r="K194" s="5">
        <f t="shared" si="5"/>
        <v>406.05999999999995</v>
      </c>
      <c r="L194" s="5">
        <f>IFERROR(VLOOKUP(C194,JUNHO!B:H,7,0),"")</f>
        <v>1208.3</v>
      </c>
      <c r="M194" s="59"/>
    </row>
    <row r="195" spans="2:13">
      <c r="B195" s="7">
        <f t="shared" si="6"/>
        <v>187</v>
      </c>
      <c r="C195" s="7">
        <v>2131</v>
      </c>
      <c r="D195" s="6" t="s">
        <v>115</v>
      </c>
      <c r="E195" s="7" t="str">
        <f>IFERROR(VLOOKUP(C195,SRA!B:I,8,0),"")</f>
        <v>CLT</v>
      </c>
      <c r="F195" s="9" t="s">
        <v>725</v>
      </c>
      <c r="G195" s="7" t="str">
        <f>IFERROR(VLOOKUP(VLOOKUP(C195,SRA!B:F,5,0),FUNÇÃO!A:B,2,0),"")</f>
        <v>OP. DE PROD. IND.</v>
      </c>
      <c r="H195" s="5">
        <f>IFERROR(VLOOKUP(C195,SRA!B:T,18,0),"")</f>
        <v>2514.9499999999998</v>
      </c>
      <c r="I195" s="5">
        <f>IFERROR(VLOOKUP(C195,SRA!B:T,19,0),"")</f>
        <v>0</v>
      </c>
      <c r="J195" s="5">
        <f>IFERROR(VLOOKUP(C195,JUNHO!B:F,3,0),"")</f>
        <v>3236.68</v>
      </c>
      <c r="K195" s="5">
        <f t="shared" si="5"/>
        <v>1905.33</v>
      </c>
      <c r="L195" s="5">
        <f>IFERROR(VLOOKUP(C195,JUNHO!B:H,7,0),"")</f>
        <v>1331.35</v>
      </c>
      <c r="M195" s="59"/>
    </row>
    <row r="196" spans="2:13">
      <c r="B196" s="7">
        <f t="shared" si="6"/>
        <v>188</v>
      </c>
      <c r="C196" s="7">
        <v>2134</v>
      </c>
      <c r="D196" s="6" t="s">
        <v>116</v>
      </c>
      <c r="E196" s="7" t="str">
        <f>IFERROR(VLOOKUP(C196,SRA!B:I,8,0),"")</f>
        <v>CLT</v>
      </c>
      <c r="F196" s="9" t="s">
        <v>725</v>
      </c>
      <c r="G196" s="7" t="str">
        <f>IFERROR(VLOOKUP(VLOOKUP(C196,SRA!B:F,5,0),FUNÇÃO!A:B,2,0),"")</f>
        <v>OP. DE PROD. IND.</v>
      </c>
      <c r="H196" s="5">
        <f>IFERROR(VLOOKUP(C196,SRA!B:T,18,0),"")</f>
        <v>2772.72</v>
      </c>
      <c r="I196" s="5">
        <f>IFERROR(VLOOKUP(C196,SRA!B:T,19,0),"")</f>
        <v>0</v>
      </c>
      <c r="J196" s="5">
        <f>IFERROR(VLOOKUP(C196,JUNHO!B:F,3,0),"")</f>
        <v>2772.72</v>
      </c>
      <c r="K196" s="5">
        <f t="shared" si="5"/>
        <v>1169.58</v>
      </c>
      <c r="L196" s="5">
        <f>IFERROR(VLOOKUP(C196,JUNHO!B:H,7,0),"")</f>
        <v>1603.1399999999999</v>
      </c>
      <c r="M196" s="59"/>
    </row>
    <row r="197" spans="2:13">
      <c r="B197" s="7">
        <f t="shared" si="6"/>
        <v>189</v>
      </c>
      <c r="C197" s="7">
        <v>2136</v>
      </c>
      <c r="D197" s="6" t="s">
        <v>117</v>
      </c>
      <c r="E197" s="7" t="str">
        <f>IFERROR(VLOOKUP(C197,SRA!B:I,8,0),"")</f>
        <v>CLT</v>
      </c>
      <c r="F197" s="9" t="s">
        <v>725</v>
      </c>
      <c r="G197" s="7" t="str">
        <f>IFERROR(VLOOKUP(VLOOKUP(C197,SRA!B:F,5,0),FUNÇÃO!A:B,2,0),"")</f>
        <v>ASS. DE SERVICOS</v>
      </c>
      <c r="H197" s="5">
        <f>IFERROR(VLOOKUP(C197,SRA!B:T,18,0),"")</f>
        <v>1621.15</v>
      </c>
      <c r="I197" s="5">
        <f>IFERROR(VLOOKUP(C197,SRA!B:T,19,0),"")</f>
        <v>708.95</v>
      </c>
      <c r="J197" s="5">
        <f>IFERROR(VLOOKUP(C197,JUNHO!B:F,3,0),"")</f>
        <v>2956.33</v>
      </c>
      <c r="K197" s="5">
        <f t="shared" si="5"/>
        <v>1455.02</v>
      </c>
      <c r="L197" s="19">
        <f>IFERROR(VLOOKUP(C197,JUNHO!B:H,7,0),"")</f>
        <v>1501.31</v>
      </c>
      <c r="M197" s="59"/>
    </row>
    <row r="198" spans="2:13">
      <c r="B198" s="7">
        <f t="shared" si="6"/>
        <v>190</v>
      </c>
      <c r="C198" s="7">
        <v>2137</v>
      </c>
      <c r="D198" s="6" t="s">
        <v>118</v>
      </c>
      <c r="E198" s="7" t="str">
        <f>IFERROR(VLOOKUP(C198,SRA!B:I,8,0),"")</f>
        <v>CLT</v>
      </c>
      <c r="F198" s="9" t="s">
        <v>725</v>
      </c>
      <c r="G198" s="7" t="str">
        <f>IFERROR(VLOOKUP(VLOOKUP(C198,SRA!B:F,5,0),FUNÇÃO!A:B,2,0),"")</f>
        <v>ANALISTA CONTABIL</v>
      </c>
      <c r="H198" s="5">
        <f>IFERROR(VLOOKUP(C198,SRA!B:T,18,0),"")</f>
        <v>6954.34</v>
      </c>
      <c r="I198" s="5">
        <f>IFERROR(VLOOKUP(C198,SRA!B:T,19,0),"")</f>
        <v>3057.34</v>
      </c>
      <c r="J198" s="5">
        <f>IFERROR(VLOOKUP(C198,JUNHO!B:F,3,0),"")</f>
        <v>10011.68</v>
      </c>
      <c r="K198" s="5">
        <f t="shared" si="5"/>
        <v>2979.3600000000006</v>
      </c>
      <c r="L198" s="5">
        <f>IFERROR(VLOOKUP(C198,JUNHO!B:H,7,0),"")</f>
        <v>7032.32</v>
      </c>
      <c r="M198" s="59"/>
    </row>
    <row r="199" spans="2:13">
      <c r="B199" s="7">
        <f t="shared" si="6"/>
        <v>191</v>
      </c>
      <c r="C199" s="7">
        <v>2140</v>
      </c>
      <c r="D199" s="6" t="s">
        <v>119</v>
      </c>
      <c r="E199" s="7" t="str">
        <f>IFERROR(VLOOKUP(C199,SRA!B:I,8,0),"")</f>
        <v>CLT</v>
      </c>
      <c r="F199" s="9" t="s">
        <v>725</v>
      </c>
      <c r="G199" s="7" t="str">
        <f>IFERROR(VLOOKUP(VLOOKUP(C199,SRA!B:F,5,0),FUNÇÃO!A:B,2,0),"")</f>
        <v>OP. PROD. IND. (D)</v>
      </c>
      <c r="H199" s="5">
        <f>IFERROR(VLOOKUP(C199,SRA!B:T,18,0),"")</f>
        <v>4685.7</v>
      </c>
      <c r="I199" s="5">
        <f>IFERROR(VLOOKUP(C199,SRA!B:T,19,0),"")</f>
        <v>0</v>
      </c>
      <c r="J199" s="5">
        <f>IFERROR(VLOOKUP(C199,JUNHO!B:F,3,0),"")</f>
        <v>4685.7</v>
      </c>
      <c r="K199" s="5">
        <f t="shared" si="5"/>
        <v>854.9399999999996</v>
      </c>
      <c r="L199" s="5">
        <f>IFERROR(VLOOKUP(C199,JUNHO!B:H,7,0),"")</f>
        <v>3830.76</v>
      </c>
      <c r="M199" s="59"/>
    </row>
    <row r="200" spans="2:13">
      <c r="B200" s="7">
        <f t="shared" si="6"/>
        <v>192</v>
      </c>
      <c r="C200" s="7">
        <v>2142</v>
      </c>
      <c r="D200" s="6" t="s">
        <v>120</v>
      </c>
      <c r="E200" s="7" t="str">
        <f>IFERROR(VLOOKUP(C200,SRA!B:I,8,0),"")</f>
        <v>CLT</v>
      </c>
      <c r="F200" s="9" t="s">
        <v>725</v>
      </c>
      <c r="G200" s="7" t="str">
        <f>IFERROR(VLOOKUP(VLOOKUP(C200,SRA!B:F,5,0),FUNÇÃO!A:B,2,0),"")</f>
        <v>OP. PROD. IND. (D)</v>
      </c>
      <c r="H200" s="5">
        <f>IFERROR(VLOOKUP(C200,SRA!B:T,18,0),"")</f>
        <v>4461.18</v>
      </c>
      <c r="I200" s="5">
        <f>IFERROR(VLOOKUP(C200,SRA!B:T,19,0),"")</f>
        <v>0</v>
      </c>
      <c r="J200" s="5">
        <f>IFERROR(VLOOKUP(C200,JUNHO!B:F,3,0),"")</f>
        <v>4461.18</v>
      </c>
      <c r="K200" s="5">
        <f t="shared" si="5"/>
        <v>804.14000000000033</v>
      </c>
      <c r="L200" s="5">
        <f>IFERROR(VLOOKUP(C200,JUNHO!B:H,7,0),"")</f>
        <v>3657.04</v>
      </c>
      <c r="M200" s="59"/>
    </row>
    <row r="201" spans="2:13">
      <c r="B201" s="7">
        <f t="shared" si="6"/>
        <v>193</v>
      </c>
      <c r="C201" s="7">
        <v>2143</v>
      </c>
      <c r="D201" s="6" t="s">
        <v>121</v>
      </c>
      <c r="E201" s="7" t="str">
        <f>IFERROR(VLOOKUP(C201,SRA!B:I,8,0),"")</f>
        <v>CLT</v>
      </c>
      <c r="F201" s="9" t="s">
        <v>725</v>
      </c>
      <c r="G201" s="7" t="str">
        <f>IFERROR(VLOOKUP(VLOOKUP(C201,SRA!B:F,5,0),FUNÇÃO!A:B,2,0),"")</f>
        <v>OP. DE PROD. IND.</v>
      </c>
      <c r="H201" s="5">
        <f>IFERROR(VLOOKUP(C201,SRA!B:T,18,0),"")</f>
        <v>1621.15</v>
      </c>
      <c r="I201" s="5">
        <f>IFERROR(VLOOKUP(C201,SRA!B:T,19,0),"")</f>
        <v>0</v>
      </c>
      <c r="J201" s="5">
        <f>IFERROR(VLOOKUP(C201,JUNHO!B:F,3,0),"")</f>
        <v>1621.15</v>
      </c>
      <c r="K201" s="5">
        <f t="shared" si="5"/>
        <v>329.73</v>
      </c>
      <c r="L201" s="5">
        <f>IFERROR(VLOOKUP(C201,JUNHO!B:H,7,0),"")</f>
        <v>1291.42</v>
      </c>
      <c r="M201" s="59"/>
    </row>
    <row r="202" spans="2:13">
      <c r="B202" s="7">
        <f t="shared" si="6"/>
        <v>194</v>
      </c>
      <c r="C202" s="7">
        <v>2145</v>
      </c>
      <c r="D202" s="6" t="s">
        <v>122</v>
      </c>
      <c r="E202" s="7" t="str">
        <f>IFERROR(VLOOKUP(C202,SRA!B:I,8,0),"")</f>
        <v>CLT</v>
      </c>
      <c r="F202" s="9" t="s">
        <v>725</v>
      </c>
      <c r="G202" s="7" t="str">
        <f>IFERROR(VLOOKUP(VLOOKUP(C202,SRA!B:F,5,0),FUNÇÃO!A:B,2,0),"")</f>
        <v>OP. DE PROD. IND.</v>
      </c>
      <c r="H202" s="5">
        <f>IFERROR(VLOOKUP(C202,SRA!B:T,18,0),"")</f>
        <v>2772.72</v>
      </c>
      <c r="I202" s="5">
        <f>IFERROR(VLOOKUP(C202,SRA!B:T,19,0),"")</f>
        <v>0</v>
      </c>
      <c r="J202" s="5">
        <f>IFERROR(VLOOKUP(C202,JUNHO!B:F,3,0),"")</f>
        <v>2772.72</v>
      </c>
      <c r="K202" s="5">
        <f t="shared" ref="K202:K265" si="7">J202-L202</f>
        <v>804.68999999999983</v>
      </c>
      <c r="L202" s="5">
        <f>IFERROR(VLOOKUP(C202,JUNHO!B:H,7,0),"")</f>
        <v>1968.03</v>
      </c>
      <c r="M202" s="59"/>
    </row>
    <row r="203" spans="2:13">
      <c r="B203" s="7">
        <f t="shared" si="6"/>
        <v>195</v>
      </c>
      <c r="C203" s="7">
        <v>2146</v>
      </c>
      <c r="D203" s="6" t="s">
        <v>123</v>
      </c>
      <c r="E203" s="7" t="str">
        <f>IFERROR(VLOOKUP(C203,SRA!B:I,8,0),"")</f>
        <v>CLT</v>
      </c>
      <c r="F203" s="9" t="s">
        <v>725</v>
      </c>
      <c r="G203" s="7" t="str">
        <f>IFERROR(VLOOKUP(VLOOKUP(C203,SRA!B:F,5,0),FUNÇÃO!A:B,2,0),"")</f>
        <v>OP. DE PROD. IND.</v>
      </c>
      <c r="H203" s="5">
        <f>IFERROR(VLOOKUP(C203,SRA!B:T,18,0),"")</f>
        <v>2395.17</v>
      </c>
      <c r="I203" s="5">
        <f>IFERROR(VLOOKUP(C203,SRA!B:T,19,0),"")</f>
        <v>0</v>
      </c>
      <c r="J203" s="5">
        <f>IFERROR(VLOOKUP(C203,JUNHO!B:F,3,0),"")</f>
        <v>2395.17</v>
      </c>
      <c r="K203" s="5">
        <f t="shared" si="7"/>
        <v>1193.21</v>
      </c>
      <c r="L203" s="5">
        <f>IFERROR(VLOOKUP(C203,JUNHO!B:H,7,0),"")</f>
        <v>1201.96</v>
      </c>
      <c r="M203" s="59"/>
    </row>
    <row r="204" spans="2:13">
      <c r="B204" s="7">
        <f t="shared" si="6"/>
        <v>196</v>
      </c>
      <c r="C204" s="7">
        <v>2149</v>
      </c>
      <c r="D204" s="6" t="s">
        <v>124</v>
      </c>
      <c r="E204" s="7" t="str">
        <f>IFERROR(VLOOKUP(C204,SRA!B:I,8,0),"")</f>
        <v>CLT</v>
      </c>
      <c r="F204" s="9" t="s">
        <v>725</v>
      </c>
      <c r="G204" s="7" t="str">
        <f>IFERROR(VLOOKUP(VLOOKUP(C204,SRA!B:F,5,0),FUNÇÃO!A:B,2,0),"")</f>
        <v>OP. DE PROD. IND.</v>
      </c>
      <c r="H204" s="5">
        <f>IFERROR(VLOOKUP(C204,SRA!B:T,18,0),"")</f>
        <v>2395.17</v>
      </c>
      <c r="I204" s="5">
        <f>IFERROR(VLOOKUP(C204,SRA!B:T,19,0),"")</f>
        <v>0</v>
      </c>
      <c r="J204" s="5">
        <f>IFERROR(VLOOKUP(C204,JUNHO!B:F,3,0),"")</f>
        <v>2395.17</v>
      </c>
      <c r="K204" s="5">
        <f t="shared" si="7"/>
        <v>926.6400000000001</v>
      </c>
      <c r="L204" s="5">
        <f>IFERROR(VLOOKUP(C204,JUNHO!B:H,7,0),"")</f>
        <v>1468.53</v>
      </c>
      <c r="M204" s="59"/>
    </row>
    <row r="205" spans="2:13">
      <c r="B205" s="7">
        <f t="shared" si="6"/>
        <v>197</v>
      </c>
      <c r="C205" s="7">
        <v>2151</v>
      </c>
      <c r="D205" s="6" t="s">
        <v>125</v>
      </c>
      <c r="E205" s="7" t="str">
        <f>IFERROR(VLOOKUP(C205,SRA!B:I,8,0),"")</f>
        <v>CLT</v>
      </c>
      <c r="F205" s="9" t="s">
        <v>725</v>
      </c>
      <c r="G205" s="7" t="str">
        <f>IFERROR(VLOOKUP(VLOOKUP(C205,SRA!B:F,5,0),FUNÇÃO!A:B,2,0),"")</f>
        <v>OP. PROD. IND. (D)</v>
      </c>
      <c r="H205" s="5">
        <f>IFERROR(VLOOKUP(C205,SRA!B:T,18,0),"")</f>
        <v>2498.5099999999998</v>
      </c>
      <c r="I205" s="5">
        <f>IFERROR(VLOOKUP(C205,SRA!B:T,19,0),"")</f>
        <v>0</v>
      </c>
      <c r="J205" s="5">
        <f>IFERROR(VLOOKUP(C205,JUNHO!B:F,3,0),"")</f>
        <v>2498.5100000000002</v>
      </c>
      <c r="K205" s="5">
        <f t="shared" si="7"/>
        <v>528.31000000000017</v>
      </c>
      <c r="L205" s="5">
        <f>IFERROR(VLOOKUP(C205,JUNHO!B:H,7,0),"")</f>
        <v>1970.2</v>
      </c>
      <c r="M205" s="59"/>
    </row>
    <row r="206" spans="2:13">
      <c r="B206" s="7">
        <f t="shared" si="6"/>
        <v>198</v>
      </c>
      <c r="C206" s="7">
        <v>2153</v>
      </c>
      <c r="D206" s="6" t="s">
        <v>126</v>
      </c>
      <c r="E206" s="7" t="str">
        <f>IFERROR(VLOOKUP(C206,SRA!B:I,8,0),"")</f>
        <v>CLT</v>
      </c>
      <c r="F206" s="9" t="s">
        <v>725</v>
      </c>
      <c r="G206" s="7" t="str">
        <f>IFERROR(VLOOKUP(VLOOKUP(C206,SRA!B:F,5,0),FUNÇÃO!A:B,2,0),"")</f>
        <v>OP. DE PROD. IND.</v>
      </c>
      <c r="H206" s="5">
        <f>IFERROR(VLOOKUP(C206,SRA!B:T,18,0),"")</f>
        <v>2911.36</v>
      </c>
      <c r="I206" s="5">
        <f>IFERROR(VLOOKUP(C206,SRA!B:T,19,0),"")</f>
        <v>0</v>
      </c>
      <c r="J206" s="5">
        <f>IFERROR(VLOOKUP(C206,JUNHO!B:F,3,0),"")</f>
        <v>2911.36</v>
      </c>
      <c r="K206" s="5">
        <f t="shared" si="7"/>
        <v>1286.69</v>
      </c>
      <c r="L206" s="5">
        <f>IFERROR(VLOOKUP(C206,JUNHO!B:H,7,0),"")</f>
        <v>1624.67</v>
      </c>
      <c r="M206" s="59"/>
    </row>
    <row r="207" spans="2:13">
      <c r="B207" s="7">
        <f t="shared" si="6"/>
        <v>199</v>
      </c>
      <c r="C207" s="7">
        <v>2156</v>
      </c>
      <c r="D207" s="6" t="s">
        <v>127</v>
      </c>
      <c r="E207" s="7" t="str">
        <f>IFERROR(VLOOKUP(C207,SRA!B:I,8,0),"")</f>
        <v>CLT</v>
      </c>
      <c r="F207" s="9" t="s">
        <v>725</v>
      </c>
      <c r="G207" s="7" t="str">
        <f>IFERROR(VLOOKUP(VLOOKUP(C207,SRA!B:F,5,0),FUNÇÃO!A:B,2,0),"")</f>
        <v>TEC. EM ADM. E FIN.</v>
      </c>
      <c r="H207" s="5">
        <f>IFERROR(VLOOKUP(C207,SRA!B:T,18,0),"")</f>
        <v>2761.12</v>
      </c>
      <c r="I207" s="5">
        <f>IFERROR(VLOOKUP(C207,SRA!B:T,19,0),"")</f>
        <v>0</v>
      </c>
      <c r="J207" s="5">
        <f>IFERROR(VLOOKUP(C207,JUNHO!B:F,3,0),"")</f>
        <v>2761.12</v>
      </c>
      <c r="K207" s="5">
        <f t="shared" si="7"/>
        <v>1447.8999999999999</v>
      </c>
      <c r="L207" s="5">
        <f>IFERROR(VLOOKUP(C207,JUNHO!B:H,7,0),"")</f>
        <v>1313.22</v>
      </c>
      <c r="M207" s="59"/>
    </row>
    <row r="208" spans="2:13">
      <c r="B208" s="7">
        <f t="shared" ref="B208:B268" si="8">B207+1</f>
        <v>200</v>
      </c>
      <c r="C208" s="7">
        <v>2159</v>
      </c>
      <c r="D208" s="6" t="s">
        <v>128</v>
      </c>
      <c r="E208" s="7" t="str">
        <f>IFERROR(VLOOKUP(C208,SRA!B:I,8,0),"")</f>
        <v>CLT</v>
      </c>
      <c r="F208" s="1" t="s">
        <v>757</v>
      </c>
      <c r="G208" s="7" t="str">
        <f>IFERROR(VLOOKUP(VLOOKUP(C208,SRA!B:F,5,0),FUNÇÃO!A:B,2,0),"")</f>
        <v>TEC. EM ADM. E FIN.</v>
      </c>
      <c r="H208" s="5">
        <f>IFERROR(VLOOKUP(C208,SRA!B:T,18,0),"")</f>
        <v>5166.95</v>
      </c>
      <c r="I208" s="5">
        <f>IFERROR(VLOOKUP(C208,SRA!B:T,19,0),"")</f>
        <v>0</v>
      </c>
      <c r="J208" s="5">
        <f>IFERROR(VLOOKUP(C208,JUNHO!B:F,3,0),"")</f>
        <v>8611.58</v>
      </c>
      <c r="K208" s="5">
        <f t="shared" si="7"/>
        <v>7107.42</v>
      </c>
      <c r="L208" s="5">
        <f>IFERROR(VLOOKUP(C208,JUNHO!B:H,7,0),"")</f>
        <v>1504.16</v>
      </c>
      <c r="M208" s="59"/>
    </row>
    <row r="209" spans="2:13">
      <c r="B209" s="7">
        <f t="shared" si="8"/>
        <v>201</v>
      </c>
      <c r="C209" s="7">
        <v>2161</v>
      </c>
      <c r="D209" s="6" t="s">
        <v>130</v>
      </c>
      <c r="E209" s="7" t="str">
        <f>IFERROR(VLOOKUP(C209,SRA!B:I,8,0),"")</f>
        <v>CLT</v>
      </c>
      <c r="F209" s="9" t="s">
        <v>725</v>
      </c>
      <c r="G209" s="7" t="str">
        <f>IFERROR(VLOOKUP(VLOOKUP(C209,SRA!B:F,5,0),FUNÇÃO!A:B,2,0),"")</f>
        <v>OP. PROD. IND. (D)</v>
      </c>
      <c r="H209" s="5">
        <f>IFERROR(VLOOKUP(C209,SRA!B:T,18,0),"")</f>
        <v>3836.38</v>
      </c>
      <c r="I209" s="5">
        <f>IFERROR(VLOOKUP(C209,SRA!B:T,19,0),"")</f>
        <v>0</v>
      </c>
      <c r="J209" s="5">
        <f>IFERROR(VLOOKUP(C209,JUNHO!B:F,3,0),"")</f>
        <v>4046.01</v>
      </c>
      <c r="K209" s="5">
        <f t="shared" si="7"/>
        <v>2492.9400000000005</v>
      </c>
      <c r="L209" s="5">
        <f>IFERROR(VLOOKUP(C209,JUNHO!B:H,7,0),"")</f>
        <v>1553.07</v>
      </c>
      <c r="M209" s="59"/>
    </row>
    <row r="210" spans="2:13">
      <c r="B210" s="7">
        <f t="shared" si="8"/>
        <v>202</v>
      </c>
      <c r="C210" s="7">
        <v>2181</v>
      </c>
      <c r="D210" s="6" t="s">
        <v>131</v>
      </c>
      <c r="E210" s="7" t="str">
        <f>IFERROR(VLOOKUP(C210,SRA!B:I,8,0),"")</f>
        <v>CLT</v>
      </c>
      <c r="F210" s="9" t="s">
        <v>725</v>
      </c>
      <c r="G210" s="7" t="str">
        <f>IFERROR(VLOOKUP(VLOOKUP(C210,SRA!B:F,5,0),FUNÇÃO!A:B,2,0),"")</f>
        <v>FARMACEUTICO IND</v>
      </c>
      <c r="H210" s="5">
        <f>IFERROR(VLOOKUP(C210,SRA!B:T,18,0),"")</f>
        <v>9432.44</v>
      </c>
      <c r="I210" s="5">
        <f>IFERROR(VLOOKUP(C210,SRA!B:T,19,0),"")</f>
        <v>0</v>
      </c>
      <c r="J210" s="5">
        <f>IFERROR(VLOOKUP(C210,JUNHO!B:F,3,0),"")</f>
        <v>9432.44</v>
      </c>
      <c r="K210" s="5">
        <f t="shared" si="7"/>
        <v>4943.8900000000003</v>
      </c>
      <c r="L210" s="5">
        <f>IFERROR(VLOOKUP(C210,JUNHO!B:H,7,0),"")</f>
        <v>4488.55</v>
      </c>
      <c r="M210" s="59"/>
    </row>
    <row r="211" spans="2:13">
      <c r="B211" s="7">
        <f t="shared" si="8"/>
        <v>203</v>
      </c>
      <c r="C211" s="7">
        <v>2330</v>
      </c>
      <c r="D211" s="6" t="s">
        <v>138</v>
      </c>
      <c r="E211" s="7" t="str">
        <f>IFERROR(VLOOKUP(C211,SRA!B:I,8,0),"")</f>
        <v>CLT</v>
      </c>
      <c r="F211" s="9" t="s">
        <v>725</v>
      </c>
      <c r="G211" s="7" t="str">
        <f>IFERROR(VLOOKUP(VLOOKUP(C211,SRA!B:F,5,0),FUNÇÃO!A:B,2,0),"")</f>
        <v>ANALISTA INFORMATICA</v>
      </c>
      <c r="H211" s="5">
        <f>IFERROR(VLOOKUP(C211,SRA!B:T,18,0),"")</f>
        <v>3764.06</v>
      </c>
      <c r="I211" s="5">
        <f>IFERROR(VLOOKUP(C211,SRA!B:T,19,0),"")</f>
        <v>708.95</v>
      </c>
      <c r="J211" s="5">
        <f>IFERROR(VLOOKUP(C211,JUNHO!B:F,3,0),"")</f>
        <v>4473.01</v>
      </c>
      <c r="K211" s="5">
        <f t="shared" si="7"/>
        <v>780.88000000000011</v>
      </c>
      <c r="L211" s="5">
        <f>IFERROR(VLOOKUP(C211,JUNHO!B:H,7,0),"")</f>
        <v>3692.13</v>
      </c>
      <c r="M211" s="59"/>
    </row>
    <row r="212" spans="2:13">
      <c r="B212" s="7">
        <f t="shared" si="8"/>
        <v>204</v>
      </c>
      <c r="C212" s="7">
        <v>2337</v>
      </c>
      <c r="D212" s="6" t="s">
        <v>139</v>
      </c>
      <c r="E212" s="7" t="str">
        <f>IFERROR(VLOOKUP(C212,SRA!B:I,8,0),"")</f>
        <v>CLT</v>
      </c>
      <c r="F212" s="9" t="s">
        <v>725</v>
      </c>
      <c r="G212" s="7" t="str">
        <f>IFERROR(VLOOKUP(VLOOKUP(C212,SRA!B:F,5,0),FUNÇÃO!A:B,2,0),"")</f>
        <v>FARMACEUTICO IND</v>
      </c>
      <c r="H212" s="5">
        <f>IFERROR(VLOOKUP(C212,SRA!B:T,18,0),"")</f>
        <v>4656.5600000000004</v>
      </c>
      <c r="I212" s="5">
        <f>IFERROR(VLOOKUP(C212,SRA!B:T,19,0),"")</f>
        <v>0</v>
      </c>
      <c r="J212" s="5">
        <f>IFERROR(VLOOKUP(C212,JUNHO!B:F,3,0),"")</f>
        <v>4926.8599999999997</v>
      </c>
      <c r="K212" s="5">
        <f t="shared" si="7"/>
        <v>1532.2999999999997</v>
      </c>
      <c r="L212" s="5">
        <f>IFERROR(VLOOKUP(C212,JUNHO!B:H,7,0),"")</f>
        <v>3394.56</v>
      </c>
      <c r="M212" s="59"/>
    </row>
    <row r="213" spans="2:13">
      <c r="B213" s="7">
        <f t="shared" si="8"/>
        <v>205</v>
      </c>
      <c r="C213" s="7">
        <v>2339</v>
      </c>
      <c r="D213" s="6" t="s">
        <v>140</v>
      </c>
      <c r="E213" s="7" t="str">
        <f>IFERROR(VLOOKUP(C213,SRA!B:I,8,0),"")</f>
        <v>CLT</v>
      </c>
      <c r="F213" s="9" t="s">
        <v>725</v>
      </c>
      <c r="G213" s="7" t="str">
        <f>IFERROR(VLOOKUP(VLOOKUP(C213,SRA!B:F,5,0),FUNÇÃO!A:B,2,0),"")</f>
        <v>FARMACEUTICO IND</v>
      </c>
      <c r="H213" s="5">
        <f>IFERROR(VLOOKUP(C213,SRA!B:T,18,0),"")</f>
        <v>7707.97</v>
      </c>
      <c r="I213" s="5">
        <f>IFERROR(VLOOKUP(C213,SRA!B:T,19,0),"")</f>
        <v>0</v>
      </c>
      <c r="J213" s="5">
        <f>IFERROR(VLOOKUP(C213,JUNHO!B:F,3,0),"")</f>
        <v>7707.97</v>
      </c>
      <c r="K213" s="5">
        <f t="shared" si="7"/>
        <v>1980.46</v>
      </c>
      <c r="L213" s="5">
        <f>IFERROR(VLOOKUP(C213,JUNHO!B:H,7,0),"")</f>
        <v>5727.51</v>
      </c>
      <c r="M213" s="59"/>
    </row>
    <row r="214" spans="2:13">
      <c r="B214" s="7">
        <f t="shared" si="8"/>
        <v>206</v>
      </c>
      <c r="C214" s="7">
        <v>2342</v>
      </c>
      <c r="D214" s="6" t="s">
        <v>141</v>
      </c>
      <c r="E214" s="7" t="str">
        <f>IFERROR(VLOOKUP(C214,SRA!B:I,8,0),"")</f>
        <v>CLT</v>
      </c>
      <c r="F214" s="9" t="s">
        <v>725</v>
      </c>
      <c r="G214" s="7" t="str">
        <f>IFERROR(VLOOKUP(VLOOKUP(C214,SRA!B:F,5,0),FUNÇÃO!A:B,2,0),"")</f>
        <v>FARMACEUTICO IND</v>
      </c>
      <c r="H214" s="5">
        <f>IFERROR(VLOOKUP(C214,SRA!B:T,18,0),"")</f>
        <v>4656.5600000000004</v>
      </c>
      <c r="I214" s="5">
        <f>IFERROR(VLOOKUP(C214,SRA!B:T,19,0),"")</f>
        <v>1993.92</v>
      </c>
      <c r="J214" s="5">
        <f>IFERROR(VLOOKUP(C214,JUNHO!B:F,3,0),"")</f>
        <v>6650.48</v>
      </c>
      <c r="K214" s="5">
        <f t="shared" si="7"/>
        <v>3182.0299999999997</v>
      </c>
      <c r="L214" s="5">
        <f>IFERROR(VLOOKUP(C214,JUNHO!B:H,7,0),"")</f>
        <v>3468.45</v>
      </c>
      <c r="M214" s="59"/>
    </row>
    <row r="215" spans="2:13">
      <c r="B215" s="7">
        <f t="shared" si="8"/>
        <v>207</v>
      </c>
      <c r="C215" s="7">
        <v>2343</v>
      </c>
      <c r="D215" s="6" t="s">
        <v>142</v>
      </c>
      <c r="E215" s="7" t="str">
        <f>IFERROR(VLOOKUP(C215,SRA!B:I,8,0),"")</f>
        <v>CLT</v>
      </c>
      <c r="F215" s="9" t="s">
        <v>725</v>
      </c>
      <c r="G215" s="7" t="str">
        <f>IFERROR(VLOOKUP(VLOOKUP(C215,SRA!B:F,5,0),FUNÇÃO!A:B,2,0),"")</f>
        <v>FARMACEUTICO IND</v>
      </c>
      <c r="H215" s="5">
        <f>IFERROR(VLOOKUP(C215,SRA!B:T,18,0),"")</f>
        <v>7707.97</v>
      </c>
      <c r="I215" s="5">
        <f>IFERROR(VLOOKUP(C215,SRA!B:T,19,0),"")</f>
        <v>0</v>
      </c>
      <c r="J215" s="5">
        <f>IFERROR(VLOOKUP(C215,JUNHO!B:F,3,0),"")</f>
        <v>7707.97</v>
      </c>
      <c r="K215" s="5">
        <f t="shared" si="7"/>
        <v>1790.87</v>
      </c>
      <c r="L215" s="5">
        <f>IFERROR(VLOOKUP(C215,JUNHO!B:H,7,0),"")</f>
        <v>5917.1</v>
      </c>
      <c r="M215" s="59"/>
    </row>
    <row r="216" spans="2:13">
      <c r="B216" s="7">
        <f t="shared" si="8"/>
        <v>208</v>
      </c>
      <c r="C216" s="7">
        <v>2344</v>
      </c>
      <c r="D216" s="6" t="s">
        <v>143</v>
      </c>
      <c r="E216" s="7" t="str">
        <f>IFERROR(VLOOKUP(C216,SRA!B:I,8,0),"")</f>
        <v>CLT</v>
      </c>
      <c r="F216" s="9" t="s">
        <v>725</v>
      </c>
      <c r="G216" s="7" t="str">
        <f>IFERROR(VLOOKUP(VLOOKUP(C216,SRA!B:F,5,0),FUNÇÃO!A:B,2,0),"")</f>
        <v>ANALISTA QUALI IND</v>
      </c>
      <c r="H216" s="5">
        <f>IFERROR(VLOOKUP(C216,SRA!B:T,18,0),"")</f>
        <v>4656.5600000000004</v>
      </c>
      <c r="I216" s="5">
        <f>IFERROR(VLOOKUP(C216,SRA!B:T,19,0),"")</f>
        <v>5739.47</v>
      </c>
      <c r="J216" s="5">
        <f>IFERROR(VLOOKUP(C216,JUNHO!B:F,3,0),"")</f>
        <v>10396.030000000001</v>
      </c>
      <c r="K216" s="5">
        <f t="shared" si="7"/>
        <v>2512.630000000001</v>
      </c>
      <c r="L216" s="5">
        <f>IFERROR(VLOOKUP(C216,JUNHO!B:H,7,0),"")</f>
        <v>7883.4</v>
      </c>
      <c r="M216" s="59"/>
    </row>
    <row r="217" spans="2:13">
      <c r="B217" s="7">
        <f t="shared" si="8"/>
        <v>209</v>
      </c>
      <c r="C217" s="7">
        <v>2351</v>
      </c>
      <c r="D217" s="6" t="s">
        <v>144</v>
      </c>
      <c r="E217" s="7" t="str">
        <f>IFERROR(VLOOKUP(C217,SRA!B:I,8,0),"")</f>
        <v>CLT</v>
      </c>
      <c r="F217" s="9" t="s">
        <v>725</v>
      </c>
      <c r="G217" s="7" t="str">
        <f>IFERROR(VLOOKUP(VLOOKUP(C217,SRA!B:F,5,0),FUNÇÃO!A:B,2,0),"")</f>
        <v>OP. DE PROD. IND.</v>
      </c>
      <c r="H217" s="5">
        <f>IFERROR(VLOOKUP(C217,SRA!B:T,18,0),"")</f>
        <v>1333.73</v>
      </c>
      <c r="I217" s="5">
        <f>IFERROR(VLOOKUP(C217,SRA!B:T,19,0),"")</f>
        <v>0</v>
      </c>
      <c r="J217" s="5">
        <f>IFERROR(VLOOKUP(C217,JUNHO!B:F,3,0),"")</f>
        <v>1333.73</v>
      </c>
      <c r="K217" s="5">
        <f t="shared" si="7"/>
        <v>794.43</v>
      </c>
      <c r="L217" s="5">
        <f>IFERROR(VLOOKUP(C217,JUNHO!B:H,7,0),"")</f>
        <v>539.30000000000007</v>
      </c>
      <c r="M217" s="59"/>
    </row>
    <row r="218" spans="2:13">
      <c r="B218" s="7">
        <f t="shared" si="8"/>
        <v>210</v>
      </c>
      <c r="C218" s="7">
        <v>2363</v>
      </c>
      <c r="D218" s="6" t="s">
        <v>145</v>
      </c>
      <c r="E218" s="7" t="str">
        <f>IFERROR(VLOOKUP(C218,SRA!B:I,8,0),"")</f>
        <v>CLT</v>
      </c>
      <c r="F218" s="9" t="s">
        <v>725</v>
      </c>
      <c r="G218" s="7" t="str">
        <f>IFERROR(VLOOKUP(VLOOKUP(C218,SRA!B:F,5,0),FUNÇÃO!A:B,2,0),"")</f>
        <v>OP. DE PROD. IND.</v>
      </c>
      <c r="H218" s="5">
        <f>IFERROR(VLOOKUP(C218,SRA!B:T,18,0),"")</f>
        <v>1333.73</v>
      </c>
      <c r="I218" s="5">
        <f>IFERROR(VLOOKUP(C218,SRA!B:T,19,0),"")</f>
        <v>0</v>
      </c>
      <c r="J218" s="5">
        <f>IFERROR(VLOOKUP(C218,JUNHO!B:F,3,0),"")</f>
        <v>1459.72</v>
      </c>
      <c r="K218" s="5">
        <f t="shared" si="7"/>
        <v>374.33000000000015</v>
      </c>
      <c r="L218" s="5">
        <f>IFERROR(VLOOKUP(C218,JUNHO!B:H,7,0),"")</f>
        <v>1085.3899999999999</v>
      </c>
      <c r="M218" s="59"/>
    </row>
    <row r="219" spans="2:13">
      <c r="B219" s="7">
        <f t="shared" si="8"/>
        <v>211</v>
      </c>
      <c r="C219" s="7">
        <v>2367</v>
      </c>
      <c r="D219" s="6" t="s">
        <v>146</v>
      </c>
      <c r="E219" s="7" t="str">
        <f>IFERROR(VLOOKUP(C219,SRA!B:I,8,0),"")</f>
        <v>CLT</v>
      </c>
      <c r="F219" s="9" t="s">
        <v>725</v>
      </c>
      <c r="G219" s="7" t="str">
        <f>IFERROR(VLOOKUP(VLOOKUP(C219,SRA!B:F,5,0),FUNÇÃO!A:B,2,0),"")</f>
        <v>TEC.EM QUALIDADE IND</v>
      </c>
      <c r="H219" s="5">
        <f>IFERROR(VLOOKUP(C219,SRA!B:T,18,0),"")</f>
        <v>1537.47</v>
      </c>
      <c r="I219" s="5">
        <f>IFERROR(VLOOKUP(C219,SRA!B:T,19,0),"")</f>
        <v>0</v>
      </c>
      <c r="J219" s="5">
        <f>IFERROR(VLOOKUP(C219,JUNHO!B:F,3,0),"")</f>
        <v>2059.25</v>
      </c>
      <c r="K219" s="5">
        <f t="shared" si="7"/>
        <v>656.38000000000011</v>
      </c>
      <c r="L219" s="5">
        <f>IFERROR(VLOOKUP(C219,JUNHO!B:H,7,0),"")</f>
        <v>1402.87</v>
      </c>
      <c r="M219" s="59"/>
    </row>
    <row r="220" spans="2:13">
      <c r="B220" s="7">
        <f t="shared" si="8"/>
        <v>212</v>
      </c>
      <c r="C220" s="7">
        <v>2371</v>
      </c>
      <c r="D220" s="6" t="s">
        <v>147</v>
      </c>
      <c r="E220" s="7" t="str">
        <f>IFERROR(VLOOKUP(C220,SRA!B:I,8,0),"")</f>
        <v>CLT</v>
      </c>
      <c r="F220" s="9" t="s">
        <v>725</v>
      </c>
      <c r="G220" s="7" t="str">
        <f>IFERROR(VLOOKUP(VLOOKUP(C220,SRA!B:F,5,0),FUNÇÃO!A:B,2,0),"")</f>
        <v>TEC EM SEG DO TRAB.</v>
      </c>
      <c r="H220" s="5">
        <f>IFERROR(VLOOKUP(C220,SRA!B:T,18,0),"")</f>
        <v>1962.27</v>
      </c>
      <c r="I220" s="5">
        <f>IFERROR(VLOOKUP(C220,SRA!B:T,19,0),"")</f>
        <v>0</v>
      </c>
      <c r="J220" s="5">
        <f>IFERROR(VLOOKUP(C220,JUNHO!B:F,3,0),"")</f>
        <v>1962.27</v>
      </c>
      <c r="K220" s="5">
        <f t="shared" si="7"/>
        <v>990.32</v>
      </c>
      <c r="L220" s="5">
        <f>IFERROR(VLOOKUP(C220,JUNHO!B:H,7,0),"")</f>
        <v>971.94999999999993</v>
      </c>
      <c r="M220" s="59"/>
    </row>
    <row r="221" spans="2:13">
      <c r="B221" s="7">
        <f t="shared" si="8"/>
        <v>213</v>
      </c>
      <c r="C221" s="7">
        <v>2382</v>
      </c>
      <c r="D221" s="6" t="s">
        <v>148</v>
      </c>
      <c r="E221" s="7" t="str">
        <f>IFERROR(VLOOKUP(C221,SRA!B:I,8,0),"")</f>
        <v>CLT</v>
      </c>
      <c r="F221" s="9" t="s">
        <v>725</v>
      </c>
      <c r="G221" s="7" t="str">
        <f>IFERROR(VLOOKUP(VLOOKUP(C221,SRA!B:F,5,0),FUNÇÃO!A:B,2,0),"")</f>
        <v>FARMACEUTICO IND</v>
      </c>
      <c r="H221" s="5">
        <f>IFERROR(VLOOKUP(C221,SRA!B:T,18,0),"")</f>
        <v>4656.5600000000004</v>
      </c>
      <c r="I221" s="5">
        <f>IFERROR(VLOOKUP(C221,SRA!B:T,19,0),"")</f>
        <v>5739.47</v>
      </c>
      <c r="J221" s="5">
        <f>IFERROR(VLOOKUP(C221,JUNHO!B:F,3,0),"")</f>
        <v>10396.030000000001</v>
      </c>
      <c r="K221" s="5">
        <f t="shared" si="7"/>
        <v>2512.630000000001</v>
      </c>
      <c r="L221" s="5">
        <f>IFERROR(VLOOKUP(C221,JUNHO!B:H,7,0),"")</f>
        <v>7883.4</v>
      </c>
      <c r="M221" s="59"/>
    </row>
    <row r="222" spans="2:13">
      <c r="B222" s="7">
        <f t="shared" si="8"/>
        <v>214</v>
      </c>
      <c r="C222" s="7">
        <v>2384</v>
      </c>
      <c r="D222" s="6" t="s">
        <v>149</v>
      </c>
      <c r="E222" s="7" t="str">
        <f>IFERROR(VLOOKUP(C222,SRA!B:I,8,0),"")</f>
        <v>CLT</v>
      </c>
      <c r="F222" s="9" t="s">
        <v>725</v>
      </c>
      <c r="G222" s="7" t="str">
        <f>IFERROR(VLOOKUP(VLOOKUP(C222,SRA!B:F,5,0),FUNÇÃO!A:B,2,0),"")</f>
        <v>TEC.EM QUALIDADE IND</v>
      </c>
      <c r="H222" s="5">
        <f>IFERROR(VLOOKUP(C222,SRA!B:T,18,0),"")</f>
        <v>1537.47</v>
      </c>
      <c r="I222" s="5">
        <f>IFERROR(VLOOKUP(C222,SRA!B:T,19,0),"")</f>
        <v>0</v>
      </c>
      <c r="J222" s="5">
        <f>IFERROR(VLOOKUP(C222,JUNHO!B:F,3,0),"")</f>
        <v>2175.8200000000002</v>
      </c>
      <c r="K222" s="5">
        <f t="shared" si="7"/>
        <v>639.24000000000024</v>
      </c>
      <c r="L222" s="5">
        <f>IFERROR(VLOOKUP(C222,JUNHO!B:H,7,0),"")</f>
        <v>1536.58</v>
      </c>
      <c r="M222" s="59"/>
    </row>
    <row r="223" spans="2:13">
      <c r="B223" s="7">
        <f t="shared" si="8"/>
        <v>215</v>
      </c>
      <c r="C223" s="7">
        <v>2392</v>
      </c>
      <c r="D223" s="6" t="s">
        <v>150</v>
      </c>
      <c r="E223" s="7" t="str">
        <f>IFERROR(VLOOKUP(C223,SRA!B:I,8,0),"")</f>
        <v>CLT</v>
      </c>
      <c r="F223" s="9" t="s">
        <v>725</v>
      </c>
      <c r="G223" s="7" t="str">
        <f>IFERROR(VLOOKUP(VLOOKUP(C223,SRA!B:F,5,0),FUNÇÃO!A:B,2,0),"")</f>
        <v>TEC UTI TRA EFLUENTE</v>
      </c>
      <c r="H223" s="5">
        <f>IFERROR(VLOOKUP(C223,SRA!B:T,18,0),"")</f>
        <v>1537.47</v>
      </c>
      <c r="I223" s="5">
        <f>IFERROR(VLOOKUP(C223,SRA!B:T,19,0),"")</f>
        <v>1993.92</v>
      </c>
      <c r="J223" s="5">
        <f>IFERROR(VLOOKUP(C223,JUNHO!B:F,3,0),"")</f>
        <v>3803.99</v>
      </c>
      <c r="K223" s="5">
        <f t="shared" si="7"/>
        <v>2092.3499999999995</v>
      </c>
      <c r="L223" s="5">
        <f>IFERROR(VLOOKUP(C223,JUNHO!B:H,7,0),"")</f>
        <v>1711.64</v>
      </c>
      <c r="M223" s="59"/>
    </row>
    <row r="224" spans="2:13">
      <c r="B224" s="7">
        <f t="shared" si="8"/>
        <v>216</v>
      </c>
      <c r="C224" s="7">
        <v>2403</v>
      </c>
      <c r="D224" s="6" t="s">
        <v>151</v>
      </c>
      <c r="E224" s="7" t="str">
        <f>IFERROR(VLOOKUP(C224,SRA!B:I,8,0),"")</f>
        <v>CLT</v>
      </c>
      <c r="F224" s="9" t="s">
        <v>726</v>
      </c>
      <c r="G224" s="7" t="str">
        <f>IFERROR(VLOOKUP(VLOOKUP(C224,SRA!B:F,5,0),FUNÇÃO!A:B,2,0),"")</f>
        <v>OP. DE PROD. IND.</v>
      </c>
      <c r="H224" s="5">
        <f>IFERROR(VLOOKUP(C224,SRA!B:T,18,0),"")</f>
        <v>1543.95</v>
      </c>
      <c r="I224" s="5">
        <f>IFERROR(VLOOKUP(C224,SRA!B:T,19,0),"")</f>
        <v>0</v>
      </c>
      <c r="J224" s="5">
        <f>IFERROR(VLOOKUP(C224,JUNHO!B:F,3,0),"")</f>
        <v>995.45</v>
      </c>
      <c r="K224" s="5">
        <f t="shared" si="7"/>
        <v>995.45</v>
      </c>
      <c r="L224" s="19">
        <f>IFERROR(VLOOKUP(C224,JUNHO!B:H,7,0),"")</f>
        <v>0</v>
      </c>
      <c r="M224" s="59"/>
    </row>
    <row r="225" spans="2:13">
      <c r="B225" s="7">
        <f t="shared" si="8"/>
        <v>217</v>
      </c>
      <c r="C225" s="7">
        <v>2406</v>
      </c>
      <c r="D225" s="6" t="s">
        <v>152</v>
      </c>
      <c r="E225" s="7" t="str">
        <f>IFERROR(VLOOKUP(C225,SRA!B:I,8,0),"")</f>
        <v>CLT</v>
      </c>
      <c r="F225" s="9" t="s">
        <v>725</v>
      </c>
      <c r="G225" s="7" t="str">
        <f>IFERROR(VLOOKUP(VLOOKUP(C225,SRA!B:F,5,0),FUNÇÃO!A:B,2,0),"")</f>
        <v>OP. DE PROD. IND.</v>
      </c>
      <c r="H225" s="5">
        <f>IFERROR(VLOOKUP(C225,SRA!B:T,18,0),"")</f>
        <v>1209.72</v>
      </c>
      <c r="I225" s="5">
        <f>IFERROR(VLOOKUP(C225,SRA!B:T,19,0),"")</f>
        <v>0</v>
      </c>
      <c r="J225" s="5">
        <f>IFERROR(VLOOKUP(C225,JUNHO!B:F,3,0),"")</f>
        <v>1209.72</v>
      </c>
      <c r="K225" s="5">
        <f t="shared" si="7"/>
        <v>556.51</v>
      </c>
      <c r="L225" s="5">
        <f>IFERROR(VLOOKUP(C225,JUNHO!B:H,7,0),"")</f>
        <v>653.21</v>
      </c>
      <c r="M225" s="59"/>
    </row>
    <row r="226" spans="2:13">
      <c r="B226" s="7">
        <f t="shared" si="8"/>
        <v>218</v>
      </c>
      <c r="C226" s="7">
        <v>2414</v>
      </c>
      <c r="D226" s="6" t="s">
        <v>153</v>
      </c>
      <c r="E226" s="7" t="str">
        <f>IFERROR(VLOOKUP(C226,SRA!B:I,8,0),"")</f>
        <v>CLT</v>
      </c>
      <c r="F226" s="9" t="s">
        <v>725</v>
      </c>
      <c r="G226" s="7" t="str">
        <f>IFERROR(VLOOKUP(VLOOKUP(C226,SRA!B:F,5,0),FUNÇÃO!A:B,2,0),"")</f>
        <v>OP. DE PROD. IND.</v>
      </c>
      <c r="H226" s="5">
        <f>IFERROR(VLOOKUP(C226,SRA!B:T,18,0),"")</f>
        <v>1097.25</v>
      </c>
      <c r="I226" s="5">
        <f>IFERROR(VLOOKUP(C226,SRA!B:T,19,0),"")</f>
        <v>0</v>
      </c>
      <c r="J226" s="5">
        <f>IFERROR(VLOOKUP(C226,JUNHO!B:F,3,0),"")</f>
        <v>1097.25</v>
      </c>
      <c r="K226" s="5">
        <f t="shared" si="7"/>
        <v>379.15000000000009</v>
      </c>
      <c r="L226" s="5">
        <f>IFERROR(VLOOKUP(C226,JUNHO!B:H,7,0),"")</f>
        <v>718.09999999999991</v>
      </c>
      <c r="M226" s="59"/>
    </row>
    <row r="227" spans="2:13">
      <c r="B227" s="7">
        <f t="shared" si="8"/>
        <v>219</v>
      </c>
      <c r="C227" s="7">
        <v>2415</v>
      </c>
      <c r="D227" s="6" t="s">
        <v>154</v>
      </c>
      <c r="E227" s="7" t="str">
        <f>IFERROR(VLOOKUP(C227,SRA!B:I,8,0),"")</f>
        <v>CLT</v>
      </c>
      <c r="F227" s="9" t="s">
        <v>725</v>
      </c>
      <c r="G227" s="7" t="str">
        <f>IFERROR(VLOOKUP(VLOOKUP(C227,SRA!B:F,5,0),FUNÇÃO!A:B,2,0),"")</f>
        <v>FARMACEUTICO IND</v>
      </c>
      <c r="H227" s="5">
        <f>IFERROR(VLOOKUP(C227,SRA!B:T,18,0),"")</f>
        <v>4656.5600000000004</v>
      </c>
      <c r="I227" s="5">
        <f>IFERROR(VLOOKUP(C227,SRA!B:T,19,0),"")</f>
        <v>5739.47</v>
      </c>
      <c r="J227" s="5">
        <f>IFERROR(VLOOKUP(C227,JUNHO!B:F,3,0),"")</f>
        <v>10396.030000000001</v>
      </c>
      <c r="K227" s="5">
        <f t="shared" si="7"/>
        <v>2512.630000000001</v>
      </c>
      <c r="L227" s="5">
        <f>IFERROR(VLOOKUP(C227,JUNHO!B:H,7,0),"")</f>
        <v>7883.4</v>
      </c>
      <c r="M227" s="59"/>
    </row>
    <row r="228" spans="2:13">
      <c r="B228" s="7">
        <f t="shared" si="8"/>
        <v>220</v>
      </c>
      <c r="C228" s="7">
        <v>2417</v>
      </c>
      <c r="D228" s="6" t="s">
        <v>155</v>
      </c>
      <c r="E228" s="7" t="str">
        <f>IFERROR(VLOOKUP(C228,SRA!B:I,8,0),"")</f>
        <v>CLT</v>
      </c>
      <c r="F228" s="9" t="s">
        <v>725</v>
      </c>
      <c r="G228" s="7" t="str">
        <f>IFERROR(VLOOKUP(VLOOKUP(C228,SRA!B:F,5,0),FUNÇÃO!A:B,2,0),"")</f>
        <v>OP. DE PROD. IND.</v>
      </c>
      <c r="H228" s="5">
        <f>IFERROR(VLOOKUP(C228,SRA!B:T,18,0),"")</f>
        <v>1333.73</v>
      </c>
      <c r="I228" s="5">
        <f>IFERROR(VLOOKUP(C228,SRA!B:T,19,0),"")</f>
        <v>0</v>
      </c>
      <c r="J228" s="5">
        <f>IFERROR(VLOOKUP(C228,JUNHO!B:F,3,0),"")</f>
        <v>1333.73</v>
      </c>
      <c r="K228" s="5">
        <f t="shared" si="7"/>
        <v>390.70000000000005</v>
      </c>
      <c r="L228" s="5">
        <f>IFERROR(VLOOKUP(C228,JUNHO!B:H,7,0),"")</f>
        <v>943.03</v>
      </c>
      <c r="M228" s="59"/>
    </row>
    <row r="229" spans="2:13">
      <c r="B229" s="7">
        <f t="shared" si="8"/>
        <v>221</v>
      </c>
      <c r="C229" s="7">
        <v>2420</v>
      </c>
      <c r="D229" s="6" t="s">
        <v>156</v>
      </c>
      <c r="E229" s="7" t="str">
        <f>IFERROR(VLOOKUP(C229,SRA!B:I,8,0),"")</f>
        <v>CLT</v>
      </c>
      <c r="F229" s="9" t="s">
        <v>725</v>
      </c>
      <c r="G229" s="7" t="str">
        <f>IFERROR(VLOOKUP(VLOOKUP(C229,SRA!B:F,5,0),FUNÇÃO!A:B,2,0),"")</f>
        <v>FARMACEUTICO IND</v>
      </c>
      <c r="H229" s="5">
        <f>IFERROR(VLOOKUP(C229,SRA!B:T,18,0),"")</f>
        <v>4656.5600000000004</v>
      </c>
      <c r="I229" s="5">
        <f>IFERROR(VLOOKUP(C229,SRA!B:T,19,0),"")</f>
        <v>5739.47</v>
      </c>
      <c r="J229" s="5">
        <f>IFERROR(VLOOKUP(C229,JUNHO!B:F,3,0),"")</f>
        <v>10666.33</v>
      </c>
      <c r="K229" s="5">
        <f t="shared" si="7"/>
        <v>2481.6800000000003</v>
      </c>
      <c r="L229" s="5">
        <f>IFERROR(VLOOKUP(C229,JUNHO!B:H,7,0),"")</f>
        <v>8184.65</v>
      </c>
      <c r="M229" s="59"/>
    </row>
    <row r="230" spans="2:13">
      <c r="B230" s="7">
        <f t="shared" si="8"/>
        <v>222</v>
      </c>
      <c r="C230" s="7">
        <v>2421</v>
      </c>
      <c r="D230" s="6" t="s">
        <v>157</v>
      </c>
      <c r="E230" s="7" t="str">
        <f>IFERROR(VLOOKUP(C230,SRA!B:I,8,0),"")</f>
        <v>CLT</v>
      </c>
      <c r="F230" s="9" t="s">
        <v>725</v>
      </c>
      <c r="G230" s="7" t="str">
        <f>IFERROR(VLOOKUP(VLOOKUP(C230,SRA!B:F,5,0),FUNÇÃO!A:B,2,0),"")</f>
        <v>ANALISTA EM RH</v>
      </c>
      <c r="H230" s="5">
        <f>IFERROR(VLOOKUP(C230,SRA!B:T,18,0),"")</f>
        <v>2949.24</v>
      </c>
      <c r="I230" s="5">
        <f>IFERROR(VLOOKUP(C230,SRA!B:T,19,0),"")</f>
        <v>1993.92</v>
      </c>
      <c r="J230" s="5">
        <f>IFERROR(VLOOKUP(C230,JUNHO!B:F,3,0),"")</f>
        <v>4943.16</v>
      </c>
      <c r="K230" s="5">
        <f t="shared" si="7"/>
        <v>936.67999999999984</v>
      </c>
      <c r="L230" s="5">
        <f>IFERROR(VLOOKUP(C230,JUNHO!B:H,7,0),"")</f>
        <v>4006.48</v>
      </c>
      <c r="M230" s="59"/>
    </row>
    <row r="231" spans="2:13">
      <c r="B231" s="7">
        <f t="shared" si="8"/>
        <v>223</v>
      </c>
      <c r="C231" s="7">
        <v>2437</v>
      </c>
      <c r="D231" s="6" t="s">
        <v>158</v>
      </c>
      <c r="E231" s="7" t="str">
        <f>IFERROR(VLOOKUP(C231,SRA!B:I,8,0),"")</f>
        <v>CLT</v>
      </c>
      <c r="F231" s="9" t="s">
        <v>725</v>
      </c>
      <c r="G231" s="7" t="str">
        <f>IFERROR(VLOOKUP(VLOOKUP(C231,SRA!B:F,5,0),FUNÇÃO!A:B,2,0),"")</f>
        <v>TEC.EM QUALIDADE IND</v>
      </c>
      <c r="H231" s="5">
        <f>IFERROR(VLOOKUP(C231,SRA!B:T,18,0),"")</f>
        <v>1537.47</v>
      </c>
      <c r="I231" s="5">
        <f>IFERROR(VLOOKUP(C231,SRA!B:T,19,0),"")</f>
        <v>0</v>
      </c>
      <c r="J231" s="5">
        <f>IFERROR(VLOOKUP(C231,JUNHO!B:F,3,0),"")</f>
        <v>1537.47</v>
      </c>
      <c r="K231" s="5">
        <f t="shared" si="7"/>
        <v>378.77</v>
      </c>
      <c r="L231" s="5">
        <f>IFERROR(VLOOKUP(C231,JUNHO!B:H,7,0),"")</f>
        <v>1158.7</v>
      </c>
      <c r="M231" s="59"/>
    </row>
    <row r="232" spans="2:13">
      <c r="B232" s="7">
        <f t="shared" si="8"/>
        <v>224</v>
      </c>
      <c r="C232" s="7">
        <v>2440</v>
      </c>
      <c r="D232" s="6" t="s">
        <v>159</v>
      </c>
      <c r="E232" s="7" t="str">
        <f>IFERROR(VLOOKUP(C232,SRA!B:I,8,0),"")</f>
        <v>CLT</v>
      </c>
      <c r="F232" s="9" t="s">
        <v>725</v>
      </c>
      <c r="G232" s="7" t="str">
        <f>IFERROR(VLOOKUP(VLOOKUP(C232,SRA!B:F,5,0),FUNÇÃO!A:B,2,0),"")</f>
        <v>OP. DE PROD. IND.</v>
      </c>
      <c r="H232" s="5">
        <f>IFERROR(VLOOKUP(C232,SRA!B:T,18,0),"")</f>
        <v>1333.73</v>
      </c>
      <c r="I232" s="5">
        <f>IFERROR(VLOOKUP(C232,SRA!B:T,19,0),"")</f>
        <v>1107.73</v>
      </c>
      <c r="J232" s="5">
        <f>IFERROR(VLOOKUP(C232,JUNHO!B:F,3,0),"")</f>
        <v>2694.47</v>
      </c>
      <c r="K232" s="5">
        <f t="shared" si="7"/>
        <v>591.2199999999998</v>
      </c>
      <c r="L232" s="5">
        <f>IFERROR(VLOOKUP(C232,JUNHO!B:H,7,0),"")</f>
        <v>2103.25</v>
      </c>
      <c r="M232" s="59"/>
    </row>
    <row r="233" spans="2:13">
      <c r="B233" s="7">
        <f t="shared" si="8"/>
        <v>225</v>
      </c>
      <c r="C233" s="7">
        <v>2441</v>
      </c>
      <c r="D233" s="6" t="s">
        <v>160</v>
      </c>
      <c r="E233" s="7" t="str">
        <f>IFERROR(VLOOKUP(C233,SRA!B:I,8,0),"")</f>
        <v>CLT</v>
      </c>
      <c r="F233" s="9" t="s">
        <v>725</v>
      </c>
      <c r="G233" s="7" t="str">
        <f>IFERROR(VLOOKUP(VLOOKUP(C233,SRA!B:F,5,0),FUNÇÃO!A:B,2,0),"")</f>
        <v>OP. DE PROD. IND.(C)</v>
      </c>
      <c r="H233" s="5">
        <f>IFERROR(VLOOKUP(C233,SRA!B:T,18,0),"")</f>
        <v>1470.45</v>
      </c>
      <c r="I233" s="5">
        <f>IFERROR(VLOOKUP(C233,SRA!B:T,19,0),"")</f>
        <v>0</v>
      </c>
      <c r="J233" s="5">
        <f>IFERROR(VLOOKUP(C233,JUNHO!B:F,3,0),"")</f>
        <v>1720.58</v>
      </c>
      <c r="K233" s="5">
        <f t="shared" si="7"/>
        <v>510.56999999999994</v>
      </c>
      <c r="L233" s="5">
        <f>IFERROR(VLOOKUP(C233,JUNHO!B:H,7,0),"")</f>
        <v>1210.01</v>
      </c>
      <c r="M233" s="59"/>
    </row>
    <row r="234" spans="2:13">
      <c r="B234" s="7">
        <f t="shared" si="8"/>
        <v>226</v>
      </c>
      <c r="C234" s="7">
        <v>2443</v>
      </c>
      <c r="D234" s="6" t="s">
        <v>161</v>
      </c>
      <c r="E234" s="7" t="str">
        <f>IFERROR(VLOOKUP(C234,SRA!B:I,8,0),"")</f>
        <v>CLT</v>
      </c>
      <c r="F234" s="9" t="s">
        <v>725</v>
      </c>
      <c r="G234" s="7" t="str">
        <f>IFERROR(VLOOKUP(VLOOKUP(C234,SRA!B:F,5,0),FUNÇÃO!A:B,2,0),"")</f>
        <v>OP. DE PROD. IND.</v>
      </c>
      <c r="H234" s="5">
        <f>IFERROR(VLOOKUP(C234,SRA!B:T,18,0),"")</f>
        <v>1333.73</v>
      </c>
      <c r="I234" s="5">
        <f>IFERROR(VLOOKUP(C234,SRA!B:T,19,0),"")</f>
        <v>0</v>
      </c>
      <c r="J234" s="5">
        <f>IFERROR(VLOOKUP(C234,JUNHO!B:F,3,0),"")</f>
        <v>1652.65</v>
      </c>
      <c r="K234" s="5">
        <f t="shared" si="7"/>
        <v>343.19000000000005</v>
      </c>
      <c r="L234" s="5">
        <f>IFERROR(VLOOKUP(C234,JUNHO!B:H,7,0),"")</f>
        <v>1309.46</v>
      </c>
      <c r="M234" s="59"/>
    </row>
    <row r="235" spans="2:13">
      <c r="B235" s="7">
        <f t="shared" si="8"/>
        <v>227</v>
      </c>
      <c r="C235" s="7">
        <v>2448</v>
      </c>
      <c r="D235" s="6" t="s">
        <v>162</v>
      </c>
      <c r="E235" s="7" t="str">
        <f>IFERROR(VLOOKUP(C235,SRA!B:I,8,0),"")</f>
        <v>CLT</v>
      </c>
      <c r="F235" s="9" t="s">
        <v>725</v>
      </c>
      <c r="G235" s="7" t="str">
        <f>IFERROR(VLOOKUP(VLOOKUP(C235,SRA!B:F,5,0),FUNÇÃO!A:B,2,0),"")</f>
        <v>OP. DE PROD. IND.</v>
      </c>
      <c r="H235" s="5">
        <f>IFERROR(VLOOKUP(C235,SRA!B:T,18,0),"")</f>
        <v>1333.73</v>
      </c>
      <c r="I235" s="5">
        <f>IFERROR(VLOOKUP(C235,SRA!B:T,19,0),"")</f>
        <v>1107.73</v>
      </c>
      <c r="J235" s="5">
        <f>IFERROR(VLOOKUP(C235,JUNHO!B:F,3,0),"")</f>
        <v>3154.44</v>
      </c>
      <c r="K235" s="5">
        <f t="shared" si="7"/>
        <v>772.88999999999987</v>
      </c>
      <c r="L235" s="5">
        <f>IFERROR(VLOOKUP(C235,JUNHO!B:H,7,0),"")</f>
        <v>2381.5500000000002</v>
      </c>
      <c r="M235" s="59"/>
    </row>
    <row r="236" spans="2:13">
      <c r="B236" s="7">
        <f t="shared" si="8"/>
        <v>228</v>
      </c>
      <c r="C236" s="7">
        <v>2451</v>
      </c>
      <c r="D236" s="6" t="s">
        <v>163</v>
      </c>
      <c r="E236" s="7" t="str">
        <f>IFERROR(VLOOKUP(C236,SRA!B:I,8,0),"")</f>
        <v>CLT</v>
      </c>
      <c r="F236" s="9" t="s">
        <v>725</v>
      </c>
      <c r="G236" s="7" t="str">
        <f>IFERROR(VLOOKUP(VLOOKUP(C236,SRA!B:F,5,0),FUNÇÃO!A:B,2,0),"")</f>
        <v>OP. DE PROD. IND.</v>
      </c>
      <c r="H236" s="5">
        <f>IFERROR(VLOOKUP(C236,SRA!B:T,18,0),"")</f>
        <v>1333.73</v>
      </c>
      <c r="I236" s="5">
        <f>IFERROR(VLOOKUP(C236,SRA!B:T,19,0),"")</f>
        <v>0</v>
      </c>
      <c r="J236" s="5">
        <f>IFERROR(VLOOKUP(C236,JUNHO!B:F,3,0),"")</f>
        <v>1826.3</v>
      </c>
      <c r="K236" s="5">
        <f t="shared" si="7"/>
        <v>161.01999999999998</v>
      </c>
      <c r="L236" s="5">
        <f>IFERROR(VLOOKUP(C236,JUNHO!B:H,7,0),"")</f>
        <v>1665.28</v>
      </c>
      <c r="M236" s="59"/>
    </row>
    <row r="237" spans="2:13">
      <c r="B237" s="7">
        <f t="shared" si="8"/>
        <v>229</v>
      </c>
      <c r="C237" s="7">
        <v>2460</v>
      </c>
      <c r="D237" s="6" t="s">
        <v>164</v>
      </c>
      <c r="E237" s="7" t="str">
        <f>IFERROR(VLOOKUP(C237,SRA!B:I,8,0),"")</f>
        <v>CLT</v>
      </c>
      <c r="F237" s="9" t="s">
        <v>726</v>
      </c>
      <c r="G237" s="7" t="str">
        <f>IFERROR(VLOOKUP(VLOOKUP(C237,SRA!B:F,5,0),FUNÇÃO!A:B,2,0),"")</f>
        <v>OP. DE PROD. IND.</v>
      </c>
      <c r="H237" s="5">
        <f>IFERROR(VLOOKUP(C237,SRA!B:T,18,0),"")</f>
        <v>1333.73</v>
      </c>
      <c r="I237" s="5">
        <f>IFERROR(VLOOKUP(C237,SRA!B:T,19,0),"")</f>
        <v>0</v>
      </c>
      <c r="J237" s="5">
        <f>IFERROR(VLOOKUP(C237,JUNHO!B:F,3,0),"")</f>
        <v>74.819999999999993</v>
      </c>
      <c r="K237" s="5">
        <f t="shared" si="7"/>
        <v>74.819999999999993</v>
      </c>
      <c r="L237" s="19">
        <f>IFERROR(VLOOKUP(C237,JUNHO!B:H,7,0),"")</f>
        <v>0</v>
      </c>
      <c r="M237" s="59"/>
    </row>
    <row r="238" spans="2:13">
      <c r="B238" s="7">
        <f t="shared" si="8"/>
        <v>230</v>
      </c>
      <c r="C238" s="7">
        <v>2468</v>
      </c>
      <c r="D238" s="6" t="s">
        <v>165</v>
      </c>
      <c r="E238" s="7" t="str">
        <f>IFERROR(VLOOKUP(C238,SRA!B:I,8,0),"")</f>
        <v>CLT</v>
      </c>
      <c r="F238" s="9" t="s">
        <v>725</v>
      </c>
      <c r="G238" s="7" t="str">
        <f>IFERROR(VLOOKUP(VLOOKUP(C238,SRA!B:F,5,0),FUNÇÃO!A:B,2,0),"")</f>
        <v>TEC. EM ADM. E FIN.</v>
      </c>
      <c r="H238" s="5">
        <f>IFERROR(VLOOKUP(C238,SRA!B:T,18,0),"")</f>
        <v>1614.36</v>
      </c>
      <c r="I238" s="5">
        <f>IFERROR(VLOOKUP(C238,SRA!B:T,19,0),"")</f>
        <v>4993.92</v>
      </c>
      <c r="J238" s="5">
        <f>IFERROR(VLOOKUP(C238,JUNHO!B:F,3,0),"")</f>
        <v>6878.58</v>
      </c>
      <c r="K238" s="5">
        <f t="shared" si="7"/>
        <v>2327.8999999999996</v>
      </c>
      <c r="L238" s="5">
        <f>IFERROR(VLOOKUP(C238,JUNHO!B:H,7,0),"")</f>
        <v>4550.68</v>
      </c>
      <c r="M238" s="59"/>
    </row>
    <row r="239" spans="2:13">
      <c r="B239" s="7">
        <f t="shared" si="8"/>
        <v>231</v>
      </c>
      <c r="C239" s="7">
        <v>2474</v>
      </c>
      <c r="D239" s="6" t="s">
        <v>167</v>
      </c>
      <c r="E239" s="7" t="str">
        <f>IFERROR(VLOOKUP(C239,SRA!B:I,8,0),"")</f>
        <v>CLT</v>
      </c>
      <c r="F239" s="9" t="s">
        <v>725</v>
      </c>
      <c r="G239" s="7" t="str">
        <f>IFERROR(VLOOKUP(VLOOKUP(C239,SRA!B:F,5,0),FUNÇÃO!A:B,2,0),"")</f>
        <v>FARMACEUTICO IND</v>
      </c>
      <c r="H239" s="5">
        <f>IFERROR(VLOOKUP(C239,SRA!B:T,18,0),"")</f>
        <v>4656.5600000000004</v>
      </c>
      <c r="I239" s="5">
        <f>IFERROR(VLOOKUP(C239,SRA!B:T,19,0),"")</f>
        <v>6245.89</v>
      </c>
      <c r="J239" s="5">
        <f>IFERROR(VLOOKUP(C239,JUNHO!B:F,3,0),"")</f>
        <v>11172.75</v>
      </c>
      <c r="K239" s="5">
        <f t="shared" si="7"/>
        <v>3093.3999999999996</v>
      </c>
      <c r="L239" s="5">
        <f>IFERROR(VLOOKUP(C239,JUNHO!B:H,7,0),"")</f>
        <v>8079.35</v>
      </c>
      <c r="M239" s="59"/>
    </row>
    <row r="240" spans="2:13">
      <c r="B240" s="7">
        <f t="shared" si="8"/>
        <v>232</v>
      </c>
      <c r="C240" s="7">
        <v>2478</v>
      </c>
      <c r="D240" s="6" t="s">
        <v>494</v>
      </c>
      <c r="E240" s="7" t="str">
        <f>IFERROR(VLOOKUP(C240,SRA!B:I,8,0),"")</f>
        <v>CLT</v>
      </c>
      <c r="F240" s="9" t="s">
        <v>725</v>
      </c>
      <c r="G240" s="7" t="str">
        <f>IFERROR(VLOOKUP(VLOOKUP(C240,SRA!B:F,5,0),FUNÇÃO!A:B,2,0),"")</f>
        <v>ANA ASS FARMACEUTICA</v>
      </c>
      <c r="H240" s="5">
        <f>IFERROR(VLOOKUP(C240,SRA!B:T,18,0),"")</f>
        <v>4149.8900000000003</v>
      </c>
      <c r="I240" s="5">
        <f>IFERROR(VLOOKUP(C240,SRA!B:T,19,0),"")</f>
        <v>0</v>
      </c>
      <c r="J240" s="5">
        <f>IFERROR(VLOOKUP(C240,JUNHO!B:F,3,0),"")</f>
        <v>4149.8900000000003</v>
      </c>
      <c r="K240" s="5">
        <f t="shared" si="7"/>
        <v>730.51000000000022</v>
      </c>
      <c r="L240" s="5">
        <f>IFERROR(VLOOKUP(C240,JUNHO!B:H,7,0),"")</f>
        <v>3419.38</v>
      </c>
      <c r="M240" s="59"/>
    </row>
    <row r="241" spans="2:13">
      <c r="B241" s="7">
        <f t="shared" si="8"/>
        <v>233</v>
      </c>
      <c r="C241" s="7">
        <v>2481</v>
      </c>
      <c r="D241" s="6" t="s">
        <v>466</v>
      </c>
      <c r="E241" s="7" t="str">
        <f>IFERROR(VLOOKUP(C241,SRA!B:I,8,0),"")</f>
        <v>CLT</v>
      </c>
      <c r="F241" s="9" t="s">
        <v>725</v>
      </c>
      <c r="G241" s="7" t="str">
        <f>IFERROR(VLOOKUP(VLOOKUP(C241,SRA!B:F,5,0),FUNÇÃO!A:B,2,0),"")</f>
        <v>ANA ASS FARMACEUTICA</v>
      </c>
      <c r="H241" s="5">
        <f>IFERROR(VLOOKUP(C241,SRA!B:T,18,0),"")</f>
        <v>4149.8900000000003</v>
      </c>
      <c r="I241" s="5">
        <f>IFERROR(VLOOKUP(C241,SRA!B:T,19,0),"")</f>
        <v>0</v>
      </c>
      <c r="J241" s="5">
        <f>IFERROR(VLOOKUP(C241,JUNHO!B:F,3,0),"")</f>
        <v>4149.8900000000003</v>
      </c>
      <c r="K241" s="5">
        <f t="shared" si="7"/>
        <v>1686.2000000000003</v>
      </c>
      <c r="L241" s="5">
        <f>IFERROR(VLOOKUP(C241,JUNHO!B:H,7,0),"")</f>
        <v>2463.69</v>
      </c>
      <c r="M241" s="59"/>
    </row>
    <row r="242" spans="2:13">
      <c r="B242" s="7">
        <f t="shared" si="8"/>
        <v>234</v>
      </c>
      <c r="C242" s="7">
        <v>2484</v>
      </c>
      <c r="D242" s="6" t="s">
        <v>487</v>
      </c>
      <c r="E242" s="7" t="str">
        <f>IFERROR(VLOOKUP(C242,SRA!B:I,8,0),"")</f>
        <v>CLT</v>
      </c>
      <c r="F242" s="9" t="s">
        <v>725</v>
      </c>
      <c r="G242" s="7" t="str">
        <f>IFERROR(VLOOKUP(VLOOKUP(C242,SRA!B:F,5,0),FUNÇÃO!A:B,2,0),"")</f>
        <v>ANA ASS FARMACEUTICA</v>
      </c>
      <c r="H242" s="5">
        <f>IFERROR(VLOOKUP(C242,SRA!B:T,18,0),"")</f>
        <v>4357.38</v>
      </c>
      <c r="I242" s="5">
        <f>IFERROR(VLOOKUP(C242,SRA!B:T,19,0),"")</f>
        <v>0</v>
      </c>
      <c r="J242" s="5">
        <f>IFERROR(VLOOKUP(C242,JUNHO!B:F,3,0),"")</f>
        <v>4627.68</v>
      </c>
      <c r="K242" s="5">
        <f t="shared" si="7"/>
        <v>1138.0500000000002</v>
      </c>
      <c r="L242" s="5">
        <f>IFERROR(VLOOKUP(C242,JUNHO!B:H,7,0),"")</f>
        <v>3489.63</v>
      </c>
      <c r="M242" s="59"/>
    </row>
    <row r="243" spans="2:13">
      <c r="B243" s="7">
        <f t="shared" si="8"/>
        <v>235</v>
      </c>
      <c r="C243" s="7">
        <v>2490</v>
      </c>
      <c r="D243" s="6" t="s">
        <v>168</v>
      </c>
      <c r="E243" s="7" t="str">
        <f>IFERROR(VLOOKUP(C243,SRA!B:I,8,0),"")</f>
        <v>CLT</v>
      </c>
      <c r="F243" s="9" t="s">
        <v>725</v>
      </c>
      <c r="G243" s="7" t="str">
        <f>IFERROR(VLOOKUP(VLOOKUP(C243,SRA!B:F,5,0),FUNÇÃO!A:B,2,0),"")</f>
        <v>TEC. EM ADM. E FIN.</v>
      </c>
      <c r="H243" s="5">
        <f>IFERROR(VLOOKUP(C243,SRA!B:T,18,0),"")</f>
        <v>1614.36</v>
      </c>
      <c r="I243" s="5">
        <f>IFERROR(VLOOKUP(C243,SRA!B:T,19,0),"")</f>
        <v>708.95</v>
      </c>
      <c r="J243" s="5">
        <f>IFERROR(VLOOKUP(C243,JUNHO!B:F,3,0),"")</f>
        <v>2323.31</v>
      </c>
      <c r="K243" s="5">
        <f t="shared" si="7"/>
        <v>508.9699999999998</v>
      </c>
      <c r="L243" s="5">
        <f>IFERROR(VLOOKUP(C243,JUNHO!B:H,7,0),"")</f>
        <v>1814.3400000000001</v>
      </c>
      <c r="M243" s="59"/>
    </row>
    <row r="244" spans="2:13">
      <c r="B244" s="7">
        <f t="shared" si="8"/>
        <v>236</v>
      </c>
      <c r="C244" s="7">
        <v>2493</v>
      </c>
      <c r="D244" s="6" t="s">
        <v>169</v>
      </c>
      <c r="E244" s="7" t="str">
        <f>IFERROR(VLOOKUP(C244,SRA!B:I,8,0),"")</f>
        <v>CLT</v>
      </c>
      <c r="F244" s="9" t="s">
        <v>725</v>
      </c>
      <c r="G244" s="7" t="str">
        <f>IFERROR(VLOOKUP(VLOOKUP(C244,SRA!B:F,5,0),FUNÇÃO!A:B,2,0),"")</f>
        <v>TEC. EM ADM. E FIN.</v>
      </c>
      <c r="H244" s="5">
        <f>IFERROR(VLOOKUP(C244,SRA!B:T,18,0),"")</f>
        <v>1614.36</v>
      </c>
      <c r="I244" s="5">
        <f>IFERROR(VLOOKUP(C244,SRA!B:T,19,0),"")</f>
        <v>1993.92</v>
      </c>
      <c r="J244" s="5">
        <f>IFERROR(VLOOKUP(C244,JUNHO!B:F,3,0),"")</f>
        <v>3608.28</v>
      </c>
      <c r="K244" s="5">
        <f t="shared" si="7"/>
        <v>1082.0800000000004</v>
      </c>
      <c r="L244" s="5">
        <f>IFERROR(VLOOKUP(C244,JUNHO!B:H,7,0),"")</f>
        <v>2526.1999999999998</v>
      </c>
      <c r="M244" s="59"/>
    </row>
    <row r="245" spans="2:13">
      <c r="B245" s="7">
        <f t="shared" si="8"/>
        <v>237</v>
      </c>
      <c r="C245" s="7">
        <v>2498</v>
      </c>
      <c r="D245" s="6" t="s">
        <v>170</v>
      </c>
      <c r="E245" s="7" t="str">
        <f>IFERROR(VLOOKUP(C245,SRA!B:I,8,0),"")</f>
        <v>CLT</v>
      </c>
      <c r="F245" s="9" t="s">
        <v>725</v>
      </c>
      <c r="G245" s="7" t="str">
        <f>IFERROR(VLOOKUP(VLOOKUP(C245,SRA!B:F,5,0),FUNÇÃO!A:B,2,0),"")</f>
        <v>TEC. EM OPTICA</v>
      </c>
      <c r="H245" s="5">
        <f>IFERROR(VLOOKUP(C245,SRA!B:T,18,0),"")</f>
        <v>1537.47</v>
      </c>
      <c r="I245" s="5">
        <f>IFERROR(VLOOKUP(C245,SRA!B:T,19,0),"")</f>
        <v>0</v>
      </c>
      <c r="J245" s="5">
        <f>IFERROR(VLOOKUP(C245,JUNHO!B:F,3,0),"")</f>
        <v>1807.77</v>
      </c>
      <c r="K245" s="5">
        <f t="shared" si="7"/>
        <v>469.08999999999992</v>
      </c>
      <c r="L245" s="5">
        <f>IFERROR(VLOOKUP(C245,JUNHO!B:H,7,0),"")</f>
        <v>1338.68</v>
      </c>
      <c r="M245" s="59"/>
    </row>
    <row r="246" spans="2:13">
      <c r="B246" s="7">
        <f t="shared" si="8"/>
        <v>238</v>
      </c>
      <c r="C246" s="7">
        <v>2502</v>
      </c>
      <c r="D246" s="6" t="s">
        <v>171</v>
      </c>
      <c r="E246" s="7" t="str">
        <f>IFERROR(VLOOKUP(C246,SRA!B:I,8,0),"")</f>
        <v>CLT</v>
      </c>
      <c r="F246" s="9" t="s">
        <v>725</v>
      </c>
      <c r="G246" s="7" t="str">
        <f>IFERROR(VLOOKUP(VLOOKUP(C246,SRA!B:F,5,0),FUNÇÃO!A:B,2,0),"")</f>
        <v>TEC. EM OPTICA</v>
      </c>
      <c r="H246" s="5">
        <f>IFERROR(VLOOKUP(C246,SRA!B:T,18,0),"")</f>
        <v>1537.47</v>
      </c>
      <c r="I246" s="5">
        <f>IFERROR(VLOOKUP(C246,SRA!B:T,19,0),"")</f>
        <v>0</v>
      </c>
      <c r="J246" s="5">
        <f>IFERROR(VLOOKUP(C246,JUNHO!B:F,3,0),"")</f>
        <v>1537.47</v>
      </c>
      <c r="K246" s="5">
        <f t="shared" si="7"/>
        <v>728.46</v>
      </c>
      <c r="L246" s="5">
        <f>IFERROR(VLOOKUP(C246,JUNHO!B:H,7,0),"")</f>
        <v>809.01</v>
      </c>
      <c r="M246" s="59"/>
    </row>
    <row r="247" spans="2:13">
      <c r="B247" s="7">
        <f t="shared" si="8"/>
        <v>239</v>
      </c>
      <c r="C247" s="7">
        <v>2503</v>
      </c>
      <c r="D247" s="6" t="s">
        <v>172</v>
      </c>
      <c r="E247" s="7" t="str">
        <f>IFERROR(VLOOKUP(C247,SRA!B:I,8,0),"")</f>
        <v>CLT</v>
      </c>
      <c r="F247" s="9" t="s">
        <v>725</v>
      </c>
      <c r="G247" s="7" t="str">
        <f>IFERROR(VLOOKUP(VLOOKUP(C247,SRA!B:F,5,0),FUNÇÃO!A:B,2,0),"")</f>
        <v>ANA ASS FARMACEUTICA</v>
      </c>
      <c r="H247" s="5">
        <f>IFERROR(VLOOKUP(C247,SRA!B:T,18,0),"")</f>
        <v>4149.8900000000003</v>
      </c>
      <c r="I247" s="5">
        <f>IFERROR(VLOOKUP(C247,SRA!B:T,19,0),"")</f>
        <v>0</v>
      </c>
      <c r="J247" s="5">
        <f>IFERROR(VLOOKUP(C247,JUNHO!B:F,3,0),"")</f>
        <v>4510.22</v>
      </c>
      <c r="K247" s="5">
        <f t="shared" si="7"/>
        <v>1505.6200000000003</v>
      </c>
      <c r="L247" s="19">
        <f>IFERROR(VLOOKUP(C247,JUNHO!B:H,7,0),"")</f>
        <v>3004.6</v>
      </c>
      <c r="M247" s="59"/>
    </row>
    <row r="248" spans="2:13">
      <c r="B248" s="7">
        <f t="shared" si="8"/>
        <v>240</v>
      </c>
      <c r="C248" s="7">
        <v>2512</v>
      </c>
      <c r="D248" s="6" t="s">
        <v>478</v>
      </c>
      <c r="E248" s="7" t="str">
        <f>IFERROR(VLOOKUP(C248,SRA!B:I,8,0),"")</f>
        <v>CLT</v>
      </c>
      <c r="F248" s="9" t="s">
        <v>725</v>
      </c>
      <c r="G248" s="7" t="str">
        <f>IFERROR(VLOOKUP(VLOOKUP(C248,SRA!B:F,5,0),FUNÇÃO!A:B,2,0),"")</f>
        <v>ANA ASS FARMACEUTICA</v>
      </c>
      <c r="H248" s="5">
        <f>IFERROR(VLOOKUP(C248,SRA!B:T,18,0),"")</f>
        <v>4149.8900000000003</v>
      </c>
      <c r="I248" s="5">
        <f>IFERROR(VLOOKUP(C248,SRA!B:T,19,0),"")</f>
        <v>0</v>
      </c>
      <c r="J248" s="5">
        <f>IFERROR(VLOOKUP(C248,JUNHO!B:F,3,0),"")</f>
        <v>4329.8900000000003</v>
      </c>
      <c r="K248" s="5">
        <f t="shared" si="7"/>
        <v>909.79</v>
      </c>
      <c r="L248" s="5">
        <f>IFERROR(VLOOKUP(C248,JUNHO!B:H,7,0),"")</f>
        <v>3420.1000000000004</v>
      </c>
      <c r="M248" s="59"/>
    </row>
    <row r="249" spans="2:13">
      <c r="B249" s="7">
        <f t="shared" si="8"/>
        <v>241</v>
      </c>
      <c r="C249" s="7">
        <v>2513</v>
      </c>
      <c r="D249" s="6" t="s">
        <v>178</v>
      </c>
      <c r="E249" s="7" t="str">
        <f>IFERROR(VLOOKUP(C249,SRA!B:I,8,0),"")</f>
        <v>CLT</v>
      </c>
      <c r="F249" s="9" t="s">
        <v>725</v>
      </c>
      <c r="G249" s="7" t="str">
        <f>IFERROR(VLOOKUP(VLOOKUP(C249,SRA!B:F,5,0),FUNÇÃO!A:B,2,0),"")</f>
        <v>TEC. EM ADM. E FIN.</v>
      </c>
      <c r="H249" s="5">
        <f>IFERROR(VLOOKUP(C249,SRA!B:T,18,0),"")</f>
        <v>1614.36</v>
      </c>
      <c r="I249" s="5">
        <f>IFERROR(VLOOKUP(C249,SRA!B:T,19,0),"")</f>
        <v>930.5</v>
      </c>
      <c r="J249" s="5">
        <f>IFERROR(VLOOKUP(C249,JUNHO!B:F,3,0),"")</f>
        <v>2544.86</v>
      </c>
      <c r="K249" s="5">
        <f t="shared" si="7"/>
        <v>700.68000000000029</v>
      </c>
      <c r="L249" s="5">
        <f>IFERROR(VLOOKUP(C249,JUNHO!B:H,7,0),"")</f>
        <v>1844.1799999999998</v>
      </c>
      <c r="M249" s="59"/>
    </row>
    <row r="250" spans="2:13">
      <c r="B250" s="7">
        <f t="shared" si="8"/>
        <v>242</v>
      </c>
      <c r="C250" s="7">
        <v>2514</v>
      </c>
      <c r="D250" s="6" t="s">
        <v>179</v>
      </c>
      <c r="E250" s="7" t="str">
        <f>IFERROR(VLOOKUP(C250,SRA!B:I,8,0),"")</f>
        <v>CLT</v>
      </c>
      <c r="F250" s="9" t="s">
        <v>725</v>
      </c>
      <c r="G250" s="7" t="str">
        <f>IFERROR(VLOOKUP(VLOOKUP(C250,SRA!B:F,5,0),FUNÇÃO!A:B,2,0),"")</f>
        <v>TEC. EM ADM. E FIN.</v>
      </c>
      <c r="H250" s="5">
        <f>IFERROR(VLOOKUP(C250,SRA!B:T,18,0),"")</f>
        <v>1614.37</v>
      </c>
      <c r="I250" s="5">
        <f>IFERROR(VLOOKUP(C250,SRA!B:T,19,0),"")</f>
        <v>0</v>
      </c>
      <c r="J250" s="5">
        <f>IFERROR(VLOOKUP(C250,JUNHO!B:F,3,0),"")</f>
        <v>2323.3200000000002</v>
      </c>
      <c r="K250" s="5">
        <f t="shared" si="7"/>
        <v>462.09000000000015</v>
      </c>
      <c r="L250" s="5">
        <f>IFERROR(VLOOKUP(C250,JUNHO!B:H,7,0),"")</f>
        <v>1861.23</v>
      </c>
      <c r="M250" s="59"/>
    </row>
    <row r="251" spans="2:13">
      <c r="B251" s="7">
        <f t="shared" si="8"/>
        <v>243</v>
      </c>
      <c r="C251" s="7">
        <v>2518</v>
      </c>
      <c r="D251" s="6" t="s">
        <v>477</v>
      </c>
      <c r="E251" s="7" t="str">
        <f>IFERROR(VLOOKUP(C251,SRA!B:I,8,0),"")</f>
        <v>CLT</v>
      </c>
      <c r="F251" s="9" t="s">
        <v>725</v>
      </c>
      <c r="G251" s="7" t="str">
        <f>IFERROR(VLOOKUP(VLOOKUP(C251,SRA!B:F,5,0),FUNÇÃO!A:B,2,0),"")</f>
        <v>TEC. EM ADM. E FIN.</v>
      </c>
      <c r="H251" s="5">
        <f>IFERROR(VLOOKUP(C251,SRA!B:T,18,0),"")</f>
        <v>1614.36</v>
      </c>
      <c r="I251" s="5">
        <f>IFERROR(VLOOKUP(C251,SRA!B:T,19,0),"")</f>
        <v>174.95</v>
      </c>
      <c r="J251" s="5">
        <f>IFERROR(VLOOKUP(C251,JUNHO!B:F,3,0),"")</f>
        <v>1789.31</v>
      </c>
      <c r="K251" s="5">
        <f t="shared" si="7"/>
        <v>164.84999999999991</v>
      </c>
      <c r="L251" s="5">
        <f>IFERROR(VLOOKUP(C251,JUNHO!B:H,7,0),"")</f>
        <v>1624.46</v>
      </c>
      <c r="M251" s="59"/>
    </row>
    <row r="252" spans="2:13">
      <c r="B252" s="7">
        <f t="shared" si="8"/>
        <v>244</v>
      </c>
      <c r="C252" s="7">
        <v>2520</v>
      </c>
      <c r="D252" s="6" t="s">
        <v>479</v>
      </c>
      <c r="E252" s="7" t="str">
        <f>IFERROR(VLOOKUP(C252,SRA!B:I,8,0),"")</f>
        <v>CLT</v>
      </c>
      <c r="F252" s="9" t="s">
        <v>725</v>
      </c>
      <c r="G252" s="7" t="str">
        <f>IFERROR(VLOOKUP(VLOOKUP(C252,SRA!B:F,5,0),FUNÇÃO!A:B,2,0),"")</f>
        <v>TEC. EM ADM. E FIN.</v>
      </c>
      <c r="H252" s="5">
        <f>IFERROR(VLOOKUP(C252,SRA!B:T,18,0),"")</f>
        <v>1614.36</v>
      </c>
      <c r="I252" s="5">
        <f>IFERROR(VLOOKUP(C252,SRA!B:T,19,0),"")</f>
        <v>174.95</v>
      </c>
      <c r="J252" s="5">
        <f>IFERROR(VLOOKUP(C252,JUNHO!B:F,3,0),"")</f>
        <v>1789.31</v>
      </c>
      <c r="K252" s="5">
        <f t="shared" si="7"/>
        <v>694.1099999999999</v>
      </c>
      <c r="L252" s="5">
        <f>IFERROR(VLOOKUP(C252,JUNHO!B:H,7,0),"")</f>
        <v>1095.2</v>
      </c>
      <c r="M252" s="59"/>
    </row>
    <row r="253" spans="2:13">
      <c r="B253" s="7">
        <f t="shared" si="8"/>
        <v>245</v>
      </c>
      <c r="C253" s="7">
        <v>2523</v>
      </c>
      <c r="D253" s="6" t="s">
        <v>488</v>
      </c>
      <c r="E253" s="7" t="str">
        <f>IFERROR(VLOOKUP(C253,SRA!B:I,8,0),"")</f>
        <v>CLT</v>
      </c>
      <c r="F253" s="9" t="s">
        <v>725</v>
      </c>
      <c r="G253" s="7" t="str">
        <f>IFERROR(VLOOKUP(VLOOKUP(C253,SRA!B:F,5,0),FUNÇÃO!A:B,2,0),"")</f>
        <v>TEC. EM ADM. E FIN.</v>
      </c>
      <c r="H253" s="5">
        <f>IFERROR(VLOOKUP(C253,SRA!B:T,18,0),"")</f>
        <v>1614.36</v>
      </c>
      <c r="I253" s="5">
        <f>IFERROR(VLOOKUP(C253,SRA!B:T,19,0),"")</f>
        <v>174.95</v>
      </c>
      <c r="J253" s="5">
        <f>IFERROR(VLOOKUP(C253,JUNHO!B:F,3,0),"")</f>
        <v>1789.31</v>
      </c>
      <c r="K253" s="5">
        <f t="shared" si="7"/>
        <v>333.04999999999995</v>
      </c>
      <c r="L253" s="5">
        <f>IFERROR(VLOOKUP(C253,JUNHO!B:H,7,0),"")</f>
        <v>1456.26</v>
      </c>
      <c r="M253" s="59"/>
    </row>
    <row r="254" spans="2:13">
      <c r="B254" s="7">
        <f t="shared" si="8"/>
        <v>246</v>
      </c>
      <c r="C254" s="7">
        <v>2525</v>
      </c>
      <c r="D254" s="6" t="s">
        <v>441</v>
      </c>
      <c r="E254" s="7" t="str">
        <f>IFERROR(VLOOKUP(C254,SRA!B:I,8,0),"")</f>
        <v>CLT</v>
      </c>
      <c r="F254" s="9" t="s">
        <v>725</v>
      </c>
      <c r="G254" s="7" t="str">
        <f>IFERROR(VLOOKUP(VLOOKUP(C254,SRA!B:F,5,0),FUNÇÃO!A:B,2,0),"")</f>
        <v>TEC. EM ADM. E FIN.</v>
      </c>
      <c r="H254" s="5">
        <f>IFERROR(VLOOKUP(C254,SRA!B:T,18,0),"")</f>
        <v>1614.36</v>
      </c>
      <c r="I254" s="5">
        <f>IFERROR(VLOOKUP(C254,SRA!B:T,19,0),"")</f>
        <v>174.95</v>
      </c>
      <c r="J254" s="5">
        <f>IFERROR(VLOOKUP(C254,JUNHO!B:F,3,0),"")</f>
        <v>1789.31</v>
      </c>
      <c r="K254" s="5">
        <f t="shared" si="7"/>
        <v>407.48999999999978</v>
      </c>
      <c r="L254" s="5">
        <f>IFERROR(VLOOKUP(C254,JUNHO!B:H,7,0),"")</f>
        <v>1381.8200000000002</v>
      </c>
      <c r="M254" s="59"/>
    </row>
    <row r="255" spans="2:13">
      <c r="B255" s="7">
        <f t="shared" si="8"/>
        <v>247</v>
      </c>
      <c r="C255" s="7">
        <v>2526</v>
      </c>
      <c r="D255" s="6" t="s">
        <v>180</v>
      </c>
      <c r="E255" s="7" t="str">
        <f>IFERROR(VLOOKUP(C255,SRA!B:I,8,0),"")</f>
        <v>CLT</v>
      </c>
      <c r="F255" s="9" t="s">
        <v>725</v>
      </c>
      <c r="G255" s="7" t="str">
        <f>IFERROR(VLOOKUP(VLOOKUP(C255,SRA!B:F,5,0),FUNÇÃO!A:B,2,0),"")</f>
        <v>TEC.EM MAN. ELE. IND</v>
      </c>
      <c r="H255" s="5">
        <f>IFERROR(VLOOKUP(C255,SRA!B:T,18,0),"")</f>
        <v>1537.47</v>
      </c>
      <c r="I255" s="5">
        <f>IFERROR(VLOOKUP(C255,SRA!B:T,19,0),"")</f>
        <v>0</v>
      </c>
      <c r="J255" s="5">
        <f>IFERROR(VLOOKUP(C255,JUNHO!B:F,3,0),"")</f>
        <v>2627.33</v>
      </c>
      <c r="K255" s="5">
        <f t="shared" si="7"/>
        <v>852.01</v>
      </c>
      <c r="L255" s="5">
        <f>IFERROR(VLOOKUP(C255,JUNHO!B:H,7,0),"")</f>
        <v>1775.32</v>
      </c>
      <c r="M255" s="59"/>
    </row>
    <row r="256" spans="2:13">
      <c r="B256" s="7">
        <f t="shared" si="8"/>
        <v>248</v>
      </c>
      <c r="C256" s="7">
        <v>2530</v>
      </c>
      <c r="D256" s="6" t="s">
        <v>181</v>
      </c>
      <c r="E256" s="7" t="str">
        <f>IFERROR(VLOOKUP(C256,SRA!B:I,8,0),"")</f>
        <v>CLT</v>
      </c>
      <c r="F256" s="9" t="s">
        <v>725</v>
      </c>
      <c r="G256" s="7" t="str">
        <f>IFERROR(VLOOKUP(VLOOKUP(C256,SRA!B:F,5,0),FUNÇÃO!A:B,2,0),"")</f>
        <v>OP. DE PROD. IND.</v>
      </c>
      <c r="H256" s="5">
        <f>IFERROR(VLOOKUP(C256,SRA!B:T,18,0),"")</f>
        <v>1333.73</v>
      </c>
      <c r="I256" s="5">
        <f>IFERROR(VLOOKUP(C256,SRA!B:T,19,0),"")</f>
        <v>0</v>
      </c>
      <c r="J256" s="5">
        <f>IFERROR(VLOOKUP(C256,JUNHO!B:F,3,0),"")</f>
        <v>1333.73</v>
      </c>
      <c r="K256" s="5">
        <f t="shared" si="7"/>
        <v>424.58999999999992</v>
      </c>
      <c r="L256" s="5">
        <f>IFERROR(VLOOKUP(C256,JUNHO!B:H,7,0),"")</f>
        <v>909.1400000000001</v>
      </c>
      <c r="M256" s="59"/>
    </row>
    <row r="257" spans="2:13">
      <c r="B257" s="7">
        <f t="shared" si="8"/>
        <v>249</v>
      </c>
      <c r="C257" s="7">
        <v>2534</v>
      </c>
      <c r="D257" s="6" t="s">
        <v>182</v>
      </c>
      <c r="E257" s="7" t="str">
        <f>IFERROR(VLOOKUP(C257,SRA!B:I,8,0),"")</f>
        <v>CLT</v>
      </c>
      <c r="F257" s="9" t="s">
        <v>725</v>
      </c>
      <c r="G257" s="7" t="str">
        <f>IFERROR(VLOOKUP(VLOOKUP(C257,SRA!B:F,5,0),FUNÇÃO!A:B,2,0),"")</f>
        <v>OP. DE PROD. IND.</v>
      </c>
      <c r="H257" s="5">
        <f>IFERROR(VLOOKUP(C257,SRA!B:T,18,0),"")</f>
        <v>1333.73</v>
      </c>
      <c r="I257" s="5">
        <f>IFERROR(VLOOKUP(C257,SRA!B:T,19,0),"")</f>
        <v>0</v>
      </c>
      <c r="J257" s="5">
        <f>IFERROR(VLOOKUP(C257,JUNHO!B:F,3,0),"")</f>
        <v>1333.73</v>
      </c>
      <c r="K257" s="5">
        <f t="shared" si="7"/>
        <v>311.22000000000003</v>
      </c>
      <c r="L257" s="5">
        <f>IFERROR(VLOOKUP(C257,JUNHO!B:H,7,0),"")</f>
        <v>1022.51</v>
      </c>
      <c r="M257" s="59"/>
    </row>
    <row r="258" spans="2:13">
      <c r="B258" s="7">
        <f t="shared" si="8"/>
        <v>250</v>
      </c>
      <c r="C258" s="7">
        <v>2539</v>
      </c>
      <c r="D258" s="6" t="s">
        <v>183</v>
      </c>
      <c r="E258" s="7" t="str">
        <f>IFERROR(VLOOKUP(C258,SRA!B:I,8,0),"")</f>
        <v>CLT</v>
      </c>
      <c r="F258" s="9" t="s">
        <v>725</v>
      </c>
      <c r="G258" s="7" t="str">
        <f>IFERROR(VLOOKUP(VLOOKUP(C258,SRA!B:F,5,0),FUNÇÃO!A:B,2,0),"")</f>
        <v>OP. DE PROD. IND.(C)</v>
      </c>
      <c r="H258" s="5">
        <f>IFERROR(VLOOKUP(C258,SRA!B:T,18,0),"")</f>
        <v>1543.96</v>
      </c>
      <c r="I258" s="5">
        <f>IFERROR(VLOOKUP(C258,SRA!B:T,19,0),"")</f>
        <v>0</v>
      </c>
      <c r="J258" s="5">
        <f>IFERROR(VLOOKUP(C258,JUNHO!B:F,3,0),"")</f>
        <v>2305.81</v>
      </c>
      <c r="K258" s="5">
        <f t="shared" si="7"/>
        <v>1056.4299999999998</v>
      </c>
      <c r="L258" s="5">
        <f>IFERROR(VLOOKUP(C258,JUNHO!B:H,7,0),"")</f>
        <v>1249.3800000000001</v>
      </c>
      <c r="M258" s="59"/>
    </row>
    <row r="259" spans="2:13">
      <c r="B259" s="7">
        <f t="shared" si="8"/>
        <v>251</v>
      </c>
      <c r="C259" s="7">
        <v>2541</v>
      </c>
      <c r="D259" s="6" t="s">
        <v>184</v>
      </c>
      <c r="E259" s="7" t="str">
        <f>IFERROR(VLOOKUP(C259,SRA!B:I,8,0),"")</f>
        <v>CLT</v>
      </c>
      <c r="F259" s="9" t="s">
        <v>725</v>
      </c>
      <c r="G259" s="7" t="str">
        <f>IFERROR(VLOOKUP(VLOOKUP(C259,SRA!B:F,5,0),FUNÇÃO!A:B,2,0),"")</f>
        <v>OP. DE PROD. IND.</v>
      </c>
      <c r="H259" s="5">
        <f>IFERROR(VLOOKUP(C259,SRA!B:T,18,0),"")</f>
        <v>1333.73</v>
      </c>
      <c r="I259" s="5">
        <f>IFERROR(VLOOKUP(C259,SRA!B:T,19,0),"")</f>
        <v>0</v>
      </c>
      <c r="J259" s="5">
        <f>IFERROR(VLOOKUP(C259,JUNHO!B:F,3,0),"")</f>
        <v>1463.68</v>
      </c>
      <c r="K259" s="5">
        <f t="shared" si="7"/>
        <v>730.63000000000011</v>
      </c>
      <c r="L259" s="5">
        <f>IFERROR(VLOOKUP(C259,JUNHO!B:H,7,0),"")</f>
        <v>733.05</v>
      </c>
      <c r="M259" s="59"/>
    </row>
    <row r="260" spans="2:13">
      <c r="B260" s="7">
        <f t="shared" si="8"/>
        <v>252</v>
      </c>
      <c r="C260" s="7">
        <v>2547</v>
      </c>
      <c r="D260" s="6" t="s">
        <v>508</v>
      </c>
      <c r="E260" s="7" t="str">
        <f>IFERROR(VLOOKUP(C260,SRA!B:I,8,0),"")</f>
        <v>CLT</v>
      </c>
      <c r="F260" s="9" t="s">
        <v>725</v>
      </c>
      <c r="G260" s="7" t="str">
        <f>IFERROR(VLOOKUP(VLOOKUP(C260,SRA!B:F,5,0),FUNÇÃO!A:B,2,0),"")</f>
        <v>TEC. EM ADM. E FIN.</v>
      </c>
      <c r="H260" s="5">
        <f>IFERROR(VLOOKUP(C260,SRA!B:T,18,0),"")</f>
        <v>1614.37</v>
      </c>
      <c r="I260" s="5">
        <f>IFERROR(VLOOKUP(C260,SRA!B:T,19,0),"")</f>
        <v>0</v>
      </c>
      <c r="J260" s="5">
        <f>IFERROR(VLOOKUP(C260,JUNHO!B:F,3,0),"")</f>
        <v>10458.76</v>
      </c>
      <c r="K260" s="5">
        <f t="shared" si="7"/>
        <v>10458.76</v>
      </c>
      <c r="L260" s="19">
        <f>IFERROR(VLOOKUP(C260,JUNHO!B:H,7,0),"")</f>
        <v>0</v>
      </c>
      <c r="M260" s="59"/>
    </row>
    <row r="261" spans="2:13">
      <c r="B261" s="7">
        <f t="shared" si="8"/>
        <v>253</v>
      </c>
      <c r="C261" s="7">
        <v>2548</v>
      </c>
      <c r="D261" s="6" t="s">
        <v>185</v>
      </c>
      <c r="E261" s="7" t="str">
        <f>IFERROR(VLOOKUP(C261,SRA!B:I,8,0),"")</f>
        <v>CLT</v>
      </c>
      <c r="F261" s="9" t="s">
        <v>725</v>
      </c>
      <c r="G261" s="7" t="str">
        <f>IFERROR(VLOOKUP(VLOOKUP(C261,SRA!B:F,5,0),FUNÇÃO!A:B,2,0),"")</f>
        <v>TEC. EM ADM. E FIN.</v>
      </c>
      <c r="H261" s="5">
        <f>IFERROR(VLOOKUP(C261,SRA!B:T,18,0),"")</f>
        <v>1695.09</v>
      </c>
      <c r="I261" s="5">
        <f>IFERROR(VLOOKUP(C261,SRA!B:T,19,0),"")</f>
        <v>1350.38</v>
      </c>
      <c r="J261" s="5">
        <f>IFERROR(VLOOKUP(C261,JUNHO!B:F,3,0),"")</f>
        <v>3315.77</v>
      </c>
      <c r="K261" s="5">
        <f t="shared" si="7"/>
        <v>977.07999999999993</v>
      </c>
      <c r="L261" s="19">
        <f>IFERROR(VLOOKUP(C261,JUNHO!B:H,7,0),"")</f>
        <v>2338.69</v>
      </c>
      <c r="M261" s="59"/>
    </row>
    <row r="262" spans="2:13">
      <c r="B262" s="7">
        <f t="shared" si="8"/>
        <v>254</v>
      </c>
      <c r="C262" s="7">
        <v>2553</v>
      </c>
      <c r="D262" s="6" t="s">
        <v>186</v>
      </c>
      <c r="E262" s="7" t="str">
        <f>IFERROR(VLOOKUP(C262,SRA!B:I,8,0),"")</f>
        <v>CLT</v>
      </c>
      <c r="F262" s="9" t="s">
        <v>725</v>
      </c>
      <c r="G262" s="7" t="str">
        <f>IFERROR(VLOOKUP(VLOOKUP(C262,SRA!B:F,5,0),FUNÇÃO!A:B,2,0),"")</f>
        <v>TEC. EM ADM. E FIN.</v>
      </c>
      <c r="H262" s="5">
        <f>IFERROR(VLOOKUP(C262,SRA!B:T,18,0),"")</f>
        <v>1614.36</v>
      </c>
      <c r="I262" s="5">
        <f>IFERROR(VLOOKUP(C262,SRA!B:T,19,0),"")</f>
        <v>1993.92</v>
      </c>
      <c r="J262" s="5">
        <f>IFERROR(VLOOKUP(C262,JUNHO!B:F,3,0),"")</f>
        <v>4148.88</v>
      </c>
      <c r="K262" s="5">
        <f t="shared" si="7"/>
        <v>851.84000000000015</v>
      </c>
      <c r="L262" s="19">
        <f>IFERROR(VLOOKUP(C262,JUNHO!B:H,7,0),"")</f>
        <v>3297.04</v>
      </c>
      <c r="M262" s="59"/>
    </row>
    <row r="263" spans="2:13">
      <c r="B263" s="7">
        <f t="shared" si="8"/>
        <v>255</v>
      </c>
      <c r="C263" s="7">
        <v>2559</v>
      </c>
      <c r="D263" s="6" t="s">
        <v>449</v>
      </c>
      <c r="E263" s="7" t="str">
        <f>IFERROR(VLOOKUP(C263,SRA!B:I,8,0),"")</f>
        <v>CLT</v>
      </c>
      <c r="F263" s="9" t="s">
        <v>725</v>
      </c>
      <c r="G263" s="7" t="str">
        <f>IFERROR(VLOOKUP(VLOOKUP(C263,SRA!B:F,5,0),FUNÇÃO!A:B,2,0),"")</f>
        <v>TEC. EM ADM. E FIN.</v>
      </c>
      <c r="H263" s="5">
        <f>IFERROR(VLOOKUP(C263,SRA!B:T,18,0),"")</f>
        <v>1614.36</v>
      </c>
      <c r="I263" s="5">
        <f>IFERROR(VLOOKUP(C263,SRA!B:T,19,0),"")</f>
        <v>0</v>
      </c>
      <c r="J263" s="5">
        <f>IFERROR(VLOOKUP(C263,JUNHO!B:F,3,0),"")</f>
        <v>3009.86</v>
      </c>
      <c r="K263" s="5">
        <f t="shared" si="7"/>
        <v>1750.48</v>
      </c>
      <c r="L263" s="19">
        <f>IFERROR(VLOOKUP(C263,JUNHO!B:H,7,0),"")</f>
        <v>1259.3800000000001</v>
      </c>
      <c r="M263" s="59"/>
    </row>
    <row r="264" spans="2:13">
      <c r="B264" s="7">
        <f t="shared" si="8"/>
        <v>256</v>
      </c>
      <c r="C264" s="7">
        <v>2562</v>
      </c>
      <c r="D264" s="6" t="s">
        <v>468</v>
      </c>
      <c r="E264" s="7" t="str">
        <f>IFERROR(VLOOKUP(C264,SRA!B:I,8,0),"")</f>
        <v>CLT</v>
      </c>
      <c r="F264" s="9" t="s">
        <v>725</v>
      </c>
      <c r="G264" s="7" t="str">
        <f>IFERROR(VLOOKUP(VLOOKUP(C264,SRA!B:F,5,0),FUNÇÃO!A:B,2,0),"")</f>
        <v>ANA ASS FARMACEUTICA</v>
      </c>
      <c r="H264" s="5">
        <f>IFERROR(VLOOKUP(C264,SRA!B:T,18,0),"")</f>
        <v>4149.8900000000003</v>
      </c>
      <c r="I264" s="5">
        <f>IFERROR(VLOOKUP(C264,SRA!B:T,19,0),"")</f>
        <v>0</v>
      </c>
      <c r="J264" s="5">
        <f>IFERROR(VLOOKUP(C264,JUNHO!B:F,3,0),"")</f>
        <v>4420.1899999999996</v>
      </c>
      <c r="K264" s="5">
        <f t="shared" si="7"/>
        <v>2024.8299999999995</v>
      </c>
      <c r="L264" s="5">
        <f>IFERROR(VLOOKUP(C264,JUNHO!B:H,7,0),"")</f>
        <v>2395.36</v>
      </c>
      <c r="M264" s="59"/>
    </row>
    <row r="265" spans="2:13">
      <c r="B265" s="7">
        <f t="shared" si="8"/>
        <v>257</v>
      </c>
      <c r="C265" s="7">
        <v>2568</v>
      </c>
      <c r="D265" s="6" t="s">
        <v>507</v>
      </c>
      <c r="E265" s="7" t="str">
        <f>IFERROR(VLOOKUP(C265,SRA!B:I,8,0),"")</f>
        <v>CLT</v>
      </c>
      <c r="F265" s="9" t="s">
        <v>725</v>
      </c>
      <c r="G265" s="7" t="str">
        <f>IFERROR(VLOOKUP(VLOOKUP(C265,SRA!B:F,5,0),FUNÇÃO!A:B,2,0),"")</f>
        <v>ANA ASS FARMACEUTICA</v>
      </c>
      <c r="H265" s="5">
        <f>IFERROR(VLOOKUP(C265,SRA!B:T,18,0),"")</f>
        <v>4149.8900000000003</v>
      </c>
      <c r="I265" s="5">
        <f>IFERROR(VLOOKUP(C265,SRA!B:T,19,0),"")</f>
        <v>0</v>
      </c>
      <c r="J265" s="5">
        <f>IFERROR(VLOOKUP(C265,JUNHO!B:F,3,0),"")</f>
        <v>4149.8900000000003</v>
      </c>
      <c r="K265" s="5">
        <f t="shared" si="7"/>
        <v>2076.3000000000002</v>
      </c>
      <c r="L265" s="5">
        <f>IFERROR(VLOOKUP(C265,JUNHO!B:H,7,0),"")</f>
        <v>2073.59</v>
      </c>
      <c r="M265" s="59"/>
    </row>
    <row r="266" spans="2:13">
      <c r="B266" s="7">
        <f t="shared" si="8"/>
        <v>258</v>
      </c>
      <c r="C266" s="7">
        <v>2574</v>
      </c>
      <c r="D266" s="6" t="s">
        <v>187</v>
      </c>
      <c r="E266" s="7" t="str">
        <f>IFERROR(VLOOKUP(C266,SRA!B:I,8,0),"")</f>
        <v>CLT</v>
      </c>
      <c r="F266" s="9" t="s">
        <v>725</v>
      </c>
      <c r="G266" s="7" t="str">
        <f>IFERROR(VLOOKUP(VLOOKUP(C266,SRA!B:F,5,0),FUNÇÃO!A:B,2,0),"")</f>
        <v>TEC. EM ADM. E FIN.</v>
      </c>
      <c r="H266" s="5">
        <f>IFERROR(VLOOKUP(C266,SRA!B:T,18,0),"")</f>
        <v>1695.09</v>
      </c>
      <c r="I266" s="5">
        <f>IFERROR(VLOOKUP(C266,SRA!B:T,19,0),"")</f>
        <v>1993.92</v>
      </c>
      <c r="J266" s="5">
        <f>IFERROR(VLOOKUP(C266,JUNHO!B:F,3,0),"")</f>
        <v>3689.01</v>
      </c>
      <c r="K266" s="5">
        <f t="shared" ref="K266:K329" si="9">J266-L266</f>
        <v>755.61000000000013</v>
      </c>
      <c r="L266" s="5">
        <f>IFERROR(VLOOKUP(C266,JUNHO!B:H,7,0),"")</f>
        <v>2933.4</v>
      </c>
      <c r="M266" s="59"/>
    </row>
    <row r="267" spans="2:13">
      <c r="B267" s="7">
        <f t="shared" si="8"/>
        <v>259</v>
      </c>
      <c r="C267" s="7">
        <v>2577</v>
      </c>
      <c r="D267" s="6" t="s">
        <v>188</v>
      </c>
      <c r="E267" s="7" t="str">
        <f>IFERROR(VLOOKUP(C267,SRA!B:I,8,0),"")</f>
        <v>CLT</v>
      </c>
      <c r="F267" s="9" t="s">
        <v>725</v>
      </c>
      <c r="G267" s="7" t="str">
        <f>IFERROR(VLOOKUP(VLOOKUP(C267,SRA!B:F,5,0),FUNÇÃO!A:B,2,0),"")</f>
        <v>TEC. EM ADM. E FIN.</v>
      </c>
      <c r="H267" s="5">
        <f>IFERROR(VLOOKUP(C267,SRA!B:T,18,0),"")</f>
        <v>1614.36</v>
      </c>
      <c r="I267" s="5">
        <f>IFERROR(VLOOKUP(C267,SRA!B:T,19,0),"")</f>
        <v>708.95</v>
      </c>
      <c r="J267" s="5">
        <f>IFERROR(VLOOKUP(C267,JUNHO!B:F,3,0),"")</f>
        <v>2323.31</v>
      </c>
      <c r="K267" s="5">
        <f t="shared" si="9"/>
        <v>541.04</v>
      </c>
      <c r="L267" s="5">
        <f>IFERROR(VLOOKUP(C267,JUNHO!B:H,7,0),"")</f>
        <v>1782.27</v>
      </c>
      <c r="M267" s="59"/>
    </row>
    <row r="268" spans="2:13">
      <c r="B268" s="7">
        <f t="shared" si="8"/>
        <v>260</v>
      </c>
      <c r="C268" s="7">
        <v>2584</v>
      </c>
      <c r="D268" s="6" t="s">
        <v>189</v>
      </c>
      <c r="E268" s="7" t="str">
        <f>IFERROR(VLOOKUP(C268,SRA!B:I,8,0),"")</f>
        <v>CLT</v>
      </c>
      <c r="F268" s="9" t="s">
        <v>725</v>
      </c>
      <c r="G268" s="7" t="str">
        <f>IFERROR(VLOOKUP(VLOOKUP(C268,SRA!B:F,5,0),FUNÇÃO!A:B,2,0),"")</f>
        <v>TEC. EM ADM. E FIN.</v>
      </c>
      <c r="H268" s="5">
        <f>IFERROR(VLOOKUP(C268,SRA!B:T,18,0),"")</f>
        <v>1614.37</v>
      </c>
      <c r="I268" s="5">
        <f>IFERROR(VLOOKUP(C268,SRA!B:T,19,0),"")</f>
        <v>0</v>
      </c>
      <c r="J268" s="5">
        <f>IFERROR(VLOOKUP(C268,JUNHO!B:F,3,0),"")</f>
        <v>1614.37</v>
      </c>
      <c r="K268" s="5">
        <f t="shared" si="9"/>
        <v>477.09999999999991</v>
      </c>
      <c r="L268" s="5">
        <f>IFERROR(VLOOKUP(C268,JUNHO!B:H,7,0),"")</f>
        <v>1137.27</v>
      </c>
      <c r="M268" s="59"/>
    </row>
    <row r="269" spans="2:13">
      <c r="B269" s="7">
        <f t="shared" ref="B269:B330" si="10">B268+1</f>
        <v>261</v>
      </c>
      <c r="C269" s="7">
        <v>2585</v>
      </c>
      <c r="D269" s="6" t="s">
        <v>190</v>
      </c>
      <c r="E269" s="7" t="str">
        <f>IFERROR(VLOOKUP(C269,SRA!B:I,8,0),"")</f>
        <v>CLT</v>
      </c>
      <c r="F269" s="9" t="s">
        <v>725</v>
      </c>
      <c r="G269" s="7" t="str">
        <f>IFERROR(VLOOKUP(VLOOKUP(C269,SRA!B:F,5,0),FUNÇÃO!A:B,2,0),"")</f>
        <v>TEC. EM ADM. E FIN.</v>
      </c>
      <c r="H269" s="5">
        <f>IFERROR(VLOOKUP(C269,SRA!B:T,18,0),"")</f>
        <v>1614.36</v>
      </c>
      <c r="I269" s="5">
        <f>IFERROR(VLOOKUP(C269,SRA!B:T,19,0),"")</f>
        <v>0</v>
      </c>
      <c r="J269" s="5">
        <f>IFERROR(VLOOKUP(C269,JUNHO!B:F,3,0),"")</f>
        <v>1614.36</v>
      </c>
      <c r="K269" s="5">
        <f t="shared" si="9"/>
        <v>495.45000000000005</v>
      </c>
      <c r="L269" s="5">
        <f>IFERROR(VLOOKUP(C269,JUNHO!B:H,7,0),"")</f>
        <v>1118.9099999999999</v>
      </c>
      <c r="M269" s="59"/>
    </row>
    <row r="270" spans="2:13">
      <c r="B270" s="7">
        <f t="shared" si="10"/>
        <v>262</v>
      </c>
      <c r="C270" s="7">
        <v>2586</v>
      </c>
      <c r="D270" s="6" t="s">
        <v>450</v>
      </c>
      <c r="E270" s="7" t="str">
        <f>IFERROR(VLOOKUP(C270,SRA!B:I,8,0),"")</f>
        <v>CLT</v>
      </c>
      <c r="F270" s="9" t="s">
        <v>725</v>
      </c>
      <c r="G270" s="7" t="str">
        <f>IFERROR(VLOOKUP(VLOOKUP(C270,SRA!B:F,5,0),FUNÇÃO!A:B,2,0),"")</f>
        <v>TEC. EM ADM. E FIN.</v>
      </c>
      <c r="H270" s="5">
        <f>IFERROR(VLOOKUP(C270,SRA!B:T,18,0),"")</f>
        <v>1614.36</v>
      </c>
      <c r="I270" s="5">
        <f>IFERROR(VLOOKUP(C270,SRA!B:T,19,0),"")</f>
        <v>174.95</v>
      </c>
      <c r="J270" s="5">
        <f>IFERROR(VLOOKUP(C270,JUNHO!B:F,3,0),"")</f>
        <v>2323.31</v>
      </c>
      <c r="K270" s="5">
        <f t="shared" si="9"/>
        <v>968.13000000000011</v>
      </c>
      <c r="L270" s="5">
        <f>IFERROR(VLOOKUP(C270,JUNHO!B:H,7,0),"")</f>
        <v>1355.1799999999998</v>
      </c>
      <c r="M270" s="59"/>
    </row>
    <row r="271" spans="2:13">
      <c r="B271" s="7">
        <f t="shared" si="10"/>
        <v>263</v>
      </c>
      <c r="C271" s="7">
        <v>2588</v>
      </c>
      <c r="D271" s="6" t="s">
        <v>191</v>
      </c>
      <c r="E271" s="7" t="str">
        <f>IFERROR(VLOOKUP(C271,SRA!B:I,8,0),"")</f>
        <v>CLT</v>
      </c>
      <c r="F271" s="1" t="s">
        <v>757</v>
      </c>
      <c r="G271" s="7" t="str">
        <f>IFERROR(VLOOKUP(VLOOKUP(C271,SRA!B:F,5,0),FUNÇÃO!A:B,2,0),"")</f>
        <v>TEC. EM ADM. E FIN.</v>
      </c>
      <c r="H271" s="5">
        <f>IFERROR(VLOOKUP(C271,SRA!B:T,18,0),"")</f>
        <v>1614.36</v>
      </c>
      <c r="I271" s="5">
        <f>IFERROR(VLOOKUP(C271,SRA!B:T,19,0),"")</f>
        <v>1993.92</v>
      </c>
      <c r="J271" s="5">
        <f>IFERROR(VLOOKUP(C271,JUNHO!B:F,3,0),"")</f>
        <v>6887.76</v>
      </c>
      <c r="K271" s="5">
        <f t="shared" si="9"/>
        <v>5935.54</v>
      </c>
      <c r="L271" s="5">
        <f>IFERROR(VLOOKUP(C271,JUNHO!B:H,7,0),"")</f>
        <v>952.22</v>
      </c>
      <c r="M271" s="59"/>
    </row>
    <row r="272" spans="2:13">
      <c r="B272" s="7">
        <f t="shared" si="10"/>
        <v>264</v>
      </c>
      <c r="C272" s="7">
        <v>2593</v>
      </c>
      <c r="D272" s="6" t="s">
        <v>538</v>
      </c>
      <c r="E272" s="7" t="str">
        <f>IFERROR(VLOOKUP(C272,SRA!B:I,8,0),"")</f>
        <v>CLT</v>
      </c>
      <c r="F272" s="9" t="s">
        <v>726</v>
      </c>
      <c r="G272" s="7" t="str">
        <f>IFERROR(VLOOKUP(VLOOKUP(C272,SRA!B:F,5,0),FUNÇÃO!A:B,2,0),"")</f>
        <v>TEC. EM ADM. E FIN.</v>
      </c>
      <c r="H272" s="5">
        <f>IFERROR(VLOOKUP(C272,SRA!B:T,18,0),"")</f>
        <v>1614.36</v>
      </c>
      <c r="I272" s="5">
        <f>IFERROR(VLOOKUP(C272,SRA!B:T,19,0),"")</f>
        <v>0</v>
      </c>
      <c r="J272" s="5" t="str">
        <f>IFERROR(VLOOKUP(C272,JUNHO!B:F,3,0),"")</f>
        <v/>
      </c>
      <c r="K272" s="5">
        <v>0</v>
      </c>
      <c r="L272" s="19">
        <v>0</v>
      </c>
      <c r="M272" s="59"/>
    </row>
    <row r="273" spans="2:13">
      <c r="B273" s="7">
        <f t="shared" si="10"/>
        <v>265</v>
      </c>
      <c r="C273" s="7">
        <v>2596</v>
      </c>
      <c r="D273" s="6" t="s">
        <v>480</v>
      </c>
      <c r="E273" s="7" t="str">
        <f>IFERROR(VLOOKUP(C273,SRA!B:I,8,0),"")</f>
        <v>CLT</v>
      </c>
      <c r="F273" s="9" t="s">
        <v>725</v>
      </c>
      <c r="G273" s="7" t="str">
        <f>IFERROR(VLOOKUP(VLOOKUP(C273,SRA!B:F,5,0),FUNÇÃO!A:B,2,0),"")</f>
        <v>TEC. EM ADM. E FIN.</v>
      </c>
      <c r="H273" s="5">
        <f>IFERROR(VLOOKUP(C273,SRA!B:T,18,0),"")</f>
        <v>1614.36</v>
      </c>
      <c r="I273" s="5">
        <f>IFERROR(VLOOKUP(C273,SRA!B:T,19,0),"")</f>
        <v>174.95</v>
      </c>
      <c r="J273" s="5">
        <f>IFERROR(VLOOKUP(C273,JUNHO!B:F,3,0),"")</f>
        <v>2093.33</v>
      </c>
      <c r="K273" s="5">
        <f t="shared" si="9"/>
        <v>1305.73</v>
      </c>
      <c r="L273" s="5">
        <f>IFERROR(VLOOKUP(C273,JUNHO!B:H,7,0),"")</f>
        <v>787.59999999999991</v>
      </c>
      <c r="M273" s="59"/>
    </row>
    <row r="274" spans="2:13">
      <c r="B274" s="7">
        <f t="shared" si="10"/>
        <v>266</v>
      </c>
      <c r="C274" s="7">
        <v>2602</v>
      </c>
      <c r="D274" s="6" t="s">
        <v>489</v>
      </c>
      <c r="E274" s="7" t="str">
        <f>IFERROR(VLOOKUP(C274,SRA!B:I,8,0),"")</f>
        <v>CLT</v>
      </c>
      <c r="F274" s="9" t="s">
        <v>725</v>
      </c>
      <c r="G274" s="7" t="str">
        <f>IFERROR(VLOOKUP(VLOOKUP(C274,SRA!B:F,5,0),FUNÇÃO!A:B,2,0),"")</f>
        <v>ANA ASS FARMACEUTICA</v>
      </c>
      <c r="H274" s="5">
        <f>IFERROR(VLOOKUP(C274,SRA!B:T,18,0),"")</f>
        <v>4149.8900000000003</v>
      </c>
      <c r="I274" s="5">
        <f>IFERROR(VLOOKUP(C274,SRA!B:T,19,0),"")</f>
        <v>0</v>
      </c>
      <c r="J274" s="5">
        <f>IFERROR(VLOOKUP(C274,JUNHO!B:F,3,0),"")</f>
        <v>4149.8900000000003</v>
      </c>
      <c r="K274" s="5">
        <f t="shared" si="9"/>
        <v>672.90000000000009</v>
      </c>
      <c r="L274" s="5">
        <f>IFERROR(VLOOKUP(C274,JUNHO!B:H,7,0),"")</f>
        <v>3476.9900000000002</v>
      </c>
      <c r="M274" s="59"/>
    </row>
    <row r="275" spans="2:13">
      <c r="B275" s="7">
        <f t="shared" si="10"/>
        <v>267</v>
      </c>
      <c r="C275" s="7">
        <v>2604</v>
      </c>
      <c r="D275" s="6" t="s">
        <v>509</v>
      </c>
      <c r="E275" s="7" t="str">
        <f>IFERROR(VLOOKUP(C275,SRA!B:I,8,0),"")</f>
        <v>CLT</v>
      </c>
      <c r="F275" s="9" t="s">
        <v>725</v>
      </c>
      <c r="G275" s="7" t="str">
        <f>IFERROR(VLOOKUP(VLOOKUP(C275,SRA!B:F,5,0),FUNÇÃO!A:B,2,0),"")</f>
        <v>ANA ASS FARMACEUTICA</v>
      </c>
      <c r="H275" s="5">
        <f>IFERROR(VLOOKUP(C275,SRA!B:T,18,0),"")</f>
        <v>4149.8900000000003</v>
      </c>
      <c r="I275" s="5">
        <f>IFERROR(VLOOKUP(C275,SRA!B:T,19,0),"")</f>
        <v>0</v>
      </c>
      <c r="J275" s="5">
        <f>IFERROR(VLOOKUP(C275,JUNHO!B:F,3,0),"")</f>
        <v>4149.8900000000003</v>
      </c>
      <c r="K275" s="5">
        <f t="shared" si="9"/>
        <v>1690.79</v>
      </c>
      <c r="L275" s="5">
        <f>IFERROR(VLOOKUP(C275,JUNHO!B:H,7,0),"")</f>
        <v>2459.1000000000004</v>
      </c>
      <c r="M275" s="59"/>
    </row>
    <row r="276" spans="2:13">
      <c r="B276" s="7">
        <f t="shared" si="10"/>
        <v>268</v>
      </c>
      <c r="C276" s="7">
        <v>2614</v>
      </c>
      <c r="D276" s="6" t="s">
        <v>192</v>
      </c>
      <c r="E276" s="7" t="str">
        <f>IFERROR(VLOOKUP(C276,SRA!B:I,8,0),"")</f>
        <v>CLT</v>
      </c>
      <c r="F276" s="9" t="s">
        <v>725</v>
      </c>
      <c r="G276" s="7" t="str">
        <f>IFERROR(VLOOKUP(VLOOKUP(C276,SRA!B:F,5,0),FUNÇÃO!A:B,2,0),"")</f>
        <v>OP. DE PROD. IND.</v>
      </c>
      <c r="H276" s="5">
        <f>IFERROR(VLOOKUP(C276,SRA!B:T,18,0),"")</f>
        <v>1333.73</v>
      </c>
      <c r="I276" s="5">
        <f>IFERROR(VLOOKUP(C276,SRA!B:T,19,0),"")</f>
        <v>708.95</v>
      </c>
      <c r="J276" s="5">
        <f>IFERROR(VLOOKUP(C276,JUNHO!B:F,3,0),"")</f>
        <v>2312.98</v>
      </c>
      <c r="K276" s="5">
        <f t="shared" si="9"/>
        <v>592.55999999999995</v>
      </c>
      <c r="L276" s="5">
        <f>IFERROR(VLOOKUP(C276,JUNHO!B:H,7,0),"")</f>
        <v>1720.42</v>
      </c>
      <c r="M276" s="59"/>
    </row>
    <row r="277" spans="2:13">
      <c r="B277" s="7">
        <f t="shared" si="10"/>
        <v>269</v>
      </c>
      <c r="C277" s="7">
        <v>2618</v>
      </c>
      <c r="D277" s="6" t="s">
        <v>193</v>
      </c>
      <c r="E277" s="7" t="str">
        <f>IFERROR(VLOOKUP(C277,SRA!B:I,8,0),"")</f>
        <v>CLT</v>
      </c>
      <c r="F277" s="9" t="s">
        <v>725</v>
      </c>
      <c r="G277" s="7" t="str">
        <f>IFERROR(VLOOKUP(VLOOKUP(C277,SRA!B:F,5,0),FUNÇÃO!A:B,2,0),"")</f>
        <v>OP. DE PROD. IND.</v>
      </c>
      <c r="H277" s="5">
        <f>IFERROR(VLOOKUP(C277,SRA!B:T,18,0),"")</f>
        <v>1333.73</v>
      </c>
      <c r="I277" s="5">
        <f>IFERROR(VLOOKUP(C277,SRA!B:T,19,0),"")</f>
        <v>0</v>
      </c>
      <c r="J277" s="5">
        <f>IFERROR(VLOOKUP(C277,JUNHO!B:F,3,0),"")</f>
        <v>1333.73</v>
      </c>
      <c r="K277" s="5">
        <f t="shared" si="9"/>
        <v>411.44000000000005</v>
      </c>
      <c r="L277" s="5">
        <f>IFERROR(VLOOKUP(C277,JUNHO!B:H,7,0),"")</f>
        <v>922.29</v>
      </c>
      <c r="M277" s="59"/>
    </row>
    <row r="278" spans="2:13">
      <c r="B278" s="7">
        <f t="shared" si="10"/>
        <v>270</v>
      </c>
      <c r="C278" s="7">
        <v>2623</v>
      </c>
      <c r="D278" s="6" t="s">
        <v>194</v>
      </c>
      <c r="E278" s="7" t="str">
        <f>IFERROR(VLOOKUP(C278,SRA!B:I,8,0),"")</f>
        <v>CLT</v>
      </c>
      <c r="F278" s="9" t="s">
        <v>725</v>
      </c>
      <c r="G278" s="7" t="str">
        <f>IFERROR(VLOOKUP(VLOOKUP(C278,SRA!B:F,5,0),FUNÇÃO!A:B,2,0),"")</f>
        <v>OP. DE PROD. IND.</v>
      </c>
      <c r="H278" s="5">
        <f>IFERROR(VLOOKUP(C278,SRA!B:T,18,0),"")</f>
        <v>1209.71</v>
      </c>
      <c r="I278" s="5">
        <f>IFERROR(VLOOKUP(C278,SRA!B:T,19,0),"")</f>
        <v>0</v>
      </c>
      <c r="J278" s="5">
        <f>IFERROR(VLOOKUP(C278,JUNHO!B:F,3,0),"")</f>
        <v>1209.71</v>
      </c>
      <c r="K278" s="5">
        <f t="shared" si="9"/>
        <v>293.02</v>
      </c>
      <c r="L278" s="5">
        <f>IFERROR(VLOOKUP(C278,JUNHO!B:H,7,0),"")</f>
        <v>916.69</v>
      </c>
      <c r="M278" s="59"/>
    </row>
    <row r="279" spans="2:13">
      <c r="B279" s="7">
        <f t="shared" si="10"/>
        <v>271</v>
      </c>
      <c r="C279" s="7">
        <v>2627</v>
      </c>
      <c r="D279" s="6" t="s">
        <v>443</v>
      </c>
      <c r="E279" s="7" t="str">
        <f>IFERROR(VLOOKUP(C279,SRA!B:I,8,0),"")</f>
        <v>CLT</v>
      </c>
      <c r="F279" s="9" t="s">
        <v>725</v>
      </c>
      <c r="G279" s="7" t="str">
        <f>IFERROR(VLOOKUP(VLOOKUP(C279,SRA!B:F,5,0),FUNÇÃO!A:B,2,0),"")</f>
        <v>ANA ASS FARMACEUTICA</v>
      </c>
      <c r="H279" s="5">
        <f>IFERROR(VLOOKUP(C279,SRA!B:T,18,0),"")</f>
        <v>4149.8900000000003</v>
      </c>
      <c r="I279" s="5">
        <f>IFERROR(VLOOKUP(C279,SRA!B:T,19,0),"")</f>
        <v>0</v>
      </c>
      <c r="J279" s="5">
        <f>IFERROR(VLOOKUP(C279,JUNHO!B:F,3,0),"")</f>
        <v>4420.1899999999996</v>
      </c>
      <c r="K279" s="5">
        <f t="shared" si="9"/>
        <v>693.17999999999938</v>
      </c>
      <c r="L279" s="5">
        <f>IFERROR(VLOOKUP(C279,JUNHO!B:H,7,0),"")</f>
        <v>3727.01</v>
      </c>
      <c r="M279" s="59"/>
    </row>
    <row r="280" spans="2:13">
      <c r="B280" s="7">
        <f t="shared" si="10"/>
        <v>272</v>
      </c>
      <c r="C280" s="7">
        <v>2628</v>
      </c>
      <c r="D280" s="6" t="s">
        <v>195</v>
      </c>
      <c r="E280" s="7" t="str">
        <f>IFERROR(VLOOKUP(C280,SRA!B:I,8,0),"")</f>
        <v>CLT</v>
      </c>
      <c r="F280" s="1" t="s">
        <v>757</v>
      </c>
      <c r="G280" s="7" t="str">
        <f>IFERROR(VLOOKUP(VLOOKUP(C280,SRA!B:F,5,0),FUNÇÃO!A:B,2,0),"")</f>
        <v>TEC. EM ADM. E FIN.</v>
      </c>
      <c r="H280" s="5">
        <f>IFERROR(VLOOKUP(C280,SRA!B:T,18,0),"")</f>
        <v>1614.36</v>
      </c>
      <c r="I280" s="5">
        <f>IFERROR(VLOOKUP(C280,SRA!B:T,19,0),"")</f>
        <v>1250</v>
      </c>
      <c r="J280" s="5">
        <f>IFERROR(VLOOKUP(C280,JUNHO!B:F,3,0),"")</f>
        <v>6211.89</v>
      </c>
      <c r="K280" s="5">
        <f t="shared" si="9"/>
        <v>4710.16</v>
      </c>
      <c r="L280" s="5">
        <f>IFERROR(VLOOKUP(C280,JUNHO!B:H,7,0),"")</f>
        <v>1501.73</v>
      </c>
      <c r="M280" s="59"/>
    </row>
    <row r="281" spans="2:13">
      <c r="B281" s="7">
        <f t="shared" si="10"/>
        <v>273</v>
      </c>
      <c r="C281" s="7">
        <v>2634</v>
      </c>
      <c r="D281" s="6" t="s">
        <v>481</v>
      </c>
      <c r="E281" s="7" t="str">
        <f>IFERROR(VLOOKUP(C281,SRA!B:I,8,0),"")</f>
        <v>CLT</v>
      </c>
      <c r="F281" s="9" t="s">
        <v>725</v>
      </c>
      <c r="G281" s="7" t="str">
        <f>IFERROR(VLOOKUP(VLOOKUP(C281,SRA!B:F,5,0),FUNÇÃO!A:B,2,0),"")</f>
        <v>TEC. EM ADM. E FIN.</v>
      </c>
      <c r="H281" s="5">
        <f>IFERROR(VLOOKUP(C281,SRA!B:T,18,0),"")</f>
        <v>1614.36</v>
      </c>
      <c r="I281" s="5">
        <f>IFERROR(VLOOKUP(C281,SRA!B:T,19,0),"")</f>
        <v>0</v>
      </c>
      <c r="J281" s="5">
        <f>IFERROR(VLOOKUP(C281,JUNHO!B:F,3,0),"")</f>
        <v>1614.36</v>
      </c>
      <c r="K281" s="5">
        <f t="shared" si="9"/>
        <v>499.83999999999992</v>
      </c>
      <c r="L281" s="5">
        <f>IFERROR(VLOOKUP(C281,JUNHO!B:H,7,0),"")</f>
        <v>1114.52</v>
      </c>
      <c r="M281" s="59"/>
    </row>
    <row r="282" spans="2:13">
      <c r="B282" s="7">
        <f t="shared" si="10"/>
        <v>274</v>
      </c>
      <c r="C282" s="7">
        <v>2642</v>
      </c>
      <c r="D282" s="6" t="s">
        <v>196</v>
      </c>
      <c r="E282" s="7" t="str">
        <f>IFERROR(VLOOKUP(C282,SRA!B:I,8,0),"")</f>
        <v>CLT</v>
      </c>
      <c r="F282" s="9" t="s">
        <v>725</v>
      </c>
      <c r="G282" s="7" t="str">
        <f>IFERROR(VLOOKUP(VLOOKUP(C282,SRA!B:F,5,0),FUNÇÃO!A:B,2,0),"")</f>
        <v>TEC. EM ADM. E FIN.</v>
      </c>
      <c r="H282" s="5">
        <f>IFERROR(VLOOKUP(C282,SRA!B:T,18,0),"")</f>
        <v>1695.09</v>
      </c>
      <c r="I282" s="5">
        <f>IFERROR(VLOOKUP(C282,SRA!B:T,19,0),"")</f>
        <v>930.5</v>
      </c>
      <c r="J282" s="5">
        <f>IFERROR(VLOOKUP(C282,JUNHO!B:F,3,0),"")</f>
        <v>2625.59</v>
      </c>
      <c r="K282" s="5">
        <f t="shared" si="9"/>
        <v>718.04</v>
      </c>
      <c r="L282" s="5">
        <f>IFERROR(VLOOKUP(C282,JUNHO!B:H,7,0),"")</f>
        <v>1907.5500000000002</v>
      </c>
      <c r="M282" s="59"/>
    </row>
    <row r="283" spans="2:13">
      <c r="B283" s="7">
        <f t="shared" si="10"/>
        <v>275</v>
      </c>
      <c r="C283" s="7">
        <v>2644</v>
      </c>
      <c r="D283" s="6" t="s">
        <v>492</v>
      </c>
      <c r="E283" s="7" t="str">
        <f>IFERROR(VLOOKUP(C283,SRA!B:I,8,0),"")</f>
        <v>CLT</v>
      </c>
      <c r="F283" s="9" t="s">
        <v>725</v>
      </c>
      <c r="G283" s="7" t="str">
        <f>IFERROR(VLOOKUP(VLOOKUP(C283,SRA!B:F,5,0),FUNÇÃO!A:B,2,0),"")</f>
        <v>ANA ASS FARMACEUTICA</v>
      </c>
      <c r="H283" s="5">
        <f>IFERROR(VLOOKUP(C283,SRA!B:T,18,0),"")</f>
        <v>4149.8900000000003</v>
      </c>
      <c r="I283" s="5">
        <f>IFERROR(VLOOKUP(C283,SRA!B:T,19,0),"")</f>
        <v>0</v>
      </c>
      <c r="J283" s="5">
        <f>IFERROR(VLOOKUP(C283,JUNHO!B:F,3,0),"")</f>
        <v>4149.8900000000003</v>
      </c>
      <c r="K283" s="5">
        <f t="shared" si="9"/>
        <v>2285.96</v>
      </c>
      <c r="L283" s="5">
        <f>IFERROR(VLOOKUP(C283,JUNHO!B:H,7,0),"")</f>
        <v>1863.93</v>
      </c>
      <c r="M283" s="59"/>
    </row>
    <row r="284" spans="2:13">
      <c r="B284" s="7">
        <f t="shared" si="10"/>
        <v>276</v>
      </c>
      <c r="C284" s="7">
        <v>2651</v>
      </c>
      <c r="D284" s="6" t="s">
        <v>493</v>
      </c>
      <c r="E284" s="7" t="str">
        <f>IFERROR(VLOOKUP(C284,SRA!B:I,8,0),"")</f>
        <v>CLT</v>
      </c>
      <c r="F284" s="9" t="s">
        <v>725</v>
      </c>
      <c r="G284" s="7" t="str">
        <f>IFERROR(VLOOKUP(VLOOKUP(C284,SRA!B:F,5,0),FUNÇÃO!A:B,2,0),"")</f>
        <v>ANA ASS FARMACEUTICA</v>
      </c>
      <c r="H284" s="5">
        <f>IFERROR(VLOOKUP(C284,SRA!B:T,18,0),"")</f>
        <v>4149.8900000000003</v>
      </c>
      <c r="I284" s="5">
        <f>IFERROR(VLOOKUP(C284,SRA!B:T,19,0),"")</f>
        <v>0</v>
      </c>
      <c r="J284" s="5">
        <f>IFERROR(VLOOKUP(C284,JUNHO!B:F,3,0),"")</f>
        <v>4149.8900000000003</v>
      </c>
      <c r="K284" s="5">
        <f t="shared" si="9"/>
        <v>983.37000000000035</v>
      </c>
      <c r="L284" s="5">
        <f>IFERROR(VLOOKUP(C284,JUNHO!B:H,7,0),"")</f>
        <v>3166.52</v>
      </c>
      <c r="M284" s="59"/>
    </row>
    <row r="285" spans="2:13">
      <c r="B285" s="7">
        <f t="shared" si="10"/>
        <v>277</v>
      </c>
      <c r="C285" s="7">
        <v>2656</v>
      </c>
      <c r="D285" s="6" t="s">
        <v>197</v>
      </c>
      <c r="E285" s="7" t="str">
        <f>IFERROR(VLOOKUP(C285,SRA!B:I,8,0),"")</f>
        <v>CLT</v>
      </c>
      <c r="F285" s="9" t="s">
        <v>725</v>
      </c>
      <c r="G285" s="7" t="str">
        <f>IFERROR(VLOOKUP(VLOOKUP(C285,SRA!B:F,5,0),FUNÇÃO!A:B,2,0),"")</f>
        <v>TEC. EM ADM. E FIN.</v>
      </c>
      <c r="H285" s="5">
        <f>IFERROR(VLOOKUP(C285,SRA!B:T,18,0),"")</f>
        <v>1614.36</v>
      </c>
      <c r="I285" s="5">
        <f>IFERROR(VLOOKUP(C285,SRA!B:T,19,0),"")</f>
        <v>708.95</v>
      </c>
      <c r="J285" s="5">
        <f>IFERROR(VLOOKUP(C285,JUNHO!B:F,3,0),"")</f>
        <v>2323.31</v>
      </c>
      <c r="K285" s="5">
        <f t="shared" si="9"/>
        <v>889.55</v>
      </c>
      <c r="L285" s="5">
        <f>IFERROR(VLOOKUP(C285,JUNHO!B:H,7,0),"")</f>
        <v>1433.76</v>
      </c>
      <c r="M285" s="59"/>
    </row>
    <row r="286" spans="2:13">
      <c r="B286" s="7">
        <f t="shared" si="10"/>
        <v>278</v>
      </c>
      <c r="C286" s="7">
        <v>2659</v>
      </c>
      <c r="D286" s="6" t="s">
        <v>198</v>
      </c>
      <c r="E286" s="7" t="str">
        <f>IFERROR(VLOOKUP(C286,SRA!B:I,8,0),"")</f>
        <v>CLT</v>
      </c>
      <c r="F286" s="9" t="s">
        <v>725</v>
      </c>
      <c r="G286" s="7" t="str">
        <f>IFERROR(VLOOKUP(VLOOKUP(C286,SRA!B:F,5,0),FUNÇÃO!A:B,2,0),"")</f>
        <v>TEC. EM ADM. E FIN.</v>
      </c>
      <c r="H286" s="5">
        <f>IFERROR(VLOOKUP(C286,SRA!B:T,18,0),"")</f>
        <v>1614.36</v>
      </c>
      <c r="I286" s="5">
        <f>IFERROR(VLOOKUP(C286,SRA!B:T,19,0),"")</f>
        <v>1993.92</v>
      </c>
      <c r="J286" s="5">
        <f>IFERROR(VLOOKUP(C286,JUNHO!B:F,3,0),"")</f>
        <v>7353.83</v>
      </c>
      <c r="K286" s="5">
        <f t="shared" si="9"/>
        <v>3018.5299999999997</v>
      </c>
      <c r="L286" s="5">
        <f>IFERROR(VLOOKUP(C286,JUNHO!B:H,7,0),"")</f>
        <v>4335.3</v>
      </c>
      <c r="M286" s="59"/>
    </row>
    <row r="287" spans="2:13">
      <c r="B287" s="7">
        <f t="shared" si="10"/>
        <v>279</v>
      </c>
      <c r="C287" s="7">
        <v>2661</v>
      </c>
      <c r="D287" s="6" t="s">
        <v>199</v>
      </c>
      <c r="E287" s="7" t="str">
        <f>IFERROR(VLOOKUP(C287,SRA!B:I,8,0),"")</f>
        <v>CLT</v>
      </c>
      <c r="F287" s="9" t="s">
        <v>725</v>
      </c>
      <c r="G287" s="7" t="str">
        <f>IFERROR(VLOOKUP(VLOOKUP(C287,SRA!B:F,5,0),FUNÇÃO!A:B,2,0),"")</f>
        <v>OP. DE PROD. IND.</v>
      </c>
      <c r="H287" s="5">
        <f>IFERROR(VLOOKUP(C287,SRA!B:T,18,0),"")</f>
        <v>1270.2</v>
      </c>
      <c r="I287" s="5">
        <f>IFERROR(VLOOKUP(C287,SRA!B:T,19,0),"")</f>
        <v>0</v>
      </c>
      <c r="J287" s="5">
        <f>IFERROR(VLOOKUP(C287,JUNHO!B:F,3,0),"")</f>
        <v>1791.98</v>
      </c>
      <c r="K287" s="5">
        <f t="shared" si="9"/>
        <v>289.07000000000016</v>
      </c>
      <c r="L287" s="5">
        <f>IFERROR(VLOOKUP(C287,JUNHO!B:H,7,0),"")</f>
        <v>1502.9099999999999</v>
      </c>
      <c r="M287" s="59"/>
    </row>
    <row r="288" spans="2:13">
      <c r="B288" s="7">
        <f t="shared" si="10"/>
        <v>280</v>
      </c>
      <c r="C288" s="7">
        <v>2664</v>
      </c>
      <c r="D288" s="6" t="s">
        <v>200</v>
      </c>
      <c r="E288" s="7" t="str">
        <f>IFERROR(VLOOKUP(C288,SRA!B:I,8,0),"")</f>
        <v>CLT</v>
      </c>
      <c r="F288" s="9" t="s">
        <v>725</v>
      </c>
      <c r="G288" s="7" t="str">
        <f>IFERROR(VLOOKUP(VLOOKUP(C288,SRA!B:F,5,0),FUNÇÃO!A:B,2,0),"")</f>
        <v>FARMACEUTICO IND</v>
      </c>
      <c r="H288" s="5">
        <f>IFERROR(VLOOKUP(C288,SRA!B:T,18,0),"")</f>
        <v>4656.5600000000004</v>
      </c>
      <c r="I288" s="5">
        <f>IFERROR(VLOOKUP(C288,SRA!B:T,19,0),"")</f>
        <v>1993.92</v>
      </c>
      <c r="J288" s="5">
        <f>IFERROR(VLOOKUP(C288,JUNHO!B:F,3,0),"")</f>
        <v>6650.48</v>
      </c>
      <c r="K288" s="5">
        <f t="shared" si="9"/>
        <v>2025.1800000000003</v>
      </c>
      <c r="L288" s="5">
        <f>IFERROR(VLOOKUP(C288,JUNHO!B:H,7,0),"")</f>
        <v>4625.2999999999993</v>
      </c>
      <c r="M288" s="59"/>
    </row>
    <row r="289" spans="2:13">
      <c r="B289" s="7">
        <f t="shared" si="10"/>
        <v>281</v>
      </c>
      <c r="C289" s="7">
        <v>2665</v>
      </c>
      <c r="D289" s="6" t="s">
        <v>201</v>
      </c>
      <c r="E289" s="7" t="str">
        <f>IFERROR(VLOOKUP(C289,SRA!B:I,8,0),"")</f>
        <v>CLT</v>
      </c>
      <c r="F289" s="9" t="s">
        <v>725</v>
      </c>
      <c r="G289" s="7" t="str">
        <f>IFERROR(VLOOKUP(VLOOKUP(C289,SRA!B:F,5,0),FUNÇÃO!A:B,2,0),"")</f>
        <v>TEC. EM ADM. E FIN.</v>
      </c>
      <c r="H289" s="5">
        <f>IFERROR(VLOOKUP(C289,SRA!B:T,18,0),"")</f>
        <v>1614.36</v>
      </c>
      <c r="I289" s="5">
        <f>IFERROR(VLOOKUP(C289,SRA!B:T,19,0),"")</f>
        <v>708.95</v>
      </c>
      <c r="J289" s="5">
        <f>IFERROR(VLOOKUP(C289,JUNHO!B:F,3,0),"")</f>
        <v>3608.28</v>
      </c>
      <c r="K289" s="5">
        <f t="shared" si="9"/>
        <v>1354.0700000000002</v>
      </c>
      <c r="L289" s="5">
        <f>IFERROR(VLOOKUP(C289,JUNHO!B:H,7,0),"")</f>
        <v>2254.21</v>
      </c>
      <c r="M289" s="59"/>
    </row>
    <row r="290" spans="2:13">
      <c r="B290" s="7">
        <f t="shared" si="10"/>
        <v>282</v>
      </c>
      <c r="C290" s="7">
        <v>2666</v>
      </c>
      <c r="D290" s="6" t="s">
        <v>202</v>
      </c>
      <c r="E290" s="7" t="str">
        <f>IFERROR(VLOOKUP(C290,SRA!B:I,8,0),"")</f>
        <v>CLT</v>
      </c>
      <c r="F290" s="9" t="s">
        <v>725</v>
      </c>
      <c r="G290" s="7" t="str">
        <f>IFERROR(VLOOKUP(VLOOKUP(C290,SRA!B:F,5,0),FUNÇÃO!A:B,2,0),"")</f>
        <v>TEC. EM ADM. E FIN.</v>
      </c>
      <c r="H290" s="5">
        <f>IFERROR(VLOOKUP(C290,SRA!B:T,18,0),"")</f>
        <v>1614.36</v>
      </c>
      <c r="I290" s="5">
        <f>IFERROR(VLOOKUP(C290,SRA!B:T,19,0),"")</f>
        <v>1993.92</v>
      </c>
      <c r="J290" s="5">
        <f>IFERROR(VLOOKUP(C290,JUNHO!B:F,3,0),"")</f>
        <v>3608.28</v>
      </c>
      <c r="K290" s="5">
        <f t="shared" si="9"/>
        <v>1679.38</v>
      </c>
      <c r="L290" s="5">
        <f>IFERROR(VLOOKUP(C290,JUNHO!B:H,7,0),"")</f>
        <v>1928.9</v>
      </c>
      <c r="M290" s="59"/>
    </row>
    <row r="291" spans="2:13">
      <c r="B291" s="7">
        <f t="shared" si="10"/>
        <v>283</v>
      </c>
      <c r="C291" s="7">
        <v>2668</v>
      </c>
      <c r="D291" s="6" t="s">
        <v>203</v>
      </c>
      <c r="E291" s="7" t="str">
        <f>IFERROR(VLOOKUP(C291,SRA!B:I,8,0),"")</f>
        <v>CLT</v>
      </c>
      <c r="F291" s="9" t="s">
        <v>725</v>
      </c>
      <c r="G291" s="7" t="str">
        <f>IFERROR(VLOOKUP(VLOOKUP(C291,SRA!B:F,5,0),FUNÇÃO!A:B,2,0),"")</f>
        <v>TEC. EM ADM. E FIN.</v>
      </c>
      <c r="H291" s="5">
        <f>IFERROR(VLOOKUP(C291,SRA!B:T,18,0),"")</f>
        <v>1614.36</v>
      </c>
      <c r="I291" s="5">
        <f>IFERROR(VLOOKUP(C291,SRA!B:T,19,0),"")</f>
        <v>0</v>
      </c>
      <c r="J291" s="5">
        <f>IFERROR(VLOOKUP(C291,JUNHO!B:F,3,0),"")</f>
        <v>2154.96</v>
      </c>
      <c r="K291" s="5">
        <f t="shared" si="9"/>
        <v>149.11000000000013</v>
      </c>
      <c r="L291" s="5">
        <f>IFERROR(VLOOKUP(C291,JUNHO!B:H,7,0),"")</f>
        <v>2005.85</v>
      </c>
      <c r="M291" s="59"/>
    </row>
    <row r="292" spans="2:13">
      <c r="B292" s="7">
        <f t="shared" si="10"/>
        <v>284</v>
      </c>
      <c r="C292" s="7">
        <v>2671</v>
      </c>
      <c r="D292" s="6" t="s">
        <v>204</v>
      </c>
      <c r="E292" s="7" t="str">
        <f>IFERROR(VLOOKUP(C292,SRA!B:I,8,0),"")</f>
        <v>CLT</v>
      </c>
      <c r="F292" s="9" t="s">
        <v>725</v>
      </c>
      <c r="G292" s="7" t="str">
        <f>IFERROR(VLOOKUP(VLOOKUP(C292,SRA!B:F,5,0),FUNÇÃO!A:B,2,0),"")</f>
        <v>OP. DE PROD. IND.</v>
      </c>
      <c r="H292" s="5">
        <f>IFERROR(VLOOKUP(C292,SRA!B:T,18,0),"")</f>
        <v>1333.73</v>
      </c>
      <c r="I292" s="5">
        <f>IFERROR(VLOOKUP(C292,SRA!B:T,19,0),"")</f>
        <v>0</v>
      </c>
      <c r="J292" s="5">
        <f>IFERROR(VLOOKUP(C292,JUNHO!B:F,3,0),"")</f>
        <v>1382.35</v>
      </c>
      <c r="K292" s="5">
        <f t="shared" si="9"/>
        <v>124.84999999999991</v>
      </c>
      <c r="L292" s="5">
        <f>IFERROR(VLOOKUP(C292,JUNHO!B:H,7,0),"")</f>
        <v>1257.5</v>
      </c>
      <c r="M292" s="59"/>
    </row>
    <row r="293" spans="2:13">
      <c r="B293" s="7">
        <f t="shared" si="10"/>
        <v>285</v>
      </c>
      <c r="C293" s="7">
        <v>2672</v>
      </c>
      <c r="D293" s="6" t="s">
        <v>205</v>
      </c>
      <c r="E293" s="7" t="str">
        <f>IFERROR(VLOOKUP(C293,SRA!B:I,8,0),"")</f>
        <v>CLT</v>
      </c>
      <c r="F293" s="9" t="s">
        <v>725</v>
      </c>
      <c r="G293" s="7" t="str">
        <f>IFERROR(VLOOKUP(VLOOKUP(C293,SRA!B:F,5,0),FUNÇÃO!A:B,2,0),"")</f>
        <v>OP. DE PROD. IND.</v>
      </c>
      <c r="H293" s="5">
        <f>IFERROR(VLOOKUP(C293,SRA!B:T,18,0),"")</f>
        <v>1270.21</v>
      </c>
      <c r="I293" s="5">
        <f>IFERROR(VLOOKUP(C293,SRA!B:T,19,0),"")</f>
        <v>0</v>
      </c>
      <c r="J293" s="5">
        <f>IFERROR(VLOOKUP(C293,JUNHO!B:F,3,0),"")</f>
        <v>1270.21</v>
      </c>
      <c r="K293" s="5">
        <f t="shared" si="9"/>
        <v>389.63000000000011</v>
      </c>
      <c r="L293" s="5">
        <f>IFERROR(VLOOKUP(C293,JUNHO!B:H,7,0),"")</f>
        <v>880.57999999999993</v>
      </c>
      <c r="M293" s="59"/>
    </row>
    <row r="294" spans="2:13">
      <c r="B294" s="7">
        <f t="shared" si="10"/>
        <v>286</v>
      </c>
      <c r="C294" s="7">
        <v>2675</v>
      </c>
      <c r="D294" s="6" t="s">
        <v>206</v>
      </c>
      <c r="E294" s="7" t="str">
        <f>IFERROR(VLOOKUP(C294,SRA!B:I,8,0),"")</f>
        <v>CLT</v>
      </c>
      <c r="F294" s="9" t="s">
        <v>725</v>
      </c>
      <c r="G294" s="7" t="str">
        <f>IFERROR(VLOOKUP(VLOOKUP(C294,SRA!B:F,5,0),FUNÇÃO!A:B,2,0),"")</f>
        <v>OP. DE PROD. IND.</v>
      </c>
      <c r="H294" s="5">
        <f>IFERROR(VLOOKUP(C294,SRA!B:T,18,0),"")</f>
        <v>1209.71</v>
      </c>
      <c r="I294" s="5">
        <f>IFERROR(VLOOKUP(C294,SRA!B:T,19,0),"")</f>
        <v>0</v>
      </c>
      <c r="J294" s="5">
        <f>IFERROR(VLOOKUP(C294,JUNHO!B:F,3,0),"")</f>
        <v>1422.34</v>
      </c>
      <c r="K294" s="5">
        <f t="shared" si="9"/>
        <v>424.62999999999988</v>
      </c>
      <c r="L294" s="5">
        <f>IFERROR(VLOOKUP(C294,JUNHO!B:H,7,0),"")</f>
        <v>997.71</v>
      </c>
      <c r="M294" s="59"/>
    </row>
    <row r="295" spans="2:13">
      <c r="B295" s="7">
        <f t="shared" si="10"/>
        <v>287</v>
      </c>
      <c r="C295" s="7">
        <v>2682</v>
      </c>
      <c r="D295" s="6" t="s">
        <v>207</v>
      </c>
      <c r="E295" s="7" t="str">
        <f>IFERROR(VLOOKUP(C295,SRA!B:I,8,0),"")</f>
        <v>CLT</v>
      </c>
      <c r="F295" s="9" t="s">
        <v>725</v>
      </c>
      <c r="G295" s="7" t="str">
        <f>IFERROR(VLOOKUP(VLOOKUP(C295,SRA!B:F,5,0),FUNÇÃO!A:B,2,0),"")</f>
        <v>TEC. EM ADM. E FIN.</v>
      </c>
      <c r="H295" s="5">
        <f>IFERROR(VLOOKUP(C295,SRA!B:T,18,0),"")</f>
        <v>1614.37</v>
      </c>
      <c r="I295" s="5">
        <f>IFERROR(VLOOKUP(C295,SRA!B:T,19,0),"")</f>
        <v>0</v>
      </c>
      <c r="J295" s="5">
        <f>IFERROR(VLOOKUP(C295,JUNHO!B:F,3,0),"")</f>
        <v>1678.61</v>
      </c>
      <c r="K295" s="5">
        <f t="shared" si="9"/>
        <v>1178.1599999999999</v>
      </c>
      <c r="L295" s="5">
        <f>IFERROR(VLOOKUP(C295,JUNHO!B:H,7,0),"")</f>
        <v>500.45</v>
      </c>
      <c r="M295" s="59"/>
    </row>
    <row r="296" spans="2:13">
      <c r="B296" s="7">
        <f t="shared" si="10"/>
        <v>288</v>
      </c>
      <c r="C296" s="7">
        <v>2684</v>
      </c>
      <c r="D296" s="6" t="s">
        <v>453</v>
      </c>
      <c r="E296" s="7" t="str">
        <f>IFERROR(VLOOKUP(C296,SRA!B:I,8,0),"")</f>
        <v>CLT</v>
      </c>
      <c r="F296" s="9" t="s">
        <v>725</v>
      </c>
      <c r="G296" s="7" t="str">
        <f>IFERROR(VLOOKUP(VLOOKUP(C296,SRA!B:F,5,0),FUNÇÃO!A:B,2,0),"")</f>
        <v>ANA ASS FARMACEUTICA</v>
      </c>
      <c r="H296" s="5">
        <f>IFERROR(VLOOKUP(C296,SRA!B:T,18,0),"")</f>
        <v>4149.8900000000003</v>
      </c>
      <c r="I296" s="5">
        <f>IFERROR(VLOOKUP(C296,SRA!B:T,19,0),"")</f>
        <v>0</v>
      </c>
      <c r="J296" s="5">
        <f>IFERROR(VLOOKUP(C296,JUNHO!B:F,3,0),"")</f>
        <v>4420.1899999999996</v>
      </c>
      <c r="K296" s="5">
        <f t="shared" si="9"/>
        <v>2433.6799999999994</v>
      </c>
      <c r="L296" s="5">
        <f>IFERROR(VLOOKUP(C296,JUNHO!B:H,7,0),"")</f>
        <v>1986.51</v>
      </c>
      <c r="M296" s="59"/>
    </row>
    <row r="297" spans="2:13">
      <c r="B297" s="7">
        <f t="shared" si="10"/>
        <v>289</v>
      </c>
      <c r="C297" s="7">
        <v>2687</v>
      </c>
      <c r="D297" s="6" t="s">
        <v>208</v>
      </c>
      <c r="E297" s="7" t="str">
        <f>IFERROR(VLOOKUP(C297,SRA!B:I,8,0),"")</f>
        <v>CLT</v>
      </c>
      <c r="F297" s="9" t="s">
        <v>725</v>
      </c>
      <c r="G297" s="7" t="str">
        <f>IFERROR(VLOOKUP(VLOOKUP(C297,SRA!B:F,5,0),FUNÇÃO!A:B,2,0),"")</f>
        <v>TEC. EM ADM. E FIN.</v>
      </c>
      <c r="H297" s="5">
        <f>IFERROR(VLOOKUP(C297,SRA!B:T,18,0),"")</f>
        <v>1614.36</v>
      </c>
      <c r="I297" s="5">
        <f>IFERROR(VLOOKUP(C297,SRA!B:T,19,0),"")</f>
        <v>0</v>
      </c>
      <c r="J297" s="5">
        <f>IFERROR(VLOOKUP(C297,JUNHO!B:F,3,0),"")</f>
        <v>1884.66</v>
      </c>
      <c r="K297" s="5">
        <f t="shared" si="9"/>
        <v>317.46000000000004</v>
      </c>
      <c r="L297" s="5">
        <f>IFERROR(VLOOKUP(C297,JUNHO!B:H,7,0),"")</f>
        <v>1567.2</v>
      </c>
      <c r="M297" s="59"/>
    </row>
    <row r="298" spans="2:13">
      <c r="B298" s="7">
        <f t="shared" si="10"/>
        <v>290</v>
      </c>
      <c r="C298" s="7">
        <v>2689</v>
      </c>
      <c r="D298" s="6" t="s">
        <v>209</v>
      </c>
      <c r="E298" s="7" t="str">
        <f>IFERROR(VLOOKUP(C298,SRA!B:I,8,0),"")</f>
        <v>CLT</v>
      </c>
      <c r="F298" s="9" t="s">
        <v>725</v>
      </c>
      <c r="G298" s="7" t="str">
        <f>IFERROR(VLOOKUP(VLOOKUP(C298,SRA!B:F,5,0),FUNÇÃO!A:B,2,0),"")</f>
        <v>TEC. EM ADM. E FIN.</v>
      </c>
      <c r="H298" s="5">
        <f>IFERROR(VLOOKUP(C298,SRA!B:T,18,0),"")</f>
        <v>1614.36</v>
      </c>
      <c r="I298" s="5">
        <f>IFERROR(VLOOKUP(C298,SRA!B:T,19,0),"")</f>
        <v>930.5</v>
      </c>
      <c r="J298" s="5">
        <f>IFERROR(VLOOKUP(C298,JUNHO!B:F,3,0),"")</f>
        <v>2815.16</v>
      </c>
      <c r="K298" s="5">
        <f t="shared" si="9"/>
        <v>660.40999999999985</v>
      </c>
      <c r="L298" s="5">
        <f>IFERROR(VLOOKUP(C298,JUNHO!B:H,7,0),"")</f>
        <v>2154.75</v>
      </c>
      <c r="M298" s="59"/>
    </row>
    <row r="299" spans="2:13">
      <c r="B299" s="7">
        <f t="shared" si="10"/>
        <v>291</v>
      </c>
      <c r="C299" s="7">
        <v>2692</v>
      </c>
      <c r="D299" s="6" t="s">
        <v>464</v>
      </c>
      <c r="E299" s="7" t="str">
        <f>IFERROR(VLOOKUP(C299,SRA!B:I,8,0),"")</f>
        <v>CLT</v>
      </c>
      <c r="F299" s="9" t="s">
        <v>725</v>
      </c>
      <c r="G299" s="7" t="str">
        <f>IFERROR(VLOOKUP(VLOOKUP(C299,SRA!B:F,5,0),FUNÇÃO!A:B,2,0),"")</f>
        <v>TEC. EM ADM. E FIN.</v>
      </c>
      <c r="H299" s="5">
        <f>IFERROR(VLOOKUP(C299,SRA!B:T,18,0),"")</f>
        <v>1614.36</v>
      </c>
      <c r="I299" s="5">
        <f>IFERROR(VLOOKUP(C299,SRA!B:T,19,0),"")</f>
        <v>174.95</v>
      </c>
      <c r="J299" s="5">
        <f>IFERROR(VLOOKUP(C299,JUNHO!B:F,3,0),"")</f>
        <v>1789.31</v>
      </c>
      <c r="K299" s="5">
        <f t="shared" si="9"/>
        <v>245.56999999999994</v>
      </c>
      <c r="L299" s="5">
        <f>IFERROR(VLOOKUP(C299,JUNHO!B:H,7,0),"")</f>
        <v>1543.74</v>
      </c>
      <c r="M299" s="59"/>
    </row>
    <row r="300" spans="2:13">
      <c r="B300" s="7">
        <f t="shared" si="10"/>
        <v>292</v>
      </c>
      <c r="C300" s="7">
        <v>2696</v>
      </c>
      <c r="D300" s="6" t="s">
        <v>510</v>
      </c>
      <c r="E300" s="7" t="str">
        <f>IFERROR(VLOOKUP(C300,SRA!B:I,8,0),"")</f>
        <v>CLT</v>
      </c>
      <c r="F300" s="9" t="s">
        <v>725</v>
      </c>
      <c r="G300" s="7" t="str">
        <f>IFERROR(VLOOKUP(VLOOKUP(C300,SRA!B:F,5,0),FUNÇÃO!A:B,2,0),"")</f>
        <v>TEC. EM ADM. E FIN.</v>
      </c>
      <c r="H300" s="5">
        <f>IFERROR(VLOOKUP(C300,SRA!B:T,18,0),"")</f>
        <v>1614.36</v>
      </c>
      <c r="I300" s="5">
        <f>IFERROR(VLOOKUP(C300,SRA!B:T,19,0),"")</f>
        <v>0</v>
      </c>
      <c r="J300" s="5">
        <f>IFERROR(VLOOKUP(C300,JUNHO!B:F,3,0),"")</f>
        <v>3695.34</v>
      </c>
      <c r="K300" s="5">
        <f t="shared" si="9"/>
        <v>3146.46</v>
      </c>
      <c r="L300" s="5">
        <f>IFERROR(VLOOKUP(C300,JUNHO!B:H,7,0),"")</f>
        <v>548.88</v>
      </c>
      <c r="M300" s="59"/>
    </row>
    <row r="301" spans="2:13">
      <c r="B301" s="7">
        <f t="shared" si="10"/>
        <v>293</v>
      </c>
      <c r="C301" s="7">
        <v>2697</v>
      </c>
      <c r="D301" s="6" t="s">
        <v>210</v>
      </c>
      <c r="E301" s="7" t="str">
        <f>IFERROR(VLOOKUP(C301,SRA!B:I,8,0),"")</f>
        <v>CLT</v>
      </c>
      <c r="F301" s="9" t="s">
        <v>725</v>
      </c>
      <c r="G301" s="7" t="str">
        <f>IFERROR(VLOOKUP(VLOOKUP(C301,SRA!B:F,5,0),FUNÇÃO!A:B,2,0),"")</f>
        <v>TEC. EM ADM. E FIN.</v>
      </c>
      <c r="H301" s="5">
        <f>IFERROR(VLOOKUP(C301,SRA!B:T,18,0),"")</f>
        <v>1614.36</v>
      </c>
      <c r="I301" s="5">
        <f>IFERROR(VLOOKUP(C301,SRA!B:T,19,0),"")</f>
        <v>0</v>
      </c>
      <c r="J301" s="5">
        <f>IFERROR(VLOOKUP(C301,JUNHO!B:F,3,0),"")</f>
        <v>3249.9</v>
      </c>
      <c r="K301" s="5">
        <f t="shared" si="9"/>
        <v>1967.2</v>
      </c>
      <c r="L301" s="19">
        <f>IFERROR(VLOOKUP(C301,JUNHO!B:H,7,0),"")</f>
        <v>1282.7</v>
      </c>
      <c r="M301" s="59"/>
    </row>
    <row r="302" spans="2:13">
      <c r="B302" s="7">
        <f t="shared" si="10"/>
        <v>294</v>
      </c>
      <c r="C302" s="7">
        <v>2701</v>
      </c>
      <c r="D302" s="6" t="s">
        <v>211</v>
      </c>
      <c r="E302" s="7" t="str">
        <f>IFERROR(VLOOKUP(C302,SRA!B:I,8,0),"")</f>
        <v>CLT</v>
      </c>
      <c r="F302" s="9" t="s">
        <v>725</v>
      </c>
      <c r="G302" s="7" t="str">
        <f>IFERROR(VLOOKUP(VLOOKUP(C302,SRA!B:F,5,0),FUNÇÃO!A:B,2,0),"")</f>
        <v>TEC. EM ADM. E FIN.</v>
      </c>
      <c r="H302" s="5">
        <f>IFERROR(VLOOKUP(C302,SRA!B:T,18,0),"")</f>
        <v>1614.36</v>
      </c>
      <c r="I302" s="5">
        <f>IFERROR(VLOOKUP(C302,SRA!B:T,19,0),"")</f>
        <v>0</v>
      </c>
      <c r="J302" s="5">
        <f>IFERROR(VLOOKUP(C302,JUNHO!B:F,3,0),"")</f>
        <v>2424.59</v>
      </c>
      <c r="K302" s="5">
        <f t="shared" si="9"/>
        <v>526.57999999999993</v>
      </c>
      <c r="L302" s="5">
        <f>IFERROR(VLOOKUP(C302,JUNHO!B:H,7,0),"")</f>
        <v>1898.0100000000002</v>
      </c>
      <c r="M302" s="59"/>
    </row>
    <row r="303" spans="2:13">
      <c r="B303" s="7">
        <f t="shared" si="10"/>
        <v>295</v>
      </c>
      <c r="C303" s="7">
        <v>2702</v>
      </c>
      <c r="D303" s="6" t="s">
        <v>482</v>
      </c>
      <c r="E303" s="7" t="str">
        <f>IFERROR(VLOOKUP(C303,SRA!B:I,8,0),"")</f>
        <v>CLT</v>
      </c>
      <c r="F303" s="9" t="s">
        <v>725</v>
      </c>
      <c r="G303" s="7" t="str">
        <f>IFERROR(VLOOKUP(VLOOKUP(C303,SRA!B:F,5,0),FUNÇÃO!A:B,2,0),"")</f>
        <v>ANA ASS FARMACEUTICA</v>
      </c>
      <c r="H303" s="5">
        <f>IFERROR(VLOOKUP(C303,SRA!B:T,18,0),"")</f>
        <v>4149.8900000000003</v>
      </c>
      <c r="I303" s="5">
        <f>IFERROR(VLOOKUP(C303,SRA!B:T,19,0),"")</f>
        <v>0</v>
      </c>
      <c r="J303" s="5">
        <f>IFERROR(VLOOKUP(C303,JUNHO!B:F,3,0),"")</f>
        <v>4349.25</v>
      </c>
      <c r="K303" s="5">
        <f t="shared" si="9"/>
        <v>919.21</v>
      </c>
      <c r="L303" s="5">
        <f>IFERROR(VLOOKUP(C303,JUNHO!B:H,7,0),"")</f>
        <v>3430.04</v>
      </c>
      <c r="M303" s="59"/>
    </row>
    <row r="304" spans="2:13">
      <c r="B304" s="7">
        <f t="shared" si="10"/>
        <v>296</v>
      </c>
      <c r="C304" s="7">
        <v>2705</v>
      </c>
      <c r="D304" s="6" t="s">
        <v>483</v>
      </c>
      <c r="E304" s="7" t="str">
        <f>IFERROR(VLOOKUP(C304,SRA!B:I,8,0),"")</f>
        <v>CLT</v>
      </c>
      <c r="F304" s="9" t="s">
        <v>725</v>
      </c>
      <c r="G304" s="7" t="str">
        <f>IFERROR(VLOOKUP(VLOOKUP(C304,SRA!B:F,5,0),FUNÇÃO!A:B,2,0),"")</f>
        <v>TEC. EM ADM. E FIN.</v>
      </c>
      <c r="H304" s="5">
        <f>IFERROR(VLOOKUP(C304,SRA!B:T,18,0),"")</f>
        <v>1614.36</v>
      </c>
      <c r="I304" s="5">
        <f>IFERROR(VLOOKUP(C304,SRA!B:T,19,0),"")</f>
        <v>0</v>
      </c>
      <c r="J304" s="5">
        <f>IFERROR(VLOOKUP(C304,JUNHO!B:F,3,0),"")</f>
        <v>1614.36</v>
      </c>
      <c r="K304" s="5">
        <f t="shared" si="9"/>
        <v>323.06999999999994</v>
      </c>
      <c r="L304" s="5">
        <f>IFERROR(VLOOKUP(C304,JUNHO!B:H,7,0),"")</f>
        <v>1291.29</v>
      </c>
      <c r="M304" s="59"/>
    </row>
    <row r="305" spans="2:13">
      <c r="B305" s="7">
        <f t="shared" si="10"/>
        <v>297</v>
      </c>
      <c r="C305" s="7">
        <v>2706</v>
      </c>
      <c r="D305" s="6" t="s">
        <v>471</v>
      </c>
      <c r="E305" s="7" t="str">
        <f>IFERROR(VLOOKUP(C305,SRA!B:I,8,0),"")</f>
        <v>CLT</v>
      </c>
      <c r="F305" s="9" t="s">
        <v>725</v>
      </c>
      <c r="G305" s="7" t="str">
        <f>IFERROR(VLOOKUP(VLOOKUP(C305,SRA!B:F,5,0),FUNÇÃO!A:B,2,0),"")</f>
        <v>ANA ASS FARMACEUTICA</v>
      </c>
      <c r="H305" s="5">
        <f>IFERROR(VLOOKUP(C305,SRA!B:T,18,0),"")</f>
        <v>4149.8900000000003</v>
      </c>
      <c r="I305" s="5">
        <f>IFERROR(VLOOKUP(C305,SRA!B:T,19,0),"")</f>
        <v>0</v>
      </c>
      <c r="J305" s="5">
        <f>IFERROR(VLOOKUP(C305,JUNHO!B:F,3,0),"")</f>
        <v>4897.1899999999996</v>
      </c>
      <c r="K305" s="5">
        <f t="shared" si="9"/>
        <v>1230.1899999999996</v>
      </c>
      <c r="L305" s="5">
        <f>IFERROR(VLOOKUP(C305,JUNHO!B:H,7,0),"")</f>
        <v>3667</v>
      </c>
      <c r="M305" s="59"/>
    </row>
    <row r="306" spans="2:13">
      <c r="B306" s="7">
        <f t="shared" si="10"/>
        <v>298</v>
      </c>
      <c r="C306" s="7">
        <v>2707</v>
      </c>
      <c r="D306" s="6" t="s">
        <v>212</v>
      </c>
      <c r="E306" s="7" t="str">
        <f>IFERROR(VLOOKUP(C306,SRA!B:I,8,0),"")</f>
        <v>CLT</v>
      </c>
      <c r="F306" s="9" t="s">
        <v>725</v>
      </c>
      <c r="G306" s="7" t="str">
        <f>IFERROR(VLOOKUP(VLOOKUP(C306,SRA!B:F,5,0),FUNÇÃO!A:B,2,0),"")</f>
        <v>TEC. EM ADM. E FIN.</v>
      </c>
      <c r="H306" s="5">
        <f>IFERROR(VLOOKUP(C306,SRA!B:T,18,0),"")</f>
        <v>1614.36</v>
      </c>
      <c r="I306" s="5">
        <f>IFERROR(VLOOKUP(C306,SRA!B:T,19,0),"")</f>
        <v>708.95</v>
      </c>
      <c r="J306" s="5">
        <f>IFERROR(VLOOKUP(C306,JUNHO!B:F,3,0),"")</f>
        <v>2323.31</v>
      </c>
      <c r="K306" s="5">
        <f t="shared" si="9"/>
        <v>690.8</v>
      </c>
      <c r="L306" s="5">
        <f>IFERROR(VLOOKUP(C306,JUNHO!B:H,7,0),"")</f>
        <v>1632.51</v>
      </c>
      <c r="M306" s="59"/>
    </row>
    <row r="307" spans="2:13">
      <c r="B307" s="7">
        <f t="shared" si="10"/>
        <v>299</v>
      </c>
      <c r="C307" s="7">
        <v>2709</v>
      </c>
      <c r="D307" s="6" t="s">
        <v>213</v>
      </c>
      <c r="E307" s="7" t="str">
        <f>IFERROR(VLOOKUP(C307,SRA!B:I,8,0),"")</f>
        <v>CLT</v>
      </c>
      <c r="F307" s="1" t="s">
        <v>757</v>
      </c>
      <c r="G307" s="7" t="str">
        <f>IFERROR(VLOOKUP(VLOOKUP(C307,SRA!B:F,5,0),FUNÇÃO!A:B,2,0),"")</f>
        <v>TEC. EM ADM. E FIN.</v>
      </c>
      <c r="H307" s="5">
        <f>IFERROR(VLOOKUP(C307,SRA!B:T,18,0),"")</f>
        <v>1614.36</v>
      </c>
      <c r="I307" s="5">
        <f>IFERROR(VLOOKUP(C307,SRA!B:T,19,0),"")</f>
        <v>708.95</v>
      </c>
      <c r="J307" s="5">
        <f>IFERROR(VLOOKUP(C307,JUNHO!B:F,3,0),"")</f>
        <v>5291.37</v>
      </c>
      <c r="K307" s="5">
        <f t="shared" si="9"/>
        <v>2968.74</v>
      </c>
      <c r="L307" s="5">
        <f>IFERROR(VLOOKUP(C307,JUNHO!B:H,7,0),"")</f>
        <v>2322.63</v>
      </c>
      <c r="M307" s="59"/>
    </row>
    <row r="308" spans="2:13">
      <c r="B308" s="7">
        <f t="shared" si="10"/>
        <v>300</v>
      </c>
      <c r="C308" s="7">
        <v>2710</v>
      </c>
      <c r="D308" s="6" t="s">
        <v>214</v>
      </c>
      <c r="E308" s="7" t="str">
        <f>IFERROR(VLOOKUP(C308,SRA!B:I,8,0),"")</f>
        <v>CLT</v>
      </c>
      <c r="F308" s="9" t="s">
        <v>725</v>
      </c>
      <c r="G308" s="7" t="str">
        <f>IFERROR(VLOOKUP(VLOOKUP(C308,SRA!B:F,5,0),FUNÇÃO!A:B,2,0),"")</f>
        <v>TEC. EM ADM. E FIN.</v>
      </c>
      <c r="H308" s="5">
        <f>IFERROR(VLOOKUP(C308,SRA!B:T,18,0),"")</f>
        <v>1695.09</v>
      </c>
      <c r="I308" s="5">
        <f>IFERROR(VLOOKUP(C308,SRA!B:T,19,0),"")</f>
        <v>708.95</v>
      </c>
      <c r="J308" s="5">
        <f>IFERROR(VLOOKUP(C308,JUNHO!B:F,3,0),"")</f>
        <v>2404.04</v>
      </c>
      <c r="K308" s="5">
        <f t="shared" si="9"/>
        <v>487.48</v>
      </c>
      <c r="L308" s="5">
        <f>IFERROR(VLOOKUP(C308,JUNHO!B:H,7,0),"")</f>
        <v>1916.56</v>
      </c>
      <c r="M308" s="59"/>
    </row>
    <row r="309" spans="2:13">
      <c r="B309" s="7">
        <f t="shared" si="10"/>
        <v>301</v>
      </c>
      <c r="C309" s="7">
        <v>2712</v>
      </c>
      <c r="D309" s="6" t="s">
        <v>215</v>
      </c>
      <c r="E309" s="7" t="str">
        <f>IFERROR(VLOOKUP(C309,SRA!B:I,8,0),"")</f>
        <v>CLT</v>
      </c>
      <c r="F309" s="9" t="s">
        <v>725</v>
      </c>
      <c r="G309" s="7" t="str">
        <f>IFERROR(VLOOKUP(VLOOKUP(C309,SRA!B:F,5,0),FUNÇÃO!A:B,2,0),"")</f>
        <v>TEC. EM ADM. E FIN.</v>
      </c>
      <c r="H309" s="5">
        <f>IFERROR(VLOOKUP(C309,SRA!B:T,18,0),"")</f>
        <v>1695.09</v>
      </c>
      <c r="I309" s="5">
        <f>IFERROR(VLOOKUP(C309,SRA!B:T,19,0),"")</f>
        <v>0</v>
      </c>
      <c r="J309" s="5">
        <f>IFERROR(VLOOKUP(C309,JUNHO!B:F,3,0),"")</f>
        <v>1965.39</v>
      </c>
      <c r="K309" s="5">
        <f t="shared" si="9"/>
        <v>524.6099999999999</v>
      </c>
      <c r="L309" s="5">
        <f>IFERROR(VLOOKUP(C309,JUNHO!B:H,7,0),"")</f>
        <v>1440.7800000000002</v>
      </c>
      <c r="M309" s="59"/>
    </row>
    <row r="310" spans="2:13">
      <c r="B310" s="7">
        <f t="shared" si="10"/>
        <v>302</v>
      </c>
      <c r="C310" s="7">
        <v>2717</v>
      </c>
      <c r="D310" s="6" t="s">
        <v>217</v>
      </c>
      <c r="E310" s="7" t="str">
        <f>IFERROR(VLOOKUP(C310,SRA!B:I,8,0),"")</f>
        <v>CLT</v>
      </c>
      <c r="F310" s="9" t="s">
        <v>725</v>
      </c>
      <c r="G310" s="7" t="str">
        <f>IFERROR(VLOOKUP(VLOOKUP(C310,SRA!B:F,5,0),FUNÇÃO!A:B,2,0),"")</f>
        <v>ANA ASS FARMACEUTICA</v>
      </c>
      <c r="H310" s="5">
        <f>IFERROR(VLOOKUP(C310,SRA!B:T,18,0),"")</f>
        <v>4149.8900000000003</v>
      </c>
      <c r="I310" s="5">
        <f>IFERROR(VLOOKUP(C310,SRA!B:T,19,0),"")</f>
        <v>0</v>
      </c>
      <c r="J310" s="5">
        <f>IFERROR(VLOOKUP(C310,JUNHO!B:F,3,0),"")</f>
        <v>4467.8900000000003</v>
      </c>
      <c r="K310" s="5">
        <f t="shared" si="9"/>
        <v>770.87000000000035</v>
      </c>
      <c r="L310" s="5">
        <f>IFERROR(VLOOKUP(C310,JUNHO!B:H,7,0),"")</f>
        <v>3697.02</v>
      </c>
      <c r="M310" s="59"/>
    </row>
    <row r="311" spans="2:13">
      <c r="B311" s="7">
        <f t="shared" si="10"/>
        <v>303</v>
      </c>
      <c r="C311" s="7">
        <v>2718</v>
      </c>
      <c r="D311" s="6" t="s">
        <v>472</v>
      </c>
      <c r="E311" s="7" t="str">
        <f>IFERROR(VLOOKUP(C311,SRA!B:I,8,0),"")</f>
        <v>CLT</v>
      </c>
      <c r="F311" s="9" t="s">
        <v>725</v>
      </c>
      <c r="G311" s="7" t="str">
        <f>IFERROR(VLOOKUP(VLOOKUP(C311,SRA!B:F,5,0),FUNÇÃO!A:B,2,0),"")</f>
        <v>TEC. EM ADM. E FIN.</v>
      </c>
      <c r="H311" s="5">
        <f>IFERROR(VLOOKUP(C311,SRA!B:T,18,0),"")</f>
        <v>1614.36</v>
      </c>
      <c r="I311" s="5">
        <f>IFERROR(VLOOKUP(C311,SRA!B:T,19,0),"")</f>
        <v>174.95</v>
      </c>
      <c r="J311" s="5">
        <f>IFERROR(VLOOKUP(C311,JUNHO!B:F,3,0),"")</f>
        <v>1884.66</v>
      </c>
      <c r="K311" s="5">
        <f t="shared" si="9"/>
        <v>453.70000000000005</v>
      </c>
      <c r="L311" s="5">
        <f>IFERROR(VLOOKUP(C311,JUNHO!B:H,7,0),"")</f>
        <v>1430.96</v>
      </c>
      <c r="M311" s="59"/>
    </row>
    <row r="312" spans="2:13">
      <c r="B312" s="7">
        <f t="shared" si="10"/>
        <v>304</v>
      </c>
      <c r="C312" s="7">
        <v>2719</v>
      </c>
      <c r="D312" s="6" t="s">
        <v>457</v>
      </c>
      <c r="E312" s="7" t="str">
        <f>IFERROR(VLOOKUP(C312,SRA!B:I,8,0),"")</f>
        <v>CLT</v>
      </c>
      <c r="F312" s="9" t="s">
        <v>725</v>
      </c>
      <c r="G312" s="7" t="str">
        <f>IFERROR(VLOOKUP(VLOOKUP(C312,SRA!B:F,5,0),FUNÇÃO!A:B,2,0),"")</f>
        <v>TEC. EM ADM. E FIN.</v>
      </c>
      <c r="H312" s="5">
        <f>IFERROR(VLOOKUP(C312,SRA!B:T,18,0),"")</f>
        <v>1695.09</v>
      </c>
      <c r="I312" s="5">
        <f>IFERROR(VLOOKUP(C312,SRA!B:T,19,0),"")</f>
        <v>174.95</v>
      </c>
      <c r="J312" s="5">
        <f>IFERROR(VLOOKUP(C312,JUNHO!B:F,3,0),"")</f>
        <v>2410.64</v>
      </c>
      <c r="K312" s="5">
        <f t="shared" si="9"/>
        <v>804.07999999999993</v>
      </c>
      <c r="L312" s="5">
        <f>IFERROR(VLOOKUP(C312,JUNHO!B:H,7,0),"")</f>
        <v>1606.56</v>
      </c>
      <c r="M312" s="59"/>
    </row>
    <row r="313" spans="2:13">
      <c r="B313" s="7">
        <f t="shared" si="10"/>
        <v>305</v>
      </c>
      <c r="C313" s="7">
        <v>2720</v>
      </c>
      <c r="D313" s="6" t="s">
        <v>484</v>
      </c>
      <c r="E313" s="7" t="str">
        <f>IFERROR(VLOOKUP(C313,SRA!B:I,8,0),"")</f>
        <v>CLT</v>
      </c>
      <c r="F313" s="9" t="s">
        <v>725</v>
      </c>
      <c r="G313" s="7" t="str">
        <f>IFERROR(VLOOKUP(VLOOKUP(C313,SRA!B:F,5,0),FUNÇÃO!A:B,2,0),"")</f>
        <v>TEC. EM ADM. E FIN.</v>
      </c>
      <c r="H313" s="5">
        <f>IFERROR(VLOOKUP(C313,SRA!B:T,18,0),"")</f>
        <v>1614.37</v>
      </c>
      <c r="I313" s="5">
        <f>IFERROR(VLOOKUP(C313,SRA!B:T,19,0),"")</f>
        <v>0</v>
      </c>
      <c r="J313" s="5">
        <f>IFERROR(VLOOKUP(C313,JUNHO!B:F,3,0),"")</f>
        <v>1614.37</v>
      </c>
      <c r="K313" s="5">
        <f t="shared" si="9"/>
        <v>544.3599999999999</v>
      </c>
      <c r="L313" s="5">
        <f>IFERROR(VLOOKUP(C313,JUNHO!B:H,7,0),"")</f>
        <v>1070.01</v>
      </c>
      <c r="M313" s="59"/>
    </row>
    <row r="314" spans="2:13">
      <c r="B314" s="7">
        <f t="shared" si="10"/>
        <v>306</v>
      </c>
      <c r="C314" s="7">
        <v>2721</v>
      </c>
      <c r="D314" s="6" t="s">
        <v>495</v>
      </c>
      <c r="E314" s="7" t="str">
        <f>IFERROR(VLOOKUP(C314,SRA!B:I,8,0),"")</f>
        <v>CLT</v>
      </c>
      <c r="F314" s="9" t="s">
        <v>725</v>
      </c>
      <c r="G314" s="7" t="str">
        <f>IFERROR(VLOOKUP(VLOOKUP(C314,SRA!B:F,5,0),FUNÇÃO!A:B,2,0),"")</f>
        <v>TEC. EM ADM. E FIN.</v>
      </c>
      <c r="H314" s="5">
        <f>IFERROR(VLOOKUP(C314,SRA!B:T,18,0),"")</f>
        <v>1614.36</v>
      </c>
      <c r="I314" s="5">
        <f>IFERROR(VLOOKUP(C314,SRA!B:T,19,0),"")</f>
        <v>0</v>
      </c>
      <c r="J314" s="5">
        <f>IFERROR(VLOOKUP(C314,JUNHO!B:F,3,0),"")</f>
        <v>1884.66</v>
      </c>
      <c r="K314" s="5">
        <f t="shared" si="9"/>
        <v>566.81999999999994</v>
      </c>
      <c r="L314" s="5">
        <f>IFERROR(VLOOKUP(C314,JUNHO!B:H,7,0),"")</f>
        <v>1317.8400000000001</v>
      </c>
      <c r="M314" s="59"/>
    </row>
    <row r="315" spans="2:13">
      <c r="B315" s="7">
        <f t="shared" si="10"/>
        <v>307</v>
      </c>
      <c r="C315" s="7">
        <v>2726</v>
      </c>
      <c r="D315" s="6" t="s">
        <v>218</v>
      </c>
      <c r="E315" s="7" t="str">
        <f>IFERROR(VLOOKUP(C315,SRA!B:I,8,0),"")</f>
        <v>CLT</v>
      </c>
      <c r="F315" s="9" t="s">
        <v>725</v>
      </c>
      <c r="G315" s="7" t="str">
        <f>IFERROR(VLOOKUP(VLOOKUP(C315,SRA!B:F,5,0),FUNÇÃO!A:B,2,0),"")</f>
        <v>TEC. EM ADM. E FIN.</v>
      </c>
      <c r="H315" s="5">
        <f>IFERROR(VLOOKUP(C315,SRA!B:T,18,0),"")</f>
        <v>1695.09</v>
      </c>
      <c r="I315" s="5">
        <f>IFERROR(VLOOKUP(C315,SRA!B:T,19,0),"")</f>
        <v>1250</v>
      </c>
      <c r="J315" s="5">
        <f>IFERROR(VLOOKUP(C315,JUNHO!B:F,3,0),"")</f>
        <v>2945.09</v>
      </c>
      <c r="K315" s="5">
        <f t="shared" si="9"/>
        <v>944.96</v>
      </c>
      <c r="L315" s="5">
        <f>IFERROR(VLOOKUP(C315,JUNHO!B:H,7,0),"")</f>
        <v>2000.13</v>
      </c>
      <c r="M315" s="59"/>
    </row>
    <row r="316" spans="2:13">
      <c r="B316" s="7">
        <f t="shared" si="10"/>
        <v>308</v>
      </c>
      <c r="C316" s="7">
        <v>2732</v>
      </c>
      <c r="D316" s="6" t="s">
        <v>219</v>
      </c>
      <c r="E316" s="7" t="str">
        <f>IFERROR(VLOOKUP(C316,SRA!B:I,8,0),"")</f>
        <v>CLT</v>
      </c>
      <c r="F316" s="9" t="s">
        <v>726</v>
      </c>
      <c r="G316" s="7" t="str">
        <f>IFERROR(VLOOKUP(VLOOKUP(C316,SRA!B:F,5,0),FUNÇÃO!A:B,2,0),"")</f>
        <v>TEC. EM ADM. E FIN.</v>
      </c>
      <c r="H316" s="5">
        <f>IFERROR(VLOOKUP(C316,SRA!B:T,18,0),"")</f>
        <v>1614.36</v>
      </c>
      <c r="I316" s="5">
        <f>IFERROR(VLOOKUP(C316,SRA!B:T,19,0),"")</f>
        <v>0</v>
      </c>
      <c r="J316" s="5">
        <f>IFERROR(VLOOKUP(C316,JUNHO!B:F,3,0),"")</f>
        <v>2573.89</v>
      </c>
      <c r="K316" s="5">
        <f t="shared" si="9"/>
        <v>2573.89</v>
      </c>
      <c r="L316" s="19">
        <f>IFERROR(VLOOKUP(C316,JUNHO!B:H,7,0),"")</f>
        <v>0</v>
      </c>
      <c r="M316" s="59"/>
    </row>
    <row r="317" spans="2:13">
      <c r="B317" s="7">
        <f t="shared" si="10"/>
        <v>309</v>
      </c>
      <c r="C317" s="7">
        <v>2736</v>
      </c>
      <c r="D317" s="6" t="s">
        <v>490</v>
      </c>
      <c r="E317" s="7" t="str">
        <f>IFERROR(VLOOKUP(C317,SRA!B:I,8,0),"")</f>
        <v>CLT</v>
      </c>
      <c r="F317" s="9" t="s">
        <v>725</v>
      </c>
      <c r="G317" s="7" t="str">
        <f>IFERROR(VLOOKUP(VLOOKUP(C317,SRA!B:F,5,0),FUNÇÃO!A:B,2,0),"")</f>
        <v>TEC. EM ADM. E FIN.</v>
      </c>
      <c r="H317" s="5">
        <f>IFERROR(VLOOKUP(C317,SRA!B:T,18,0),"")</f>
        <v>1614.36</v>
      </c>
      <c r="I317" s="5">
        <f>IFERROR(VLOOKUP(C317,SRA!B:T,19,0),"")</f>
        <v>174.95</v>
      </c>
      <c r="J317" s="5">
        <f>IFERROR(VLOOKUP(C317,JUNHO!B:F,3,0),"")</f>
        <v>1789.31</v>
      </c>
      <c r="K317" s="5">
        <f t="shared" si="9"/>
        <v>372.21000000000004</v>
      </c>
      <c r="L317" s="5">
        <f>IFERROR(VLOOKUP(C317,JUNHO!B:H,7,0),"")</f>
        <v>1417.1</v>
      </c>
      <c r="M317" s="59"/>
    </row>
    <row r="318" spans="2:13">
      <c r="B318" s="7">
        <f t="shared" si="10"/>
        <v>310</v>
      </c>
      <c r="C318" s="7">
        <v>2748</v>
      </c>
      <c r="D318" s="6" t="s">
        <v>220</v>
      </c>
      <c r="E318" s="7" t="str">
        <f>IFERROR(VLOOKUP(C318,SRA!B:I,8,0),"")</f>
        <v>CLT</v>
      </c>
      <c r="F318" s="9" t="s">
        <v>725</v>
      </c>
      <c r="G318" s="7" t="str">
        <f>IFERROR(VLOOKUP(VLOOKUP(C318,SRA!B:F,5,0),FUNÇÃO!A:B,2,0),"")</f>
        <v>OP. DE PROD. IND.</v>
      </c>
      <c r="H318" s="5">
        <f>IFERROR(VLOOKUP(C318,SRA!B:T,18,0),"")</f>
        <v>1209.71</v>
      </c>
      <c r="I318" s="5">
        <f>IFERROR(VLOOKUP(C318,SRA!B:T,19,0),"")</f>
        <v>0</v>
      </c>
      <c r="J318" s="5">
        <f>IFERROR(VLOOKUP(C318,JUNHO!B:F,3,0),"")</f>
        <v>1209.71</v>
      </c>
      <c r="K318" s="5">
        <f t="shared" si="9"/>
        <v>274.57999999999993</v>
      </c>
      <c r="L318" s="5">
        <f>IFERROR(VLOOKUP(C318,JUNHO!B:H,7,0),"")</f>
        <v>935.13000000000011</v>
      </c>
      <c r="M318" s="59"/>
    </row>
    <row r="319" spans="2:13">
      <c r="B319" s="7">
        <f t="shared" si="10"/>
        <v>311</v>
      </c>
      <c r="C319" s="7">
        <v>2751</v>
      </c>
      <c r="D319" s="6" t="s">
        <v>221</v>
      </c>
      <c r="E319" s="7" t="str">
        <f>IFERROR(VLOOKUP(C319,SRA!B:I,8,0),"")</f>
        <v>CLT</v>
      </c>
      <c r="F319" s="9" t="s">
        <v>725</v>
      </c>
      <c r="G319" s="7" t="str">
        <f>IFERROR(VLOOKUP(VLOOKUP(C319,SRA!B:F,5,0),FUNÇÃO!A:B,2,0),"")</f>
        <v>OP. DE PROD. IND.</v>
      </c>
      <c r="H319" s="5">
        <f>IFERROR(VLOOKUP(C319,SRA!B:T,18,0),"")</f>
        <v>1470.45</v>
      </c>
      <c r="I319" s="5">
        <f>IFERROR(VLOOKUP(C319,SRA!B:T,19,0),"")</f>
        <v>0</v>
      </c>
      <c r="J319" s="5">
        <f>IFERROR(VLOOKUP(C319,JUNHO!B:F,3,0),"")</f>
        <v>1470.45</v>
      </c>
      <c r="K319" s="5">
        <f t="shared" si="9"/>
        <v>633.35000000000014</v>
      </c>
      <c r="L319" s="5">
        <f>IFERROR(VLOOKUP(C319,JUNHO!B:H,7,0),"")</f>
        <v>837.09999999999991</v>
      </c>
      <c r="M319" s="59"/>
    </row>
    <row r="320" spans="2:13">
      <c r="B320" s="7">
        <f t="shared" si="10"/>
        <v>312</v>
      </c>
      <c r="C320" s="7">
        <v>2754</v>
      </c>
      <c r="D320" s="6" t="s">
        <v>535</v>
      </c>
      <c r="E320" s="7" t="str">
        <f>IFERROR(VLOOKUP(C320,SRA!B:I,8,0),"")</f>
        <v>CLT</v>
      </c>
      <c r="F320" s="9" t="s">
        <v>726</v>
      </c>
      <c r="G320" s="7" t="str">
        <f>IFERROR(VLOOKUP(VLOOKUP(C320,SRA!B:F,5,0),FUNÇÃO!A:B,2,0),"")</f>
        <v>OP. DE PROD. IND.</v>
      </c>
      <c r="H320" s="5">
        <f>IFERROR(VLOOKUP(C320,SRA!B:T,18,0),"")</f>
        <v>1097.25</v>
      </c>
      <c r="I320" s="5">
        <f>IFERROR(VLOOKUP(C320,SRA!B:T,19,0),"")</f>
        <v>0</v>
      </c>
      <c r="J320" s="5" t="str">
        <f>IFERROR(VLOOKUP(C320,JUNHO!B:F,3,0),"")</f>
        <v/>
      </c>
      <c r="K320" s="5">
        <v>0</v>
      </c>
      <c r="L320" s="19">
        <v>0</v>
      </c>
      <c r="M320" s="59"/>
    </row>
    <row r="321" spans="2:13">
      <c r="B321" s="7">
        <f t="shared" si="10"/>
        <v>313</v>
      </c>
      <c r="C321" s="7">
        <v>2757</v>
      </c>
      <c r="D321" s="6" t="s">
        <v>222</v>
      </c>
      <c r="E321" s="7" t="str">
        <f>IFERROR(VLOOKUP(C321,SRA!B:I,8,0),"")</f>
        <v>CLT</v>
      </c>
      <c r="F321" s="9" t="s">
        <v>725</v>
      </c>
      <c r="G321" s="7" t="str">
        <f>IFERROR(VLOOKUP(VLOOKUP(C321,SRA!B:F,5,0),FUNÇÃO!A:B,2,0),"")</f>
        <v>OP. DE PROD. IND.</v>
      </c>
      <c r="H321" s="5">
        <f>IFERROR(VLOOKUP(C321,SRA!B:T,18,0),"")</f>
        <v>1333.73</v>
      </c>
      <c r="I321" s="5">
        <f>IFERROR(VLOOKUP(C321,SRA!B:T,19,0),"")</f>
        <v>0</v>
      </c>
      <c r="J321" s="5">
        <f>IFERROR(VLOOKUP(C321,JUNHO!B:F,3,0),"")</f>
        <v>1333.77</v>
      </c>
      <c r="K321" s="5">
        <f t="shared" si="9"/>
        <v>590.73</v>
      </c>
      <c r="L321" s="5">
        <f>IFERROR(VLOOKUP(C321,JUNHO!B:H,7,0),"")</f>
        <v>743.04</v>
      </c>
      <c r="M321" s="59"/>
    </row>
    <row r="322" spans="2:13">
      <c r="B322" s="7">
        <f t="shared" si="10"/>
        <v>314</v>
      </c>
      <c r="C322" s="7">
        <v>2764</v>
      </c>
      <c r="D322" s="6" t="s">
        <v>223</v>
      </c>
      <c r="E322" s="7" t="str">
        <f>IFERROR(VLOOKUP(C322,SRA!B:I,8,0),"")</f>
        <v>CLT</v>
      </c>
      <c r="F322" s="9" t="s">
        <v>725</v>
      </c>
      <c r="G322" s="7" t="str">
        <f>IFERROR(VLOOKUP(VLOOKUP(C322,SRA!B:F,5,0),FUNÇÃO!A:B,2,0),"")</f>
        <v>OP. DE PROD. IND.</v>
      </c>
      <c r="H322" s="5">
        <f>IFERROR(VLOOKUP(C322,SRA!B:T,18,0),"")</f>
        <v>1209.71</v>
      </c>
      <c r="I322" s="5">
        <f>IFERROR(VLOOKUP(C322,SRA!B:T,19,0),"")</f>
        <v>0</v>
      </c>
      <c r="J322" s="5">
        <f>IFERROR(VLOOKUP(C322,JUNHO!B:F,3,0),"")</f>
        <v>1416.94</v>
      </c>
      <c r="K322" s="5">
        <f t="shared" si="9"/>
        <v>629.1400000000001</v>
      </c>
      <c r="L322" s="5">
        <f>IFERROR(VLOOKUP(C322,JUNHO!B:H,7,0),"")</f>
        <v>787.8</v>
      </c>
      <c r="M322" s="59"/>
    </row>
    <row r="323" spans="2:13">
      <c r="B323" s="7">
        <f t="shared" si="10"/>
        <v>315</v>
      </c>
      <c r="C323" s="7">
        <v>2766</v>
      </c>
      <c r="D323" s="6" t="s">
        <v>224</v>
      </c>
      <c r="E323" s="7" t="str">
        <f>IFERROR(VLOOKUP(C323,SRA!B:I,8,0),"")</f>
        <v>CLT</v>
      </c>
      <c r="F323" s="9" t="s">
        <v>725</v>
      </c>
      <c r="G323" s="7" t="str">
        <f>IFERROR(VLOOKUP(VLOOKUP(C323,SRA!B:F,5,0),FUNÇÃO!A:B,2,0),"")</f>
        <v>TEC.EM QUALIDADE IND</v>
      </c>
      <c r="H323" s="5">
        <f>IFERROR(VLOOKUP(C323,SRA!B:T,18,0),"")</f>
        <v>1537.47</v>
      </c>
      <c r="I323" s="5">
        <f>IFERROR(VLOOKUP(C323,SRA!B:T,19,0),"")</f>
        <v>0</v>
      </c>
      <c r="J323" s="5">
        <f>IFERROR(VLOOKUP(C323,JUNHO!B:F,3,0),"")</f>
        <v>1537.47</v>
      </c>
      <c r="K323" s="5">
        <f t="shared" si="9"/>
        <v>611.08000000000004</v>
      </c>
      <c r="L323" s="5">
        <f>IFERROR(VLOOKUP(C323,JUNHO!B:H,7,0),"")</f>
        <v>926.39</v>
      </c>
      <c r="M323" s="59"/>
    </row>
    <row r="324" spans="2:13">
      <c r="B324" s="7">
        <f t="shared" si="10"/>
        <v>316</v>
      </c>
      <c r="C324" s="7">
        <v>2768</v>
      </c>
      <c r="D324" s="6" t="s">
        <v>225</v>
      </c>
      <c r="E324" s="7" t="str">
        <f>IFERROR(VLOOKUP(C324,SRA!B:I,8,0),"")</f>
        <v>CLT</v>
      </c>
      <c r="F324" s="9" t="s">
        <v>725</v>
      </c>
      <c r="G324" s="7" t="str">
        <f>IFERROR(VLOOKUP(VLOOKUP(C324,SRA!B:F,5,0),FUNÇÃO!A:B,2,0),"")</f>
        <v>OP. DE PROD. IND.</v>
      </c>
      <c r="H324" s="5">
        <f>IFERROR(VLOOKUP(C324,SRA!B:T,18,0),"")</f>
        <v>1333.73</v>
      </c>
      <c r="I324" s="5">
        <f>IFERROR(VLOOKUP(C324,SRA!B:T,19,0),"")</f>
        <v>0</v>
      </c>
      <c r="J324" s="5">
        <f>IFERROR(VLOOKUP(C324,JUNHO!B:F,3,0),"")</f>
        <v>1382.35</v>
      </c>
      <c r="K324" s="5">
        <f t="shared" si="9"/>
        <v>267.63999999999987</v>
      </c>
      <c r="L324" s="5">
        <f>IFERROR(VLOOKUP(C324,JUNHO!B:H,7,0),"")</f>
        <v>1114.71</v>
      </c>
      <c r="M324" s="59"/>
    </row>
    <row r="325" spans="2:13">
      <c r="B325" s="7">
        <f t="shared" si="10"/>
        <v>317</v>
      </c>
      <c r="C325" s="7">
        <v>2770</v>
      </c>
      <c r="D325" s="6" t="s">
        <v>226</v>
      </c>
      <c r="E325" s="7" t="str">
        <f>IFERROR(VLOOKUP(C325,SRA!B:I,8,0),"")</f>
        <v>CLT</v>
      </c>
      <c r="F325" s="9" t="s">
        <v>725</v>
      </c>
      <c r="G325" s="7" t="str">
        <f>IFERROR(VLOOKUP(VLOOKUP(C325,SRA!B:F,5,0),FUNÇÃO!A:B,2,0),"")</f>
        <v>OP. DE PROD. IND.</v>
      </c>
      <c r="H325" s="5">
        <f>IFERROR(VLOOKUP(C325,SRA!B:T,18,0),"")</f>
        <v>1097.25</v>
      </c>
      <c r="I325" s="5">
        <f>IFERROR(VLOOKUP(C325,SRA!B:T,19,0),"")</f>
        <v>0</v>
      </c>
      <c r="J325" s="5">
        <f>IFERROR(VLOOKUP(C325,JUNHO!B:F,3,0),"")</f>
        <v>1097.25</v>
      </c>
      <c r="K325" s="5">
        <f t="shared" si="9"/>
        <v>319.77999999999997</v>
      </c>
      <c r="L325" s="5">
        <f>IFERROR(VLOOKUP(C325,JUNHO!B:H,7,0),"")</f>
        <v>777.47</v>
      </c>
      <c r="M325" s="59"/>
    </row>
    <row r="326" spans="2:13">
      <c r="B326" s="7">
        <f t="shared" si="10"/>
        <v>318</v>
      </c>
      <c r="C326" s="7">
        <v>2772</v>
      </c>
      <c r="D326" s="6" t="s">
        <v>473</v>
      </c>
      <c r="E326" s="7" t="str">
        <f>IFERROR(VLOOKUP(C326,SRA!B:I,8,0),"")</f>
        <v>CLT</v>
      </c>
      <c r="F326" s="9" t="s">
        <v>725</v>
      </c>
      <c r="G326" s="7" t="str">
        <f>IFERROR(VLOOKUP(VLOOKUP(C326,SRA!B:F,5,0),FUNÇÃO!A:B,2,0),"")</f>
        <v>TEC. EM ADM. E FIN.</v>
      </c>
      <c r="H326" s="5">
        <f>IFERROR(VLOOKUP(C326,SRA!B:T,18,0),"")</f>
        <v>1614.36</v>
      </c>
      <c r="I326" s="5">
        <f>IFERROR(VLOOKUP(C326,SRA!B:T,19,0),"")</f>
        <v>0</v>
      </c>
      <c r="J326" s="5">
        <f>IFERROR(VLOOKUP(C326,JUNHO!B:F,3,0),"")</f>
        <v>1614.36</v>
      </c>
      <c r="K326" s="5">
        <f t="shared" si="9"/>
        <v>153.40999999999985</v>
      </c>
      <c r="L326" s="5">
        <f>IFERROR(VLOOKUP(C326,JUNHO!B:H,7,0),"")</f>
        <v>1460.95</v>
      </c>
      <c r="M326" s="59"/>
    </row>
    <row r="327" spans="2:13">
      <c r="B327" s="7">
        <f t="shared" si="10"/>
        <v>319</v>
      </c>
      <c r="C327" s="7">
        <v>2773</v>
      </c>
      <c r="D327" s="6" t="s">
        <v>227</v>
      </c>
      <c r="E327" s="7" t="str">
        <f>IFERROR(VLOOKUP(C327,SRA!B:I,8,0),"")</f>
        <v>CLT</v>
      </c>
      <c r="F327" s="9" t="s">
        <v>725</v>
      </c>
      <c r="G327" s="7" t="str">
        <f>IFERROR(VLOOKUP(VLOOKUP(C327,SRA!B:F,5,0),FUNÇÃO!A:B,2,0),"")</f>
        <v>TEC.EM QUALIDADE IND</v>
      </c>
      <c r="H327" s="5">
        <f>IFERROR(VLOOKUP(C327,SRA!B:T,18,0),"")</f>
        <v>1537.47</v>
      </c>
      <c r="I327" s="5">
        <f>IFERROR(VLOOKUP(C327,SRA!B:T,19,0),"")</f>
        <v>0</v>
      </c>
      <c r="J327" s="5">
        <f>IFERROR(VLOOKUP(C327,JUNHO!B:F,3,0),"")</f>
        <v>1894.86</v>
      </c>
      <c r="K327" s="5">
        <f t="shared" si="9"/>
        <v>321.29999999999995</v>
      </c>
      <c r="L327" s="5">
        <f>IFERROR(VLOOKUP(C327,JUNHO!B:H,7,0),"")</f>
        <v>1573.56</v>
      </c>
      <c r="M327" s="59"/>
    </row>
    <row r="328" spans="2:13">
      <c r="B328" s="7">
        <f t="shared" si="10"/>
        <v>320</v>
      </c>
      <c r="C328" s="7">
        <v>2775</v>
      </c>
      <c r="D328" s="6" t="s">
        <v>228</v>
      </c>
      <c r="E328" s="7" t="str">
        <f>IFERROR(VLOOKUP(C328,SRA!B:I,8,0),"")</f>
        <v>CLT</v>
      </c>
      <c r="F328" s="9" t="s">
        <v>725</v>
      </c>
      <c r="G328" s="7" t="str">
        <f>IFERROR(VLOOKUP(VLOOKUP(C328,SRA!B:F,5,0),FUNÇÃO!A:B,2,0),"")</f>
        <v>TEC. EM ADM. E FIN.</v>
      </c>
      <c r="H328" s="5">
        <f>IFERROR(VLOOKUP(C328,SRA!B:T,18,0),"")</f>
        <v>1695.09</v>
      </c>
      <c r="I328" s="5">
        <f>IFERROR(VLOOKUP(C328,SRA!B:T,19,0),"")</f>
        <v>708.95</v>
      </c>
      <c r="J328" s="5">
        <f>IFERROR(VLOOKUP(C328,JUNHO!B:F,3,0),"")</f>
        <v>2944.64</v>
      </c>
      <c r="K328" s="5">
        <f t="shared" si="9"/>
        <v>1454.4999999999998</v>
      </c>
      <c r="L328" s="5">
        <f>IFERROR(VLOOKUP(C328,JUNHO!B:H,7,0),"")</f>
        <v>1490.14</v>
      </c>
      <c r="M328" s="59"/>
    </row>
    <row r="329" spans="2:13">
      <c r="B329" s="7">
        <f t="shared" si="10"/>
        <v>321</v>
      </c>
      <c r="C329" s="7">
        <v>2779</v>
      </c>
      <c r="D329" s="6" t="s">
        <v>229</v>
      </c>
      <c r="E329" s="7" t="str">
        <f>IFERROR(VLOOKUP(C329,SRA!B:I,8,0),"")</f>
        <v>CLT</v>
      </c>
      <c r="F329" s="9" t="s">
        <v>725</v>
      </c>
      <c r="G329" s="7" t="str">
        <f>IFERROR(VLOOKUP(VLOOKUP(C329,SRA!B:F,5,0),FUNÇÃO!A:B,2,0),"")</f>
        <v>OP. DE PROD. IND.</v>
      </c>
      <c r="H329" s="5">
        <f>IFERROR(VLOOKUP(C329,SRA!B:T,18,0),"")</f>
        <v>1209.72</v>
      </c>
      <c r="I329" s="5">
        <f>IFERROR(VLOOKUP(C329,SRA!B:T,19,0),"")</f>
        <v>708.95</v>
      </c>
      <c r="J329" s="5">
        <f>IFERROR(VLOOKUP(C329,JUNHO!B:F,3,0),"")</f>
        <v>2281.56</v>
      </c>
      <c r="K329" s="5">
        <f t="shared" si="9"/>
        <v>1185.5</v>
      </c>
      <c r="L329" s="5">
        <f>IFERROR(VLOOKUP(C329,JUNHO!B:H,7,0),"")</f>
        <v>1096.06</v>
      </c>
      <c r="M329" s="59"/>
    </row>
    <row r="330" spans="2:13">
      <c r="B330" s="7">
        <f t="shared" si="10"/>
        <v>322</v>
      </c>
      <c r="C330" s="7">
        <v>2782</v>
      </c>
      <c r="D330" s="6" t="s">
        <v>230</v>
      </c>
      <c r="E330" s="7" t="str">
        <f>IFERROR(VLOOKUP(C330,SRA!B:I,8,0),"")</f>
        <v>CLT</v>
      </c>
      <c r="F330" s="9" t="s">
        <v>725</v>
      </c>
      <c r="G330" s="7" t="str">
        <f>IFERROR(VLOOKUP(VLOOKUP(C330,SRA!B:F,5,0),FUNÇÃO!A:B,2,0),"")</f>
        <v>OP. DE PROD. IND.</v>
      </c>
      <c r="H330" s="5">
        <f>IFERROR(VLOOKUP(C330,SRA!B:T,18,0),"")</f>
        <v>1209.71</v>
      </c>
      <c r="I330" s="5">
        <f>IFERROR(VLOOKUP(C330,SRA!B:T,19,0),"")</f>
        <v>0</v>
      </c>
      <c r="J330" s="5">
        <f>IFERROR(VLOOKUP(C330,JUNHO!B:F,3,0),"")</f>
        <v>1209.71</v>
      </c>
      <c r="K330" s="5">
        <f t="shared" ref="K330:K393" si="11">J330-L330</f>
        <v>113.69000000000005</v>
      </c>
      <c r="L330" s="5">
        <f>IFERROR(VLOOKUP(C330,JUNHO!B:H,7,0),"")</f>
        <v>1096.02</v>
      </c>
      <c r="M330" s="59"/>
    </row>
    <row r="331" spans="2:13">
      <c r="B331" s="7">
        <f t="shared" ref="B331:B394" si="12">B330+1</f>
        <v>323</v>
      </c>
      <c r="C331" s="7">
        <v>2784</v>
      </c>
      <c r="D331" s="6" t="s">
        <v>231</v>
      </c>
      <c r="E331" s="7" t="str">
        <f>IFERROR(VLOOKUP(C331,SRA!B:I,8,0),"")</f>
        <v>CLT</v>
      </c>
      <c r="F331" s="9" t="s">
        <v>725</v>
      </c>
      <c r="G331" s="7" t="str">
        <f>IFERROR(VLOOKUP(VLOOKUP(C331,SRA!B:F,5,0),FUNÇÃO!A:B,2,0),"")</f>
        <v>OP. DE PROD. IND.</v>
      </c>
      <c r="H331" s="5">
        <f>IFERROR(VLOOKUP(C331,SRA!B:T,18,0),"")</f>
        <v>1270.2</v>
      </c>
      <c r="I331" s="5">
        <f>IFERROR(VLOOKUP(C331,SRA!B:T,19,0),"")</f>
        <v>0</v>
      </c>
      <c r="J331" s="5">
        <f>IFERROR(VLOOKUP(C331,JUNHO!B:F,3,0),"")</f>
        <v>1270.82</v>
      </c>
      <c r="K331" s="5">
        <f t="shared" si="11"/>
        <v>466.64999999999986</v>
      </c>
      <c r="L331" s="5">
        <f>IFERROR(VLOOKUP(C331,JUNHO!B:H,7,0),"")</f>
        <v>804.17000000000007</v>
      </c>
      <c r="M331" s="59"/>
    </row>
    <row r="332" spans="2:13">
      <c r="B332" s="7">
        <f t="shared" si="12"/>
        <v>324</v>
      </c>
      <c r="C332" s="7">
        <v>2785</v>
      </c>
      <c r="D332" s="6" t="s">
        <v>232</v>
      </c>
      <c r="E332" s="7" t="str">
        <f>IFERROR(VLOOKUP(C332,SRA!B:I,8,0),"")</f>
        <v>CLT</v>
      </c>
      <c r="F332" s="9" t="s">
        <v>725</v>
      </c>
      <c r="G332" s="7" t="str">
        <f>IFERROR(VLOOKUP(VLOOKUP(C332,SRA!B:F,5,0),FUNÇÃO!A:B,2,0),"")</f>
        <v>OP. DE PROD. IND.</v>
      </c>
      <c r="H332" s="5">
        <f>IFERROR(VLOOKUP(C332,SRA!B:T,18,0),"")</f>
        <v>1209.72</v>
      </c>
      <c r="I332" s="5">
        <f>IFERROR(VLOOKUP(C332,SRA!B:T,19,0),"")</f>
        <v>0</v>
      </c>
      <c r="J332" s="5">
        <f>IFERROR(VLOOKUP(C332,JUNHO!B:F,3,0),"")</f>
        <v>1306.96</v>
      </c>
      <c r="K332" s="5">
        <f t="shared" si="11"/>
        <v>709.44</v>
      </c>
      <c r="L332" s="5">
        <f>IFERROR(VLOOKUP(C332,JUNHO!B:H,7,0),"")</f>
        <v>597.52</v>
      </c>
      <c r="M332" s="59"/>
    </row>
    <row r="333" spans="2:13">
      <c r="B333" s="7">
        <f t="shared" si="12"/>
        <v>325</v>
      </c>
      <c r="C333" s="7">
        <v>2788</v>
      </c>
      <c r="D333" s="6" t="s">
        <v>233</v>
      </c>
      <c r="E333" s="7" t="str">
        <f>IFERROR(VLOOKUP(C333,SRA!B:I,8,0),"")</f>
        <v>CLT</v>
      </c>
      <c r="F333" s="9" t="s">
        <v>725</v>
      </c>
      <c r="G333" s="7" t="str">
        <f>IFERROR(VLOOKUP(VLOOKUP(C333,SRA!B:F,5,0),FUNÇÃO!A:B,2,0),"")</f>
        <v>OP. DE PROD. IND.</v>
      </c>
      <c r="H333" s="5">
        <f>IFERROR(VLOOKUP(C333,SRA!B:T,18,0),"")</f>
        <v>1333.73</v>
      </c>
      <c r="I333" s="5">
        <f>IFERROR(VLOOKUP(C333,SRA!B:T,19,0),"")</f>
        <v>0</v>
      </c>
      <c r="J333" s="5">
        <f>IFERROR(VLOOKUP(C333,JUNHO!B:F,3,0),"")</f>
        <v>1333.73</v>
      </c>
      <c r="K333" s="5">
        <f t="shared" si="11"/>
        <v>211.63000000000011</v>
      </c>
      <c r="L333" s="5">
        <f>IFERROR(VLOOKUP(C333,JUNHO!B:H,7,0),"")</f>
        <v>1122.0999999999999</v>
      </c>
      <c r="M333" s="59"/>
    </row>
    <row r="334" spans="2:13">
      <c r="B334" s="7">
        <f t="shared" si="12"/>
        <v>326</v>
      </c>
      <c r="C334" s="7">
        <v>2790</v>
      </c>
      <c r="D334" s="6" t="s">
        <v>234</v>
      </c>
      <c r="E334" s="7" t="str">
        <f>IFERROR(VLOOKUP(C334,SRA!B:I,8,0),"")</f>
        <v>CLT</v>
      </c>
      <c r="F334" s="9" t="s">
        <v>725</v>
      </c>
      <c r="G334" s="7" t="str">
        <f>IFERROR(VLOOKUP(VLOOKUP(C334,SRA!B:F,5,0),FUNÇÃO!A:B,2,0),"")</f>
        <v>TEC. EM ADM. E FIN.</v>
      </c>
      <c r="H334" s="5">
        <f>IFERROR(VLOOKUP(C334,SRA!B:T,18,0),"")</f>
        <v>1614.36</v>
      </c>
      <c r="I334" s="5">
        <f>IFERROR(VLOOKUP(C334,SRA!B:T,19,0),"")</f>
        <v>930.5</v>
      </c>
      <c r="J334" s="5">
        <f>IFERROR(VLOOKUP(C334,JUNHO!B:F,3,0),"")</f>
        <v>2544.86</v>
      </c>
      <c r="K334" s="5">
        <f t="shared" si="11"/>
        <v>1314.0200000000002</v>
      </c>
      <c r="L334" s="5">
        <f>IFERROR(VLOOKUP(C334,JUNHO!B:H,7,0),"")</f>
        <v>1230.8399999999999</v>
      </c>
      <c r="M334" s="59"/>
    </row>
    <row r="335" spans="2:13">
      <c r="B335" s="7">
        <f t="shared" si="12"/>
        <v>327</v>
      </c>
      <c r="C335" s="7">
        <v>2791</v>
      </c>
      <c r="D335" s="6" t="s">
        <v>235</v>
      </c>
      <c r="E335" s="7" t="str">
        <f>IFERROR(VLOOKUP(C335,SRA!B:I,8,0),"")</f>
        <v>CLT</v>
      </c>
      <c r="F335" s="9" t="s">
        <v>725</v>
      </c>
      <c r="G335" s="7" t="str">
        <f>IFERROR(VLOOKUP(VLOOKUP(C335,SRA!B:F,5,0),FUNÇÃO!A:B,2,0),"")</f>
        <v>FARMACEUTICO IND</v>
      </c>
      <c r="H335" s="5">
        <f>IFERROR(VLOOKUP(C335,SRA!B:T,18,0),"")</f>
        <v>4656.5600000000004</v>
      </c>
      <c r="I335" s="5">
        <f>IFERROR(VLOOKUP(C335,SRA!B:T,19,0),"")</f>
        <v>1993.92</v>
      </c>
      <c r="J335" s="5">
        <f>IFERROR(VLOOKUP(C335,JUNHO!B:F,3,0),"")</f>
        <v>6650.48</v>
      </c>
      <c r="K335" s="5">
        <f t="shared" si="11"/>
        <v>1425.4599999999991</v>
      </c>
      <c r="L335" s="5">
        <f>IFERROR(VLOOKUP(C335,JUNHO!B:H,7,0),"")</f>
        <v>5225.0200000000004</v>
      </c>
      <c r="M335" s="59"/>
    </row>
    <row r="336" spans="2:13">
      <c r="B336" s="7">
        <f t="shared" si="12"/>
        <v>328</v>
      </c>
      <c r="C336" s="7">
        <v>2797</v>
      </c>
      <c r="D336" s="6" t="s">
        <v>236</v>
      </c>
      <c r="E336" s="7" t="str">
        <f>IFERROR(VLOOKUP(C336,SRA!B:I,8,0),"")</f>
        <v>CLT</v>
      </c>
      <c r="F336" s="9" t="s">
        <v>725</v>
      </c>
      <c r="G336" s="7" t="str">
        <f>IFERROR(VLOOKUP(VLOOKUP(C336,SRA!B:F,5,0),FUNÇÃO!A:B,2,0),"")</f>
        <v>TEC. EM ADM. E FIN.</v>
      </c>
      <c r="H336" s="5">
        <f>IFERROR(VLOOKUP(C336,SRA!B:T,18,0),"")</f>
        <v>1614.36</v>
      </c>
      <c r="I336" s="5">
        <f>IFERROR(VLOOKUP(C336,SRA!B:T,19,0),"")</f>
        <v>1993.92</v>
      </c>
      <c r="J336" s="5">
        <f>IFERROR(VLOOKUP(C336,JUNHO!B:F,3,0),"")</f>
        <v>3608.28</v>
      </c>
      <c r="K336" s="5">
        <f t="shared" si="11"/>
        <v>1339.9300000000003</v>
      </c>
      <c r="L336" s="5">
        <f>IFERROR(VLOOKUP(C336,JUNHO!B:H,7,0),"")</f>
        <v>2268.35</v>
      </c>
      <c r="M336" s="59"/>
    </row>
    <row r="337" spans="2:13">
      <c r="B337" s="7">
        <f t="shared" si="12"/>
        <v>329</v>
      </c>
      <c r="C337" s="7">
        <v>2798</v>
      </c>
      <c r="D337" s="6" t="s">
        <v>237</v>
      </c>
      <c r="E337" s="7" t="str">
        <f>IFERROR(VLOOKUP(C337,SRA!B:I,8,0),"")</f>
        <v>CLT</v>
      </c>
      <c r="F337" s="9" t="s">
        <v>725</v>
      </c>
      <c r="G337" s="7" t="str">
        <f>IFERROR(VLOOKUP(VLOOKUP(C337,SRA!B:F,5,0),FUNÇÃO!A:B,2,0),"")</f>
        <v>TEC. EM ADM. E FIN.</v>
      </c>
      <c r="H337" s="5">
        <f>IFERROR(VLOOKUP(C337,SRA!B:T,18,0),"")</f>
        <v>1614.36</v>
      </c>
      <c r="I337" s="5">
        <f>IFERROR(VLOOKUP(C337,SRA!B:T,19,0),"")</f>
        <v>1993.92</v>
      </c>
      <c r="J337" s="5">
        <f>IFERROR(VLOOKUP(C337,JUNHO!B:F,3,0),"")</f>
        <v>3608.28</v>
      </c>
      <c r="K337" s="5">
        <f t="shared" si="11"/>
        <v>1033.9200000000005</v>
      </c>
      <c r="L337" s="5">
        <f>IFERROR(VLOOKUP(C337,JUNHO!B:H,7,0),"")</f>
        <v>2574.3599999999997</v>
      </c>
      <c r="M337" s="59"/>
    </row>
    <row r="338" spans="2:13">
      <c r="B338" s="7">
        <f t="shared" si="12"/>
        <v>330</v>
      </c>
      <c r="C338" s="7">
        <v>2799</v>
      </c>
      <c r="D338" s="6" t="s">
        <v>467</v>
      </c>
      <c r="E338" s="7" t="str">
        <f>IFERROR(VLOOKUP(C338,SRA!B:I,8,0),"")</f>
        <v>CLT</v>
      </c>
      <c r="F338" s="9" t="s">
        <v>725</v>
      </c>
      <c r="G338" s="7" t="str">
        <f>IFERROR(VLOOKUP(VLOOKUP(C338,SRA!B:F,5,0),FUNÇÃO!A:B,2,0),"")</f>
        <v>TEC. EM ADM. E FIN.</v>
      </c>
      <c r="H338" s="5">
        <f>IFERROR(VLOOKUP(C338,SRA!B:T,18,0),"")</f>
        <v>1614.36</v>
      </c>
      <c r="I338" s="5">
        <f>IFERROR(VLOOKUP(C338,SRA!B:T,19,0),"")</f>
        <v>174.95</v>
      </c>
      <c r="J338" s="5">
        <f>IFERROR(VLOOKUP(C338,JUNHO!B:F,3,0),"")</f>
        <v>2329.91</v>
      </c>
      <c r="K338" s="5">
        <f t="shared" si="11"/>
        <v>458.38999999999987</v>
      </c>
      <c r="L338" s="5">
        <f>IFERROR(VLOOKUP(C338,JUNHO!B:H,7,0),"")</f>
        <v>1871.52</v>
      </c>
      <c r="M338" s="59"/>
    </row>
    <row r="339" spans="2:13">
      <c r="B339" s="7">
        <f t="shared" si="12"/>
        <v>331</v>
      </c>
      <c r="C339" s="7">
        <v>2801</v>
      </c>
      <c r="D339" s="6" t="s">
        <v>238</v>
      </c>
      <c r="E339" s="7" t="str">
        <f>IFERROR(VLOOKUP(C339,SRA!B:I,8,0),"")</f>
        <v>CLT</v>
      </c>
      <c r="F339" s="9" t="s">
        <v>725</v>
      </c>
      <c r="G339" s="7" t="str">
        <f>IFERROR(VLOOKUP(VLOOKUP(C339,SRA!B:F,5,0),FUNÇÃO!A:B,2,0),"")</f>
        <v>TEC. CONTABIL</v>
      </c>
      <c r="H339" s="5">
        <f>IFERROR(VLOOKUP(C339,SRA!B:T,18,0),"")</f>
        <v>4498.01</v>
      </c>
      <c r="I339" s="5">
        <f>IFERROR(VLOOKUP(C339,SRA!B:T,19,0),"")</f>
        <v>0</v>
      </c>
      <c r="J339" s="5">
        <f>IFERROR(VLOOKUP(C339,JUNHO!B:F,3,0),"")</f>
        <v>4500.38</v>
      </c>
      <c r="K339" s="5">
        <f t="shared" si="11"/>
        <v>3150.98</v>
      </c>
      <c r="L339" s="5">
        <f>IFERROR(VLOOKUP(C339,JUNHO!B:H,7,0),"")</f>
        <v>1349.4</v>
      </c>
      <c r="M339" s="59"/>
    </row>
    <row r="340" spans="2:13">
      <c r="B340" s="7">
        <f t="shared" si="12"/>
        <v>332</v>
      </c>
      <c r="C340" s="7">
        <v>2806</v>
      </c>
      <c r="D340" s="6" t="s">
        <v>239</v>
      </c>
      <c r="E340" s="7" t="str">
        <f>IFERROR(VLOOKUP(C340,SRA!B:I,8,0),"")</f>
        <v>CLT</v>
      </c>
      <c r="F340" s="1" t="s">
        <v>757</v>
      </c>
      <c r="G340" s="7" t="str">
        <f>IFERROR(VLOOKUP(VLOOKUP(C340,SRA!B:F,5,0),FUNÇÃO!A:B,2,0),"")</f>
        <v>TEC. CONTABIL</v>
      </c>
      <c r="H340" s="5">
        <f>IFERROR(VLOOKUP(C340,SRA!B:T,18,0),"")</f>
        <v>1868.82</v>
      </c>
      <c r="I340" s="5">
        <f>IFERROR(VLOOKUP(C340,SRA!B:T,19,0),"")</f>
        <v>1993.92</v>
      </c>
      <c r="J340" s="5">
        <f>IFERROR(VLOOKUP(C340,JUNHO!B:F,3,0),"")</f>
        <v>6439.55</v>
      </c>
      <c r="K340" s="5">
        <f t="shared" si="11"/>
        <v>5468.72</v>
      </c>
      <c r="L340" s="5">
        <f>IFERROR(VLOOKUP(C340,JUNHO!B:H,7,0),"")</f>
        <v>970.83</v>
      </c>
      <c r="M340" s="59"/>
    </row>
    <row r="341" spans="2:13">
      <c r="B341" s="7">
        <f t="shared" si="12"/>
        <v>333</v>
      </c>
      <c r="C341" s="7">
        <v>2808</v>
      </c>
      <c r="D341" s="6" t="s">
        <v>474</v>
      </c>
      <c r="E341" s="7" t="str">
        <f>IFERROR(VLOOKUP(C341,SRA!B:I,8,0),"")</f>
        <v>CLT</v>
      </c>
      <c r="F341" s="9" t="s">
        <v>725</v>
      </c>
      <c r="G341" s="7" t="str">
        <f>IFERROR(VLOOKUP(VLOOKUP(C341,SRA!B:F,5,0),FUNÇÃO!A:B,2,0),"")</f>
        <v>TEC. EM ADM. E FIN.</v>
      </c>
      <c r="H341" s="5">
        <f>IFERROR(VLOOKUP(C341,SRA!B:T,18,0),"")</f>
        <v>1695.09</v>
      </c>
      <c r="I341" s="5">
        <f>IFERROR(VLOOKUP(C341,SRA!B:T,19,0),"")</f>
        <v>0</v>
      </c>
      <c r="J341" s="5">
        <f>IFERROR(VLOOKUP(C341,JUNHO!B:F,3,0),"")</f>
        <v>1965.39</v>
      </c>
      <c r="K341" s="5">
        <f t="shared" si="11"/>
        <v>525.42000000000007</v>
      </c>
      <c r="L341" s="5">
        <f>IFERROR(VLOOKUP(C341,JUNHO!B:H,7,0),"")</f>
        <v>1439.97</v>
      </c>
      <c r="M341" s="59"/>
    </row>
    <row r="342" spans="2:13">
      <c r="B342" s="7">
        <f t="shared" si="12"/>
        <v>334</v>
      </c>
      <c r="C342" s="7">
        <v>2816</v>
      </c>
      <c r="D342" s="6" t="s">
        <v>240</v>
      </c>
      <c r="E342" s="7" t="str">
        <f>IFERROR(VLOOKUP(C342,SRA!B:I,8,0),"")</f>
        <v>CLT</v>
      </c>
      <c r="F342" s="9" t="s">
        <v>725</v>
      </c>
      <c r="G342" s="7" t="str">
        <f>IFERROR(VLOOKUP(VLOOKUP(C342,SRA!B:F,5,0),FUNÇÃO!A:B,2,0),"")</f>
        <v>TEC.EM QUALIDADE IND</v>
      </c>
      <c r="H342" s="5">
        <f>IFERROR(VLOOKUP(C342,SRA!B:T,18,0),"")</f>
        <v>1537.47</v>
      </c>
      <c r="I342" s="5">
        <f>IFERROR(VLOOKUP(C342,SRA!B:T,19,0),"")</f>
        <v>0</v>
      </c>
      <c r="J342" s="5">
        <f>IFERROR(VLOOKUP(C342,JUNHO!B:F,3,0),"")</f>
        <v>2223.42</v>
      </c>
      <c r="K342" s="5">
        <f t="shared" si="11"/>
        <v>755.34999999999991</v>
      </c>
      <c r="L342" s="5">
        <f>IFERROR(VLOOKUP(C342,JUNHO!B:H,7,0),"")</f>
        <v>1468.0700000000002</v>
      </c>
      <c r="M342" s="59"/>
    </row>
    <row r="343" spans="2:13">
      <c r="B343" s="7">
        <f t="shared" si="12"/>
        <v>335</v>
      </c>
      <c r="C343" s="7">
        <v>2819</v>
      </c>
      <c r="D343" s="6" t="s">
        <v>241</v>
      </c>
      <c r="E343" s="7" t="str">
        <f>IFERROR(VLOOKUP(C343,SRA!B:I,8,0),"")</f>
        <v>CLT</v>
      </c>
      <c r="F343" s="9" t="s">
        <v>725</v>
      </c>
      <c r="G343" s="7" t="str">
        <f>IFERROR(VLOOKUP(VLOOKUP(C343,SRA!B:F,5,0),FUNÇÃO!A:B,2,0),"")</f>
        <v>TEC. EM ADM. E FIN.</v>
      </c>
      <c r="H343" s="5">
        <f>IFERROR(VLOOKUP(C343,SRA!B:T,18,0),"")</f>
        <v>1614.36</v>
      </c>
      <c r="I343" s="5">
        <f>IFERROR(VLOOKUP(C343,SRA!B:T,19,0),"")</f>
        <v>5739.47</v>
      </c>
      <c r="J343" s="5">
        <f>IFERROR(VLOOKUP(C343,JUNHO!B:F,3,0),"")</f>
        <v>7353.83</v>
      </c>
      <c r="K343" s="5">
        <f t="shared" si="11"/>
        <v>2120.0199999999995</v>
      </c>
      <c r="L343" s="5">
        <f>IFERROR(VLOOKUP(C343,JUNHO!B:H,7,0),"")</f>
        <v>5233.8100000000004</v>
      </c>
      <c r="M343" s="59"/>
    </row>
    <row r="344" spans="2:13">
      <c r="B344" s="7">
        <f t="shared" si="12"/>
        <v>336</v>
      </c>
      <c r="C344" s="7">
        <v>2820</v>
      </c>
      <c r="D344" s="6" t="s">
        <v>242</v>
      </c>
      <c r="E344" s="7" t="str">
        <f>IFERROR(VLOOKUP(C344,SRA!B:I,8,0),"")</f>
        <v>CLT</v>
      </c>
      <c r="F344" s="9" t="s">
        <v>725</v>
      </c>
      <c r="G344" s="7" t="str">
        <f>IFERROR(VLOOKUP(VLOOKUP(C344,SRA!B:F,5,0),FUNÇÃO!A:B,2,0),"")</f>
        <v>TEC. EM ADM. E FIN.</v>
      </c>
      <c r="H344" s="5">
        <f>IFERROR(VLOOKUP(C344,SRA!B:T,18,0),"")</f>
        <v>1614.36</v>
      </c>
      <c r="I344" s="5">
        <f>IFERROR(VLOOKUP(C344,SRA!B:T,19,0),"")</f>
        <v>3000</v>
      </c>
      <c r="J344" s="5">
        <f>IFERROR(VLOOKUP(C344,JUNHO!B:F,3,0),"")</f>
        <v>4614.3599999999997</v>
      </c>
      <c r="K344" s="5">
        <f t="shared" si="11"/>
        <v>2325.3299999999995</v>
      </c>
      <c r="L344" s="5">
        <f>IFERROR(VLOOKUP(C344,JUNHO!B:H,7,0),"")</f>
        <v>2289.0300000000002</v>
      </c>
      <c r="M344" s="59"/>
    </row>
    <row r="345" spans="2:13">
      <c r="B345" s="7">
        <f t="shared" si="12"/>
        <v>337</v>
      </c>
      <c r="C345" s="7">
        <v>2821</v>
      </c>
      <c r="D345" s="6" t="s">
        <v>475</v>
      </c>
      <c r="E345" s="7" t="str">
        <f>IFERROR(VLOOKUP(C345,SRA!B:I,8,0),"")</f>
        <v>CLT</v>
      </c>
      <c r="F345" s="9" t="s">
        <v>725</v>
      </c>
      <c r="G345" s="7" t="str">
        <f>IFERROR(VLOOKUP(VLOOKUP(C345,SRA!B:F,5,0),FUNÇÃO!A:B,2,0),"")</f>
        <v>ANA ASS FARMACEUTICA</v>
      </c>
      <c r="H345" s="5">
        <f>IFERROR(VLOOKUP(C345,SRA!B:T,18,0),"")</f>
        <v>3952.27</v>
      </c>
      <c r="I345" s="5">
        <f>IFERROR(VLOOKUP(C345,SRA!B:T,19,0),"")</f>
        <v>0</v>
      </c>
      <c r="J345" s="5">
        <f>IFERROR(VLOOKUP(C345,JUNHO!B:F,3,0),"")</f>
        <v>3952.27</v>
      </c>
      <c r="K345" s="5">
        <f t="shared" si="11"/>
        <v>618.75</v>
      </c>
      <c r="L345" s="5">
        <f>IFERROR(VLOOKUP(C345,JUNHO!B:H,7,0),"")</f>
        <v>3333.52</v>
      </c>
      <c r="M345" s="59"/>
    </row>
    <row r="346" spans="2:13">
      <c r="B346" s="7">
        <f t="shared" si="12"/>
        <v>338</v>
      </c>
      <c r="C346" s="7">
        <v>2823</v>
      </c>
      <c r="D346" s="6" t="s">
        <v>458</v>
      </c>
      <c r="E346" s="7" t="str">
        <f>IFERROR(VLOOKUP(C346,SRA!B:I,8,0),"")</f>
        <v>CLT</v>
      </c>
      <c r="F346" s="9" t="s">
        <v>725</v>
      </c>
      <c r="G346" s="7" t="str">
        <f>IFERROR(VLOOKUP(VLOOKUP(C346,SRA!B:F,5,0),FUNÇÃO!A:B,2,0),"")</f>
        <v>TEC. EM ADM. E FIN.</v>
      </c>
      <c r="H346" s="5">
        <f>IFERROR(VLOOKUP(C346,SRA!B:T,18,0),"")</f>
        <v>1614.36</v>
      </c>
      <c r="I346" s="5">
        <f>IFERROR(VLOOKUP(C346,SRA!B:T,19,0),"")</f>
        <v>0</v>
      </c>
      <c r="J346" s="5">
        <f>IFERROR(VLOOKUP(C346,JUNHO!B:F,3,0),"")</f>
        <v>1614.36</v>
      </c>
      <c r="K346" s="5">
        <f t="shared" si="11"/>
        <v>657.7299999999999</v>
      </c>
      <c r="L346" s="5">
        <f>IFERROR(VLOOKUP(C346,JUNHO!B:H,7,0),"")</f>
        <v>956.63</v>
      </c>
      <c r="M346" s="59"/>
    </row>
    <row r="347" spans="2:13">
      <c r="B347" s="7">
        <f t="shared" si="12"/>
        <v>339</v>
      </c>
      <c r="C347" s="7">
        <v>2824</v>
      </c>
      <c r="D347" s="6" t="s">
        <v>537</v>
      </c>
      <c r="E347" s="7" t="str">
        <f>IFERROR(VLOOKUP(C347,SRA!B:I,8,0),"")</f>
        <v>CLT</v>
      </c>
      <c r="F347" s="9" t="s">
        <v>726</v>
      </c>
      <c r="G347" s="7" t="str">
        <f>IFERROR(VLOOKUP(VLOOKUP(C347,SRA!B:F,5,0),FUNÇÃO!A:B,2,0),"")</f>
        <v>ANA ASS FARMACEUTICA</v>
      </c>
      <c r="H347" s="5">
        <f>IFERROR(VLOOKUP(C347,SRA!B:T,18,0),"")</f>
        <v>3952.26</v>
      </c>
      <c r="I347" s="5">
        <f>IFERROR(VLOOKUP(C347,SRA!B:T,19,0),"")</f>
        <v>0</v>
      </c>
      <c r="J347" s="5" t="str">
        <f>IFERROR(VLOOKUP(C347,JUNHO!B:F,3,0),"")</f>
        <v/>
      </c>
      <c r="K347" s="5">
        <v>0</v>
      </c>
      <c r="L347" s="19">
        <v>0</v>
      </c>
      <c r="M347" s="59"/>
    </row>
    <row r="348" spans="2:13">
      <c r="B348" s="7">
        <f t="shared" si="12"/>
        <v>340</v>
      </c>
      <c r="C348" s="7">
        <v>2827</v>
      </c>
      <c r="D348" s="6" t="s">
        <v>485</v>
      </c>
      <c r="E348" s="7" t="str">
        <f>IFERROR(VLOOKUP(C348,SRA!B:I,8,0),"")</f>
        <v>CLT</v>
      </c>
      <c r="F348" s="9" t="s">
        <v>725</v>
      </c>
      <c r="G348" s="7" t="str">
        <f>IFERROR(VLOOKUP(VLOOKUP(C348,SRA!B:F,5,0),FUNÇÃO!A:B,2,0),"")</f>
        <v>TEC. EM ADM. E FIN.</v>
      </c>
      <c r="H348" s="5">
        <f>IFERROR(VLOOKUP(C348,SRA!B:T,18,0),"")</f>
        <v>1614.36</v>
      </c>
      <c r="I348" s="5">
        <f>IFERROR(VLOOKUP(C348,SRA!B:T,19,0),"")</f>
        <v>174.95</v>
      </c>
      <c r="J348" s="5">
        <f>IFERROR(VLOOKUP(C348,JUNHO!B:F,3,0),"")</f>
        <v>2059.61</v>
      </c>
      <c r="K348" s="5">
        <f t="shared" si="11"/>
        <v>587.52</v>
      </c>
      <c r="L348" s="5">
        <f>IFERROR(VLOOKUP(C348,JUNHO!B:H,7,0),"")</f>
        <v>1472.0900000000001</v>
      </c>
      <c r="M348" s="59"/>
    </row>
    <row r="349" spans="2:13">
      <c r="B349" s="7">
        <f t="shared" si="12"/>
        <v>341</v>
      </c>
      <c r="C349" s="7">
        <v>2831</v>
      </c>
      <c r="D349" s="6" t="s">
        <v>243</v>
      </c>
      <c r="E349" s="7" t="str">
        <f>IFERROR(VLOOKUP(C349,SRA!B:I,8,0),"")</f>
        <v>CLT</v>
      </c>
      <c r="F349" s="9" t="s">
        <v>725</v>
      </c>
      <c r="G349" s="7" t="str">
        <f>IFERROR(VLOOKUP(VLOOKUP(C349,SRA!B:F,5,0),FUNÇÃO!A:B,2,0),"")</f>
        <v>TEC. EM ADM. E FIN.</v>
      </c>
      <c r="H349" s="5">
        <f>IFERROR(VLOOKUP(C349,SRA!B:T,18,0),"")</f>
        <v>1614.36</v>
      </c>
      <c r="I349" s="5">
        <f>IFERROR(VLOOKUP(C349,SRA!B:T,19,0),"")</f>
        <v>3000</v>
      </c>
      <c r="J349" s="5">
        <f>IFERROR(VLOOKUP(C349,JUNHO!B:F,3,0),"")</f>
        <v>4884.66</v>
      </c>
      <c r="K349" s="5">
        <f t="shared" si="11"/>
        <v>1348.08</v>
      </c>
      <c r="L349" s="5">
        <f>IFERROR(VLOOKUP(C349,JUNHO!B:H,7,0),"")</f>
        <v>3536.58</v>
      </c>
      <c r="M349" s="59"/>
    </row>
    <row r="350" spans="2:13">
      <c r="B350" s="7">
        <f t="shared" si="12"/>
        <v>342</v>
      </c>
      <c r="C350" s="7">
        <v>2833</v>
      </c>
      <c r="D350" s="6" t="s">
        <v>244</v>
      </c>
      <c r="E350" s="7" t="str">
        <f>IFERROR(VLOOKUP(C350,SRA!B:I,8,0),"")</f>
        <v>CLT</v>
      </c>
      <c r="F350" s="9" t="s">
        <v>725</v>
      </c>
      <c r="G350" s="7" t="str">
        <f>IFERROR(VLOOKUP(VLOOKUP(C350,SRA!B:F,5,0),FUNÇÃO!A:B,2,0),"")</f>
        <v>TEC. EM ADM. E FIN.</v>
      </c>
      <c r="H350" s="5">
        <f>IFERROR(VLOOKUP(C350,SRA!B:T,18,0),"")</f>
        <v>1695.09</v>
      </c>
      <c r="I350" s="5">
        <f>IFERROR(VLOOKUP(C350,SRA!B:T,19,0),"")</f>
        <v>930.5</v>
      </c>
      <c r="J350" s="5">
        <f>IFERROR(VLOOKUP(C350,JUNHO!B:F,3,0),"")</f>
        <v>3166.19</v>
      </c>
      <c r="K350" s="5">
        <f t="shared" si="11"/>
        <v>2146.8200000000002</v>
      </c>
      <c r="L350" s="5">
        <f>IFERROR(VLOOKUP(C350,JUNHO!B:H,7,0),"")</f>
        <v>1019.37</v>
      </c>
      <c r="M350" s="59"/>
    </row>
    <row r="351" spans="2:13">
      <c r="B351" s="7">
        <f t="shared" si="12"/>
        <v>343</v>
      </c>
      <c r="C351" s="7">
        <v>2834</v>
      </c>
      <c r="D351" s="6" t="s">
        <v>245</v>
      </c>
      <c r="E351" s="7" t="str">
        <f>IFERROR(VLOOKUP(C351,SRA!B:I,8,0),"")</f>
        <v>CLT</v>
      </c>
      <c r="F351" s="1" t="s">
        <v>757</v>
      </c>
      <c r="G351" s="7" t="str">
        <f>IFERROR(VLOOKUP(VLOOKUP(C351,SRA!B:F,5,0),FUNÇÃO!A:B,2,0),"")</f>
        <v>TEC. EM ADM. E FIN.</v>
      </c>
      <c r="H351" s="5">
        <f>IFERROR(VLOOKUP(C351,SRA!B:T,18,0),"")</f>
        <v>1614.36</v>
      </c>
      <c r="I351" s="5">
        <f>IFERROR(VLOOKUP(C351,SRA!B:T,19,0),"")</f>
        <v>708.95</v>
      </c>
      <c r="J351" s="5">
        <f>IFERROR(VLOOKUP(C351,JUNHO!B:F,3,0),"")</f>
        <v>4142.49</v>
      </c>
      <c r="K351" s="5">
        <f t="shared" si="11"/>
        <v>3189.95</v>
      </c>
      <c r="L351" s="5">
        <f>IFERROR(VLOOKUP(C351,JUNHO!B:H,7,0),"")</f>
        <v>952.54</v>
      </c>
      <c r="M351" s="59"/>
    </row>
    <row r="352" spans="2:13">
      <c r="B352" s="7">
        <f t="shared" si="12"/>
        <v>344</v>
      </c>
      <c r="C352" s="7">
        <v>2835</v>
      </c>
      <c r="D352" s="6" t="s">
        <v>503</v>
      </c>
      <c r="E352" s="7" t="str">
        <f>IFERROR(VLOOKUP(C352,SRA!B:I,8,0),"")</f>
        <v>CLT</v>
      </c>
      <c r="F352" s="9" t="s">
        <v>725</v>
      </c>
      <c r="G352" s="7" t="str">
        <f>IFERROR(VLOOKUP(VLOOKUP(C352,SRA!B:F,5,0),FUNÇÃO!A:B,2,0),"")</f>
        <v>TEC. EM ADM. E FIN.</v>
      </c>
      <c r="H352" s="5">
        <f>IFERROR(VLOOKUP(C352,SRA!B:T,18,0),"")</f>
        <v>1614.36</v>
      </c>
      <c r="I352" s="5">
        <f>IFERROR(VLOOKUP(C352,SRA!B:T,19,0),"")</f>
        <v>174.95</v>
      </c>
      <c r="J352" s="5">
        <f>IFERROR(VLOOKUP(C352,JUNHO!B:F,3,0),"")</f>
        <v>1789.31</v>
      </c>
      <c r="K352" s="5">
        <f t="shared" si="11"/>
        <v>472.40999999999985</v>
      </c>
      <c r="L352" s="5">
        <f>IFERROR(VLOOKUP(C352,JUNHO!B:H,7,0),"")</f>
        <v>1316.9</v>
      </c>
      <c r="M352" s="59"/>
    </row>
    <row r="353" spans="2:13">
      <c r="B353" s="7">
        <f t="shared" si="12"/>
        <v>345</v>
      </c>
      <c r="C353" s="7">
        <v>2836</v>
      </c>
      <c r="D353" s="6" t="s">
        <v>496</v>
      </c>
      <c r="E353" s="7" t="str">
        <f>IFERROR(VLOOKUP(C353,SRA!B:I,8,0),"")</f>
        <v>CLT</v>
      </c>
      <c r="F353" s="9" t="s">
        <v>725</v>
      </c>
      <c r="G353" s="7" t="str">
        <f>IFERROR(VLOOKUP(VLOOKUP(C353,SRA!B:F,5,0),FUNÇÃO!A:B,2,0),"")</f>
        <v>TEC. EM ADM. E FIN.</v>
      </c>
      <c r="H353" s="5">
        <f>IFERROR(VLOOKUP(C353,SRA!B:T,18,0),"")</f>
        <v>1614.36</v>
      </c>
      <c r="I353" s="5">
        <f>IFERROR(VLOOKUP(C353,SRA!B:T,19,0),"")</f>
        <v>174.95</v>
      </c>
      <c r="J353" s="5">
        <f>IFERROR(VLOOKUP(C353,JUNHO!B:F,3,0),"")</f>
        <v>1789.31</v>
      </c>
      <c r="K353" s="5">
        <f t="shared" si="11"/>
        <v>822</v>
      </c>
      <c r="L353" s="5">
        <f>IFERROR(VLOOKUP(C353,JUNHO!B:H,7,0),"")</f>
        <v>967.31</v>
      </c>
      <c r="M353" s="59"/>
    </row>
    <row r="354" spans="2:13">
      <c r="B354" s="7">
        <f t="shared" si="12"/>
        <v>346</v>
      </c>
      <c r="C354" s="7">
        <v>2837</v>
      </c>
      <c r="D354" s="6" t="s">
        <v>246</v>
      </c>
      <c r="E354" s="7" t="str">
        <f>IFERROR(VLOOKUP(C354,SRA!B:I,8,0),"")</f>
        <v>CLT</v>
      </c>
      <c r="F354" s="9" t="s">
        <v>725</v>
      </c>
      <c r="G354" s="7" t="str">
        <f>IFERROR(VLOOKUP(VLOOKUP(C354,SRA!B:F,5,0),FUNÇÃO!A:B,2,0),"")</f>
        <v>TEC. EM ADM. E FIN.</v>
      </c>
      <c r="H354" s="5">
        <f>IFERROR(VLOOKUP(C354,SRA!B:T,18,0),"")</f>
        <v>1614.36</v>
      </c>
      <c r="I354" s="5">
        <f>IFERROR(VLOOKUP(C354,SRA!B:T,19,0),"")</f>
        <v>0</v>
      </c>
      <c r="J354" s="5">
        <f>IFERROR(VLOOKUP(C354,JUNHO!B:F,3,0),"")</f>
        <v>2154.96</v>
      </c>
      <c r="K354" s="5">
        <f t="shared" si="11"/>
        <v>1226.6400000000001</v>
      </c>
      <c r="L354" s="5">
        <f>IFERROR(VLOOKUP(C354,JUNHO!B:H,7,0),"")</f>
        <v>928.31999999999994</v>
      </c>
      <c r="M354" s="59"/>
    </row>
    <row r="355" spans="2:13">
      <c r="B355" s="7">
        <f t="shared" si="12"/>
        <v>347</v>
      </c>
      <c r="C355" s="7">
        <v>2838</v>
      </c>
      <c r="D355" s="6" t="s">
        <v>462</v>
      </c>
      <c r="E355" s="7" t="str">
        <f>IFERROR(VLOOKUP(C355,SRA!B:I,8,0),"")</f>
        <v>CLT</v>
      </c>
      <c r="F355" s="9" t="s">
        <v>725</v>
      </c>
      <c r="G355" s="7" t="str">
        <f>IFERROR(VLOOKUP(VLOOKUP(C355,SRA!B:F,5,0),FUNÇÃO!A:B,2,0),"")</f>
        <v>TEC. EM ADM. E FIN.</v>
      </c>
      <c r="H355" s="5">
        <f>IFERROR(VLOOKUP(C355,SRA!B:T,18,0),"")</f>
        <v>1614.36</v>
      </c>
      <c r="I355" s="5">
        <f>IFERROR(VLOOKUP(C355,SRA!B:T,19,0),"")</f>
        <v>174.95</v>
      </c>
      <c r="J355" s="5">
        <f>IFERROR(VLOOKUP(C355,JUNHO!B:F,3,0),"")</f>
        <v>1789.31</v>
      </c>
      <c r="K355" s="5">
        <f t="shared" si="11"/>
        <v>983.96999999999991</v>
      </c>
      <c r="L355" s="5">
        <f>IFERROR(VLOOKUP(C355,JUNHO!B:H,7,0),"")</f>
        <v>805.34</v>
      </c>
      <c r="M355" s="59"/>
    </row>
    <row r="356" spans="2:13">
      <c r="B356" s="7">
        <f t="shared" si="12"/>
        <v>348</v>
      </c>
      <c r="C356" s="7">
        <v>2839</v>
      </c>
      <c r="D356" s="6" t="s">
        <v>247</v>
      </c>
      <c r="E356" s="7" t="str">
        <f>IFERROR(VLOOKUP(C356,SRA!B:I,8,0),"")</f>
        <v>CLT</v>
      </c>
      <c r="F356" s="9" t="s">
        <v>725</v>
      </c>
      <c r="G356" s="7" t="str">
        <f>IFERROR(VLOOKUP(VLOOKUP(C356,SRA!B:F,5,0),FUNÇÃO!A:B,2,0),"")</f>
        <v>TEC. CONTABIL</v>
      </c>
      <c r="H356" s="5">
        <f>IFERROR(VLOOKUP(C356,SRA!B:T,18,0),"")</f>
        <v>1868.82</v>
      </c>
      <c r="I356" s="5">
        <f>IFERROR(VLOOKUP(C356,SRA!B:T,19,0),"")</f>
        <v>1993.92</v>
      </c>
      <c r="J356" s="5">
        <f>IFERROR(VLOOKUP(C356,JUNHO!B:F,3,0),"")</f>
        <v>3967.48</v>
      </c>
      <c r="K356" s="5">
        <f t="shared" si="11"/>
        <v>907.29999999999973</v>
      </c>
      <c r="L356" s="5">
        <f>IFERROR(VLOOKUP(C356,JUNHO!B:H,7,0),"")</f>
        <v>3060.1800000000003</v>
      </c>
      <c r="M356" s="59"/>
    </row>
    <row r="357" spans="2:13">
      <c r="B357" s="7">
        <f t="shared" si="12"/>
        <v>349</v>
      </c>
      <c r="C357" s="7">
        <v>2848</v>
      </c>
      <c r="D357" s="6" t="s">
        <v>248</v>
      </c>
      <c r="E357" s="7" t="str">
        <f>IFERROR(VLOOKUP(C357,SRA!B:I,8,0),"")</f>
        <v>CLT</v>
      </c>
      <c r="F357" s="9" t="s">
        <v>725</v>
      </c>
      <c r="G357" s="7" t="str">
        <f>IFERROR(VLOOKUP(VLOOKUP(C357,SRA!B:F,5,0),FUNÇÃO!A:B,2,0),"")</f>
        <v>OP. DE PROD. IND.</v>
      </c>
      <c r="H357" s="5">
        <f>IFERROR(VLOOKUP(C357,SRA!B:T,18,0),"")</f>
        <v>1097.25</v>
      </c>
      <c r="I357" s="5">
        <f>IFERROR(VLOOKUP(C357,SRA!B:T,19,0),"")</f>
        <v>0</v>
      </c>
      <c r="J357" s="5">
        <f>IFERROR(VLOOKUP(C357,JUNHO!B:F,3,0),"")</f>
        <v>1097.26</v>
      </c>
      <c r="K357" s="5">
        <f t="shared" si="11"/>
        <v>268.05999999999995</v>
      </c>
      <c r="L357" s="5">
        <f>IFERROR(VLOOKUP(C357,JUNHO!B:H,7,0),"")</f>
        <v>829.2</v>
      </c>
      <c r="M357" s="59"/>
    </row>
    <row r="358" spans="2:13">
      <c r="B358" s="7">
        <f t="shared" si="12"/>
        <v>350</v>
      </c>
      <c r="C358" s="7">
        <v>2849</v>
      </c>
      <c r="D358" s="6" t="s">
        <v>249</v>
      </c>
      <c r="E358" s="7" t="str">
        <f>IFERROR(VLOOKUP(C358,SRA!B:I,8,0),"")</f>
        <v>CLT</v>
      </c>
      <c r="F358" s="9" t="s">
        <v>725</v>
      </c>
      <c r="G358" s="7" t="str">
        <f>IFERROR(VLOOKUP(VLOOKUP(C358,SRA!B:F,5,0),FUNÇÃO!A:B,2,0),"")</f>
        <v>OP. DE PROD. IND.</v>
      </c>
      <c r="H358" s="5">
        <f>IFERROR(VLOOKUP(C358,SRA!B:T,18,0),"")</f>
        <v>1097.25</v>
      </c>
      <c r="I358" s="5">
        <f>IFERROR(VLOOKUP(C358,SRA!B:T,19,0),"")</f>
        <v>0</v>
      </c>
      <c r="J358" s="5">
        <f>IFERROR(VLOOKUP(C358,JUNHO!B:F,3,0),"")</f>
        <v>1145.8699999999999</v>
      </c>
      <c r="K358" s="5">
        <f t="shared" si="11"/>
        <v>181.37999999999988</v>
      </c>
      <c r="L358" s="5">
        <f>IFERROR(VLOOKUP(C358,JUNHO!B:H,7,0),"")</f>
        <v>964.49</v>
      </c>
      <c r="M358" s="59"/>
    </row>
    <row r="359" spans="2:13">
      <c r="B359" s="7">
        <f t="shared" si="12"/>
        <v>351</v>
      </c>
      <c r="C359" s="7">
        <v>2850</v>
      </c>
      <c r="D359" s="6" t="s">
        <v>250</v>
      </c>
      <c r="E359" s="7" t="str">
        <f>IFERROR(VLOOKUP(C359,SRA!B:I,8,0),"")</f>
        <v>CLT</v>
      </c>
      <c r="F359" s="9" t="s">
        <v>725</v>
      </c>
      <c r="G359" s="7" t="str">
        <f>IFERROR(VLOOKUP(VLOOKUP(C359,SRA!B:F,5,0),FUNÇÃO!A:B,2,0),"")</f>
        <v>OP. DE PROD. IND.</v>
      </c>
      <c r="H359" s="5">
        <f>IFERROR(VLOOKUP(C359,SRA!B:T,18,0),"")</f>
        <v>1097.25</v>
      </c>
      <c r="I359" s="5">
        <f>IFERROR(VLOOKUP(C359,SRA!B:T,19,0),"")</f>
        <v>0</v>
      </c>
      <c r="J359" s="5">
        <f>IFERROR(VLOOKUP(C359,JUNHO!B:F,3,0),"")</f>
        <v>1097.25</v>
      </c>
      <c r="K359" s="5">
        <f t="shared" si="11"/>
        <v>554.87</v>
      </c>
      <c r="L359" s="5">
        <f>IFERROR(VLOOKUP(C359,JUNHO!B:H,7,0),"")</f>
        <v>542.38</v>
      </c>
      <c r="M359" s="59"/>
    </row>
    <row r="360" spans="2:13">
      <c r="B360" s="7">
        <f t="shared" si="12"/>
        <v>352</v>
      </c>
      <c r="C360" s="7">
        <v>2851</v>
      </c>
      <c r="D360" s="6" t="s">
        <v>251</v>
      </c>
      <c r="E360" s="7" t="str">
        <f>IFERROR(VLOOKUP(C360,SRA!B:I,8,0),"")</f>
        <v>CLT</v>
      </c>
      <c r="F360" s="9" t="s">
        <v>725</v>
      </c>
      <c r="G360" s="7" t="str">
        <f>IFERROR(VLOOKUP(VLOOKUP(C360,SRA!B:F,5,0),FUNÇÃO!A:B,2,0),"")</f>
        <v>OP. DE PROD. IND.</v>
      </c>
      <c r="H360" s="5">
        <f>IFERROR(VLOOKUP(C360,SRA!B:T,18,0),"")</f>
        <v>1209.71</v>
      </c>
      <c r="I360" s="5">
        <f>IFERROR(VLOOKUP(C360,SRA!B:T,19,0),"")</f>
        <v>0</v>
      </c>
      <c r="J360" s="5">
        <f>IFERROR(VLOOKUP(C360,JUNHO!B:F,3,0),"")</f>
        <v>1326.43</v>
      </c>
      <c r="K360" s="5">
        <f t="shared" si="11"/>
        <v>605.29000000000008</v>
      </c>
      <c r="L360" s="5">
        <f>IFERROR(VLOOKUP(C360,JUNHO!B:H,7,0),"")</f>
        <v>721.14</v>
      </c>
      <c r="M360" s="59"/>
    </row>
    <row r="361" spans="2:13">
      <c r="B361" s="7">
        <f t="shared" si="12"/>
        <v>353</v>
      </c>
      <c r="C361" s="7">
        <v>2853</v>
      </c>
      <c r="D361" s="6" t="s">
        <v>252</v>
      </c>
      <c r="E361" s="7" t="str">
        <f>IFERROR(VLOOKUP(C361,SRA!B:I,8,0),"")</f>
        <v>CLT</v>
      </c>
      <c r="F361" s="9" t="s">
        <v>725</v>
      </c>
      <c r="G361" s="7" t="str">
        <f>IFERROR(VLOOKUP(VLOOKUP(C361,SRA!B:F,5,0),FUNÇÃO!A:B,2,0),"")</f>
        <v>OP. DE PROD. IND.</v>
      </c>
      <c r="H361" s="5">
        <f>IFERROR(VLOOKUP(C361,SRA!B:T,18,0),"")</f>
        <v>1209.72</v>
      </c>
      <c r="I361" s="5">
        <f>IFERROR(VLOOKUP(C361,SRA!B:T,19,0),"")</f>
        <v>0</v>
      </c>
      <c r="J361" s="5">
        <f>IFERROR(VLOOKUP(C361,JUNHO!B:F,3,0),"")</f>
        <v>2188.6</v>
      </c>
      <c r="K361" s="5">
        <f t="shared" si="11"/>
        <v>536.69999999999982</v>
      </c>
      <c r="L361" s="5">
        <f>IFERROR(VLOOKUP(C361,JUNHO!B:H,7,0),"")</f>
        <v>1651.9</v>
      </c>
      <c r="M361" s="59"/>
    </row>
    <row r="362" spans="2:13">
      <c r="B362" s="7">
        <f t="shared" si="12"/>
        <v>354</v>
      </c>
      <c r="C362" s="7">
        <v>2854</v>
      </c>
      <c r="D362" s="6" t="s">
        <v>253</v>
      </c>
      <c r="E362" s="7" t="str">
        <f>IFERROR(VLOOKUP(C362,SRA!B:I,8,0),"")</f>
        <v>CLT</v>
      </c>
      <c r="F362" s="9" t="s">
        <v>725</v>
      </c>
      <c r="G362" s="7" t="str">
        <f>IFERROR(VLOOKUP(VLOOKUP(C362,SRA!B:F,5,0),FUNÇÃO!A:B,2,0),"")</f>
        <v>OP. DE PROD. IND.</v>
      </c>
      <c r="H362" s="5">
        <f>IFERROR(VLOOKUP(C362,SRA!B:T,18,0),"")</f>
        <v>1097.25</v>
      </c>
      <c r="I362" s="5">
        <f>IFERROR(VLOOKUP(C362,SRA!B:T,19,0),"")</f>
        <v>0</v>
      </c>
      <c r="J362" s="5">
        <f>IFERROR(VLOOKUP(C362,JUNHO!B:F,3,0),"")</f>
        <v>1097.25</v>
      </c>
      <c r="K362" s="5">
        <f t="shared" si="11"/>
        <v>707.23</v>
      </c>
      <c r="L362" s="5">
        <f>IFERROR(VLOOKUP(C362,JUNHO!B:H,7,0),"")</f>
        <v>390.02</v>
      </c>
      <c r="M362" s="59"/>
    </row>
    <row r="363" spans="2:13">
      <c r="B363" s="7">
        <f t="shared" si="12"/>
        <v>355</v>
      </c>
      <c r="C363" s="7">
        <v>2856</v>
      </c>
      <c r="D363" s="6" t="s">
        <v>254</v>
      </c>
      <c r="E363" s="7" t="str">
        <f>IFERROR(VLOOKUP(C363,SRA!B:I,8,0),"")</f>
        <v>CLT</v>
      </c>
      <c r="F363" s="9" t="s">
        <v>725</v>
      </c>
      <c r="G363" s="7" t="str">
        <f>IFERROR(VLOOKUP(VLOOKUP(C363,SRA!B:F,5,0),FUNÇÃO!A:B,2,0),"")</f>
        <v>TEC.EM QUALIDADE IND</v>
      </c>
      <c r="H363" s="5">
        <f>IFERROR(VLOOKUP(C363,SRA!B:T,18,0),"")</f>
        <v>1537.47</v>
      </c>
      <c r="I363" s="5">
        <f>IFERROR(VLOOKUP(C363,SRA!B:T,19,0),"")</f>
        <v>0</v>
      </c>
      <c r="J363" s="5">
        <f>IFERROR(VLOOKUP(C363,JUNHO!B:F,3,0),"")</f>
        <v>2282.88</v>
      </c>
      <c r="K363" s="5">
        <f t="shared" si="11"/>
        <v>647.54</v>
      </c>
      <c r="L363" s="19">
        <f>IFERROR(VLOOKUP(C363,JUNHO!B:H,7,0),"")</f>
        <v>1635.3400000000001</v>
      </c>
      <c r="M363" s="59"/>
    </row>
    <row r="364" spans="2:13">
      <c r="B364" s="7">
        <f t="shared" si="12"/>
        <v>356</v>
      </c>
      <c r="C364" s="7">
        <v>2857</v>
      </c>
      <c r="D364" s="6" t="s">
        <v>255</v>
      </c>
      <c r="E364" s="7" t="str">
        <f>IFERROR(VLOOKUP(C364,SRA!B:I,8,0),"")</f>
        <v>CLT</v>
      </c>
      <c r="F364" s="9" t="s">
        <v>725</v>
      </c>
      <c r="G364" s="7" t="str">
        <f>IFERROR(VLOOKUP(VLOOKUP(C364,SRA!B:F,5,0),FUNÇÃO!A:B,2,0),"")</f>
        <v>TEC. EM ADM. E FIN.</v>
      </c>
      <c r="H364" s="5">
        <f>IFERROR(VLOOKUP(C364,SRA!B:T,18,0),"")</f>
        <v>1614.37</v>
      </c>
      <c r="I364" s="5">
        <f>IFERROR(VLOOKUP(C364,SRA!B:T,19,0),"")</f>
        <v>0</v>
      </c>
      <c r="J364" s="5">
        <f>IFERROR(VLOOKUP(C364,JUNHO!B:F,3,0),"")</f>
        <v>1614.37</v>
      </c>
      <c r="K364" s="5">
        <f t="shared" si="11"/>
        <v>350.3599999999999</v>
      </c>
      <c r="L364" s="19">
        <f>IFERROR(VLOOKUP(C364,JUNHO!B:H,7,0),"")</f>
        <v>1264.01</v>
      </c>
      <c r="M364" s="59"/>
    </row>
    <row r="365" spans="2:13">
      <c r="B365" s="7">
        <f t="shared" si="12"/>
        <v>357</v>
      </c>
      <c r="C365" s="7">
        <v>2860</v>
      </c>
      <c r="D365" s="6" t="s">
        <v>256</v>
      </c>
      <c r="E365" s="7" t="str">
        <f>IFERROR(VLOOKUP(C365,SRA!B:I,8,0),"")</f>
        <v>CLT</v>
      </c>
      <c r="F365" s="9" t="s">
        <v>725</v>
      </c>
      <c r="G365" s="7" t="str">
        <f>IFERROR(VLOOKUP(VLOOKUP(C365,SRA!B:F,5,0),FUNÇÃO!A:B,2,0),"")</f>
        <v>OP. DE PROD. IND.</v>
      </c>
      <c r="H365" s="5">
        <f>IFERROR(VLOOKUP(C365,SRA!B:T,18,0),"")</f>
        <v>1097.25</v>
      </c>
      <c r="I365" s="5">
        <f>IFERROR(VLOOKUP(C365,SRA!B:T,19,0),"")</f>
        <v>0</v>
      </c>
      <c r="J365" s="5">
        <f>IFERROR(VLOOKUP(C365,JUNHO!B:F,3,0),"")</f>
        <v>1145.97</v>
      </c>
      <c r="K365" s="5">
        <f t="shared" si="11"/>
        <v>965.11</v>
      </c>
      <c r="L365" s="19">
        <f>IFERROR(VLOOKUP(C365,JUNHO!B:H,7,0),"")</f>
        <v>180.86</v>
      </c>
      <c r="M365" s="59"/>
    </row>
    <row r="366" spans="2:13">
      <c r="B366" s="7">
        <f t="shared" si="12"/>
        <v>358</v>
      </c>
      <c r="C366" s="7">
        <v>2863</v>
      </c>
      <c r="D366" s="6" t="s">
        <v>257</v>
      </c>
      <c r="E366" s="7" t="str">
        <f>IFERROR(VLOOKUP(C366,SRA!B:I,8,0),"")</f>
        <v>CLT</v>
      </c>
      <c r="F366" s="9" t="s">
        <v>725</v>
      </c>
      <c r="G366" s="7" t="str">
        <f>IFERROR(VLOOKUP(VLOOKUP(C366,SRA!B:F,5,0),FUNÇÃO!A:B,2,0),"")</f>
        <v>OP. DE PROD. IND.</v>
      </c>
      <c r="H366" s="5">
        <f>IFERROR(VLOOKUP(C366,SRA!B:T,18,0),"")</f>
        <v>1097.25</v>
      </c>
      <c r="I366" s="5">
        <f>IFERROR(VLOOKUP(C366,SRA!B:T,19,0),"")</f>
        <v>0</v>
      </c>
      <c r="J366" s="5">
        <f>IFERROR(VLOOKUP(C366,JUNHO!B:F,3,0),"")</f>
        <v>2032.95</v>
      </c>
      <c r="K366" s="5">
        <f t="shared" si="11"/>
        <v>1800.54</v>
      </c>
      <c r="L366" s="19">
        <f>IFERROR(VLOOKUP(C366,JUNHO!B:H,7,0),"")</f>
        <v>232.41</v>
      </c>
      <c r="M366" s="59"/>
    </row>
    <row r="367" spans="2:13">
      <c r="B367" s="7">
        <f t="shared" si="12"/>
        <v>359</v>
      </c>
      <c r="C367" s="7">
        <v>2864</v>
      </c>
      <c r="D367" s="6" t="s">
        <v>258</v>
      </c>
      <c r="E367" s="7" t="str">
        <f>IFERROR(VLOOKUP(C367,SRA!B:I,8,0),"")</f>
        <v>CLT</v>
      </c>
      <c r="F367" s="9" t="s">
        <v>725</v>
      </c>
      <c r="G367" s="7" t="str">
        <f>IFERROR(VLOOKUP(VLOOKUP(C367,SRA!B:F,5,0),FUNÇÃO!A:B,2,0),"")</f>
        <v>OP. DE PROD. IND.</v>
      </c>
      <c r="H367" s="5">
        <f>IFERROR(VLOOKUP(C367,SRA!B:T,18,0),"")</f>
        <v>1270.2</v>
      </c>
      <c r="I367" s="5">
        <f>IFERROR(VLOOKUP(C367,SRA!B:T,19,0),"")</f>
        <v>708.95</v>
      </c>
      <c r="J367" s="5">
        <f>IFERROR(VLOOKUP(C367,JUNHO!B:F,3,0),"")</f>
        <v>2886.7</v>
      </c>
      <c r="K367" s="5">
        <f t="shared" si="11"/>
        <v>1179.1099999999997</v>
      </c>
      <c r="L367" s="19">
        <f>IFERROR(VLOOKUP(C367,JUNHO!B:H,7,0),"")</f>
        <v>1707.5900000000001</v>
      </c>
      <c r="M367" s="59"/>
    </row>
    <row r="368" spans="2:13">
      <c r="B368" s="7">
        <f t="shared" si="12"/>
        <v>360</v>
      </c>
      <c r="C368" s="7">
        <v>2866</v>
      </c>
      <c r="D368" s="6" t="s">
        <v>259</v>
      </c>
      <c r="E368" s="7" t="str">
        <f>IFERROR(VLOOKUP(C368,SRA!B:I,8,0),"")</f>
        <v>CLT</v>
      </c>
      <c r="F368" s="9" t="s">
        <v>725</v>
      </c>
      <c r="G368" s="7" t="str">
        <f>IFERROR(VLOOKUP(VLOOKUP(C368,SRA!B:F,5,0),FUNÇÃO!A:B,2,0),"")</f>
        <v>OP. DE PROD. IND.</v>
      </c>
      <c r="H368" s="5">
        <f>IFERROR(VLOOKUP(C368,SRA!B:T,18,0),"")</f>
        <v>1097.25</v>
      </c>
      <c r="I368" s="5">
        <f>IFERROR(VLOOKUP(C368,SRA!B:T,19,0),"")</f>
        <v>930.5</v>
      </c>
      <c r="J368" s="5">
        <f>IFERROR(VLOOKUP(C368,JUNHO!B:F,3,0),"")</f>
        <v>2027.75</v>
      </c>
      <c r="K368" s="5">
        <f t="shared" si="11"/>
        <v>408.3599999999999</v>
      </c>
      <c r="L368" s="5">
        <f>IFERROR(VLOOKUP(C368,JUNHO!B:H,7,0),"")</f>
        <v>1619.39</v>
      </c>
      <c r="M368" s="59"/>
    </row>
    <row r="369" spans="2:13">
      <c r="B369" s="7">
        <f t="shared" si="12"/>
        <v>361</v>
      </c>
      <c r="C369" s="7">
        <v>2867</v>
      </c>
      <c r="D369" s="6" t="s">
        <v>260</v>
      </c>
      <c r="E369" s="7" t="str">
        <f>IFERROR(VLOOKUP(C369,SRA!B:I,8,0),"")</f>
        <v>CLT</v>
      </c>
      <c r="F369" s="1" t="s">
        <v>757</v>
      </c>
      <c r="G369" s="7" t="str">
        <f>IFERROR(VLOOKUP(VLOOKUP(C369,SRA!B:F,5,0),FUNÇÃO!A:B,2,0),"")</f>
        <v>OP. DE PROD. IND.</v>
      </c>
      <c r="H369" s="5">
        <f>IFERROR(VLOOKUP(C369,SRA!B:T,18,0),"")</f>
        <v>1209.71</v>
      </c>
      <c r="I369" s="5">
        <f>IFERROR(VLOOKUP(C369,SRA!B:T,19,0),"")</f>
        <v>0</v>
      </c>
      <c r="J369" s="5">
        <f>IFERROR(VLOOKUP(C369,JUNHO!B:F,3,0),"")</f>
        <v>2284.8000000000002</v>
      </c>
      <c r="K369" s="5">
        <f t="shared" si="11"/>
        <v>1759.8300000000002</v>
      </c>
      <c r="L369" s="5">
        <f>IFERROR(VLOOKUP(C369,JUNHO!B:H,7,0),"")</f>
        <v>524.97</v>
      </c>
      <c r="M369" s="59"/>
    </row>
    <row r="370" spans="2:13">
      <c r="B370" s="7">
        <f t="shared" si="12"/>
        <v>362</v>
      </c>
      <c r="C370" s="7">
        <v>2869</v>
      </c>
      <c r="D370" s="6" t="s">
        <v>261</v>
      </c>
      <c r="E370" s="7" t="str">
        <f>IFERROR(VLOOKUP(C370,SRA!B:I,8,0),"")</f>
        <v>CLT</v>
      </c>
      <c r="F370" s="9" t="s">
        <v>725</v>
      </c>
      <c r="G370" s="7" t="str">
        <f>IFERROR(VLOOKUP(VLOOKUP(C370,SRA!B:F,5,0),FUNÇÃO!A:B,2,0),"")</f>
        <v>OP. DE PROD. IND.</v>
      </c>
      <c r="H370" s="5">
        <f>IFERROR(VLOOKUP(C370,SRA!B:T,18,0),"")</f>
        <v>1097.25</v>
      </c>
      <c r="I370" s="5">
        <f>IFERROR(VLOOKUP(C370,SRA!B:T,19,0),"")</f>
        <v>0</v>
      </c>
      <c r="J370" s="5">
        <f>IFERROR(VLOOKUP(C370,JUNHO!B:F,3,0),"")</f>
        <v>1097.26</v>
      </c>
      <c r="K370" s="5">
        <f t="shared" si="11"/>
        <v>247.21000000000004</v>
      </c>
      <c r="L370" s="5">
        <f>IFERROR(VLOOKUP(C370,JUNHO!B:H,7,0),"")</f>
        <v>850.05</v>
      </c>
      <c r="M370" s="59"/>
    </row>
    <row r="371" spans="2:13">
      <c r="B371" s="7">
        <f t="shared" si="12"/>
        <v>363</v>
      </c>
      <c r="C371" s="7">
        <v>2870</v>
      </c>
      <c r="D371" s="6" t="s">
        <v>262</v>
      </c>
      <c r="E371" s="7" t="str">
        <f>IFERROR(VLOOKUP(C371,SRA!B:I,8,0),"")</f>
        <v>CLT</v>
      </c>
      <c r="F371" s="9" t="s">
        <v>725</v>
      </c>
      <c r="G371" s="7" t="str">
        <f>IFERROR(VLOOKUP(VLOOKUP(C371,SRA!B:F,5,0),FUNÇÃO!A:B,2,0),"")</f>
        <v>OP. DE PROD. IND.</v>
      </c>
      <c r="H371" s="5">
        <f>IFERROR(VLOOKUP(C371,SRA!B:T,18,0),"")</f>
        <v>1097.25</v>
      </c>
      <c r="I371" s="5">
        <f>IFERROR(VLOOKUP(C371,SRA!B:T,19,0),"")</f>
        <v>0</v>
      </c>
      <c r="J371" s="5">
        <f>IFERROR(VLOOKUP(C371,JUNHO!B:F,3,0),"")</f>
        <v>1097.25</v>
      </c>
      <c r="K371" s="5">
        <f t="shared" si="11"/>
        <v>355.57999999999993</v>
      </c>
      <c r="L371" s="5">
        <f>IFERROR(VLOOKUP(C371,JUNHO!B:H,7,0),"")</f>
        <v>741.67000000000007</v>
      </c>
      <c r="M371" s="59"/>
    </row>
    <row r="372" spans="2:13">
      <c r="B372" s="7">
        <f t="shared" si="12"/>
        <v>364</v>
      </c>
      <c r="C372" s="7">
        <v>2871</v>
      </c>
      <c r="D372" s="6" t="s">
        <v>263</v>
      </c>
      <c r="E372" s="7" t="str">
        <f>IFERROR(VLOOKUP(C372,SRA!B:I,8,0),"")</f>
        <v>CLT</v>
      </c>
      <c r="F372" s="9" t="s">
        <v>725</v>
      </c>
      <c r="G372" s="7" t="str">
        <f>IFERROR(VLOOKUP(VLOOKUP(C372,SRA!B:F,5,0),FUNÇÃO!A:B,2,0),"")</f>
        <v>OP. DE PROD. IND.</v>
      </c>
      <c r="H372" s="5">
        <f>IFERROR(VLOOKUP(C372,SRA!B:T,18,0),"")</f>
        <v>1209.72</v>
      </c>
      <c r="I372" s="5">
        <f>IFERROR(VLOOKUP(C372,SRA!B:T,19,0),"")</f>
        <v>0</v>
      </c>
      <c r="J372" s="5">
        <f>IFERROR(VLOOKUP(C372,JUNHO!B:F,3,0),"")</f>
        <v>1528.64</v>
      </c>
      <c r="K372" s="5">
        <f t="shared" si="11"/>
        <v>562.5</v>
      </c>
      <c r="L372" s="5">
        <f>IFERROR(VLOOKUP(C372,JUNHO!B:H,7,0),"")</f>
        <v>966.1400000000001</v>
      </c>
      <c r="M372" s="59"/>
    </row>
    <row r="373" spans="2:13">
      <c r="B373" s="7">
        <f t="shared" si="12"/>
        <v>365</v>
      </c>
      <c r="C373" s="7">
        <v>2873</v>
      </c>
      <c r="D373" s="6" t="s">
        <v>463</v>
      </c>
      <c r="E373" s="7" t="str">
        <f>IFERROR(VLOOKUP(C373,SRA!B:I,8,0),"")</f>
        <v>CLT</v>
      </c>
      <c r="F373" s="9" t="s">
        <v>725</v>
      </c>
      <c r="G373" s="7" t="str">
        <f>IFERROR(VLOOKUP(VLOOKUP(C373,SRA!B:F,5,0),FUNÇÃO!A:B,2,0),"")</f>
        <v>ANA ASS FARMACEUTICA</v>
      </c>
      <c r="H373" s="5">
        <f>IFERROR(VLOOKUP(C373,SRA!B:T,18,0),"")</f>
        <v>3952.26</v>
      </c>
      <c r="I373" s="5">
        <f>IFERROR(VLOOKUP(C373,SRA!B:T,19,0),"")</f>
        <v>0</v>
      </c>
      <c r="J373" s="5">
        <f>IFERROR(VLOOKUP(C373,JUNHO!B:F,3,0),"")</f>
        <v>3952.26</v>
      </c>
      <c r="K373" s="5">
        <f t="shared" si="11"/>
        <v>861.92000000000007</v>
      </c>
      <c r="L373" s="5">
        <f>IFERROR(VLOOKUP(C373,JUNHO!B:H,7,0),"")</f>
        <v>3090.34</v>
      </c>
      <c r="M373" s="59"/>
    </row>
    <row r="374" spans="2:13">
      <c r="B374" s="7">
        <f t="shared" si="12"/>
        <v>366</v>
      </c>
      <c r="C374" s="7">
        <v>2878</v>
      </c>
      <c r="D374" s="6" t="s">
        <v>476</v>
      </c>
      <c r="E374" s="7" t="str">
        <f>IFERROR(VLOOKUP(C374,SRA!B:I,8,0),"")</f>
        <v>CLT</v>
      </c>
      <c r="F374" s="9" t="s">
        <v>725</v>
      </c>
      <c r="G374" s="7" t="str">
        <f>IFERROR(VLOOKUP(VLOOKUP(C374,SRA!B:F,5,0),FUNÇÃO!A:B,2,0),"")</f>
        <v>TEC. EM ADM. E FIN.</v>
      </c>
      <c r="H374" s="5">
        <f>IFERROR(VLOOKUP(C374,SRA!B:T,18,0),"")</f>
        <v>1614.36</v>
      </c>
      <c r="I374" s="5">
        <f>IFERROR(VLOOKUP(C374,SRA!B:T,19,0),"")</f>
        <v>174.95</v>
      </c>
      <c r="J374" s="5">
        <f>IFERROR(VLOOKUP(C374,JUNHO!B:F,3,0),"")</f>
        <v>1789.31</v>
      </c>
      <c r="K374" s="5">
        <f t="shared" si="11"/>
        <v>618.6099999999999</v>
      </c>
      <c r="L374" s="5">
        <f>IFERROR(VLOOKUP(C374,JUNHO!B:H,7,0),"")</f>
        <v>1170.7</v>
      </c>
      <c r="M374" s="59"/>
    </row>
    <row r="375" spans="2:13">
      <c r="B375" s="7">
        <f t="shared" si="12"/>
        <v>367</v>
      </c>
      <c r="C375" s="7">
        <v>2882</v>
      </c>
      <c r="D375" s="6" t="s">
        <v>264</v>
      </c>
      <c r="E375" s="7" t="str">
        <f>IFERROR(VLOOKUP(C375,SRA!B:I,8,0),"")</f>
        <v>CLT</v>
      </c>
      <c r="F375" s="9" t="s">
        <v>725</v>
      </c>
      <c r="G375" s="7" t="str">
        <f>IFERROR(VLOOKUP(VLOOKUP(C375,SRA!B:F,5,0),FUNÇÃO!A:B,2,0),"")</f>
        <v>OP. DE PROD. IND.</v>
      </c>
      <c r="H375" s="5">
        <f>IFERROR(VLOOKUP(C375,SRA!B:T,18,0),"")</f>
        <v>1209.71</v>
      </c>
      <c r="I375" s="5">
        <f>IFERROR(VLOOKUP(C375,SRA!B:T,19,0),"")</f>
        <v>0</v>
      </c>
      <c r="J375" s="5">
        <f>IFERROR(VLOOKUP(C375,JUNHO!B:F,3,0),"")</f>
        <v>1577.25</v>
      </c>
      <c r="K375" s="5">
        <f t="shared" si="11"/>
        <v>570.8599999999999</v>
      </c>
      <c r="L375" s="5">
        <f>IFERROR(VLOOKUP(C375,JUNHO!B:H,7,0),"")</f>
        <v>1006.3900000000001</v>
      </c>
      <c r="M375" s="59"/>
    </row>
    <row r="376" spans="2:13">
      <c r="B376" s="7">
        <f t="shared" si="12"/>
        <v>368</v>
      </c>
      <c r="C376" s="7">
        <v>2887</v>
      </c>
      <c r="D376" s="6" t="s">
        <v>265</v>
      </c>
      <c r="E376" s="7" t="str">
        <f>IFERROR(VLOOKUP(C376,SRA!B:I,8,0),"")</f>
        <v>CLT</v>
      </c>
      <c r="F376" s="9" t="s">
        <v>725</v>
      </c>
      <c r="G376" s="7" t="str">
        <f>IFERROR(VLOOKUP(VLOOKUP(C376,SRA!B:F,5,0),FUNÇÃO!A:B,2,0),"")</f>
        <v>TEC. EM ADM. E FIN.</v>
      </c>
      <c r="H376" s="5">
        <f>IFERROR(VLOOKUP(C376,SRA!B:T,18,0),"")</f>
        <v>1614.37</v>
      </c>
      <c r="I376" s="5">
        <f>IFERROR(VLOOKUP(C376,SRA!B:T,19,0),"")</f>
        <v>0</v>
      </c>
      <c r="J376" s="5">
        <f>IFERROR(VLOOKUP(C376,JUNHO!B:F,3,0),"")</f>
        <v>1614.37</v>
      </c>
      <c r="K376" s="5">
        <f t="shared" si="11"/>
        <v>315.54999999999995</v>
      </c>
      <c r="L376" s="5">
        <f>IFERROR(VLOOKUP(C376,JUNHO!B:H,7,0),"")</f>
        <v>1298.82</v>
      </c>
      <c r="M376" s="59"/>
    </row>
    <row r="377" spans="2:13">
      <c r="B377" s="7">
        <f t="shared" si="12"/>
        <v>369</v>
      </c>
      <c r="C377" s="7">
        <v>2889</v>
      </c>
      <c r="D377" s="6" t="s">
        <v>266</v>
      </c>
      <c r="E377" s="7" t="str">
        <f>IFERROR(VLOOKUP(C377,SRA!B:I,8,0),"")</f>
        <v>CLT</v>
      </c>
      <c r="F377" s="9" t="s">
        <v>725</v>
      </c>
      <c r="G377" s="7" t="str">
        <f>IFERROR(VLOOKUP(VLOOKUP(C377,SRA!B:F,5,0),FUNÇÃO!A:B,2,0),"")</f>
        <v>TEC. CONTABIL</v>
      </c>
      <c r="H377" s="5">
        <f>IFERROR(VLOOKUP(C377,SRA!B:T,18,0),"")</f>
        <v>1868.82</v>
      </c>
      <c r="I377" s="5">
        <f>IFERROR(VLOOKUP(C377,SRA!B:T,19,0),"")</f>
        <v>0</v>
      </c>
      <c r="J377" s="5">
        <f>IFERROR(VLOOKUP(C377,JUNHO!B:F,3,0),"")</f>
        <v>1868.82</v>
      </c>
      <c r="K377" s="5">
        <f t="shared" si="11"/>
        <v>480.93000000000006</v>
      </c>
      <c r="L377" s="5">
        <f>IFERROR(VLOOKUP(C377,JUNHO!B:H,7,0),"")</f>
        <v>1387.8899999999999</v>
      </c>
      <c r="M377" s="59"/>
    </row>
    <row r="378" spans="2:13">
      <c r="B378" s="7">
        <f t="shared" si="12"/>
        <v>370</v>
      </c>
      <c r="C378" s="7">
        <v>2890</v>
      </c>
      <c r="D378" s="6" t="s">
        <v>267</v>
      </c>
      <c r="E378" s="7" t="str">
        <f>IFERROR(VLOOKUP(C378,SRA!B:I,8,0),"")</f>
        <v>CLT</v>
      </c>
      <c r="F378" s="9" t="s">
        <v>725</v>
      </c>
      <c r="G378" s="7" t="str">
        <f>IFERROR(VLOOKUP(VLOOKUP(C378,SRA!B:F,5,0),FUNÇÃO!A:B,2,0),"")</f>
        <v>OP. DE PROD. IND.</v>
      </c>
      <c r="H378" s="5">
        <f>IFERROR(VLOOKUP(C378,SRA!B:T,18,0),"")</f>
        <v>1097.25</v>
      </c>
      <c r="I378" s="5">
        <f>IFERROR(VLOOKUP(C378,SRA!B:T,19,0),"")</f>
        <v>0</v>
      </c>
      <c r="J378" s="5">
        <f>IFERROR(VLOOKUP(C378,JUNHO!B:F,3,0),"")</f>
        <v>1097.25</v>
      </c>
      <c r="K378" s="5">
        <f t="shared" si="11"/>
        <v>243.86</v>
      </c>
      <c r="L378" s="5">
        <f>IFERROR(VLOOKUP(C378,JUNHO!B:H,7,0),"")</f>
        <v>853.39</v>
      </c>
      <c r="M378" s="59"/>
    </row>
    <row r="379" spans="2:13">
      <c r="B379" s="7">
        <f t="shared" si="12"/>
        <v>371</v>
      </c>
      <c r="C379" s="7">
        <v>2891</v>
      </c>
      <c r="D379" s="6" t="s">
        <v>268</v>
      </c>
      <c r="E379" s="7" t="str">
        <f>IFERROR(VLOOKUP(C379,SRA!B:I,8,0),"")</f>
        <v>CLT</v>
      </c>
      <c r="F379" s="9" t="s">
        <v>725</v>
      </c>
      <c r="G379" s="7" t="str">
        <f>IFERROR(VLOOKUP(VLOOKUP(C379,SRA!B:F,5,0),FUNÇÃO!A:B,2,0),"")</f>
        <v>OP. DE PROD. IND.</v>
      </c>
      <c r="H379" s="5">
        <f>IFERROR(VLOOKUP(C379,SRA!B:T,18,0),"")</f>
        <v>1152.1199999999999</v>
      </c>
      <c r="I379" s="5">
        <f>IFERROR(VLOOKUP(C379,SRA!B:T,19,0),"")</f>
        <v>0</v>
      </c>
      <c r="J379" s="5">
        <f>IFERROR(VLOOKUP(C379,JUNHO!B:F,3,0),"")</f>
        <v>1152.1199999999999</v>
      </c>
      <c r="K379" s="5">
        <f t="shared" si="11"/>
        <v>570.78999999999985</v>
      </c>
      <c r="L379" s="5">
        <f>IFERROR(VLOOKUP(C379,JUNHO!B:H,7,0),"")</f>
        <v>581.33000000000004</v>
      </c>
      <c r="M379" s="59"/>
    </row>
    <row r="380" spans="2:13">
      <c r="B380" s="7">
        <f t="shared" si="12"/>
        <v>372</v>
      </c>
      <c r="C380" s="7">
        <v>2894</v>
      </c>
      <c r="D380" s="6" t="s">
        <v>269</v>
      </c>
      <c r="E380" s="7" t="str">
        <f>IFERROR(VLOOKUP(C380,SRA!B:I,8,0),"")</f>
        <v>CLT</v>
      </c>
      <c r="F380" s="9" t="s">
        <v>725</v>
      </c>
      <c r="G380" s="7" t="str">
        <f>IFERROR(VLOOKUP(VLOOKUP(C380,SRA!B:F,5,0),FUNÇÃO!A:B,2,0),"")</f>
        <v>OP. DE PROD. IND.</v>
      </c>
      <c r="H380" s="5">
        <f>IFERROR(VLOOKUP(C380,SRA!B:T,18,0),"")</f>
        <v>1209.72</v>
      </c>
      <c r="I380" s="5">
        <f>IFERROR(VLOOKUP(C380,SRA!B:T,19,0),"")</f>
        <v>0</v>
      </c>
      <c r="J380" s="5">
        <f>IFERROR(VLOOKUP(C380,JUNHO!B:F,3,0),"")</f>
        <v>1209.72</v>
      </c>
      <c r="K380" s="5">
        <f t="shared" si="11"/>
        <v>998.14</v>
      </c>
      <c r="L380" s="19">
        <f>IFERROR(VLOOKUP(C380,JUNHO!B:H,7,0),"")</f>
        <v>211.58</v>
      </c>
      <c r="M380" s="59"/>
    </row>
    <row r="381" spans="2:13">
      <c r="B381" s="7">
        <f t="shared" si="12"/>
        <v>373</v>
      </c>
      <c r="C381" s="7">
        <v>2895</v>
      </c>
      <c r="D381" s="6" t="s">
        <v>270</v>
      </c>
      <c r="E381" s="7" t="str">
        <f>IFERROR(VLOOKUP(C381,SRA!B:I,8,0),"")</f>
        <v>CLT</v>
      </c>
      <c r="F381" s="9" t="s">
        <v>725</v>
      </c>
      <c r="G381" s="7" t="str">
        <f>IFERROR(VLOOKUP(VLOOKUP(C381,SRA!B:F,5,0),FUNÇÃO!A:B,2,0),"")</f>
        <v>OP. DE PROD. IND.</v>
      </c>
      <c r="H381" s="5">
        <f>IFERROR(VLOOKUP(C381,SRA!B:T,18,0),"")</f>
        <v>1097.25</v>
      </c>
      <c r="I381" s="5">
        <f>IFERROR(VLOOKUP(C381,SRA!B:T,19,0),"")</f>
        <v>0</v>
      </c>
      <c r="J381" s="5">
        <f>IFERROR(VLOOKUP(C381,JUNHO!B:F,3,0),"")</f>
        <v>1203.54</v>
      </c>
      <c r="K381" s="5">
        <f t="shared" si="11"/>
        <v>359.53999999999996</v>
      </c>
      <c r="L381" s="19">
        <f>IFERROR(VLOOKUP(C381,JUNHO!B:H,7,0),"")</f>
        <v>844</v>
      </c>
      <c r="M381" s="59"/>
    </row>
    <row r="382" spans="2:13">
      <c r="B382" s="7">
        <f t="shared" si="12"/>
        <v>374</v>
      </c>
      <c r="C382" s="7">
        <v>2904</v>
      </c>
      <c r="D382" s="6" t="s">
        <v>491</v>
      </c>
      <c r="E382" s="7" t="str">
        <f>IFERROR(VLOOKUP(C382,SRA!B:I,8,0),"")</f>
        <v>CLT</v>
      </c>
      <c r="F382" s="9" t="s">
        <v>725</v>
      </c>
      <c r="G382" s="7" t="str">
        <f>IFERROR(VLOOKUP(VLOOKUP(C382,SRA!B:F,5,0),FUNÇÃO!A:B,2,0),"")</f>
        <v>TEC. EM ADM. E FIN.</v>
      </c>
      <c r="H382" s="5">
        <f>IFERROR(VLOOKUP(C382,SRA!B:T,18,0),"")</f>
        <v>1614.37</v>
      </c>
      <c r="I382" s="5">
        <f>IFERROR(VLOOKUP(C382,SRA!B:T,19,0),"")</f>
        <v>0</v>
      </c>
      <c r="J382" s="5">
        <f>IFERROR(VLOOKUP(C382,JUNHO!B:F,3,0),"")</f>
        <v>1614.37</v>
      </c>
      <c r="K382" s="5">
        <f t="shared" si="11"/>
        <v>300.8599999999999</v>
      </c>
      <c r="L382" s="19">
        <f>IFERROR(VLOOKUP(C382,JUNHO!B:H,7,0),"")</f>
        <v>1313.51</v>
      </c>
      <c r="M382" s="59"/>
    </row>
    <row r="383" spans="2:13">
      <c r="B383" s="7">
        <f t="shared" si="12"/>
        <v>375</v>
      </c>
      <c r="C383" s="7">
        <v>2906</v>
      </c>
      <c r="D383" s="6" t="s">
        <v>459</v>
      </c>
      <c r="E383" s="7" t="str">
        <f>IFERROR(VLOOKUP(C383,SRA!B:I,8,0),"")</f>
        <v>CLT</v>
      </c>
      <c r="F383" s="9" t="s">
        <v>725</v>
      </c>
      <c r="G383" s="7" t="str">
        <f>IFERROR(VLOOKUP(VLOOKUP(C383,SRA!B:F,5,0),FUNÇÃO!A:B,2,0),"")</f>
        <v>ANA ASS FARMACEUTICA</v>
      </c>
      <c r="H383" s="5">
        <f>IFERROR(VLOOKUP(C383,SRA!B:T,18,0),"")</f>
        <v>3952.26</v>
      </c>
      <c r="I383" s="5">
        <f>IFERROR(VLOOKUP(C383,SRA!B:T,19,0),"")</f>
        <v>0</v>
      </c>
      <c r="J383" s="5">
        <f>IFERROR(VLOOKUP(C383,JUNHO!B:F,3,0),"")</f>
        <v>4492.8599999999997</v>
      </c>
      <c r="K383" s="5">
        <f t="shared" si="11"/>
        <v>1290.1499999999996</v>
      </c>
      <c r="L383" s="19">
        <f>IFERROR(VLOOKUP(C383,JUNHO!B:H,7,0),"")</f>
        <v>3202.71</v>
      </c>
      <c r="M383" s="59"/>
    </row>
    <row r="384" spans="2:13">
      <c r="B384" s="7">
        <f t="shared" si="12"/>
        <v>376</v>
      </c>
      <c r="C384" s="7">
        <v>2907</v>
      </c>
      <c r="D384" s="6" t="s">
        <v>271</v>
      </c>
      <c r="E384" s="7" t="str">
        <f>IFERROR(VLOOKUP(C384,SRA!B:I,8,0),"")</f>
        <v>CLT</v>
      </c>
      <c r="F384" s="9" t="s">
        <v>725</v>
      </c>
      <c r="G384" s="7" t="str">
        <f>IFERROR(VLOOKUP(VLOOKUP(C384,SRA!B:F,5,0),FUNÇÃO!A:B,2,0),"")</f>
        <v>TEC. EM ADM. E FIN.</v>
      </c>
      <c r="H384" s="5">
        <f>IFERROR(VLOOKUP(C384,SRA!B:T,18,0),"")</f>
        <v>1614.37</v>
      </c>
      <c r="I384" s="5">
        <f>IFERROR(VLOOKUP(C384,SRA!B:T,19,0),"")</f>
        <v>0</v>
      </c>
      <c r="J384" s="5">
        <f>IFERROR(VLOOKUP(C384,JUNHO!B:F,3,0),"")</f>
        <v>1614.37</v>
      </c>
      <c r="K384" s="5">
        <f t="shared" si="11"/>
        <v>824.71999999999991</v>
      </c>
      <c r="L384" s="19">
        <f>IFERROR(VLOOKUP(C384,JUNHO!B:H,7,0),"")</f>
        <v>789.65</v>
      </c>
      <c r="M384" s="59"/>
    </row>
    <row r="385" spans="2:13">
      <c r="B385" s="7">
        <f t="shared" si="12"/>
        <v>377</v>
      </c>
      <c r="C385" s="7">
        <v>2909</v>
      </c>
      <c r="D385" s="6" t="s">
        <v>272</v>
      </c>
      <c r="E385" s="7" t="str">
        <f>IFERROR(VLOOKUP(C385,SRA!B:I,8,0),"")</f>
        <v>CLT</v>
      </c>
      <c r="F385" s="1" t="s">
        <v>757</v>
      </c>
      <c r="G385" s="7" t="str">
        <f>IFERROR(VLOOKUP(VLOOKUP(C385,SRA!B:F,5,0),FUNÇÃO!A:B,2,0),"")</f>
        <v>TEC. EM ADM. E FIN.</v>
      </c>
      <c r="H385" s="5">
        <f>IFERROR(VLOOKUP(C385,SRA!B:T,18,0),"")</f>
        <v>1614.37</v>
      </c>
      <c r="I385" s="5">
        <f>IFERROR(VLOOKUP(C385,SRA!B:T,19,0),"")</f>
        <v>0</v>
      </c>
      <c r="J385" s="5">
        <f>IFERROR(VLOOKUP(C385,JUNHO!B:F,3,0),"")</f>
        <v>2208.7600000000002</v>
      </c>
      <c r="K385" s="5">
        <f t="shared" si="11"/>
        <v>2208.7600000000002</v>
      </c>
      <c r="L385" s="19">
        <f>IFERROR(VLOOKUP(C385,JUNHO!B:H,7,0),"")</f>
        <v>0</v>
      </c>
      <c r="M385" s="59"/>
    </row>
    <row r="386" spans="2:13">
      <c r="B386" s="7">
        <f t="shared" si="12"/>
        <v>378</v>
      </c>
      <c r="C386" s="7">
        <v>2910</v>
      </c>
      <c r="D386" s="6" t="s">
        <v>273</v>
      </c>
      <c r="E386" s="7" t="str">
        <f>IFERROR(VLOOKUP(C386,SRA!B:I,8,0),"")</f>
        <v>CLT</v>
      </c>
      <c r="F386" s="9" t="s">
        <v>725</v>
      </c>
      <c r="G386" s="7" t="str">
        <f>IFERROR(VLOOKUP(VLOOKUP(C386,SRA!B:F,5,0),FUNÇÃO!A:B,2,0),"")</f>
        <v>TEC. EM ADM. E FIN.</v>
      </c>
      <c r="H386" s="5">
        <f>IFERROR(VLOOKUP(C386,SRA!B:T,18,0),"")</f>
        <v>1695.09</v>
      </c>
      <c r="I386" s="5">
        <f>IFERROR(VLOOKUP(C386,SRA!B:T,19,0),"")</f>
        <v>3243.92</v>
      </c>
      <c r="J386" s="5">
        <f>IFERROR(VLOOKUP(C386,JUNHO!B:F,3,0),"")</f>
        <v>5209.3100000000004</v>
      </c>
      <c r="K386" s="5">
        <f t="shared" si="11"/>
        <v>1007.1500000000005</v>
      </c>
      <c r="L386" s="19">
        <f>IFERROR(VLOOKUP(C386,JUNHO!B:H,7,0),"")</f>
        <v>4202.16</v>
      </c>
      <c r="M386" s="59"/>
    </row>
    <row r="387" spans="2:13">
      <c r="B387" s="7">
        <f t="shared" si="12"/>
        <v>379</v>
      </c>
      <c r="C387" s="7">
        <v>2911</v>
      </c>
      <c r="D387" s="6" t="s">
        <v>274</v>
      </c>
      <c r="E387" s="7" t="str">
        <f>IFERROR(VLOOKUP(C387,SRA!B:I,8,0),"")</f>
        <v>CLT</v>
      </c>
      <c r="F387" s="9" t="s">
        <v>725</v>
      </c>
      <c r="G387" s="7" t="str">
        <f>IFERROR(VLOOKUP(VLOOKUP(C387,SRA!B:F,5,0),FUNÇÃO!A:B,2,0),"")</f>
        <v>OP. DE PROD. IND.</v>
      </c>
      <c r="H387" s="5">
        <f>IFERROR(VLOOKUP(C387,SRA!B:T,18,0),"")</f>
        <v>1209.71</v>
      </c>
      <c r="I387" s="5">
        <f>IFERROR(VLOOKUP(C387,SRA!B:T,19,0),"")</f>
        <v>0</v>
      </c>
      <c r="J387" s="5">
        <f>IFERROR(VLOOKUP(C387,JUNHO!B:F,3,0),"")</f>
        <v>1428.5</v>
      </c>
      <c r="K387" s="5">
        <f t="shared" si="11"/>
        <v>606.74</v>
      </c>
      <c r="L387" s="5">
        <f>IFERROR(VLOOKUP(C387,JUNHO!B:H,7,0),"")</f>
        <v>821.76</v>
      </c>
      <c r="M387" s="59"/>
    </row>
    <row r="388" spans="2:13">
      <c r="B388" s="7">
        <f t="shared" si="12"/>
        <v>380</v>
      </c>
      <c r="C388" s="7">
        <v>2913</v>
      </c>
      <c r="D388" s="6" t="s">
        <v>275</v>
      </c>
      <c r="E388" s="7" t="str">
        <f>IFERROR(VLOOKUP(C388,SRA!B:I,8,0),"")</f>
        <v>CLT</v>
      </c>
      <c r="F388" s="9" t="s">
        <v>725</v>
      </c>
      <c r="G388" s="7" t="str">
        <f>IFERROR(VLOOKUP(VLOOKUP(C388,SRA!B:F,5,0),FUNÇÃO!A:B,2,0),"")</f>
        <v>OP. DE PROD. IND.</v>
      </c>
      <c r="H388" s="5">
        <f>IFERROR(VLOOKUP(C388,SRA!B:T,18,0),"")</f>
        <v>1209.71</v>
      </c>
      <c r="I388" s="5">
        <f>IFERROR(VLOOKUP(C388,SRA!B:T,19,0),"")</f>
        <v>0</v>
      </c>
      <c r="J388" s="5">
        <f>IFERROR(VLOOKUP(C388,JUNHO!B:F,3,0),"")</f>
        <v>1209.71</v>
      </c>
      <c r="K388" s="5">
        <f t="shared" si="11"/>
        <v>227.76</v>
      </c>
      <c r="L388" s="5">
        <f>IFERROR(VLOOKUP(C388,JUNHO!B:H,7,0),"")</f>
        <v>981.95</v>
      </c>
      <c r="M388" s="59"/>
    </row>
    <row r="389" spans="2:13">
      <c r="B389" s="7">
        <f t="shared" si="12"/>
        <v>381</v>
      </c>
      <c r="C389" s="7">
        <v>2915</v>
      </c>
      <c r="D389" s="6" t="s">
        <v>276</v>
      </c>
      <c r="E389" s="7" t="str">
        <f>IFERROR(VLOOKUP(C389,SRA!B:I,8,0),"")</f>
        <v>CLT</v>
      </c>
      <c r="F389" s="9" t="s">
        <v>725</v>
      </c>
      <c r="G389" s="7" t="str">
        <f>IFERROR(VLOOKUP(VLOOKUP(C389,SRA!B:F,5,0),FUNÇÃO!A:B,2,0),"")</f>
        <v>OP. DE PROD. IND.</v>
      </c>
      <c r="H389" s="5">
        <f>IFERROR(VLOOKUP(C389,SRA!B:T,18,0),"")</f>
        <v>1209.71</v>
      </c>
      <c r="I389" s="5">
        <f>IFERROR(VLOOKUP(C389,SRA!B:T,19,0),"")</f>
        <v>0</v>
      </c>
      <c r="J389" s="5">
        <f>IFERROR(VLOOKUP(C389,JUNHO!B:F,3,0),"")</f>
        <v>1209.71</v>
      </c>
      <c r="K389" s="5">
        <f t="shared" si="11"/>
        <v>185.65000000000009</v>
      </c>
      <c r="L389" s="5">
        <f>IFERROR(VLOOKUP(C389,JUNHO!B:H,7,0),"")</f>
        <v>1024.06</v>
      </c>
      <c r="M389" s="59"/>
    </row>
    <row r="390" spans="2:13">
      <c r="B390" s="7">
        <f t="shared" si="12"/>
        <v>382</v>
      </c>
      <c r="C390" s="7">
        <v>2917</v>
      </c>
      <c r="D390" s="6" t="s">
        <v>277</v>
      </c>
      <c r="E390" s="7" t="str">
        <f>IFERROR(VLOOKUP(C390,SRA!B:I,8,0),"")</f>
        <v>CLT</v>
      </c>
      <c r="F390" s="9" t="s">
        <v>725</v>
      </c>
      <c r="G390" s="7" t="str">
        <f>IFERROR(VLOOKUP(VLOOKUP(C390,SRA!B:F,5,0),FUNÇÃO!A:B,2,0),"")</f>
        <v>OP. DE PROD. IND.</v>
      </c>
      <c r="H390" s="5">
        <f>IFERROR(VLOOKUP(C390,SRA!B:T,18,0),"")</f>
        <v>1270.2</v>
      </c>
      <c r="I390" s="5">
        <f>IFERROR(VLOOKUP(C390,SRA!B:T,19,0),"")</f>
        <v>0</v>
      </c>
      <c r="J390" s="5">
        <f>IFERROR(VLOOKUP(C390,JUNHO!B:F,3,0),"")</f>
        <v>1318.82</v>
      </c>
      <c r="K390" s="5">
        <f t="shared" si="11"/>
        <v>484.02</v>
      </c>
      <c r="L390" s="5">
        <f>IFERROR(VLOOKUP(C390,JUNHO!B:H,7,0),"")</f>
        <v>834.8</v>
      </c>
      <c r="M390" s="59"/>
    </row>
    <row r="391" spans="2:13">
      <c r="B391" s="7">
        <f t="shared" si="12"/>
        <v>383</v>
      </c>
      <c r="C391" s="7">
        <v>2918</v>
      </c>
      <c r="D391" s="6" t="s">
        <v>278</v>
      </c>
      <c r="E391" s="7" t="str">
        <f>IFERROR(VLOOKUP(C391,SRA!B:I,8,0),"")</f>
        <v>CLT</v>
      </c>
      <c r="F391" s="9" t="s">
        <v>725</v>
      </c>
      <c r="G391" s="7" t="str">
        <f>IFERROR(VLOOKUP(VLOOKUP(C391,SRA!B:F,5,0),FUNÇÃO!A:B,2,0),"")</f>
        <v>OP. DE PROD. IND.</v>
      </c>
      <c r="H391" s="5">
        <f>IFERROR(VLOOKUP(C391,SRA!B:T,18,0),"")</f>
        <v>1097.25</v>
      </c>
      <c r="I391" s="5">
        <f>IFERROR(VLOOKUP(C391,SRA!B:T,19,0),"")</f>
        <v>0</v>
      </c>
      <c r="J391" s="5">
        <f>IFERROR(VLOOKUP(C391,JUNHO!B:F,3,0),"")</f>
        <v>1097.25</v>
      </c>
      <c r="K391" s="5">
        <f t="shared" si="11"/>
        <v>700.96</v>
      </c>
      <c r="L391" s="5">
        <f>IFERROR(VLOOKUP(C391,JUNHO!B:H,7,0),"")</f>
        <v>396.28999999999996</v>
      </c>
      <c r="M391" s="59"/>
    </row>
    <row r="392" spans="2:13">
      <c r="B392" s="7">
        <f t="shared" si="12"/>
        <v>384</v>
      </c>
      <c r="C392" s="7">
        <v>2921</v>
      </c>
      <c r="D392" s="6" t="s">
        <v>279</v>
      </c>
      <c r="E392" s="7" t="str">
        <f>IFERROR(VLOOKUP(C392,SRA!B:I,8,0),"")</f>
        <v>CLT</v>
      </c>
      <c r="F392" s="9" t="s">
        <v>725</v>
      </c>
      <c r="G392" s="7" t="str">
        <f>IFERROR(VLOOKUP(VLOOKUP(C392,SRA!B:F,5,0),FUNÇÃO!A:B,2,0),"")</f>
        <v>OP. DE PROD. IND.</v>
      </c>
      <c r="H392" s="5">
        <f>IFERROR(VLOOKUP(C392,SRA!B:T,18,0),"")</f>
        <v>1209.71</v>
      </c>
      <c r="I392" s="5">
        <f>IFERROR(VLOOKUP(C392,SRA!B:T,19,0),"")</f>
        <v>0</v>
      </c>
      <c r="J392" s="5">
        <f>IFERROR(VLOOKUP(C392,JUNHO!B:F,3,0),"")</f>
        <v>2276.0700000000002</v>
      </c>
      <c r="K392" s="5">
        <f t="shared" si="11"/>
        <v>2263.9700000000003</v>
      </c>
      <c r="L392" s="5">
        <f>IFERROR(VLOOKUP(C392,JUNHO!B:H,7,0),"")</f>
        <v>12.1</v>
      </c>
      <c r="M392" s="59"/>
    </row>
    <row r="393" spans="2:13">
      <c r="B393" s="7">
        <f t="shared" si="12"/>
        <v>385</v>
      </c>
      <c r="C393" s="7">
        <v>2922</v>
      </c>
      <c r="D393" s="6" t="s">
        <v>280</v>
      </c>
      <c r="E393" s="7" t="str">
        <f>IFERROR(VLOOKUP(C393,SRA!B:I,8,0),"")</f>
        <v>CLT</v>
      </c>
      <c r="F393" s="9" t="s">
        <v>725</v>
      </c>
      <c r="G393" s="7" t="str">
        <f>IFERROR(VLOOKUP(VLOOKUP(C393,SRA!B:F,5,0),FUNÇÃO!A:B,2,0),"")</f>
        <v>OP. DE PROD. IND.</v>
      </c>
      <c r="H393" s="5">
        <f>IFERROR(VLOOKUP(C393,SRA!B:T,18,0),"")</f>
        <v>1270.2</v>
      </c>
      <c r="I393" s="5">
        <f>IFERROR(VLOOKUP(C393,SRA!B:T,19,0),"")</f>
        <v>0</v>
      </c>
      <c r="J393" s="5">
        <f>IFERROR(VLOOKUP(C393,JUNHO!B:F,3,0),"")</f>
        <v>1270.2</v>
      </c>
      <c r="K393" s="5">
        <f t="shared" si="11"/>
        <v>214.12999999999988</v>
      </c>
      <c r="L393" s="5">
        <f>IFERROR(VLOOKUP(C393,JUNHO!B:H,7,0),"")</f>
        <v>1056.0700000000002</v>
      </c>
      <c r="M393" s="59"/>
    </row>
    <row r="394" spans="2:13">
      <c r="B394" s="7">
        <f t="shared" si="12"/>
        <v>386</v>
      </c>
      <c r="C394" s="7">
        <v>2924</v>
      </c>
      <c r="D394" s="6" t="s">
        <v>281</v>
      </c>
      <c r="E394" s="7" t="str">
        <f>IFERROR(VLOOKUP(C394,SRA!B:I,8,0),"")</f>
        <v>CLT</v>
      </c>
      <c r="F394" s="9" t="s">
        <v>725</v>
      </c>
      <c r="G394" s="7" t="str">
        <f>IFERROR(VLOOKUP(VLOOKUP(C394,SRA!B:F,5,0),FUNÇÃO!A:B,2,0),"")</f>
        <v>TEC. EM ADM. E FIN.</v>
      </c>
      <c r="H394" s="5">
        <f>IFERROR(VLOOKUP(C394,SRA!B:T,18,0),"")</f>
        <v>1614.36</v>
      </c>
      <c r="I394" s="5">
        <f>IFERROR(VLOOKUP(C394,SRA!B:T,19,0),"")</f>
        <v>0</v>
      </c>
      <c r="J394" s="5">
        <f>IFERROR(VLOOKUP(C394,JUNHO!B:F,3,0),"")</f>
        <v>1614.36</v>
      </c>
      <c r="K394" s="5">
        <f t="shared" ref="K394:K457" si="13">J394-L394</f>
        <v>440.58999999999992</v>
      </c>
      <c r="L394" s="5">
        <f>IFERROR(VLOOKUP(C394,JUNHO!B:H,7,0),"")</f>
        <v>1173.77</v>
      </c>
      <c r="M394" s="59"/>
    </row>
    <row r="395" spans="2:13">
      <c r="B395" s="7">
        <f t="shared" ref="B395:B457" si="14">B394+1</f>
        <v>387</v>
      </c>
      <c r="C395" s="7">
        <v>2926</v>
      </c>
      <c r="D395" s="6" t="s">
        <v>282</v>
      </c>
      <c r="E395" s="7" t="str">
        <f>IFERROR(VLOOKUP(C395,SRA!B:I,8,0),"")</f>
        <v>CLT</v>
      </c>
      <c r="F395" s="9" t="s">
        <v>725</v>
      </c>
      <c r="G395" s="7" t="str">
        <f>IFERROR(VLOOKUP(VLOOKUP(C395,SRA!B:F,5,0),FUNÇÃO!A:B,2,0),"")</f>
        <v>OP. DE PROD. IND.</v>
      </c>
      <c r="H395" s="5">
        <f>IFERROR(VLOOKUP(C395,SRA!B:T,18,0),"")</f>
        <v>1333.75</v>
      </c>
      <c r="I395" s="5">
        <f>IFERROR(VLOOKUP(C395,SRA!B:T,19,0),"")</f>
        <v>0</v>
      </c>
      <c r="J395" s="5">
        <f>IFERROR(VLOOKUP(C395,JUNHO!B:F,3,0),"")</f>
        <v>1914.45</v>
      </c>
      <c r="K395" s="5">
        <f t="shared" si="13"/>
        <v>273.30999999999995</v>
      </c>
      <c r="L395" s="5">
        <f>IFERROR(VLOOKUP(C395,JUNHO!B:H,7,0),"")</f>
        <v>1641.14</v>
      </c>
      <c r="M395" s="59"/>
    </row>
    <row r="396" spans="2:13">
      <c r="B396" s="7">
        <f t="shared" si="14"/>
        <v>388</v>
      </c>
      <c r="C396" s="7">
        <v>2927</v>
      </c>
      <c r="D396" s="6" t="s">
        <v>283</v>
      </c>
      <c r="E396" s="7" t="str">
        <f>IFERROR(VLOOKUP(C396,SRA!B:I,8,0),"")</f>
        <v>CLT</v>
      </c>
      <c r="F396" s="9" t="s">
        <v>725</v>
      </c>
      <c r="G396" s="7" t="str">
        <f>IFERROR(VLOOKUP(VLOOKUP(C396,SRA!B:F,5,0),FUNÇÃO!A:B,2,0),"")</f>
        <v>OP. DE PROD. IND.</v>
      </c>
      <c r="H396" s="5">
        <f>IFERROR(VLOOKUP(C396,SRA!B:T,18,0),"")</f>
        <v>1209.72</v>
      </c>
      <c r="I396" s="5">
        <f>IFERROR(VLOOKUP(C396,SRA!B:T,19,0),"")</f>
        <v>0</v>
      </c>
      <c r="J396" s="5">
        <f>IFERROR(VLOOKUP(C396,JUNHO!B:F,3,0),"")</f>
        <v>1577.26</v>
      </c>
      <c r="K396" s="5">
        <f t="shared" si="13"/>
        <v>516.24</v>
      </c>
      <c r="L396" s="5">
        <f>IFERROR(VLOOKUP(C396,JUNHO!B:H,7,0),"")</f>
        <v>1061.02</v>
      </c>
      <c r="M396" s="59"/>
    </row>
    <row r="397" spans="2:13">
      <c r="B397" s="7">
        <f t="shared" si="14"/>
        <v>389</v>
      </c>
      <c r="C397" s="7">
        <v>2930</v>
      </c>
      <c r="D397" s="6" t="s">
        <v>284</v>
      </c>
      <c r="E397" s="7" t="str">
        <f>IFERROR(VLOOKUP(C397,SRA!B:I,8,0),"")</f>
        <v>CLT</v>
      </c>
      <c r="F397" s="9" t="s">
        <v>725</v>
      </c>
      <c r="G397" s="7" t="str">
        <f>IFERROR(VLOOKUP(VLOOKUP(C397,SRA!B:F,5,0),FUNÇÃO!A:B,2,0),"")</f>
        <v>OP. DE PROD. IND.(C)</v>
      </c>
      <c r="H397" s="5">
        <f>IFERROR(VLOOKUP(C397,SRA!B:T,18,0),"")</f>
        <v>1333.75</v>
      </c>
      <c r="I397" s="5">
        <f>IFERROR(VLOOKUP(C397,SRA!B:T,19,0),"")</f>
        <v>0</v>
      </c>
      <c r="J397" s="5">
        <f>IFERROR(VLOOKUP(C397,JUNHO!B:F,3,0),"")</f>
        <v>1333.75</v>
      </c>
      <c r="K397" s="5">
        <f t="shared" si="13"/>
        <v>673.52</v>
      </c>
      <c r="L397" s="5">
        <f>IFERROR(VLOOKUP(C397,JUNHO!B:H,7,0),"")</f>
        <v>660.23</v>
      </c>
      <c r="M397" s="59"/>
    </row>
    <row r="398" spans="2:13">
      <c r="B398" s="7">
        <f t="shared" si="14"/>
        <v>390</v>
      </c>
      <c r="C398" s="7">
        <v>2931</v>
      </c>
      <c r="D398" s="6" t="s">
        <v>285</v>
      </c>
      <c r="E398" s="7" t="str">
        <f>IFERROR(VLOOKUP(C398,SRA!B:I,8,0),"")</f>
        <v>CLT</v>
      </c>
      <c r="F398" s="9" t="s">
        <v>725</v>
      </c>
      <c r="G398" s="7" t="str">
        <f>IFERROR(VLOOKUP(VLOOKUP(C398,SRA!B:F,5,0),FUNÇÃO!A:B,2,0),"")</f>
        <v>OP. DE PROD. IND.</v>
      </c>
      <c r="H398" s="5">
        <f>IFERROR(VLOOKUP(C398,SRA!B:T,18,0),"")</f>
        <v>1209.71</v>
      </c>
      <c r="I398" s="5">
        <f>IFERROR(VLOOKUP(C398,SRA!B:T,19,0),"")</f>
        <v>708.95</v>
      </c>
      <c r="J398" s="5">
        <f>IFERROR(VLOOKUP(C398,JUNHO!B:F,3,0),"")</f>
        <v>2923.9</v>
      </c>
      <c r="K398" s="5">
        <f t="shared" si="13"/>
        <v>604.38000000000011</v>
      </c>
      <c r="L398" s="5">
        <f>IFERROR(VLOOKUP(C398,JUNHO!B:H,7,0),"")</f>
        <v>2319.52</v>
      </c>
      <c r="M398" s="59"/>
    </row>
    <row r="399" spans="2:13">
      <c r="B399" s="7">
        <f t="shared" si="14"/>
        <v>391</v>
      </c>
      <c r="C399" s="7">
        <v>2933</v>
      </c>
      <c r="D399" s="6" t="s">
        <v>286</v>
      </c>
      <c r="E399" s="7" t="str">
        <f>IFERROR(VLOOKUP(C399,SRA!B:I,8,0),"")</f>
        <v>CLT</v>
      </c>
      <c r="F399" s="9" t="s">
        <v>725</v>
      </c>
      <c r="G399" s="7" t="str">
        <f>IFERROR(VLOOKUP(VLOOKUP(C399,SRA!B:F,5,0),FUNÇÃO!A:B,2,0),"")</f>
        <v>OP. DE PROD. IND.</v>
      </c>
      <c r="H399" s="5">
        <f>IFERROR(VLOOKUP(C399,SRA!B:T,18,0),"")</f>
        <v>1209.71</v>
      </c>
      <c r="I399" s="5">
        <f>IFERROR(VLOOKUP(C399,SRA!B:T,19,0),"")</f>
        <v>0</v>
      </c>
      <c r="J399" s="5">
        <f>IFERROR(VLOOKUP(C399,JUNHO!B:F,3,0),"")</f>
        <v>1209.71</v>
      </c>
      <c r="K399" s="5">
        <f t="shared" si="13"/>
        <v>527.23</v>
      </c>
      <c r="L399" s="5">
        <f>IFERROR(VLOOKUP(C399,JUNHO!B:H,7,0),"")</f>
        <v>682.48</v>
      </c>
      <c r="M399" s="59"/>
    </row>
    <row r="400" spans="2:13">
      <c r="B400" s="7">
        <f t="shared" si="14"/>
        <v>392</v>
      </c>
      <c r="C400" s="7">
        <v>2936</v>
      </c>
      <c r="D400" s="6" t="s">
        <v>287</v>
      </c>
      <c r="E400" s="7" t="str">
        <f>IFERROR(VLOOKUP(C400,SRA!B:I,8,0),"")</f>
        <v>CLT</v>
      </c>
      <c r="F400" s="9" t="s">
        <v>725</v>
      </c>
      <c r="G400" s="7" t="str">
        <f>IFERROR(VLOOKUP(VLOOKUP(C400,SRA!B:F,5,0),FUNÇÃO!A:B,2,0),"")</f>
        <v>OP. DE PROD. IND.</v>
      </c>
      <c r="H400" s="5">
        <f>IFERROR(VLOOKUP(C400,SRA!B:T,18,0),"")</f>
        <v>1209.71</v>
      </c>
      <c r="I400" s="5">
        <f>IFERROR(VLOOKUP(C400,SRA!B:T,19,0),"")</f>
        <v>0</v>
      </c>
      <c r="J400" s="5">
        <f>IFERROR(VLOOKUP(C400,JUNHO!B:F,3,0),"")</f>
        <v>1209.71</v>
      </c>
      <c r="K400" s="5">
        <f t="shared" si="13"/>
        <v>568.19000000000005</v>
      </c>
      <c r="L400" s="5">
        <f>IFERROR(VLOOKUP(C400,JUNHO!B:H,7,0),"")</f>
        <v>641.52</v>
      </c>
      <c r="M400" s="59"/>
    </row>
    <row r="401" spans="2:13">
      <c r="B401" s="7">
        <f t="shared" si="14"/>
        <v>393</v>
      </c>
      <c r="C401" s="7">
        <v>2937</v>
      </c>
      <c r="D401" s="6" t="s">
        <v>288</v>
      </c>
      <c r="E401" s="7" t="str">
        <f>IFERROR(VLOOKUP(C401,SRA!B:I,8,0),"")</f>
        <v>CLT</v>
      </c>
      <c r="F401" s="9" t="s">
        <v>725</v>
      </c>
      <c r="G401" s="7" t="str">
        <f>IFERROR(VLOOKUP(VLOOKUP(C401,SRA!B:F,5,0),FUNÇÃO!A:B,2,0),"")</f>
        <v>OP. DE PROD. IND.</v>
      </c>
      <c r="H401" s="5">
        <f>IFERROR(VLOOKUP(C401,SRA!B:T,18,0),"")</f>
        <v>1097.25</v>
      </c>
      <c r="I401" s="5">
        <f>IFERROR(VLOOKUP(C401,SRA!B:T,19,0),"")</f>
        <v>0</v>
      </c>
      <c r="J401" s="5">
        <f>IFERROR(VLOOKUP(C401,JUNHO!B:F,3,0),"")</f>
        <v>1097.25</v>
      </c>
      <c r="K401" s="5">
        <f t="shared" si="13"/>
        <v>258.92000000000007</v>
      </c>
      <c r="L401" s="5">
        <f>IFERROR(VLOOKUP(C401,JUNHO!B:H,7,0),"")</f>
        <v>838.32999999999993</v>
      </c>
      <c r="M401" s="59"/>
    </row>
    <row r="402" spans="2:13">
      <c r="B402" s="7">
        <f t="shared" si="14"/>
        <v>394</v>
      </c>
      <c r="C402" s="7">
        <v>2941</v>
      </c>
      <c r="D402" s="6" t="s">
        <v>289</v>
      </c>
      <c r="E402" s="7" t="str">
        <f>IFERROR(VLOOKUP(C402,SRA!B:I,8,0),"")</f>
        <v>CLT</v>
      </c>
      <c r="F402" s="9" t="s">
        <v>725</v>
      </c>
      <c r="G402" s="7" t="str">
        <f>IFERROR(VLOOKUP(VLOOKUP(C402,SRA!B:F,5,0),FUNÇÃO!A:B,2,0),"")</f>
        <v>TEC. EM ADM. E FIN.</v>
      </c>
      <c r="H402" s="5">
        <f>IFERROR(VLOOKUP(C402,SRA!B:T,18,0),"")</f>
        <v>1614.36</v>
      </c>
      <c r="I402" s="5">
        <f>IFERROR(VLOOKUP(C402,SRA!B:T,19,0),"")</f>
        <v>708.95</v>
      </c>
      <c r="J402" s="5">
        <f>IFERROR(VLOOKUP(C402,JUNHO!B:F,3,0),"")</f>
        <v>2323.31</v>
      </c>
      <c r="K402" s="5">
        <f t="shared" si="13"/>
        <v>1310.3800000000001</v>
      </c>
      <c r="L402" s="5">
        <f>IFERROR(VLOOKUP(C402,JUNHO!B:H,7,0),"")</f>
        <v>1012.93</v>
      </c>
      <c r="M402" s="59"/>
    </row>
    <row r="403" spans="2:13">
      <c r="B403" s="7">
        <f t="shared" si="14"/>
        <v>395</v>
      </c>
      <c r="C403" s="7">
        <v>2942</v>
      </c>
      <c r="D403" s="6" t="s">
        <v>290</v>
      </c>
      <c r="E403" s="7" t="str">
        <f>IFERROR(VLOOKUP(C403,SRA!B:I,8,0),"")</f>
        <v>CLT</v>
      </c>
      <c r="F403" s="9" t="s">
        <v>725</v>
      </c>
      <c r="G403" s="7" t="str">
        <f>IFERROR(VLOOKUP(VLOOKUP(C403,SRA!B:F,5,0),FUNÇÃO!A:B,2,0),"")</f>
        <v>OP. DE PROD. IND.</v>
      </c>
      <c r="H403" s="5">
        <f>IFERROR(VLOOKUP(C403,SRA!B:T,18,0),"")</f>
        <v>1209.72</v>
      </c>
      <c r="I403" s="5">
        <f>IFERROR(VLOOKUP(C403,SRA!B:T,19,0),"")</f>
        <v>0</v>
      </c>
      <c r="J403" s="5">
        <f>IFERROR(VLOOKUP(C403,JUNHO!B:F,3,0),"")</f>
        <v>1324.46</v>
      </c>
      <c r="K403" s="5">
        <f t="shared" si="13"/>
        <v>403.94000000000005</v>
      </c>
      <c r="L403" s="5">
        <f>IFERROR(VLOOKUP(C403,JUNHO!B:H,7,0),"")</f>
        <v>920.52</v>
      </c>
      <c r="M403" s="59"/>
    </row>
    <row r="404" spans="2:13">
      <c r="B404" s="7">
        <f t="shared" si="14"/>
        <v>396</v>
      </c>
      <c r="C404" s="7">
        <v>2943</v>
      </c>
      <c r="D404" s="6" t="s">
        <v>291</v>
      </c>
      <c r="E404" s="7" t="str">
        <f>IFERROR(VLOOKUP(C404,SRA!B:I,8,0),"")</f>
        <v>CLT</v>
      </c>
      <c r="F404" s="9" t="s">
        <v>725</v>
      </c>
      <c r="G404" s="7" t="str">
        <f>IFERROR(VLOOKUP(VLOOKUP(C404,SRA!B:F,5,0),FUNÇÃO!A:B,2,0),"")</f>
        <v>OP. DE PROD. IND.</v>
      </c>
      <c r="H404" s="5">
        <f>IFERROR(VLOOKUP(C404,SRA!B:T,18,0),"")</f>
        <v>1097.25</v>
      </c>
      <c r="I404" s="5">
        <f>IFERROR(VLOOKUP(C404,SRA!B:T,19,0),"")</f>
        <v>0</v>
      </c>
      <c r="J404" s="5">
        <f>IFERROR(VLOOKUP(C404,JUNHO!B:F,3,0),"")</f>
        <v>1426.37</v>
      </c>
      <c r="K404" s="5">
        <f t="shared" si="13"/>
        <v>311.20999999999981</v>
      </c>
      <c r="L404" s="5">
        <f>IFERROR(VLOOKUP(C404,JUNHO!B:H,7,0),"")</f>
        <v>1115.1600000000001</v>
      </c>
      <c r="M404" s="59"/>
    </row>
    <row r="405" spans="2:13">
      <c r="B405" s="7">
        <f t="shared" si="14"/>
        <v>397</v>
      </c>
      <c r="C405" s="7">
        <v>2962</v>
      </c>
      <c r="D405" s="6" t="s">
        <v>511</v>
      </c>
      <c r="E405" s="7" t="str">
        <f>IFERROR(VLOOKUP(C405,SRA!B:I,8,0),"")</f>
        <v>CLT</v>
      </c>
      <c r="F405" s="9" t="s">
        <v>725</v>
      </c>
      <c r="G405" s="7" t="str">
        <f>IFERROR(VLOOKUP(VLOOKUP(C405,SRA!B:F,5,0),FUNÇÃO!A:B,2,0),"")</f>
        <v>TEC. EM ADM. E VEN.</v>
      </c>
      <c r="H405" s="5">
        <f>IFERROR(VLOOKUP(C405,SRA!B:T,18,0),"")</f>
        <v>1537.47</v>
      </c>
      <c r="I405" s="5">
        <f>IFERROR(VLOOKUP(C405,SRA!B:T,19,0),"")</f>
        <v>174.95</v>
      </c>
      <c r="J405" s="5">
        <f>IFERROR(VLOOKUP(C405,JUNHO!B:F,3,0),"")</f>
        <v>1982.72</v>
      </c>
      <c r="K405" s="5">
        <f t="shared" si="13"/>
        <v>598.79</v>
      </c>
      <c r="L405" s="5">
        <f>IFERROR(VLOOKUP(C405,JUNHO!B:H,7,0),"")</f>
        <v>1383.93</v>
      </c>
      <c r="M405" s="59"/>
    </row>
    <row r="406" spans="2:13">
      <c r="B406" s="7">
        <f t="shared" si="14"/>
        <v>398</v>
      </c>
      <c r="C406" s="7">
        <v>2967</v>
      </c>
      <c r="D406" s="6" t="s">
        <v>444</v>
      </c>
      <c r="E406" s="7" t="str">
        <f>IFERROR(VLOOKUP(C406,SRA!B:I,8,0),"")</f>
        <v>CLT</v>
      </c>
      <c r="F406" s="9" t="s">
        <v>725</v>
      </c>
      <c r="G406" s="7" t="str">
        <f>IFERROR(VLOOKUP(VLOOKUP(C406,SRA!B:F,5,0),FUNÇÃO!A:B,2,0),"")</f>
        <v>ANA ASS FARMACEUTICA</v>
      </c>
      <c r="H406" s="5">
        <f>IFERROR(VLOOKUP(C406,SRA!B:T,18,0),"")</f>
        <v>3414.1</v>
      </c>
      <c r="I406" s="5">
        <f>IFERROR(VLOOKUP(C406,SRA!B:T,19,0),"")</f>
        <v>0</v>
      </c>
      <c r="J406" s="5">
        <f>IFERROR(VLOOKUP(C406,JUNHO!B:F,3,0),"")</f>
        <v>3414.1</v>
      </c>
      <c r="K406" s="5">
        <f t="shared" si="13"/>
        <v>1132.7999999999997</v>
      </c>
      <c r="L406" s="19">
        <f>IFERROR(VLOOKUP(C406,JUNHO!B:H,7,0),"")</f>
        <v>2281.3000000000002</v>
      </c>
      <c r="M406" s="59"/>
    </row>
    <row r="407" spans="2:13">
      <c r="B407" s="7">
        <f t="shared" si="14"/>
        <v>399</v>
      </c>
      <c r="C407" s="7">
        <v>2969</v>
      </c>
      <c r="D407" s="6" t="s">
        <v>293</v>
      </c>
      <c r="E407" s="7" t="str">
        <f>IFERROR(VLOOKUP(C407,SRA!B:I,8,0),"")</f>
        <v>CLT</v>
      </c>
      <c r="F407" s="9" t="s">
        <v>725</v>
      </c>
      <c r="G407" s="7" t="str">
        <f>IFERROR(VLOOKUP(VLOOKUP(C407,SRA!B:F,5,0),FUNÇÃO!A:B,2,0),"")</f>
        <v>TEC. EM ADM. E VEN.</v>
      </c>
      <c r="H407" s="5">
        <f>IFERROR(VLOOKUP(C407,SRA!B:T,18,0),"")</f>
        <v>1537.48</v>
      </c>
      <c r="I407" s="5">
        <f>IFERROR(VLOOKUP(C407,SRA!B:T,19,0),"")</f>
        <v>930.5</v>
      </c>
      <c r="J407" s="5">
        <f>IFERROR(VLOOKUP(C407,JUNHO!B:F,3,0),"")</f>
        <v>2467.9699999999998</v>
      </c>
      <c r="K407" s="5">
        <f t="shared" si="13"/>
        <v>1423.5699999999997</v>
      </c>
      <c r="L407" s="19">
        <f>IFERROR(VLOOKUP(C407,JUNHO!B:H,7,0),"")</f>
        <v>1044.4000000000001</v>
      </c>
      <c r="M407" s="59"/>
    </row>
    <row r="408" spans="2:13">
      <c r="B408" s="7">
        <f t="shared" si="14"/>
        <v>400</v>
      </c>
      <c r="C408" s="7">
        <v>2970</v>
      </c>
      <c r="D408" s="6" t="s">
        <v>445</v>
      </c>
      <c r="E408" s="7" t="str">
        <f>IFERROR(VLOOKUP(C408,SRA!B:I,8,0),"")</f>
        <v>CLT</v>
      </c>
      <c r="F408" s="9" t="s">
        <v>725</v>
      </c>
      <c r="G408" s="7" t="str">
        <f>IFERROR(VLOOKUP(VLOOKUP(C408,SRA!B:F,5,0),FUNÇÃO!A:B,2,0),"")</f>
        <v>TEC. EM ADM. E VEN.</v>
      </c>
      <c r="H408" s="5">
        <f>IFERROR(VLOOKUP(C408,SRA!B:T,18,0),"")</f>
        <v>1537.47</v>
      </c>
      <c r="I408" s="5">
        <f>IFERROR(VLOOKUP(C408,SRA!B:T,19,0),"")</f>
        <v>174.95</v>
      </c>
      <c r="J408" s="5">
        <f>IFERROR(VLOOKUP(C408,JUNHO!B:F,3,0),"")</f>
        <v>1982.72</v>
      </c>
      <c r="K408" s="5">
        <f t="shared" si="13"/>
        <v>903.06999999999994</v>
      </c>
      <c r="L408" s="19">
        <f>IFERROR(VLOOKUP(C408,JUNHO!B:H,7,0),"")</f>
        <v>1079.6500000000001</v>
      </c>
      <c r="M408" s="59"/>
    </row>
    <row r="409" spans="2:13">
      <c r="B409" s="7">
        <f t="shared" si="14"/>
        <v>401</v>
      </c>
      <c r="C409" s="7">
        <v>2971</v>
      </c>
      <c r="D409" s="6" t="s">
        <v>501</v>
      </c>
      <c r="E409" s="7" t="str">
        <f>IFERROR(VLOOKUP(C409,SRA!B:I,8,0),"")</f>
        <v>CLT</v>
      </c>
      <c r="F409" s="9" t="s">
        <v>725</v>
      </c>
      <c r="G409" s="7" t="str">
        <f>IFERROR(VLOOKUP(VLOOKUP(C409,SRA!B:F,5,0),FUNÇÃO!A:B,2,0),"")</f>
        <v>TEC. EM ADM. E VEN.</v>
      </c>
      <c r="H409" s="5">
        <f>IFERROR(VLOOKUP(C409,SRA!B:T,18,0),"")</f>
        <v>1537.47</v>
      </c>
      <c r="I409" s="5">
        <f>IFERROR(VLOOKUP(C409,SRA!B:T,19,0),"")</f>
        <v>0</v>
      </c>
      <c r="J409" s="5">
        <f>IFERROR(VLOOKUP(C409,JUNHO!B:F,3,0),"")</f>
        <v>1537.47</v>
      </c>
      <c r="K409" s="5">
        <f t="shared" si="13"/>
        <v>486.24</v>
      </c>
      <c r="L409" s="19">
        <f>IFERROR(VLOOKUP(C409,JUNHO!B:H,7,0),"")</f>
        <v>1051.23</v>
      </c>
      <c r="M409" s="59"/>
    </row>
    <row r="410" spans="2:13">
      <c r="B410" s="7">
        <f t="shared" si="14"/>
        <v>402</v>
      </c>
      <c r="C410" s="7">
        <v>2973</v>
      </c>
      <c r="D410" s="6" t="s">
        <v>454</v>
      </c>
      <c r="E410" s="7" t="str">
        <f>IFERROR(VLOOKUP(C410,SRA!B:I,8,0),"")</f>
        <v>CLT</v>
      </c>
      <c r="F410" s="9" t="s">
        <v>725</v>
      </c>
      <c r="G410" s="7" t="str">
        <f>IFERROR(VLOOKUP(VLOOKUP(C410,SRA!B:F,5,0),FUNÇÃO!A:B,2,0),"")</f>
        <v>TEC. EM ADM. E VEN.</v>
      </c>
      <c r="H410" s="5">
        <f>IFERROR(VLOOKUP(C410,SRA!B:T,18,0),"")</f>
        <v>1537.47</v>
      </c>
      <c r="I410" s="5">
        <f>IFERROR(VLOOKUP(C410,SRA!B:T,19,0),"")</f>
        <v>174.95</v>
      </c>
      <c r="J410" s="5">
        <f>IFERROR(VLOOKUP(C410,JUNHO!B:F,3,0),"")</f>
        <v>2658.49</v>
      </c>
      <c r="K410" s="5">
        <f t="shared" si="13"/>
        <v>1468.3799999999999</v>
      </c>
      <c r="L410" s="19">
        <f>IFERROR(VLOOKUP(C410,JUNHO!B:H,7,0),"")</f>
        <v>1190.1099999999999</v>
      </c>
      <c r="M410" s="59"/>
    </row>
    <row r="411" spans="2:13">
      <c r="B411" s="7">
        <f t="shared" si="14"/>
        <v>403</v>
      </c>
      <c r="C411" s="7">
        <v>2974</v>
      </c>
      <c r="D411" s="6" t="s">
        <v>455</v>
      </c>
      <c r="E411" s="7" t="str">
        <f>IFERROR(VLOOKUP(C411,SRA!B:I,8,0),"")</f>
        <v>CLT</v>
      </c>
      <c r="F411" s="9" t="s">
        <v>725</v>
      </c>
      <c r="G411" s="7" t="str">
        <f>IFERROR(VLOOKUP(VLOOKUP(C411,SRA!B:F,5,0),FUNÇÃO!A:B,2,0),"")</f>
        <v>TEC. EM ADM. E VEN.</v>
      </c>
      <c r="H411" s="5">
        <f>IFERROR(VLOOKUP(C411,SRA!B:T,18,0),"")</f>
        <v>1537.47</v>
      </c>
      <c r="I411" s="5">
        <f>IFERROR(VLOOKUP(C411,SRA!B:T,19,0),"")</f>
        <v>0</v>
      </c>
      <c r="J411" s="5">
        <f>IFERROR(VLOOKUP(C411,JUNHO!B:F,3,0),"")</f>
        <v>1537.47</v>
      </c>
      <c r="K411" s="5">
        <f t="shared" si="13"/>
        <v>626.21</v>
      </c>
      <c r="L411" s="19">
        <f>IFERROR(VLOOKUP(C411,JUNHO!B:H,7,0),"")</f>
        <v>911.26</v>
      </c>
      <c r="M411" s="59"/>
    </row>
    <row r="412" spans="2:13">
      <c r="B412" s="7">
        <f t="shared" si="14"/>
        <v>404</v>
      </c>
      <c r="C412" s="7">
        <v>2977</v>
      </c>
      <c r="D412" s="6" t="s">
        <v>469</v>
      </c>
      <c r="E412" s="7" t="str">
        <f>IFERROR(VLOOKUP(C412,SRA!B:I,8,0),"")</f>
        <v>CLT</v>
      </c>
      <c r="F412" s="9" t="s">
        <v>725</v>
      </c>
      <c r="G412" s="7" t="str">
        <f>IFERROR(VLOOKUP(VLOOKUP(C412,SRA!B:F,5,0),FUNÇÃO!A:B,2,0),"")</f>
        <v>ANA ASS FARMACEUTICA</v>
      </c>
      <c r="H412" s="5">
        <f>IFERROR(VLOOKUP(C412,SRA!B:T,18,0),"")</f>
        <v>3414.1</v>
      </c>
      <c r="I412" s="5">
        <f>IFERROR(VLOOKUP(C412,SRA!B:T,19,0),"")</f>
        <v>0</v>
      </c>
      <c r="J412" s="5">
        <f>IFERROR(VLOOKUP(C412,JUNHO!B:F,3,0),"")</f>
        <v>3414.1</v>
      </c>
      <c r="K412" s="5">
        <f t="shared" si="13"/>
        <v>875.32000000000016</v>
      </c>
      <c r="L412" s="19">
        <f>IFERROR(VLOOKUP(C412,JUNHO!B:H,7,0),"")</f>
        <v>2538.7799999999997</v>
      </c>
      <c r="M412" s="59"/>
    </row>
    <row r="413" spans="2:13">
      <c r="B413" s="7">
        <f t="shared" si="14"/>
        <v>405</v>
      </c>
      <c r="C413" s="7">
        <v>2978</v>
      </c>
      <c r="D413" s="6" t="s">
        <v>470</v>
      </c>
      <c r="E413" s="7" t="str">
        <f>IFERROR(VLOOKUP(C413,SRA!B:I,8,0),"")</f>
        <v>CLT</v>
      </c>
      <c r="F413" s="9" t="s">
        <v>725</v>
      </c>
      <c r="G413" s="7" t="str">
        <f>IFERROR(VLOOKUP(VLOOKUP(C413,SRA!B:F,5,0),FUNÇÃO!A:B,2,0),"")</f>
        <v>TEC. EM ADM. E VEN.</v>
      </c>
      <c r="H413" s="5">
        <f>IFERROR(VLOOKUP(C413,SRA!B:T,18,0),"")</f>
        <v>1537.47</v>
      </c>
      <c r="I413" s="5">
        <f>IFERROR(VLOOKUP(C413,SRA!B:T,19,0),"")</f>
        <v>0</v>
      </c>
      <c r="J413" s="5">
        <f>IFERROR(VLOOKUP(C413,JUNHO!B:F,3,0),"")</f>
        <v>1807.77</v>
      </c>
      <c r="K413" s="5">
        <f t="shared" si="13"/>
        <v>429.03999999999996</v>
      </c>
      <c r="L413" s="19">
        <f>IFERROR(VLOOKUP(C413,JUNHO!B:H,7,0),"")</f>
        <v>1378.73</v>
      </c>
      <c r="M413" s="59"/>
    </row>
    <row r="414" spans="2:13">
      <c r="B414" s="7">
        <f t="shared" si="14"/>
        <v>406</v>
      </c>
      <c r="C414" s="7">
        <v>2982</v>
      </c>
      <c r="D414" s="6" t="s">
        <v>294</v>
      </c>
      <c r="E414" s="7" t="str">
        <f>IFERROR(VLOOKUP(C414,SRA!B:I,8,0),"")</f>
        <v>CLT</v>
      </c>
      <c r="F414" s="9" t="s">
        <v>725</v>
      </c>
      <c r="G414" s="7" t="str">
        <f>IFERROR(VLOOKUP(VLOOKUP(C414,SRA!B:F,5,0),FUNÇÃO!A:B,2,0),"")</f>
        <v>ENFERMEIRO TRABALHO</v>
      </c>
      <c r="H414" s="5">
        <f>IFERROR(VLOOKUP(C414,SRA!B:T,18,0),"")</f>
        <v>2675.02</v>
      </c>
      <c r="I414" s="5">
        <f>IFERROR(VLOOKUP(C414,SRA!B:T,19,0),"")</f>
        <v>930.5</v>
      </c>
      <c r="J414" s="5">
        <f>IFERROR(VLOOKUP(C414,JUNHO!B:F,3,0),"")</f>
        <v>1078.49</v>
      </c>
      <c r="K414" s="5">
        <f t="shared" si="13"/>
        <v>523.83000000000004</v>
      </c>
      <c r="L414" s="19">
        <f>IFERROR(VLOOKUP(C414,JUNHO!B:H,7,0),"")</f>
        <v>554.66</v>
      </c>
      <c r="M414" s="59"/>
    </row>
    <row r="415" spans="2:13">
      <c r="B415" s="7">
        <f t="shared" si="14"/>
        <v>407</v>
      </c>
      <c r="C415" s="7">
        <v>2983</v>
      </c>
      <c r="D415" s="6" t="s">
        <v>295</v>
      </c>
      <c r="E415" s="7" t="str">
        <f>IFERROR(VLOOKUP(C415,SRA!B:I,8,0),"")</f>
        <v>CLT</v>
      </c>
      <c r="F415" s="1" t="s">
        <v>757</v>
      </c>
      <c r="G415" s="7" t="str">
        <f>IFERROR(VLOOKUP(VLOOKUP(C415,SRA!B:F,5,0),FUNÇÃO!A:B,2,0),"")</f>
        <v>TEC EM SEG DO TRAB.</v>
      </c>
      <c r="H415" s="5">
        <f>IFERROR(VLOOKUP(C415,SRA!B:T,18,0),"")</f>
        <v>1537.47</v>
      </c>
      <c r="I415" s="5">
        <f>IFERROR(VLOOKUP(C415,SRA!B:T,19,0),"")</f>
        <v>708.95</v>
      </c>
      <c r="J415" s="5">
        <f>IFERROR(VLOOKUP(C415,JUNHO!B:F,3,0),"")</f>
        <v>5990.56</v>
      </c>
      <c r="K415" s="5">
        <f t="shared" si="13"/>
        <v>2769.8</v>
      </c>
      <c r="L415" s="19">
        <f>IFERROR(VLOOKUP(C415,JUNHO!B:H,7,0),"")</f>
        <v>3220.76</v>
      </c>
      <c r="M415" s="59"/>
    </row>
    <row r="416" spans="2:13">
      <c r="B416" s="7">
        <f t="shared" si="14"/>
        <v>408</v>
      </c>
      <c r="C416" s="7">
        <v>2988</v>
      </c>
      <c r="D416" s="6" t="s">
        <v>296</v>
      </c>
      <c r="E416" s="7" t="str">
        <f>IFERROR(VLOOKUP(C416,SRA!B:I,8,0),"")</f>
        <v>CLT</v>
      </c>
      <c r="F416" s="9" t="s">
        <v>725</v>
      </c>
      <c r="G416" s="7" t="str">
        <f>IFERROR(VLOOKUP(VLOOKUP(C416,SRA!B:F,5,0),FUNÇÃO!A:B,2,0),"")</f>
        <v>ANALISTA FINANCEIRO</v>
      </c>
      <c r="H416" s="5">
        <f>IFERROR(VLOOKUP(C416,SRA!B:T,18,0),"")</f>
        <v>2675.02</v>
      </c>
      <c r="I416" s="5">
        <f>IFERROR(VLOOKUP(C416,SRA!B:T,19,0),"")</f>
        <v>0</v>
      </c>
      <c r="J416" s="5">
        <f>IFERROR(VLOOKUP(C416,JUNHO!B:F,3,0),"")</f>
        <v>2675.02</v>
      </c>
      <c r="K416" s="5">
        <f t="shared" si="13"/>
        <v>1115.4299999999998</v>
      </c>
      <c r="L416" s="19">
        <f>IFERROR(VLOOKUP(C416,JUNHO!B:H,7,0),"")</f>
        <v>1559.5900000000001</v>
      </c>
      <c r="M416" s="59"/>
    </row>
    <row r="417" spans="2:13">
      <c r="B417" s="7">
        <f t="shared" si="14"/>
        <v>409</v>
      </c>
      <c r="C417" s="7">
        <v>2990</v>
      </c>
      <c r="D417" s="6" t="s">
        <v>297</v>
      </c>
      <c r="E417" s="7" t="str">
        <f>IFERROR(VLOOKUP(C417,SRA!B:I,8,0),"")</f>
        <v>CLT</v>
      </c>
      <c r="F417" s="9" t="s">
        <v>725</v>
      </c>
      <c r="G417" s="7" t="str">
        <f>IFERROR(VLOOKUP(VLOOKUP(C417,SRA!B:F,5,0),FUNÇÃO!A:B,2,0),"")</f>
        <v>TEC. CONTABIL</v>
      </c>
      <c r="H417" s="5">
        <f>IFERROR(VLOOKUP(C417,SRA!B:T,18,0),"")</f>
        <v>1537.47</v>
      </c>
      <c r="I417" s="5">
        <f>IFERROR(VLOOKUP(C417,SRA!B:T,19,0),"")</f>
        <v>0</v>
      </c>
      <c r="J417" s="5">
        <f>IFERROR(VLOOKUP(C417,JUNHO!B:F,3,0),"")</f>
        <v>2246.42</v>
      </c>
      <c r="K417" s="5">
        <f t="shared" si="13"/>
        <v>578.23</v>
      </c>
      <c r="L417" s="19">
        <f>IFERROR(VLOOKUP(C417,JUNHO!B:H,7,0),"")</f>
        <v>1668.19</v>
      </c>
      <c r="M417" s="59"/>
    </row>
    <row r="418" spans="2:13">
      <c r="B418" s="7">
        <f t="shared" si="14"/>
        <v>410</v>
      </c>
      <c r="C418" s="7">
        <v>2991</v>
      </c>
      <c r="D418" s="6" t="s">
        <v>298</v>
      </c>
      <c r="E418" s="7" t="str">
        <f>IFERROR(VLOOKUP(C418,SRA!B:I,8,0),"")</f>
        <v>CLT</v>
      </c>
      <c r="F418" s="1" t="s">
        <v>757</v>
      </c>
      <c r="G418" s="7" t="str">
        <f>IFERROR(VLOOKUP(VLOOKUP(C418,SRA!B:F,5,0),FUNÇÃO!A:B,2,0),"")</f>
        <v>TEC. CONTABIL</v>
      </c>
      <c r="H418" s="5">
        <f>IFERROR(VLOOKUP(C418,SRA!B:T,18,0),"")</f>
        <v>1537.47</v>
      </c>
      <c r="I418" s="5">
        <f>IFERROR(VLOOKUP(C418,SRA!B:T,19,0),"")</f>
        <v>708.95</v>
      </c>
      <c r="J418" s="5">
        <f>IFERROR(VLOOKUP(C418,JUNHO!B:F,3,0),"")</f>
        <v>3049.89</v>
      </c>
      <c r="K418" s="5">
        <f t="shared" si="13"/>
        <v>3049.89</v>
      </c>
      <c r="L418" s="19">
        <f>IFERROR(VLOOKUP(C418,JUNHO!B:H,7,0),"")</f>
        <v>0</v>
      </c>
      <c r="M418" s="59"/>
    </row>
    <row r="419" spans="2:13">
      <c r="B419" s="7">
        <f t="shared" si="14"/>
        <v>411</v>
      </c>
      <c r="C419" s="7">
        <v>2995</v>
      </c>
      <c r="D419" s="6" t="s">
        <v>299</v>
      </c>
      <c r="E419" s="7" t="str">
        <f>IFERROR(VLOOKUP(C419,SRA!B:I,8,0),"")</f>
        <v>CLT</v>
      </c>
      <c r="F419" s="9" t="s">
        <v>725</v>
      </c>
      <c r="G419" s="7" t="str">
        <f>IFERROR(VLOOKUP(VLOOKUP(C419,SRA!B:F,5,0),FUNÇÃO!A:B,2,0),"")</f>
        <v>ANALISTA QUALI IND</v>
      </c>
      <c r="H419" s="5">
        <f>IFERROR(VLOOKUP(C419,SRA!B:T,18,0),"")</f>
        <v>4656.5600000000004</v>
      </c>
      <c r="I419" s="5">
        <f>IFERROR(VLOOKUP(C419,SRA!B:T,19,0),"")</f>
        <v>1993.92</v>
      </c>
      <c r="J419" s="5">
        <f>IFERROR(VLOOKUP(C419,JUNHO!B:F,3,0),"")</f>
        <v>6980.21</v>
      </c>
      <c r="K419" s="5">
        <f t="shared" si="13"/>
        <v>2208.0199999999995</v>
      </c>
      <c r="L419" s="19">
        <f>IFERROR(VLOOKUP(C419,JUNHO!B:H,7,0),"")</f>
        <v>4772.1900000000005</v>
      </c>
      <c r="M419" s="59"/>
    </row>
    <row r="420" spans="2:13">
      <c r="B420" s="7">
        <f t="shared" si="14"/>
        <v>412</v>
      </c>
      <c r="C420" s="7">
        <v>2996</v>
      </c>
      <c r="D420" s="6" t="s">
        <v>300</v>
      </c>
      <c r="E420" s="7" t="str">
        <f>IFERROR(VLOOKUP(C420,SRA!B:I,8,0),"")</f>
        <v>CLT</v>
      </c>
      <c r="F420" s="9" t="s">
        <v>725</v>
      </c>
      <c r="G420" s="7" t="str">
        <f>IFERROR(VLOOKUP(VLOOKUP(C420,SRA!B:F,5,0),FUNÇÃO!A:B,2,0),"")</f>
        <v>ANALISTA QUALI IND</v>
      </c>
      <c r="H420" s="5">
        <f>IFERROR(VLOOKUP(C420,SRA!B:T,18,0),"")</f>
        <v>4656.5600000000004</v>
      </c>
      <c r="I420" s="5">
        <f>IFERROR(VLOOKUP(C420,SRA!B:T,19,0),"")</f>
        <v>0</v>
      </c>
      <c r="J420" s="5">
        <f>IFERROR(VLOOKUP(C420,JUNHO!B:F,3,0),"")</f>
        <v>4926.8599999999997</v>
      </c>
      <c r="K420" s="5">
        <f t="shared" si="13"/>
        <v>1631.0999999999995</v>
      </c>
      <c r="L420" s="19">
        <f>IFERROR(VLOOKUP(C420,JUNHO!B:H,7,0),"")</f>
        <v>3295.76</v>
      </c>
      <c r="M420" s="59"/>
    </row>
    <row r="421" spans="2:13">
      <c r="B421" s="7">
        <f t="shared" si="14"/>
        <v>413</v>
      </c>
      <c r="C421" s="7">
        <v>2997</v>
      </c>
      <c r="D421" s="6" t="s">
        <v>301</v>
      </c>
      <c r="E421" s="7" t="str">
        <f>IFERROR(VLOOKUP(C421,SRA!B:I,8,0),"")</f>
        <v>CLT</v>
      </c>
      <c r="F421" s="9" t="s">
        <v>725</v>
      </c>
      <c r="G421" s="7" t="str">
        <f>IFERROR(VLOOKUP(VLOOKUP(C421,SRA!B:F,5,0),FUNÇÃO!A:B,2,0),"")</f>
        <v>ANALISTA QUALI IND</v>
      </c>
      <c r="H421" s="5">
        <f>IFERROR(VLOOKUP(C421,SRA!B:T,18,0),"")</f>
        <v>4656.5600000000004</v>
      </c>
      <c r="I421" s="5">
        <f>IFERROR(VLOOKUP(C421,SRA!B:T,19,0),"")</f>
        <v>1993.92</v>
      </c>
      <c r="J421" s="5">
        <f>IFERROR(VLOOKUP(C421,JUNHO!B:F,3,0),"")</f>
        <v>6853.9</v>
      </c>
      <c r="K421" s="5">
        <f t="shared" si="13"/>
        <v>1618.08</v>
      </c>
      <c r="L421" s="19">
        <f>IFERROR(VLOOKUP(C421,JUNHO!B:H,7,0),"")</f>
        <v>5235.82</v>
      </c>
      <c r="M421" s="59"/>
    </row>
    <row r="422" spans="2:13">
      <c r="B422" s="7">
        <f t="shared" si="14"/>
        <v>414</v>
      </c>
      <c r="C422" s="7">
        <v>2998</v>
      </c>
      <c r="D422" s="6" t="s">
        <v>302</v>
      </c>
      <c r="E422" s="7" t="str">
        <f>IFERROR(VLOOKUP(C422,SRA!B:I,8,0),"")</f>
        <v>CLT</v>
      </c>
      <c r="F422" s="9" t="s">
        <v>725</v>
      </c>
      <c r="G422" s="7" t="str">
        <f>IFERROR(VLOOKUP(VLOOKUP(C422,SRA!B:F,5,0),FUNÇÃO!A:B,2,0),"")</f>
        <v>ANALISTA QUALI IND</v>
      </c>
      <c r="H422" s="5">
        <f>IFERROR(VLOOKUP(C422,SRA!B:T,18,0),"")</f>
        <v>4656.5600000000004</v>
      </c>
      <c r="I422" s="5">
        <f>IFERROR(VLOOKUP(C422,SRA!B:T,19,0),"")</f>
        <v>5739.47</v>
      </c>
      <c r="J422" s="5">
        <f>IFERROR(VLOOKUP(C422,JUNHO!B:F,3,0),"")</f>
        <v>10666.32</v>
      </c>
      <c r="K422" s="5">
        <f t="shared" si="13"/>
        <v>3111.49</v>
      </c>
      <c r="L422" s="19">
        <f>IFERROR(VLOOKUP(C422,JUNHO!B:H,7,0),"")</f>
        <v>7554.83</v>
      </c>
      <c r="M422" s="59"/>
    </row>
    <row r="423" spans="2:13">
      <c r="B423" s="7">
        <f t="shared" si="14"/>
        <v>415</v>
      </c>
      <c r="C423" s="7">
        <v>3000</v>
      </c>
      <c r="D423" s="6" t="s">
        <v>303</v>
      </c>
      <c r="E423" s="7" t="str">
        <f>IFERROR(VLOOKUP(C423,SRA!B:I,8,0),"")</f>
        <v>CLT</v>
      </c>
      <c r="F423" s="9" t="s">
        <v>725</v>
      </c>
      <c r="G423" s="7" t="str">
        <f>IFERROR(VLOOKUP(VLOOKUP(C423,SRA!B:F,5,0),FUNÇÃO!A:B,2,0),"")</f>
        <v>TEC.EM QUALIDADE IND</v>
      </c>
      <c r="H423" s="5">
        <f>IFERROR(VLOOKUP(C423,SRA!B:T,18,0),"")</f>
        <v>1537.47</v>
      </c>
      <c r="I423" s="5">
        <f>IFERROR(VLOOKUP(C423,SRA!B:T,19,0),"")</f>
        <v>0</v>
      </c>
      <c r="J423" s="5">
        <f>IFERROR(VLOOKUP(C423,JUNHO!B:F,3,0),"")</f>
        <v>1732.47</v>
      </c>
      <c r="K423" s="5">
        <f t="shared" si="13"/>
        <v>320.31999999999994</v>
      </c>
      <c r="L423" s="19">
        <f>IFERROR(VLOOKUP(C423,JUNHO!B:H,7,0),"")</f>
        <v>1412.15</v>
      </c>
      <c r="M423" s="59"/>
    </row>
    <row r="424" spans="2:13">
      <c r="B424" s="7">
        <f t="shared" si="14"/>
        <v>416</v>
      </c>
      <c r="C424" s="7">
        <v>3002</v>
      </c>
      <c r="D424" s="6" t="s">
        <v>304</v>
      </c>
      <c r="E424" s="7" t="str">
        <f>IFERROR(VLOOKUP(C424,SRA!B:I,8,0),"")</f>
        <v>CLT</v>
      </c>
      <c r="F424" s="9" t="s">
        <v>725</v>
      </c>
      <c r="G424" s="7" t="str">
        <f>IFERROR(VLOOKUP(VLOOKUP(C424,SRA!B:F,5,0),FUNÇÃO!A:B,2,0),"")</f>
        <v>TEC.EM QUALIDADE IND</v>
      </c>
      <c r="H424" s="5">
        <f>IFERROR(VLOOKUP(C424,SRA!B:T,18,0),"")</f>
        <v>1537.47</v>
      </c>
      <c r="I424" s="5">
        <f>IFERROR(VLOOKUP(C424,SRA!B:T,19,0),"")</f>
        <v>0</v>
      </c>
      <c r="J424" s="5">
        <f>IFERROR(VLOOKUP(C424,JUNHO!B:F,3,0),"")</f>
        <v>1537.47</v>
      </c>
      <c r="K424" s="5">
        <f t="shared" si="13"/>
        <v>670.46</v>
      </c>
      <c r="L424" s="19">
        <f>IFERROR(VLOOKUP(C424,JUNHO!B:H,7,0),"")</f>
        <v>867.01</v>
      </c>
      <c r="M424" s="59"/>
    </row>
    <row r="425" spans="2:13">
      <c r="B425" s="7">
        <f t="shared" si="14"/>
        <v>417</v>
      </c>
      <c r="C425" s="7">
        <v>3003</v>
      </c>
      <c r="D425" s="6" t="s">
        <v>305</v>
      </c>
      <c r="E425" s="7" t="str">
        <f>IFERROR(VLOOKUP(C425,SRA!B:I,8,0),"")</f>
        <v>CLT</v>
      </c>
      <c r="F425" s="9" t="s">
        <v>725</v>
      </c>
      <c r="G425" s="7" t="str">
        <f>IFERROR(VLOOKUP(VLOOKUP(C425,SRA!B:F,5,0),FUNÇÃO!A:B,2,0),"")</f>
        <v>ANALISTA CONTABIL</v>
      </c>
      <c r="H425" s="5">
        <f>IFERROR(VLOOKUP(C425,SRA!B:T,18,0),"")</f>
        <v>2675.02</v>
      </c>
      <c r="I425" s="5">
        <f>IFERROR(VLOOKUP(C425,SRA!B:T,19,0),"")</f>
        <v>0</v>
      </c>
      <c r="J425" s="5">
        <f>IFERROR(VLOOKUP(C425,JUNHO!B:F,3,0),"")</f>
        <v>2675.02</v>
      </c>
      <c r="K425" s="5">
        <f t="shared" si="13"/>
        <v>695</v>
      </c>
      <c r="L425" s="19">
        <f>IFERROR(VLOOKUP(C425,JUNHO!B:H,7,0),"")</f>
        <v>1980.02</v>
      </c>
      <c r="M425" s="59"/>
    </row>
    <row r="426" spans="2:13">
      <c r="B426" s="7">
        <f t="shared" si="14"/>
        <v>418</v>
      </c>
      <c r="C426" s="7">
        <v>3004</v>
      </c>
      <c r="D426" s="6" t="s">
        <v>306</v>
      </c>
      <c r="E426" s="7" t="str">
        <f>IFERROR(VLOOKUP(C426,SRA!B:I,8,0),"")</f>
        <v>CLT</v>
      </c>
      <c r="F426" s="9" t="s">
        <v>725</v>
      </c>
      <c r="G426" s="7" t="str">
        <f>IFERROR(VLOOKUP(VLOOKUP(C426,SRA!B:F,5,0),FUNÇÃO!A:B,2,0),"")</f>
        <v>ANALISTA CONTABIL</v>
      </c>
      <c r="H426" s="5">
        <f>IFERROR(VLOOKUP(C426,SRA!B:T,18,0),"")</f>
        <v>2675.02</v>
      </c>
      <c r="I426" s="5">
        <f>IFERROR(VLOOKUP(C426,SRA!B:T,19,0),"")</f>
        <v>708.95</v>
      </c>
      <c r="J426" s="5">
        <f>IFERROR(VLOOKUP(C426,JUNHO!B:F,3,0),"")</f>
        <v>3714.95</v>
      </c>
      <c r="K426" s="5">
        <f t="shared" si="13"/>
        <v>762.47999999999956</v>
      </c>
      <c r="L426" s="19">
        <f>IFERROR(VLOOKUP(C426,JUNHO!B:H,7,0),"")</f>
        <v>2952.4700000000003</v>
      </c>
      <c r="M426" s="59"/>
    </row>
    <row r="427" spans="2:13">
      <c r="B427" s="7">
        <f t="shared" si="14"/>
        <v>419</v>
      </c>
      <c r="C427" s="7">
        <v>3012</v>
      </c>
      <c r="D427" s="6" t="s">
        <v>307</v>
      </c>
      <c r="E427" s="7" t="str">
        <f>IFERROR(VLOOKUP(C427,SRA!B:I,8,0),"")</f>
        <v>CLT</v>
      </c>
      <c r="F427" s="9" t="s">
        <v>725</v>
      </c>
      <c r="G427" s="7" t="str">
        <f>IFERROR(VLOOKUP(VLOOKUP(C427,SRA!B:F,5,0),FUNÇÃO!A:B,2,0),"")</f>
        <v>TEC.EM QUALIDADE IND</v>
      </c>
      <c r="H427" s="5">
        <f>IFERROR(VLOOKUP(C427,SRA!B:T,18,0),"")</f>
        <v>1537.47</v>
      </c>
      <c r="I427" s="5">
        <f>IFERROR(VLOOKUP(C427,SRA!B:T,19,0),"")</f>
        <v>0</v>
      </c>
      <c r="J427" s="5">
        <f>IFERROR(VLOOKUP(C427,JUNHO!B:F,3,0),"")</f>
        <v>1537.47</v>
      </c>
      <c r="K427" s="5">
        <f t="shared" si="13"/>
        <v>361.1099999999999</v>
      </c>
      <c r="L427" s="19">
        <f>IFERROR(VLOOKUP(C427,JUNHO!B:H,7,0),"")</f>
        <v>1176.3600000000001</v>
      </c>
      <c r="M427" s="59"/>
    </row>
    <row r="428" spans="2:13">
      <c r="B428" s="7">
        <f t="shared" si="14"/>
        <v>420</v>
      </c>
      <c r="C428" s="7">
        <v>3015</v>
      </c>
      <c r="D428" s="6" t="s">
        <v>308</v>
      </c>
      <c r="E428" s="7" t="str">
        <f>IFERROR(VLOOKUP(C428,SRA!B:I,8,0),"")</f>
        <v>CLT</v>
      </c>
      <c r="F428" s="9" t="s">
        <v>726</v>
      </c>
      <c r="G428" s="7" t="str">
        <f>IFERROR(VLOOKUP(VLOOKUP(C428,SRA!B:F,5,0),FUNÇÃO!A:B,2,0),"")</f>
        <v>TEC.EM QUALIDADE IND</v>
      </c>
      <c r="H428" s="5">
        <f>IFERROR(VLOOKUP(C428,SRA!B:T,18,0),"")</f>
        <v>1537.47</v>
      </c>
      <c r="I428" s="5">
        <f>IFERROR(VLOOKUP(C428,SRA!B:T,19,0),"")</f>
        <v>0</v>
      </c>
      <c r="J428" s="5">
        <f>IFERROR(VLOOKUP(C428,JUNHO!B:F,3,0),"")</f>
        <v>1306.4100000000001</v>
      </c>
      <c r="K428" s="5">
        <f t="shared" si="13"/>
        <v>1306.4100000000001</v>
      </c>
      <c r="L428" s="19">
        <f>IFERROR(VLOOKUP(C428,JUNHO!B:H,7,0),"")</f>
        <v>0</v>
      </c>
      <c r="M428" s="59"/>
    </row>
    <row r="429" spans="2:13">
      <c r="B429" s="7">
        <f t="shared" si="14"/>
        <v>421</v>
      </c>
      <c r="C429" s="7">
        <v>3016</v>
      </c>
      <c r="D429" s="6" t="s">
        <v>309</v>
      </c>
      <c r="E429" s="7" t="str">
        <f>IFERROR(VLOOKUP(C429,SRA!B:I,8,0),"")</f>
        <v>CLT</v>
      </c>
      <c r="F429" s="9" t="s">
        <v>725</v>
      </c>
      <c r="G429" s="7" t="str">
        <f>IFERROR(VLOOKUP(VLOOKUP(C429,SRA!B:F,5,0),FUNÇÃO!A:B,2,0),"")</f>
        <v>TEC.EM QUALIDADE IND</v>
      </c>
      <c r="H429" s="5">
        <f>IFERROR(VLOOKUP(C429,SRA!B:T,18,0),"")</f>
        <v>1537.47</v>
      </c>
      <c r="I429" s="5">
        <f>IFERROR(VLOOKUP(C429,SRA!B:T,19,0),"")</f>
        <v>0</v>
      </c>
      <c r="J429" s="5">
        <f>IFERROR(VLOOKUP(C429,JUNHO!B:F,3,0),"")</f>
        <v>1807.77</v>
      </c>
      <c r="K429" s="5">
        <f t="shared" si="13"/>
        <v>710.78</v>
      </c>
      <c r="L429" s="19">
        <f>IFERROR(VLOOKUP(C429,JUNHO!B:H,7,0),"")</f>
        <v>1096.99</v>
      </c>
      <c r="M429" s="59"/>
    </row>
    <row r="430" spans="2:13">
      <c r="B430" s="7">
        <f t="shared" si="14"/>
        <v>422</v>
      </c>
      <c r="C430" s="7">
        <v>3017</v>
      </c>
      <c r="D430" s="6" t="s">
        <v>310</v>
      </c>
      <c r="E430" s="7" t="str">
        <f>IFERROR(VLOOKUP(C430,SRA!B:I,8,0),"")</f>
        <v>CLT</v>
      </c>
      <c r="F430" s="9" t="s">
        <v>725</v>
      </c>
      <c r="G430" s="7" t="str">
        <f>IFERROR(VLOOKUP(VLOOKUP(C430,SRA!B:F,5,0),FUNÇÃO!A:B,2,0),"")</f>
        <v>TEC.EM QUALIDADE IND</v>
      </c>
      <c r="H430" s="5">
        <f>IFERROR(VLOOKUP(C430,SRA!B:T,18,0),"")</f>
        <v>1537.47</v>
      </c>
      <c r="I430" s="5">
        <f>IFERROR(VLOOKUP(C430,SRA!B:T,19,0),"")</f>
        <v>0</v>
      </c>
      <c r="J430" s="5">
        <f>IFERROR(VLOOKUP(C430,JUNHO!B:F,3,0),"")</f>
        <v>1807.85</v>
      </c>
      <c r="K430" s="5">
        <f t="shared" si="13"/>
        <v>835.75999999999988</v>
      </c>
      <c r="L430" s="19">
        <f>IFERROR(VLOOKUP(C430,JUNHO!B:H,7,0),"")</f>
        <v>972.09</v>
      </c>
      <c r="M430" s="59"/>
    </row>
    <row r="431" spans="2:13">
      <c r="B431" s="7">
        <f t="shared" si="14"/>
        <v>423</v>
      </c>
      <c r="C431" s="7">
        <v>3019</v>
      </c>
      <c r="D431" s="6" t="s">
        <v>311</v>
      </c>
      <c r="E431" s="7" t="str">
        <f>IFERROR(VLOOKUP(C431,SRA!B:I,8,0),"")</f>
        <v>CLT</v>
      </c>
      <c r="F431" s="9" t="s">
        <v>725</v>
      </c>
      <c r="G431" s="7" t="str">
        <f>IFERROR(VLOOKUP(VLOOKUP(C431,SRA!B:F,5,0),FUNÇÃO!A:B,2,0),"")</f>
        <v>TEC.EM QUALIDADE IND</v>
      </c>
      <c r="H431" s="5">
        <f>IFERROR(VLOOKUP(C431,SRA!B:T,18,0),"")</f>
        <v>1537.47</v>
      </c>
      <c r="I431" s="5">
        <f>IFERROR(VLOOKUP(C431,SRA!B:T,19,0),"")</f>
        <v>0</v>
      </c>
      <c r="J431" s="5">
        <f>IFERROR(VLOOKUP(C431,JUNHO!B:F,3,0),"")</f>
        <v>2078.0700000000002</v>
      </c>
      <c r="K431" s="5">
        <f t="shared" si="13"/>
        <v>143.19000000000005</v>
      </c>
      <c r="L431" s="19">
        <f>IFERROR(VLOOKUP(C431,JUNHO!B:H,7,0),"")</f>
        <v>1934.88</v>
      </c>
      <c r="M431" s="59"/>
    </row>
    <row r="432" spans="2:13">
      <c r="B432" s="7">
        <f t="shared" si="14"/>
        <v>424</v>
      </c>
      <c r="C432" s="7">
        <v>3020</v>
      </c>
      <c r="D432" s="6" t="s">
        <v>312</v>
      </c>
      <c r="E432" s="7" t="str">
        <f>IFERROR(VLOOKUP(C432,SRA!B:I,8,0),"")</f>
        <v>CLT</v>
      </c>
      <c r="F432" s="9" t="s">
        <v>725</v>
      </c>
      <c r="G432" s="7" t="str">
        <f>IFERROR(VLOOKUP(VLOOKUP(C432,SRA!B:F,5,0),FUNÇÃO!A:B,2,0),"")</f>
        <v>TEC. EM ADM. E FIN.</v>
      </c>
      <c r="H432" s="5">
        <f>IFERROR(VLOOKUP(C432,SRA!B:T,18,0),"")</f>
        <v>1537.47</v>
      </c>
      <c r="I432" s="5">
        <f>IFERROR(VLOOKUP(C432,SRA!B:T,19,0),"")</f>
        <v>0</v>
      </c>
      <c r="J432" s="5">
        <f>IFERROR(VLOOKUP(C432,JUNHO!B:F,3,0),"")</f>
        <v>1537.47</v>
      </c>
      <c r="K432" s="5">
        <f t="shared" si="13"/>
        <v>125.78999999999996</v>
      </c>
      <c r="L432" s="19">
        <f>IFERROR(VLOOKUP(C432,JUNHO!B:H,7,0),"")</f>
        <v>1411.68</v>
      </c>
      <c r="M432" s="59"/>
    </row>
    <row r="433" spans="2:13">
      <c r="B433" s="7">
        <f t="shared" si="14"/>
        <v>425</v>
      </c>
      <c r="C433" s="7">
        <v>3023</v>
      </c>
      <c r="D433" s="6" t="s">
        <v>465</v>
      </c>
      <c r="E433" s="7" t="str">
        <f>IFERROR(VLOOKUP(C433,SRA!B:I,8,0),"")</f>
        <v>CLT</v>
      </c>
      <c r="F433" s="9" t="s">
        <v>725</v>
      </c>
      <c r="G433" s="7" t="str">
        <f>IFERROR(VLOOKUP(VLOOKUP(C433,SRA!B:F,5,0),FUNÇÃO!A:B,2,0),"")</f>
        <v>ANA ASS FARMACEUTICA</v>
      </c>
      <c r="H433" s="5">
        <f>IFERROR(VLOOKUP(C433,SRA!B:T,18,0),"")</f>
        <v>3414.1</v>
      </c>
      <c r="I433" s="5">
        <f>IFERROR(VLOOKUP(C433,SRA!B:T,19,0),"")</f>
        <v>0</v>
      </c>
      <c r="J433" s="5">
        <f>IFERROR(VLOOKUP(C433,JUNHO!B:F,3,0),"")</f>
        <v>3414.1</v>
      </c>
      <c r="K433" s="5">
        <f t="shared" si="13"/>
        <v>469.48</v>
      </c>
      <c r="L433" s="19">
        <f>IFERROR(VLOOKUP(C433,JUNHO!B:H,7,0),"")</f>
        <v>2944.62</v>
      </c>
      <c r="M433" s="59"/>
    </row>
    <row r="434" spans="2:13">
      <c r="B434" s="7">
        <f t="shared" si="14"/>
        <v>426</v>
      </c>
      <c r="C434" s="7">
        <v>3025</v>
      </c>
      <c r="D434" s="6" t="s">
        <v>504</v>
      </c>
      <c r="E434" s="7" t="str">
        <f>IFERROR(VLOOKUP(C434,SRA!B:I,8,0),"")</f>
        <v>CLT</v>
      </c>
      <c r="F434" s="9" t="s">
        <v>725</v>
      </c>
      <c r="G434" s="7" t="str">
        <f>IFERROR(VLOOKUP(VLOOKUP(C434,SRA!B:F,5,0),FUNÇÃO!A:B,2,0),"")</f>
        <v>ANA ASS FARMACEUTICA</v>
      </c>
      <c r="H434" s="5">
        <f>IFERROR(VLOOKUP(C434,SRA!B:T,18,0),"")</f>
        <v>3414.1</v>
      </c>
      <c r="I434" s="5">
        <f>IFERROR(VLOOKUP(C434,SRA!B:T,19,0),"")</f>
        <v>0</v>
      </c>
      <c r="J434" s="5">
        <f>IFERROR(VLOOKUP(C434,JUNHO!B:F,3,0),"")</f>
        <v>3684.4</v>
      </c>
      <c r="K434" s="5">
        <f t="shared" si="13"/>
        <v>1789.1200000000001</v>
      </c>
      <c r="L434" s="19">
        <f>IFERROR(VLOOKUP(C434,JUNHO!B:H,7,0),"")</f>
        <v>1895.28</v>
      </c>
      <c r="M434" s="59"/>
    </row>
    <row r="435" spans="2:13">
      <c r="B435" s="7">
        <f t="shared" si="14"/>
        <v>427</v>
      </c>
      <c r="C435" s="7">
        <v>3027</v>
      </c>
      <c r="D435" s="6" t="s">
        <v>313</v>
      </c>
      <c r="E435" s="7" t="str">
        <f>IFERROR(VLOOKUP(C435,SRA!B:I,8,0),"")</f>
        <v>CLT</v>
      </c>
      <c r="F435" s="1" t="s">
        <v>757</v>
      </c>
      <c r="G435" s="7" t="str">
        <f>IFERROR(VLOOKUP(VLOOKUP(C435,SRA!B:F,5,0),FUNÇÃO!A:B,2,0),"")</f>
        <v>ANA ASS FARMACEUTICA</v>
      </c>
      <c r="H435" s="5">
        <f>IFERROR(VLOOKUP(C435,SRA!B:T,18,0),"")</f>
        <v>3414.1</v>
      </c>
      <c r="I435" s="5">
        <f>IFERROR(VLOOKUP(C435,SRA!B:T,19,0),"")</f>
        <v>0</v>
      </c>
      <c r="J435" s="5">
        <f>IFERROR(VLOOKUP(C435,JUNHO!B:F,3,0),"")</f>
        <v>6230.76</v>
      </c>
      <c r="K435" s="5">
        <f t="shared" si="13"/>
        <v>4764.84</v>
      </c>
      <c r="L435" s="19">
        <f>IFERROR(VLOOKUP(C435,JUNHO!B:H,7,0),"")</f>
        <v>1465.92</v>
      </c>
      <c r="M435" s="59"/>
    </row>
    <row r="436" spans="2:13">
      <c r="B436" s="7">
        <f t="shared" si="14"/>
        <v>428</v>
      </c>
      <c r="C436" s="7">
        <v>3028</v>
      </c>
      <c r="D436" s="6" t="s">
        <v>314</v>
      </c>
      <c r="E436" s="7" t="str">
        <f>IFERROR(VLOOKUP(C436,SRA!B:I,8,0),"")</f>
        <v>CLT</v>
      </c>
      <c r="F436" s="9" t="s">
        <v>725</v>
      </c>
      <c r="G436" s="7" t="str">
        <f>IFERROR(VLOOKUP(VLOOKUP(C436,SRA!B:F,5,0),FUNÇÃO!A:B,2,0),"")</f>
        <v>ANALISTA QUALI IND</v>
      </c>
      <c r="H436" s="5">
        <f>IFERROR(VLOOKUP(C436,SRA!B:T,18,0),"")</f>
        <v>4656.5600000000004</v>
      </c>
      <c r="I436" s="5">
        <f>IFERROR(VLOOKUP(C436,SRA!B:T,19,0),"")</f>
        <v>1993.92</v>
      </c>
      <c r="J436" s="5">
        <f>IFERROR(VLOOKUP(C436,JUNHO!B:F,3,0),"")</f>
        <v>7191.08</v>
      </c>
      <c r="K436" s="5">
        <f t="shared" si="13"/>
        <v>2617.41</v>
      </c>
      <c r="L436" s="19">
        <f>IFERROR(VLOOKUP(C436,JUNHO!B:H,7,0),"")</f>
        <v>4573.67</v>
      </c>
      <c r="M436" s="59"/>
    </row>
    <row r="437" spans="2:13">
      <c r="B437" s="7">
        <f t="shared" si="14"/>
        <v>429</v>
      </c>
      <c r="C437" s="7">
        <v>3029</v>
      </c>
      <c r="D437" s="6" t="s">
        <v>502</v>
      </c>
      <c r="E437" s="7" t="str">
        <f>IFERROR(VLOOKUP(C437,SRA!B:I,8,0),"")</f>
        <v>CLT</v>
      </c>
      <c r="F437" s="9" t="s">
        <v>725</v>
      </c>
      <c r="G437" s="7" t="str">
        <f>IFERROR(VLOOKUP(VLOOKUP(C437,SRA!B:F,5,0),FUNÇÃO!A:B,2,0),"")</f>
        <v>ANA ASS FARMACEUTICA</v>
      </c>
      <c r="H437" s="5">
        <f>IFERROR(VLOOKUP(C437,SRA!B:T,18,0),"")</f>
        <v>3414.1</v>
      </c>
      <c r="I437" s="5">
        <f>IFERROR(VLOOKUP(C437,SRA!B:T,19,0),"")</f>
        <v>0</v>
      </c>
      <c r="J437" s="5">
        <f>IFERROR(VLOOKUP(C437,JUNHO!B:F,3,0),"")</f>
        <v>3414.1</v>
      </c>
      <c r="K437" s="5">
        <f t="shared" si="13"/>
        <v>445.53999999999996</v>
      </c>
      <c r="L437" s="19">
        <f>IFERROR(VLOOKUP(C437,JUNHO!B:H,7,0),"")</f>
        <v>2968.56</v>
      </c>
      <c r="M437" s="59"/>
    </row>
    <row r="438" spans="2:13">
      <c r="B438" s="7">
        <f t="shared" si="14"/>
        <v>430</v>
      </c>
      <c r="C438" s="7">
        <v>3031</v>
      </c>
      <c r="D438" s="6" t="s">
        <v>315</v>
      </c>
      <c r="E438" s="7" t="str">
        <f>IFERROR(VLOOKUP(C438,SRA!B:I,8,0),"")</f>
        <v>CLT</v>
      </c>
      <c r="F438" s="9" t="s">
        <v>725</v>
      </c>
      <c r="G438" s="7" t="str">
        <f>IFERROR(VLOOKUP(VLOOKUP(C438,SRA!B:F,5,0),FUNÇÃO!A:B,2,0),"")</f>
        <v>MEDICO DO TRABALHO</v>
      </c>
      <c r="H438" s="5">
        <f>IFERROR(VLOOKUP(C438,SRA!B:T,18,0),"")</f>
        <v>5296.42</v>
      </c>
      <c r="I438" s="5">
        <f>IFERROR(VLOOKUP(C438,SRA!B:T,19,0),"")</f>
        <v>0</v>
      </c>
      <c r="J438" s="5">
        <f>IFERROR(VLOOKUP(C438,JUNHO!B:F,3,0),"")</f>
        <v>6194.41</v>
      </c>
      <c r="K438" s="5">
        <f t="shared" si="13"/>
        <v>1316.7799999999997</v>
      </c>
      <c r="L438" s="19">
        <f>IFERROR(VLOOKUP(C438,JUNHO!B:H,7,0),"")</f>
        <v>4877.63</v>
      </c>
      <c r="M438" s="59"/>
    </row>
    <row r="439" spans="2:13">
      <c r="B439" s="7">
        <f t="shared" si="14"/>
        <v>431</v>
      </c>
      <c r="C439" s="7">
        <v>3032</v>
      </c>
      <c r="D439" s="6" t="s">
        <v>442</v>
      </c>
      <c r="E439" s="7" t="str">
        <f>IFERROR(VLOOKUP(C439,SRA!B:I,8,0),"")</f>
        <v>CLT</v>
      </c>
      <c r="F439" s="9" t="s">
        <v>725</v>
      </c>
      <c r="G439" s="7" t="str">
        <f>IFERROR(VLOOKUP(VLOOKUP(C439,SRA!B:F,5,0),FUNÇÃO!A:B,2,0),"")</f>
        <v>ANA ASS FARMACEUTICA</v>
      </c>
      <c r="H439" s="5">
        <f>IFERROR(VLOOKUP(C439,SRA!B:T,18,0),"")</f>
        <v>3414.1</v>
      </c>
      <c r="I439" s="5">
        <f>IFERROR(VLOOKUP(C439,SRA!B:T,19,0),"")</f>
        <v>0</v>
      </c>
      <c r="J439" s="5">
        <f>IFERROR(VLOOKUP(C439,JUNHO!B:F,3,0),"")</f>
        <v>3414.1</v>
      </c>
      <c r="K439" s="5">
        <f t="shared" si="13"/>
        <v>447.7800000000002</v>
      </c>
      <c r="L439" s="19">
        <f>IFERROR(VLOOKUP(C439,JUNHO!B:H,7,0),"")</f>
        <v>2966.3199999999997</v>
      </c>
      <c r="M439" s="59"/>
    </row>
    <row r="440" spans="2:13">
      <c r="B440" s="7">
        <f t="shared" si="14"/>
        <v>432</v>
      </c>
      <c r="C440" s="7">
        <v>3036</v>
      </c>
      <c r="D440" s="6" t="s">
        <v>316</v>
      </c>
      <c r="E440" s="7" t="str">
        <f>IFERROR(VLOOKUP(C440,SRA!B:I,8,0),"")</f>
        <v>CLT</v>
      </c>
      <c r="F440" s="9" t="s">
        <v>725</v>
      </c>
      <c r="G440" s="7" t="str">
        <f>IFERROR(VLOOKUP(VLOOKUP(C440,SRA!B:F,5,0),FUNÇÃO!A:B,2,0),"")</f>
        <v>TEC.EM QUALIDADE IND</v>
      </c>
      <c r="H440" s="5">
        <f>IFERROR(VLOOKUP(C440,SRA!B:T,18,0),"")</f>
        <v>1537.47</v>
      </c>
      <c r="I440" s="5">
        <f>IFERROR(VLOOKUP(C440,SRA!B:T,19,0),"")</f>
        <v>0</v>
      </c>
      <c r="J440" s="5">
        <f>IFERROR(VLOOKUP(C440,JUNHO!B:F,3,0),"")</f>
        <v>1537.47</v>
      </c>
      <c r="K440" s="5">
        <f t="shared" si="13"/>
        <v>143.25</v>
      </c>
      <c r="L440" s="19">
        <f>IFERROR(VLOOKUP(C440,JUNHO!B:H,7,0),"")</f>
        <v>1394.22</v>
      </c>
      <c r="M440" s="59"/>
    </row>
    <row r="441" spans="2:13">
      <c r="B441" s="7">
        <f t="shared" si="14"/>
        <v>433</v>
      </c>
      <c r="C441" s="7">
        <v>3037</v>
      </c>
      <c r="D441" s="6" t="s">
        <v>317</v>
      </c>
      <c r="E441" s="7" t="str">
        <f>IFERROR(VLOOKUP(C441,SRA!B:I,8,0),"")</f>
        <v>CLT</v>
      </c>
      <c r="F441" s="9" t="s">
        <v>725</v>
      </c>
      <c r="G441" s="7" t="str">
        <f>IFERROR(VLOOKUP(VLOOKUP(C441,SRA!B:F,5,0),FUNÇÃO!A:B,2,0),"")</f>
        <v>AUX. LABORATORIO</v>
      </c>
      <c r="H441" s="5">
        <f>IFERROR(VLOOKUP(C441,SRA!B:T,18,0),"")</f>
        <v>1048.8800000000001</v>
      </c>
      <c r="I441" s="5">
        <f>IFERROR(VLOOKUP(C441,SRA!B:T,19,0),"")</f>
        <v>0</v>
      </c>
      <c r="J441" s="5">
        <f>IFERROR(VLOOKUP(C441,JUNHO!B:F,3,0),"")</f>
        <v>1456.87</v>
      </c>
      <c r="K441" s="5">
        <f t="shared" si="13"/>
        <v>228.2199999999998</v>
      </c>
      <c r="L441" s="19">
        <f>IFERROR(VLOOKUP(C441,JUNHO!B:H,7,0),"")</f>
        <v>1228.6500000000001</v>
      </c>
      <c r="M441" s="59"/>
    </row>
    <row r="442" spans="2:13">
      <c r="B442" s="7">
        <f t="shared" si="14"/>
        <v>434</v>
      </c>
      <c r="C442" s="7">
        <v>3039</v>
      </c>
      <c r="D442" s="6" t="s">
        <v>318</v>
      </c>
      <c r="E442" s="7" t="str">
        <f>IFERROR(VLOOKUP(C442,SRA!B:I,8,0),"")</f>
        <v>CLT</v>
      </c>
      <c r="F442" s="9" t="s">
        <v>725</v>
      </c>
      <c r="G442" s="7" t="str">
        <f>IFERROR(VLOOKUP(VLOOKUP(C442,SRA!B:F,5,0),FUNÇÃO!A:B,2,0),"")</f>
        <v>TEC. EM OPTICA</v>
      </c>
      <c r="H442" s="5">
        <f>IFERROR(VLOOKUP(C442,SRA!B:T,18,0),"")</f>
        <v>1537.47</v>
      </c>
      <c r="I442" s="5">
        <f>IFERROR(VLOOKUP(C442,SRA!B:T,19,0),"")</f>
        <v>0</v>
      </c>
      <c r="J442" s="5">
        <f>IFERROR(VLOOKUP(C442,JUNHO!B:F,3,0),"")</f>
        <v>1807.77</v>
      </c>
      <c r="K442" s="5">
        <f t="shared" si="13"/>
        <v>570.88999999999987</v>
      </c>
      <c r="L442" s="19">
        <f>IFERROR(VLOOKUP(C442,JUNHO!B:H,7,0),"")</f>
        <v>1236.8800000000001</v>
      </c>
      <c r="M442" s="59"/>
    </row>
    <row r="443" spans="2:13">
      <c r="B443" s="7">
        <f t="shared" si="14"/>
        <v>435</v>
      </c>
      <c r="C443" s="7">
        <v>3040</v>
      </c>
      <c r="D443" s="6" t="s">
        <v>319</v>
      </c>
      <c r="E443" s="7" t="str">
        <f>IFERROR(VLOOKUP(C443,SRA!B:I,8,0),"")</f>
        <v>CLT</v>
      </c>
      <c r="F443" s="9" t="s">
        <v>725</v>
      </c>
      <c r="G443" s="7" t="str">
        <f>IFERROR(VLOOKUP(VLOOKUP(C443,SRA!B:F,5,0),FUNÇÃO!A:B,2,0),"")</f>
        <v>TEC. EM OPTICA</v>
      </c>
      <c r="H443" s="5">
        <f>IFERROR(VLOOKUP(C443,SRA!B:T,18,0),"")</f>
        <v>1537.47</v>
      </c>
      <c r="I443" s="5">
        <f>IFERROR(VLOOKUP(C443,SRA!B:T,19,0),"")</f>
        <v>0</v>
      </c>
      <c r="J443" s="5">
        <f>IFERROR(VLOOKUP(C443,JUNHO!B:F,3,0),"")</f>
        <v>1807.77</v>
      </c>
      <c r="K443" s="5">
        <f t="shared" si="13"/>
        <v>875.81999999999994</v>
      </c>
      <c r="L443" s="19">
        <f>IFERROR(VLOOKUP(C443,JUNHO!B:H,7,0),"")</f>
        <v>931.95</v>
      </c>
      <c r="M443" s="59"/>
    </row>
    <row r="444" spans="2:13">
      <c r="B444" s="7">
        <f t="shared" si="14"/>
        <v>436</v>
      </c>
      <c r="C444" s="7">
        <v>3044</v>
      </c>
      <c r="D444" s="6" t="s">
        <v>451</v>
      </c>
      <c r="E444" s="7" t="str">
        <f>IFERROR(VLOOKUP(C444,SRA!B:I,8,0),"")</f>
        <v>CLT</v>
      </c>
      <c r="F444" s="9" t="s">
        <v>725</v>
      </c>
      <c r="G444" s="7" t="str">
        <f>IFERROR(VLOOKUP(VLOOKUP(C444,SRA!B:F,5,0),FUNÇÃO!A:B,2,0),"")</f>
        <v>ANA ASS FARMACEUTICA</v>
      </c>
      <c r="H444" s="5">
        <f>IFERROR(VLOOKUP(C444,SRA!B:T,18,0),"")</f>
        <v>3414.1</v>
      </c>
      <c r="I444" s="5">
        <f>IFERROR(VLOOKUP(C444,SRA!B:T,19,0),"")</f>
        <v>0</v>
      </c>
      <c r="J444" s="5">
        <f>IFERROR(VLOOKUP(C444,JUNHO!B:F,3,0),"")</f>
        <v>3573.1</v>
      </c>
      <c r="K444" s="5">
        <f t="shared" si="13"/>
        <v>497.82999999999993</v>
      </c>
      <c r="L444" s="19">
        <f>IFERROR(VLOOKUP(C444,JUNHO!B:H,7,0),"")</f>
        <v>3075.27</v>
      </c>
      <c r="M444" s="59"/>
    </row>
    <row r="445" spans="2:13">
      <c r="B445" s="7">
        <f t="shared" si="14"/>
        <v>437</v>
      </c>
      <c r="C445" s="7">
        <v>3045</v>
      </c>
      <c r="D445" s="6" t="s">
        <v>486</v>
      </c>
      <c r="E445" s="7" t="str">
        <f>IFERROR(VLOOKUP(C445,SRA!B:I,8,0),"")</f>
        <v>CLT</v>
      </c>
      <c r="F445" s="9" t="s">
        <v>725</v>
      </c>
      <c r="G445" s="7" t="str">
        <f>IFERROR(VLOOKUP(VLOOKUP(C445,SRA!B:F,5,0),FUNÇÃO!A:B,2,0),"")</f>
        <v>ANA ASS FARMACEUTICA</v>
      </c>
      <c r="H445" s="5">
        <f>IFERROR(VLOOKUP(C445,SRA!B:T,18,0),"")</f>
        <v>3414.1</v>
      </c>
      <c r="I445" s="5">
        <f>IFERROR(VLOOKUP(C445,SRA!B:T,19,0),"")</f>
        <v>0</v>
      </c>
      <c r="J445" s="5">
        <f>IFERROR(VLOOKUP(C445,JUNHO!B:F,3,0),"")</f>
        <v>3684.4</v>
      </c>
      <c r="K445" s="5">
        <f t="shared" si="13"/>
        <v>1383.2600000000002</v>
      </c>
      <c r="L445" s="19">
        <f>IFERROR(VLOOKUP(C445,JUNHO!B:H,7,0),"")</f>
        <v>2301.14</v>
      </c>
      <c r="M445" s="59"/>
    </row>
    <row r="446" spans="2:13">
      <c r="B446" s="7">
        <f t="shared" si="14"/>
        <v>438</v>
      </c>
      <c r="C446" s="7">
        <v>3046</v>
      </c>
      <c r="D446" s="6" t="s">
        <v>506</v>
      </c>
      <c r="E446" s="7" t="str">
        <f>IFERROR(VLOOKUP(C446,SRA!B:I,8,0),"")</f>
        <v>CLT</v>
      </c>
      <c r="F446" s="9" t="s">
        <v>725</v>
      </c>
      <c r="G446" s="7" t="str">
        <f>IFERROR(VLOOKUP(VLOOKUP(C446,SRA!B:F,5,0),FUNÇÃO!A:B,2,0),"")</f>
        <v>ANA ASS FARMACEUTICA</v>
      </c>
      <c r="H446" s="5">
        <f>IFERROR(VLOOKUP(C446,SRA!B:T,18,0),"")</f>
        <v>3414.1</v>
      </c>
      <c r="I446" s="5">
        <f>IFERROR(VLOOKUP(C446,SRA!B:T,19,0),"")</f>
        <v>0</v>
      </c>
      <c r="J446" s="5">
        <f>IFERROR(VLOOKUP(C446,JUNHO!B:F,3,0),"")</f>
        <v>3684.4</v>
      </c>
      <c r="K446" s="5">
        <f t="shared" si="13"/>
        <v>588.63999999999987</v>
      </c>
      <c r="L446" s="19">
        <f>IFERROR(VLOOKUP(C446,JUNHO!B:H,7,0),"")</f>
        <v>3095.76</v>
      </c>
      <c r="M446" s="59"/>
    </row>
    <row r="447" spans="2:13">
      <c r="B447" s="7">
        <f t="shared" si="14"/>
        <v>439</v>
      </c>
      <c r="C447" s="7">
        <v>3047</v>
      </c>
      <c r="D447" s="6" t="s">
        <v>320</v>
      </c>
      <c r="E447" s="7" t="str">
        <f>IFERROR(VLOOKUP(C447,SRA!B:I,8,0),"")</f>
        <v>CLT</v>
      </c>
      <c r="F447" s="9" t="s">
        <v>725</v>
      </c>
      <c r="G447" s="7" t="str">
        <f>IFERROR(VLOOKUP(VLOOKUP(C447,SRA!B:F,5,0),FUNÇÃO!A:B,2,0),"")</f>
        <v>TEC. EM ADM. E FIN.</v>
      </c>
      <c r="H447" s="5">
        <f>IFERROR(VLOOKUP(C447,SRA!B:T,18,0),"")</f>
        <v>1537.47</v>
      </c>
      <c r="I447" s="5">
        <f>IFERROR(VLOOKUP(C447,SRA!B:T,19,0),"")</f>
        <v>0</v>
      </c>
      <c r="J447" s="5">
        <f>IFERROR(VLOOKUP(C447,JUNHO!B:F,3,0),"")</f>
        <v>1537.47</v>
      </c>
      <c r="K447" s="5">
        <f t="shared" si="13"/>
        <v>580.01</v>
      </c>
      <c r="L447" s="19">
        <f>IFERROR(VLOOKUP(C447,JUNHO!B:H,7,0),"")</f>
        <v>957.46</v>
      </c>
      <c r="M447" s="59"/>
    </row>
    <row r="448" spans="2:13">
      <c r="B448" s="7">
        <f t="shared" si="14"/>
        <v>440</v>
      </c>
      <c r="C448" s="7">
        <v>3049</v>
      </c>
      <c r="D448" s="6" t="s">
        <v>321</v>
      </c>
      <c r="E448" s="7" t="str">
        <f>IFERROR(VLOOKUP(C448,SRA!B:I,8,0),"")</f>
        <v>CLT</v>
      </c>
      <c r="F448" s="9" t="s">
        <v>725</v>
      </c>
      <c r="G448" s="7" t="str">
        <f>IFERROR(VLOOKUP(VLOOKUP(C448,SRA!B:F,5,0),FUNÇÃO!A:B,2,0),"")</f>
        <v>ANA. SEG DO TRABALHO</v>
      </c>
      <c r="H448" s="5">
        <f>IFERROR(VLOOKUP(C448,SRA!B:T,18,0),"")</f>
        <v>2675.02</v>
      </c>
      <c r="I448" s="5">
        <f>IFERROR(VLOOKUP(C448,SRA!B:T,19,0),"")</f>
        <v>1993.92</v>
      </c>
      <c r="J448" s="5">
        <f>IFERROR(VLOOKUP(C448,JUNHO!B:F,3,0),"")</f>
        <v>4668.9399999999996</v>
      </c>
      <c r="K448" s="5">
        <f t="shared" si="13"/>
        <v>2469.0799999999995</v>
      </c>
      <c r="L448" s="19">
        <f>IFERROR(VLOOKUP(C448,JUNHO!B:H,7,0),"")</f>
        <v>2199.86</v>
      </c>
      <c r="M448" s="59"/>
    </row>
    <row r="449" spans="2:13">
      <c r="B449" s="7">
        <f t="shared" si="14"/>
        <v>441</v>
      </c>
      <c r="C449" s="7">
        <v>3052</v>
      </c>
      <c r="D449" s="6" t="s">
        <v>322</v>
      </c>
      <c r="E449" s="7" t="str">
        <f>IFERROR(VLOOKUP(C449,SRA!B:I,8,0),"")</f>
        <v>CLT</v>
      </c>
      <c r="F449" s="9" t="s">
        <v>725</v>
      </c>
      <c r="G449" s="7" t="str">
        <f>IFERROR(VLOOKUP(VLOOKUP(C449,SRA!B:F,5,0),FUNÇÃO!A:B,2,0),"")</f>
        <v>FARMACEUTICO IND</v>
      </c>
      <c r="H449" s="5">
        <f>IFERROR(VLOOKUP(C449,SRA!B:T,18,0),"")</f>
        <v>4656.5600000000004</v>
      </c>
      <c r="I449" s="5">
        <f>IFERROR(VLOOKUP(C449,SRA!B:T,19,0),"")</f>
        <v>0</v>
      </c>
      <c r="J449" s="5">
        <f>IFERROR(VLOOKUP(C449,JUNHO!B:F,3,0),"")</f>
        <v>4656.5600000000004</v>
      </c>
      <c r="K449" s="5">
        <f t="shared" si="13"/>
        <v>813.60000000000036</v>
      </c>
      <c r="L449" s="19">
        <f>IFERROR(VLOOKUP(C449,JUNHO!B:H,7,0),"")</f>
        <v>3842.96</v>
      </c>
      <c r="M449" s="59"/>
    </row>
    <row r="450" spans="2:13">
      <c r="B450" s="7">
        <f t="shared" si="14"/>
        <v>442</v>
      </c>
      <c r="C450" s="7">
        <v>3055</v>
      </c>
      <c r="D450" s="6" t="s">
        <v>497</v>
      </c>
      <c r="E450" s="7" t="str">
        <f>IFERROR(VLOOKUP(C450,SRA!B:I,8,0),"")</f>
        <v>CLT</v>
      </c>
      <c r="F450" s="9" t="s">
        <v>725</v>
      </c>
      <c r="G450" s="7" t="str">
        <f>IFERROR(VLOOKUP(VLOOKUP(C450,SRA!B:F,5,0),FUNÇÃO!A:B,2,0),"")</f>
        <v>ANA ASS FARMACEUTICA</v>
      </c>
      <c r="H450" s="5">
        <f>IFERROR(VLOOKUP(C450,SRA!B:T,18,0),"")</f>
        <v>3414.1</v>
      </c>
      <c r="I450" s="5">
        <f>IFERROR(VLOOKUP(C450,SRA!B:T,19,0),"")</f>
        <v>0</v>
      </c>
      <c r="J450" s="5">
        <f>IFERROR(VLOOKUP(C450,JUNHO!B:F,3,0),"")</f>
        <v>3414.1</v>
      </c>
      <c r="K450" s="5">
        <f t="shared" si="13"/>
        <v>1166.4099999999999</v>
      </c>
      <c r="L450" s="19">
        <f>IFERROR(VLOOKUP(C450,JUNHO!B:H,7,0),"")</f>
        <v>2247.69</v>
      </c>
      <c r="M450" s="59"/>
    </row>
    <row r="451" spans="2:13">
      <c r="B451" s="7">
        <f t="shared" si="14"/>
        <v>443</v>
      </c>
      <c r="C451" s="7">
        <v>3057</v>
      </c>
      <c r="D451" s="6" t="s">
        <v>323</v>
      </c>
      <c r="E451" s="7" t="str">
        <f>IFERROR(VLOOKUP(C451,SRA!B:I,8,0),"")</f>
        <v>CLT</v>
      </c>
      <c r="F451" s="9" t="s">
        <v>725</v>
      </c>
      <c r="G451" s="7" t="str">
        <f>IFERROR(VLOOKUP(VLOOKUP(C451,SRA!B:F,5,0),FUNÇÃO!A:B,2,0),"")</f>
        <v>TEC.EM QUALIDADE IND</v>
      </c>
      <c r="H451" s="5">
        <f>IFERROR(VLOOKUP(C451,SRA!B:T,18,0),"")</f>
        <v>1537.47</v>
      </c>
      <c r="I451" s="5">
        <f>IFERROR(VLOOKUP(C451,SRA!B:T,19,0),"")</f>
        <v>0</v>
      </c>
      <c r="J451" s="5">
        <f>IFERROR(VLOOKUP(C451,JUNHO!B:F,3,0),"")</f>
        <v>1537.47</v>
      </c>
      <c r="K451" s="5">
        <f t="shared" si="13"/>
        <v>163.48000000000002</v>
      </c>
      <c r="L451" s="19">
        <f>IFERROR(VLOOKUP(C451,JUNHO!B:H,7,0),"")</f>
        <v>1373.99</v>
      </c>
      <c r="M451" s="59"/>
    </row>
    <row r="452" spans="2:13">
      <c r="B452" s="7">
        <f t="shared" si="14"/>
        <v>444</v>
      </c>
      <c r="C452" s="7">
        <v>3061</v>
      </c>
      <c r="D452" s="6" t="s">
        <v>324</v>
      </c>
      <c r="E452" s="7" t="str">
        <f>IFERROR(VLOOKUP(C452,SRA!B:I,8,0),"")</f>
        <v>CLT</v>
      </c>
      <c r="F452" s="9" t="s">
        <v>725</v>
      </c>
      <c r="G452" s="7" t="str">
        <f>IFERROR(VLOOKUP(VLOOKUP(C452,SRA!B:F,5,0),FUNÇÃO!A:B,2,0),"")</f>
        <v>TEC.EM QUALIDADE IND</v>
      </c>
      <c r="H452" s="5">
        <f>IFERROR(VLOOKUP(C452,SRA!B:T,18,0),"")</f>
        <v>1537.47</v>
      </c>
      <c r="I452" s="5">
        <f>IFERROR(VLOOKUP(C452,SRA!B:T,19,0),"")</f>
        <v>0</v>
      </c>
      <c r="J452" s="5">
        <f>IFERROR(VLOOKUP(C452,JUNHO!B:F,3,0),"")</f>
        <v>1537.47</v>
      </c>
      <c r="K452" s="5">
        <f t="shared" si="13"/>
        <v>230.68000000000006</v>
      </c>
      <c r="L452" s="19">
        <f>IFERROR(VLOOKUP(C452,JUNHO!B:H,7,0),"")</f>
        <v>1306.79</v>
      </c>
      <c r="M452" s="59"/>
    </row>
    <row r="453" spans="2:13">
      <c r="B453" s="7">
        <f t="shared" si="14"/>
        <v>445</v>
      </c>
      <c r="C453" s="7">
        <v>3062</v>
      </c>
      <c r="D453" s="6" t="s">
        <v>325</v>
      </c>
      <c r="E453" s="7" t="str">
        <f>IFERROR(VLOOKUP(C453,SRA!B:I,8,0),"")</f>
        <v>CLT</v>
      </c>
      <c r="F453" s="9" t="s">
        <v>725</v>
      </c>
      <c r="G453" s="7" t="str">
        <f>IFERROR(VLOOKUP(VLOOKUP(C453,SRA!B:F,5,0),FUNÇÃO!A:B,2,0),"")</f>
        <v>AUX. LABORATORIO</v>
      </c>
      <c r="H453" s="5">
        <f>IFERROR(VLOOKUP(C453,SRA!B:T,18,0),"")</f>
        <v>1048.8800000000001</v>
      </c>
      <c r="I453" s="5">
        <f>IFERROR(VLOOKUP(C453,SRA!B:T,19,0),"")</f>
        <v>0</v>
      </c>
      <c r="J453" s="5">
        <f>IFERROR(VLOOKUP(C453,JUNHO!B:F,3,0),"")</f>
        <v>1912.52</v>
      </c>
      <c r="K453" s="5">
        <f t="shared" si="13"/>
        <v>792.75</v>
      </c>
      <c r="L453" s="19">
        <f>IFERROR(VLOOKUP(C453,JUNHO!B:H,7,0),"")</f>
        <v>1119.77</v>
      </c>
      <c r="M453" s="59"/>
    </row>
    <row r="454" spans="2:13">
      <c r="B454" s="7">
        <f t="shared" si="14"/>
        <v>446</v>
      </c>
      <c r="C454" s="7">
        <v>3063</v>
      </c>
      <c r="D454" s="6" t="s">
        <v>326</v>
      </c>
      <c r="E454" s="7" t="str">
        <f>IFERROR(VLOOKUP(C454,SRA!B:I,8,0),"")</f>
        <v>CLT</v>
      </c>
      <c r="F454" s="9" t="s">
        <v>725</v>
      </c>
      <c r="G454" s="7" t="str">
        <f>IFERROR(VLOOKUP(VLOOKUP(C454,SRA!B:F,5,0),FUNÇÃO!A:B,2,0),"")</f>
        <v>TEC. EM ADM. E VEN.</v>
      </c>
      <c r="H454" s="5">
        <f>IFERROR(VLOOKUP(C454,SRA!B:T,18,0),"")</f>
        <v>1537.48</v>
      </c>
      <c r="I454" s="5">
        <f>IFERROR(VLOOKUP(C454,SRA!B:T,19,0),"")</f>
        <v>0</v>
      </c>
      <c r="J454" s="5">
        <f>IFERROR(VLOOKUP(C454,JUNHO!B:F,3,0),"")</f>
        <v>1807.78</v>
      </c>
      <c r="K454" s="5">
        <f t="shared" si="13"/>
        <v>544.8900000000001</v>
      </c>
      <c r="L454" s="19">
        <f>IFERROR(VLOOKUP(C454,JUNHO!B:H,7,0),"")</f>
        <v>1262.8899999999999</v>
      </c>
      <c r="M454" s="59"/>
    </row>
    <row r="455" spans="2:13">
      <c r="B455" s="7">
        <f t="shared" si="14"/>
        <v>447</v>
      </c>
      <c r="C455" s="7">
        <v>3066</v>
      </c>
      <c r="D455" s="6" t="s">
        <v>327</v>
      </c>
      <c r="E455" s="7" t="str">
        <f>IFERROR(VLOOKUP(C455,SRA!B:I,8,0),"")</f>
        <v>CLT</v>
      </c>
      <c r="F455" s="9" t="s">
        <v>725</v>
      </c>
      <c r="G455" s="7" t="str">
        <f>IFERROR(VLOOKUP(VLOOKUP(C455,SRA!B:F,5,0),FUNÇÃO!A:B,2,0),"")</f>
        <v>ANALISTA EM RH</v>
      </c>
      <c r="H455" s="5">
        <f>IFERROR(VLOOKUP(C455,SRA!B:T,18,0),"")</f>
        <v>2675.02</v>
      </c>
      <c r="I455" s="5">
        <f>IFERROR(VLOOKUP(C455,SRA!B:T,19,0),"")</f>
        <v>1107.73</v>
      </c>
      <c r="J455" s="5">
        <f>IFERROR(VLOOKUP(C455,JUNHO!B:F,3,0),"")</f>
        <v>3782.75</v>
      </c>
      <c r="K455" s="5">
        <f t="shared" si="13"/>
        <v>626.47999999999956</v>
      </c>
      <c r="L455" s="19">
        <f>IFERROR(VLOOKUP(C455,JUNHO!B:H,7,0),"")</f>
        <v>3156.2700000000004</v>
      </c>
      <c r="M455" s="59"/>
    </row>
    <row r="456" spans="2:13">
      <c r="B456" s="7">
        <f t="shared" si="14"/>
        <v>448</v>
      </c>
      <c r="C456" s="7">
        <v>3067</v>
      </c>
      <c r="D456" s="6" t="s">
        <v>328</v>
      </c>
      <c r="E456" s="7" t="str">
        <f>IFERROR(VLOOKUP(C456,SRA!B:I,8,0),"")</f>
        <v>CLT</v>
      </c>
      <c r="F456" s="9" t="s">
        <v>725</v>
      </c>
      <c r="G456" s="7" t="str">
        <f>IFERROR(VLOOKUP(VLOOKUP(C456,SRA!B:F,5,0),FUNÇÃO!A:B,2,0),"")</f>
        <v>TEC. EM ADM. E FIN.</v>
      </c>
      <c r="H456" s="5">
        <f>IFERROR(VLOOKUP(C456,SRA!B:T,18,0),"")</f>
        <v>1537.47</v>
      </c>
      <c r="I456" s="5">
        <f>IFERROR(VLOOKUP(C456,SRA!B:T,19,0),"")</f>
        <v>0</v>
      </c>
      <c r="J456" s="5">
        <f>IFERROR(VLOOKUP(C456,JUNHO!B:F,3,0),"")</f>
        <v>2010.1</v>
      </c>
      <c r="K456" s="5">
        <f t="shared" si="13"/>
        <v>856.63999999999987</v>
      </c>
      <c r="L456" s="19">
        <f>IFERROR(VLOOKUP(C456,JUNHO!B:H,7,0),"")</f>
        <v>1153.46</v>
      </c>
      <c r="M456" s="59"/>
    </row>
    <row r="457" spans="2:13">
      <c r="B457" s="7">
        <f t="shared" si="14"/>
        <v>449</v>
      </c>
      <c r="C457" s="7">
        <v>3069</v>
      </c>
      <c r="D457" s="6" t="s">
        <v>446</v>
      </c>
      <c r="E457" s="7" t="str">
        <f>IFERROR(VLOOKUP(C457,SRA!B:I,8,0),"")</f>
        <v>CLT</v>
      </c>
      <c r="F457" s="9" t="s">
        <v>725</v>
      </c>
      <c r="G457" s="7" t="str">
        <f>IFERROR(VLOOKUP(VLOOKUP(C457,SRA!B:F,5,0),FUNÇÃO!A:B,2,0),"")</f>
        <v>TEC. EM ADM. E VEN.</v>
      </c>
      <c r="H457" s="5">
        <f>IFERROR(VLOOKUP(C457,SRA!B:T,18,0),"")</f>
        <v>1537.47</v>
      </c>
      <c r="I457" s="5">
        <f>IFERROR(VLOOKUP(C457,SRA!B:T,19,0),"")</f>
        <v>174.95</v>
      </c>
      <c r="J457" s="5">
        <f>IFERROR(VLOOKUP(C457,JUNHO!B:F,3,0),"")</f>
        <v>1982.72</v>
      </c>
      <c r="K457" s="5">
        <f t="shared" si="13"/>
        <v>874.29</v>
      </c>
      <c r="L457" s="19">
        <f>IFERROR(VLOOKUP(C457,JUNHO!B:H,7,0),"")</f>
        <v>1108.43</v>
      </c>
      <c r="M457" s="59"/>
    </row>
    <row r="458" spans="2:13">
      <c r="B458" s="7">
        <f t="shared" ref="B458:B520" si="15">B457+1</f>
        <v>450</v>
      </c>
      <c r="C458" s="7">
        <v>3080</v>
      </c>
      <c r="D458" s="6" t="s">
        <v>329</v>
      </c>
      <c r="E458" s="7" t="str">
        <f>IFERROR(VLOOKUP(C458,SRA!B:I,8,0),"")</f>
        <v>CLT</v>
      </c>
      <c r="F458" s="9" t="s">
        <v>726</v>
      </c>
      <c r="G458" s="7" t="str">
        <f>IFERROR(VLOOKUP(VLOOKUP(C458,SRA!B:F,5,0),FUNÇÃO!A:B,2,0),"")</f>
        <v>ANALISTA INFORMATICA</v>
      </c>
      <c r="H458" s="5">
        <f>IFERROR(VLOOKUP(C458,SRA!B:T,18,0),"")</f>
        <v>2675.02</v>
      </c>
      <c r="I458" s="5">
        <f>IFERROR(VLOOKUP(C458,SRA!B:T,19,0),"")</f>
        <v>0</v>
      </c>
      <c r="J458" s="5">
        <f>IFERROR(VLOOKUP(C458,JUNHO!B:F,3,0),"")</f>
        <v>32.42</v>
      </c>
      <c r="K458" s="5">
        <f t="shared" ref="K458:K521" si="16">J458-L458</f>
        <v>32.42</v>
      </c>
      <c r="L458" s="19">
        <f>IFERROR(VLOOKUP(C458,JUNHO!B:H,7,0),"")</f>
        <v>0</v>
      </c>
      <c r="M458" s="59"/>
    </row>
    <row r="459" spans="2:13">
      <c r="B459" s="7">
        <f t="shared" si="15"/>
        <v>451</v>
      </c>
      <c r="C459" s="7">
        <v>3084</v>
      </c>
      <c r="D459" s="6" t="s">
        <v>331</v>
      </c>
      <c r="E459" s="7" t="str">
        <f>IFERROR(VLOOKUP(C459,SRA!B:I,8,0),"")</f>
        <v>CLT</v>
      </c>
      <c r="F459" s="9" t="s">
        <v>725</v>
      </c>
      <c r="G459" s="7" t="str">
        <f>IFERROR(VLOOKUP(VLOOKUP(C459,SRA!B:F,5,0),FUNÇÃO!A:B,2,0),"")</f>
        <v>TEC.EM QUALIDADE IND</v>
      </c>
      <c r="H459" s="5">
        <f>IFERROR(VLOOKUP(C459,SRA!B:T,18,0),"")</f>
        <v>1537.47</v>
      </c>
      <c r="I459" s="5">
        <f>IFERROR(VLOOKUP(C459,SRA!B:T,19,0),"")</f>
        <v>0</v>
      </c>
      <c r="J459" s="5">
        <f>IFERROR(VLOOKUP(C459,JUNHO!B:F,3,0),"")</f>
        <v>1537.47</v>
      </c>
      <c r="K459" s="5">
        <f t="shared" si="16"/>
        <v>143.19000000000005</v>
      </c>
      <c r="L459" s="19">
        <f>IFERROR(VLOOKUP(C459,JUNHO!B:H,7,0),"")</f>
        <v>1394.28</v>
      </c>
      <c r="M459" s="59"/>
    </row>
    <row r="460" spans="2:13">
      <c r="B460" s="7">
        <f t="shared" si="15"/>
        <v>452</v>
      </c>
      <c r="C460" s="7">
        <v>3085</v>
      </c>
      <c r="D460" s="6" t="s">
        <v>332</v>
      </c>
      <c r="E460" s="7" t="str">
        <f>IFERROR(VLOOKUP(C460,SRA!B:I,8,0),"")</f>
        <v>CLT</v>
      </c>
      <c r="F460" s="9" t="s">
        <v>725</v>
      </c>
      <c r="G460" s="7" t="str">
        <f>IFERROR(VLOOKUP(VLOOKUP(C460,SRA!B:F,5,0),FUNÇÃO!A:B,2,0),"")</f>
        <v>TEC.EM QUALIDADE IND</v>
      </c>
      <c r="H460" s="5">
        <f>IFERROR(VLOOKUP(C460,SRA!B:T,18,0),"")</f>
        <v>1537.47</v>
      </c>
      <c r="I460" s="5">
        <f>IFERROR(VLOOKUP(C460,SRA!B:T,19,0),"")</f>
        <v>0</v>
      </c>
      <c r="J460" s="5">
        <f>IFERROR(VLOOKUP(C460,JUNHO!B:F,3,0),"")</f>
        <v>1537.47</v>
      </c>
      <c r="K460" s="5">
        <f t="shared" si="16"/>
        <v>738.15000000000009</v>
      </c>
      <c r="L460" s="19">
        <f>IFERROR(VLOOKUP(C460,JUNHO!B:H,7,0),"")</f>
        <v>799.31999999999994</v>
      </c>
      <c r="M460" s="59"/>
    </row>
    <row r="461" spans="2:13">
      <c r="B461" s="7">
        <f t="shared" si="15"/>
        <v>453</v>
      </c>
      <c r="C461" s="7">
        <v>3086</v>
      </c>
      <c r="D461" s="6" t="s">
        <v>447</v>
      </c>
      <c r="E461" s="7" t="str">
        <f>IFERROR(VLOOKUP(C461,SRA!B:I,8,0),"")</f>
        <v>CLT</v>
      </c>
      <c r="F461" s="9" t="s">
        <v>725</v>
      </c>
      <c r="G461" s="7" t="str">
        <f>IFERROR(VLOOKUP(VLOOKUP(C461,SRA!B:F,5,0),FUNÇÃO!A:B,2,0),"")</f>
        <v>ANA ASS FARMACEUTICA</v>
      </c>
      <c r="H461" s="5">
        <f>IFERROR(VLOOKUP(C461,SRA!B:T,18,0),"")</f>
        <v>3414.1</v>
      </c>
      <c r="I461" s="5">
        <f>IFERROR(VLOOKUP(C461,SRA!B:T,19,0),"")</f>
        <v>0</v>
      </c>
      <c r="J461" s="5">
        <f>IFERROR(VLOOKUP(C461,JUNHO!B:F,3,0),"")</f>
        <v>3414.1</v>
      </c>
      <c r="K461" s="5">
        <f t="shared" si="16"/>
        <v>688.70000000000027</v>
      </c>
      <c r="L461" s="19">
        <f>IFERROR(VLOOKUP(C461,JUNHO!B:H,7,0),"")</f>
        <v>2725.3999999999996</v>
      </c>
      <c r="M461" s="59"/>
    </row>
    <row r="462" spans="2:13">
      <c r="B462" s="7">
        <f t="shared" si="15"/>
        <v>454</v>
      </c>
      <c r="C462" s="7">
        <v>3112</v>
      </c>
      <c r="D462" s="6" t="s">
        <v>334</v>
      </c>
      <c r="E462" s="7" t="str">
        <f>IFERROR(VLOOKUP(C462,SRA!B:I,8,0),"")</f>
        <v>CLT</v>
      </c>
      <c r="F462" s="9" t="s">
        <v>725</v>
      </c>
      <c r="G462" s="7" t="str">
        <f>IFERROR(VLOOKUP(VLOOKUP(C462,SRA!B:F,5,0),FUNÇÃO!A:B,2,0),"")</f>
        <v>TEC. EM INFORMATICA</v>
      </c>
      <c r="H462" s="5">
        <f>IFERROR(VLOOKUP(C462,SRA!B:T,18,0),"")</f>
        <v>1537.47</v>
      </c>
      <c r="I462" s="5">
        <f>IFERROR(VLOOKUP(C462,SRA!B:T,19,0),"")</f>
        <v>0</v>
      </c>
      <c r="J462" s="5">
        <f>IFERROR(VLOOKUP(C462,JUNHO!B:F,3,0),"")</f>
        <v>1537.47</v>
      </c>
      <c r="K462" s="5">
        <f t="shared" si="16"/>
        <v>871.43000000000006</v>
      </c>
      <c r="L462" s="19">
        <f>IFERROR(VLOOKUP(C462,JUNHO!B:H,7,0),"")</f>
        <v>666.04</v>
      </c>
      <c r="M462" s="59"/>
    </row>
    <row r="463" spans="2:13">
      <c r="B463" s="7">
        <f t="shared" si="15"/>
        <v>455</v>
      </c>
      <c r="C463" s="7">
        <v>3113</v>
      </c>
      <c r="D463" s="6" t="s">
        <v>335</v>
      </c>
      <c r="E463" s="7" t="str">
        <f>IFERROR(VLOOKUP(C463,SRA!B:I,8,0),"")</f>
        <v>CLT</v>
      </c>
      <c r="F463" s="1" t="s">
        <v>757</v>
      </c>
      <c r="G463" s="7" t="str">
        <f>IFERROR(VLOOKUP(VLOOKUP(C463,SRA!B:F,5,0),FUNÇÃO!A:B,2,0),"")</f>
        <v>TEC. EM ADM. E VEN.</v>
      </c>
      <c r="H463" s="5">
        <f>IFERROR(VLOOKUP(C463,SRA!B:T,18,0),"")</f>
        <v>1537.47</v>
      </c>
      <c r="I463" s="5">
        <f>IFERROR(VLOOKUP(C463,SRA!B:T,19,0),"")</f>
        <v>0</v>
      </c>
      <c r="J463" s="5">
        <f>IFERROR(VLOOKUP(C463,JUNHO!B:F,3,0),"")</f>
        <v>2049.96</v>
      </c>
      <c r="K463" s="5">
        <f t="shared" si="16"/>
        <v>2049.96</v>
      </c>
      <c r="L463" s="19">
        <f>IFERROR(VLOOKUP(C463,JUNHO!B:H,7,0),"")</f>
        <v>0</v>
      </c>
      <c r="M463" s="59"/>
    </row>
    <row r="464" spans="2:13">
      <c r="B464" s="7">
        <f t="shared" si="15"/>
        <v>456</v>
      </c>
      <c r="C464" s="7">
        <v>3132</v>
      </c>
      <c r="D464" s="6" t="s">
        <v>336</v>
      </c>
      <c r="E464" s="7" t="str">
        <f>IFERROR(VLOOKUP(C464,SRA!B:I,8,0),"")</f>
        <v>CLT</v>
      </c>
      <c r="F464" s="9" t="s">
        <v>725</v>
      </c>
      <c r="G464" s="7" t="str">
        <f>IFERROR(VLOOKUP(VLOOKUP(C464,SRA!B:F,5,0),FUNÇÃO!A:B,2,0),"")</f>
        <v>TEC. EM ADM. E FIN.</v>
      </c>
      <c r="H464" s="5">
        <f>IFERROR(VLOOKUP(C464,SRA!B:T,18,0),"")</f>
        <v>1537.47</v>
      </c>
      <c r="I464" s="5">
        <f>IFERROR(VLOOKUP(C464,SRA!B:T,19,0),"")</f>
        <v>0</v>
      </c>
      <c r="J464" s="5">
        <f>IFERROR(VLOOKUP(C464,JUNHO!B:F,3,0),"")</f>
        <v>2137.17</v>
      </c>
      <c r="K464" s="5">
        <f t="shared" si="16"/>
        <v>644.22</v>
      </c>
      <c r="L464" s="19">
        <f>IFERROR(VLOOKUP(C464,JUNHO!B:H,7,0),"")</f>
        <v>1492.95</v>
      </c>
      <c r="M464" s="59"/>
    </row>
    <row r="465" spans="2:13">
      <c r="B465" s="7">
        <f t="shared" si="15"/>
        <v>457</v>
      </c>
      <c r="C465" s="7">
        <v>3134</v>
      </c>
      <c r="D465" s="6" t="s">
        <v>337</v>
      </c>
      <c r="E465" s="7" t="str">
        <f>IFERROR(VLOOKUP(C465,SRA!B:I,8,0),"")</f>
        <v>CLT</v>
      </c>
      <c r="F465" s="9" t="s">
        <v>725</v>
      </c>
      <c r="G465" s="7" t="str">
        <f>IFERROR(VLOOKUP(VLOOKUP(C465,SRA!B:F,5,0),FUNÇÃO!A:B,2,0),"")</f>
        <v>TEC.EM QUALIDADE IND</v>
      </c>
      <c r="H465" s="5">
        <f>IFERROR(VLOOKUP(C465,SRA!B:T,18,0),"")</f>
        <v>1537.47</v>
      </c>
      <c r="I465" s="5">
        <f>IFERROR(VLOOKUP(C465,SRA!B:T,19,0),"")</f>
        <v>0</v>
      </c>
      <c r="J465" s="5">
        <f>IFERROR(VLOOKUP(C465,JUNHO!B:F,3,0),"")</f>
        <v>1894.86</v>
      </c>
      <c r="K465" s="5">
        <f t="shared" si="16"/>
        <v>157.94999999999982</v>
      </c>
      <c r="L465" s="19">
        <f>IFERROR(VLOOKUP(C465,JUNHO!B:H,7,0),"")</f>
        <v>1736.91</v>
      </c>
      <c r="M465" s="59"/>
    </row>
    <row r="466" spans="2:13">
      <c r="B466" s="7">
        <f t="shared" si="15"/>
        <v>458</v>
      </c>
      <c r="C466" s="7">
        <v>3135</v>
      </c>
      <c r="D466" s="6" t="s">
        <v>338</v>
      </c>
      <c r="E466" s="7" t="str">
        <f>IFERROR(VLOOKUP(C466,SRA!B:I,8,0),"")</f>
        <v>CLT</v>
      </c>
      <c r="F466" s="9" t="s">
        <v>725</v>
      </c>
      <c r="G466" s="7" t="str">
        <f>IFERROR(VLOOKUP(VLOOKUP(C466,SRA!B:F,5,0),FUNÇÃO!A:B,2,0),"")</f>
        <v>ANALISTA EM PCP</v>
      </c>
      <c r="H466" s="5">
        <f>IFERROR(VLOOKUP(C466,SRA!B:T,18,0),"")</f>
        <v>2675.02</v>
      </c>
      <c r="I466" s="5">
        <f>IFERROR(VLOOKUP(C466,SRA!B:T,19,0),"")</f>
        <v>1993.92</v>
      </c>
      <c r="J466" s="5">
        <f>IFERROR(VLOOKUP(C466,JUNHO!B:F,3,0),"")</f>
        <v>4939.24</v>
      </c>
      <c r="K466" s="5">
        <f t="shared" si="16"/>
        <v>902.73999999999978</v>
      </c>
      <c r="L466" s="19">
        <f>IFERROR(VLOOKUP(C466,JUNHO!B:H,7,0),"")</f>
        <v>4036.5</v>
      </c>
      <c r="M466" s="59"/>
    </row>
    <row r="467" spans="2:13">
      <c r="B467" s="7">
        <f t="shared" si="15"/>
        <v>459</v>
      </c>
      <c r="C467" s="7">
        <v>3136</v>
      </c>
      <c r="D467" s="6" t="s">
        <v>339</v>
      </c>
      <c r="E467" s="7" t="str">
        <f>IFERROR(VLOOKUP(C467,SRA!B:I,8,0),"")</f>
        <v>CLT</v>
      </c>
      <c r="F467" s="9" t="s">
        <v>725</v>
      </c>
      <c r="G467" s="7" t="str">
        <f>IFERROR(VLOOKUP(VLOOKUP(C467,SRA!B:F,5,0),FUNÇÃO!A:B,2,0),"")</f>
        <v>TEC.EM MAN. MEC. IND</v>
      </c>
      <c r="H467" s="5">
        <f>IFERROR(VLOOKUP(C467,SRA!B:T,18,0),"")</f>
        <v>1537.47</v>
      </c>
      <c r="I467" s="5">
        <f>IFERROR(VLOOKUP(C467,SRA!B:T,19,0),"")</f>
        <v>1107.73</v>
      </c>
      <c r="J467" s="5">
        <f>IFERROR(VLOOKUP(C467,JUNHO!B:F,3,0),"")</f>
        <v>3857.37</v>
      </c>
      <c r="K467" s="5">
        <f t="shared" si="16"/>
        <v>886.88999999999987</v>
      </c>
      <c r="L467" s="19">
        <f>IFERROR(VLOOKUP(C467,JUNHO!B:H,7,0),"")</f>
        <v>2970.48</v>
      </c>
      <c r="M467" s="59"/>
    </row>
    <row r="468" spans="2:13">
      <c r="B468" s="7">
        <f t="shared" si="15"/>
        <v>460</v>
      </c>
      <c r="C468" s="7">
        <v>3137</v>
      </c>
      <c r="D468" s="6" t="s">
        <v>340</v>
      </c>
      <c r="E468" s="7" t="str">
        <f>IFERROR(VLOOKUP(C468,SRA!B:I,8,0),"")</f>
        <v>CLT</v>
      </c>
      <c r="F468" s="9" t="s">
        <v>725</v>
      </c>
      <c r="G468" s="7" t="str">
        <f>IFERROR(VLOOKUP(VLOOKUP(C468,SRA!B:F,5,0),FUNÇÃO!A:B,2,0),"")</f>
        <v>TEC. EM ADM. E FIN.</v>
      </c>
      <c r="H468" s="5">
        <f>IFERROR(VLOOKUP(C468,SRA!B:T,18,0),"")</f>
        <v>1537.47</v>
      </c>
      <c r="I468" s="5">
        <f>IFERROR(VLOOKUP(C468,SRA!B:T,19,0),"")</f>
        <v>0</v>
      </c>
      <c r="J468" s="5">
        <f>IFERROR(VLOOKUP(C468,JUNHO!B:F,3,0),"")</f>
        <v>1537.47</v>
      </c>
      <c r="K468" s="5">
        <f t="shared" si="16"/>
        <v>590.98</v>
      </c>
      <c r="L468" s="19">
        <f>IFERROR(VLOOKUP(C468,JUNHO!B:H,7,0),"")</f>
        <v>946.49</v>
      </c>
      <c r="M468" s="59"/>
    </row>
    <row r="469" spans="2:13">
      <c r="B469" s="7">
        <f t="shared" si="15"/>
        <v>461</v>
      </c>
      <c r="C469" s="7">
        <v>3138</v>
      </c>
      <c r="D469" s="6" t="s">
        <v>341</v>
      </c>
      <c r="E469" s="7" t="str">
        <f>IFERROR(VLOOKUP(C469,SRA!B:I,8,0),"")</f>
        <v>CLT</v>
      </c>
      <c r="F469" s="9" t="s">
        <v>725</v>
      </c>
      <c r="G469" s="7" t="str">
        <f>IFERROR(VLOOKUP(VLOOKUP(C469,SRA!B:F,5,0),FUNÇÃO!A:B,2,0),"")</f>
        <v>TEC.EM QUALIDADE IND</v>
      </c>
      <c r="H469" s="5">
        <f>IFERROR(VLOOKUP(C469,SRA!B:T,18,0),"")</f>
        <v>1537.47</v>
      </c>
      <c r="I469" s="5">
        <f>IFERROR(VLOOKUP(C469,SRA!B:T,19,0),"")</f>
        <v>0</v>
      </c>
      <c r="J469" s="5">
        <f>IFERROR(VLOOKUP(C469,JUNHO!B:F,3,0),"")</f>
        <v>1537.47</v>
      </c>
      <c r="K469" s="5">
        <f t="shared" si="16"/>
        <v>531.51</v>
      </c>
      <c r="L469" s="19">
        <f>IFERROR(VLOOKUP(C469,JUNHO!B:H,7,0),"")</f>
        <v>1005.96</v>
      </c>
      <c r="M469" s="59"/>
    </row>
    <row r="470" spans="2:13">
      <c r="B470" s="7">
        <f t="shared" si="15"/>
        <v>462</v>
      </c>
      <c r="C470" s="7">
        <v>3139</v>
      </c>
      <c r="D470" s="6" t="s">
        <v>342</v>
      </c>
      <c r="E470" s="7" t="str">
        <f>IFERROR(VLOOKUP(C470,SRA!B:I,8,0),"")</f>
        <v>CLT</v>
      </c>
      <c r="F470" s="9" t="s">
        <v>725</v>
      </c>
      <c r="G470" s="7" t="str">
        <f>IFERROR(VLOOKUP(VLOOKUP(C470,SRA!B:F,5,0),FUNÇÃO!A:B,2,0),"")</f>
        <v>TEC.EM QUALIDADE IND</v>
      </c>
      <c r="H470" s="5">
        <f>IFERROR(VLOOKUP(C470,SRA!B:T,18,0),"")</f>
        <v>1537.47</v>
      </c>
      <c r="I470" s="5">
        <f>IFERROR(VLOOKUP(C470,SRA!B:T,19,0),"")</f>
        <v>0</v>
      </c>
      <c r="J470" s="5">
        <f>IFERROR(VLOOKUP(C470,JUNHO!B:F,3,0),"")</f>
        <v>1537.47</v>
      </c>
      <c r="K470" s="5">
        <f t="shared" si="16"/>
        <v>333.78</v>
      </c>
      <c r="L470" s="19">
        <f>IFERROR(VLOOKUP(C470,JUNHO!B:H,7,0),"")</f>
        <v>1203.69</v>
      </c>
      <c r="M470" s="59"/>
    </row>
    <row r="471" spans="2:13">
      <c r="B471" s="7">
        <f t="shared" si="15"/>
        <v>463</v>
      </c>
      <c r="C471" s="7">
        <v>3141</v>
      </c>
      <c r="D471" s="6" t="s">
        <v>343</v>
      </c>
      <c r="E471" s="7" t="str">
        <f>IFERROR(VLOOKUP(C471,SRA!B:I,8,0),"")</f>
        <v>CLT</v>
      </c>
      <c r="F471" s="9" t="s">
        <v>725</v>
      </c>
      <c r="G471" s="7" t="str">
        <f>IFERROR(VLOOKUP(VLOOKUP(C471,SRA!B:F,5,0),FUNÇÃO!A:B,2,0),"")</f>
        <v>TEC. EM ADM. E FIN.</v>
      </c>
      <c r="H471" s="5">
        <f>IFERROR(VLOOKUP(C471,SRA!B:T,18,0),"")</f>
        <v>1537.47</v>
      </c>
      <c r="I471" s="5">
        <f>IFERROR(VLOOKUP(C471,SRA!B:T,19,0),"")</f>
        <v>0</v>
      </c>
      <c r="J471" s="5">
        <f>IFERROR(VLOOKUP(C471,JUNHO!B:F,3,0),"")</f>
        <v>1537.47</v>
      </c>
      <c r="K471" s="5">
        <f t="shared" si="16"/>
        <v>250.35000000000014</v>
      </c>
      <c r="L471" s="19">
        <f>IFERROR(VLOOKUP(C471,JUNHO!B:H,7,0),"")</f>
        <v>1287.1199999999999</v>
      </c>
      <c r="M471" s="59"/>
    </row>
    <row r="472" spans="2:13">
      <c r="B472" s="7">
        <f t="shared" si="15"/>
        <v>464</v>
      </c>
      <c r="C472" s="7">
        <v>3147</v>
      </c>
      <c r="D472" s="6" t="s">
        <v>344</v>
      </c>
      <c r="E472" s="7" t="str">
        <f>IFERROR(VLOOKUP(C472,SRA!B:I,8,0),"")</f>
        <v>CLT</v>
      </c>
      <c r="F472" s="9" t="s">
        <v>725</v>
      </c>
      <c r="G472" s="7" t="str">
        <f>IFERROR(VLOOKUP(VLOOKUP(C472,SRA!B:F,5,0),FUNÇÃO!A:B,2,0),"")</f>
        <v>OP. DE PROD. IND.</v>
      </c>
      <c r="H472" s="5">
        <f>IFERROR(VLOOKUP(C472,SRA!B:T,18,0),"")</f>
        <v>1048.8800000000001</v>
      </c>
      <c r="I472" s="5">
        <f>IFERROR(VLOOKUP(C472,SRA!B:T,19,0),"")</f>
        <v>0</v>
      </c>
      <c r="J472" s="5">
        <f>IFERROR(VLOOKUP(C472,JUNHO!B:F,3,0),"")</f>
        <v>1048.8800000000001</v>
      </c>
      <c r="K472" s="5">
        <f t="shared" si="16"/>
        <v>134.15000000000009</v>
      </c>
      <c r="L472" s="19">
        <f>IFERROR(VLOOKUP(C472,JUNHO!B:H,7,0),"")</f>
        <v>914.73</v>
      </c>
      <c r="M472" s="59"/>
    </row>
    <row r="473" spans="2:13">
      <c r="B473" s="7">
        <f t="shared" si="15"/>
        <v>465</v>
      </c>
      <c r="C473" s="7">
        <v>3150</v>
      </c>
      <c r="D473" s="6" t="s">
        <v>345</v>
      </c>
      <c r="E473" s="7" t="str">
        <f>IFERROR(VLOOKUP(C473,SRA!B:I,8,0),"")</f>
        <v>CLT</v>
      </c>
      <c r="F473" s="9" t="s">
        <v>725</v>
      </c>
      <c r="G473" s="7" t="str">
        <f>IFERROR(VLOOKUP(VLOOKUP(C473,SRA!B:F,5,0),FUNÇÃO!A:B,2,0),"")</f>
        <v>OP. DE PROD. IND.</v>
      </c>
      <c r="H473" s="5">
        <f>IFERROR(VLOOKUP(C473,SRA!B:T,18,0),"")</f>
        <v>1048.8800000000001</v>
      </c>
      <c r="I473" s="5">
        <f>IFERROR(VLOOKUP(C473,SRA!B:T,19,0),"")</f>
        <v>0</v>
      </c>
      <c r="J473" s="5">
        <f>IFERROR(VLOOKUP(C473,JUNHO!B:F,3,0),"")</f>
        <v>1181.3900000000001</v>
      </c>
      <c r="K473" s="5">
        <f t="shared" si="16"/>
        <v>824.7700000000001</v>
      </c>
      <c r="L473" s="19">
        <f>IFERROR(VLOOKUP(C473,JUNHO!B:H,7,0),"")</f>
        <v>356.62</v>
      </c>
      <c r="M473" s="59"/>
    </row>
    <row r="474" spans="2:13">
      <c r="B474" s="7">
        <f t="shared" si="15"/>
        <v>466</v>
      </c>
      <c r="C474" s="7">
        <v>3152</v>
      </c>
      <c r="D474" s="6" t="s">
        <v>346</v>
      </c>
      <c r="E474" s="7" t="str">
        <f>IFERROR(VLOOKUP(C474,SRA!B:I,8,0),"")</f>
        <v>CLT</v>
      </c>
      <c r="F474" s="1" t="s">
        <v>757</v>
      </c>
      <c r="G474" s="7" t="str">
        <f>IFERROR(VLOOKUP(VLOOKUP(C474,SRA!B:F,5,0),FUNÇÃO!A:B,2,0),"")</f>
        <v>OP. DE PROD. IND.</v>
      </c>
      <c r="H474" s="5">
        <f>IFERROR(VLOOKUP(C474,SRA!B:T,18,0),"")</f>
        <v>1048.8800000000001</v>
      </c>
      <c r="I474" s="5">
        <f>IFERROR(VLOOKUP(C474,SRA!B:T,19,0),"")</f>
        <v>0</v>
      </c>
      <c r="J474" s="5">
        <f>IFERROR(VLOOKUP(C474,JUNHO!B:F,3,0),"")</f>
        <v>1398.51</v>
      </c>
      <c r="K474" s="5">
        <f t="shared" si="16"/>
        <v>1398.51</v>
      </c>
      <c r="L474" s="19">
        <f>IFERROR(VLOOKUP(C474,JUNHO!B:H,7,0),"")</f>
        <v>0</v>
      </c>
      <c r="M474" s="59"/>
    </row>
    <row r="475" spans="2:13">
      <c r="B475" s="7">
        <f t="shared" si="15"/>
        <v>467</v>
      </c>
      <c r="C475" s="7">
        <v>3154</v>
      </c>
      <c r="D475" s="6" t="s">
        <v>347</v>
      </c>
      <c r="E475" s="7" t="str">
        <f>IFERROR(VLOOKUP(C475,SRA!B:I,8,0),"")</f>
        <v>CLT</v>
      </c>
      <c r="F475" s="9" t="s">
        <v>725</v>
      </c>
      <c r="G475" s="7" t="str">
        <f>IFERROR(VLOOKUP(VLOOKUP(C475,SRA!B:F,5,0),FUNÇÃO!A:B,2,0),"")</f>
        <v>OP. DE PROD. IND.</v>
      </c>
      <c r="H475" s="5">
        <f>IFERROR(VLOOKUP(C475,SRA!B:T,18,0),"")</f>
        <v>1048.8800000000001</v>
      </c>
      <c r="I475" s="5">
        <f>IFERROR(VLOOKUP(C475,SRA!B:T,19,0),"")</f>
        <v>0</v>
      </c>
      <c r="J475" s="5">
        <f>IFERROR(VLOOKUP(C475,JUNHO!B:F,3,0),"")</f>
        <v>1048.8800000000001</v>
      </c>
      <c r="K475" s="5">
        <f t="shared" si="16"/>
        <v>81.810000000000059</v>
      </c>
      <c r="L475" s="19">
        <f>IFERROR(VLOOKUP(C475,JUNHO!B:H,7,0),"")</f>
        <v>967.07</v>
      </c>
      <c r="M475" s="59"/>
    </row>
    <row r="476" spans="2:13">
      <c r="B476" s="7">
        <f t="shared" si="15"/>
        <v>468</v>
      </c>
      <c r="C476" s="7">
        <v>3155</v>
      </c>
      <c r="D476" s="6" t="s">
        <v>348</v>
      </c>
      <c r="E476" s="7" t="str">
        <f>IFERROR(VLOOKUP(C476,SRA!B:I,8,0),"")</f>
        <v>CLT</v>
      </c>
      <c r="F476" s="9" t="s">
        <v>725</v>
      </c>
      <c r="G476" s="7" t="str">
        <f>IFERROR(VLOOKUP(VLOOKUP(C476,SRA!B:F,5,0),FUNÇÃO!A:B,2,0),"")</f>
        <v>ANALISTA QUALI IND</v>
      </c>
      <c r="H476" s="5">
        <f>IFERROR(VLOOKUP(C476,SRA!B:T,18,0),"")</f>
        <v>4656.5600000000004</v>
      </c>
      <c r="I476" s="5">
        <f>IFERROR(VLOOKUP(C476,SRA!B:T,19,0),"")</f>
        <v>0</v>
      </c>
      <c r="J476" s="5">
        <f>IFERROR(VLOOKUP(C476,JUNHO!B:F,3,0),"")</f>
        <v>4656.5600000000004</v>
      </c>
      <c r="K476" s="5">
        <f t="shared" si="16"/>
        <v>1312.6200000000003</v>
      </c>
      <c r="L476" s="19">
        <f>IFERROR(VLOOKUP(C476,JUNHO!B:H,7,0),"")</f>
        <v>3343.94</v>
      </c>
      <c r="M476" s="59"/>
    </row>
    <row r="477" spans="2:13">
      <c r="B477" s="7">
        <f t="shared" si="15"/>
        <v>469</v>
      </c>
      <c r="C477" s="7">
        <v>3156</v>
      </c>
      <c r="D477" s="6" t="s">
        <v>349</v>
      </c>
      <c r="E477" s="7" t="str">
        <f>IFERROR(VLOOKUP(C477,SRA!B:I,8,0),"")</f>
        <v>CLT</v>
      </c>
      <c r="F477" s="9" t="s">
        <v>725</v>
      </c>
      <c r="G477" s="7" t="str">
        <f>IFERROR(VLOOKUP(VLOOKUP(C477,SRA!B:F,5,0),FUNÇÃO!A:B,2,0),"")</f>
        <v>OP. DE PROD. IND.</v>
      </c>
      <c r="H477" s="5">
        <f>IFERROR(VLOOKUP(C477,SRA!B:T,18,0),"")</f>
        <v>1048.8800000000001</v>
      </c>
      <c r="I477" s="5">
        <f>IFERROR(VLOOKUP(C477,SRA!B:T,19,0),"")</f>
        <v>0</v>
      </c>
      <c r="J477" s="5">
        <f>IFERROR(VLOOKUP(C477,JUNHO!B:F,3,0),"")</f>
        <v>1048.8800000000001</v>
      </c>
      <c r="K477" s="5">
        <f t="shared" si="16"/>
        <v>596.25000000000011</v>
      </c>
      <c r="L477" s="19">
        <f>IFERROR(VLOOKUP(C477,JUNHO!B:H,7,0),"")</f>
        <v>452.63</v>
      </c>
      <c r="M477" s="59"/>
    </row>
    <row r="478" spans="2:13">
      <c r="B478" s="7">
        <f t="shared" si="15"/>
        <v>470</v>
      </c>
      <c r="C478" s="7">
        <v>3158</v>
      </c>
      <c r="D478" s="6" t="s">
        <v>350</v>
      </c>
      <c r="E478" s="7" t="str">
        <f>IFERROR(VLOOKUP(C478,SRA!B:I,8,0),"")</f>
        <v>CLT</v>
      </c>
      <c r="F478" s="9" t="s">
        <v>725</v>
      </c>
      <c r="G478" s="7" t="str">
        <f>IFERROR(VLOOKUP(VLOOKUP(C478,SRA!B:F,5,0),FUNÇÃO!A:B,2,0),"")</f>
        <v>FARMACEUTICO IND</v>
      </c>
      <c r="H478" s="5">
        <f>IFERROR(VLOOKUP(C478,SRA!B:T,18,0),"")</f>
        <v>4656.5600000000004</v>
      </c>
      <c r="I478" s="5">
        <f>IFERROR(VLOOKUP(C478,SRA!B:T,19,0),"")</f>
        <v>0</v>
      </c>
      <c r="J478" s="5">
        <f>IFERROR(VLOOKUP(C478,JUNHO!B:F,3,0),"")</f>
        <v>5085.49</v>
      </c>
      <c r="K478" s="5">
        <f t="shared" si="16"/>
        <v>1419.2299999999996</v>
      </c>
      <c r="L478" s="19">
        <f>IFERROR(VLOOKUP(C478,JUNHO!B:H,7,0),"")</f>
        <v>3666.26</v>
      </c>
      <c r="M478" s="59"/>
    </row>
    <row r="479" spans="2:13">
      <c r="B479" s="7">
        <f t="shared" si="15"/>
        <v>471</v>
      </c>
      <c r="C479" s="7">
        <v>3159</v>
      </c>
      <c r="D479" s="6" t="s">
        <v>351</v>
      </c>
      <c r="E479" s="7" t="str">
        <f>IFERROR(VLOOKUP(C479,SRA!B:I,8,0),"")</f>
        <v>CLT</v>
      </c>
      <c r="F479" s="9" t="s">
        <v>725</v>
      </c>
      <c r="G479" s="7" t="str">
        <f>IFERROR(VLOOKUP(VLOOKUP(C479,SRA!B:F,5,0),FUNÇÃO!A:B,2,0),"")</f>
        <v>TEC.EM QUALIDADE IND</v>
      </c>
      <c r="H479" s="5">
        <f>IFERROR(VLOOKUP(C479,SRA!B:T,18,0),"")</f>
        <v>1537.47</v>
      </c>
      <c r="I479" s="5">
        <f>IFERROR(VLOOKUP(C479,SRA!B:T,19,0),"")</f>
        <v>0</v>
      </c>
      <c r="J479" s="5">
        <f>IFERROR(VLOOKUP(C479,JUNHO!B:F,3,0),"")</f>
        <v>1537.47</v>
      </c>
      <c r="K479" s="5">
        <f t="shared" si="16"/>
        <v>138.89999999999986</v>
      </c>
      <c r="L479" s="19">
        <f>IFERROR(VLOOKUP(C479,JUNHO!B:H,7,0),"")</f>
        <v>1398.5700000000002</v>
      </c>
      <c r="M479" s="59"/>
    </row>
    <row r="480" spans="2:13">
      <c r="B480" s="7">
        <f t="shared" si="15"/>
        <v>472</v>
      </c>
      <c r="C480" s="7">
        <v>3160</v>
      </c>
      <c r="D480" s="6" t="s">
        <v>352</v>
      </c>
      <c r="E480" s="7" t="str">
        <f>IFERROR(VLOOKUP(C480,SRA!B:I,8,0),"")</f>
        <v>CLT</v>
      </c>
      <c r="F480" s="9" t="s">
        <v>725</v>
      </c>
      <c r="G480" s="7" t="str">
        <f>IFERROR(VLOOKUP(VLOOKUP(C480,SRA!B:F,5,0),FUNÇÃO!A:B,2,0),"")</f>
        <v>TEC.EM QUALIDADE IND</v>
      </c>
      <c r="H480" s="5">
        <f>IFERROR(VLOOKUP(C480,SRA!B:T,18,0),"")</f>
        <v>1537.47</v>
      </c>
      <c r="I480" s="5">
        <f>IFERROR(VLOOKUP(C480,SRA!B:T,19,0),"")</f>
        <v>0</v>
      </c>
      <c r="J480" s="5">
        <f>IFERROR(VLOOKUP(C480,JUNHO!B:F,3,0),"")</f>
        <v>1537.47</v>
      </c>
      <c r="K480" s="5">
        <f t="shared" si="16"/>
        <v>575.26</v>
      </c>
      <c r="L480" s="19">
        <f>IFERROR(VLOOKUP(C480,JUNHO!B:H,7,0),"")</f>
        <v>962.21</v>
      </c>
      <c r="M480" s="59"/>
    </row>
    <row r="481" spans="2:13">
      <c r="B481" s="7">
        <f t="shared" si="15"/>
        <v>473</v>
      </c>
      <c r="C481" s="7">
        <v>3164</v>
      </c>
      <c r="D481" s="6" t="s">
        <v>353</v>
      </c>
      <c r="E481" s="7" t="str">
        <f>IFERROR(VLOOKUP(C481,SRA!B:I,8,0),"")</f>
        <v>CLT</v>
      </c>
      <c r="F481" s="9" t="s">
        <v>725</v>
      </c>
      <c r="G481" s="7" t="str">
        <f>IFERROR(VLOOKUP(VLOOKUP(C481,SRA!B:F,5,0),FUNÇÃO!A:B,2,0),"")</f>
        <v>TEC.EM QUALIDADE IND</v>
      </c>
      <c r="H481" s="5">
        <f>IFERROR(VLOOKUP(C481,SRA!B:T,18,0),"")</f>
        <v>1537.47</v>
      </c>
      <c r="I481" s="5">
        <f>IFERROR(VLOOKUP(C481,SRA!B:T,19,0),"")</f>
        <v>0</v>
      </c>
      <c r="J481" s="5">
        <f>IFERROR(VLOOKUP(C481,JUNHO!B:F,3,0),"")</f>
        <v>1595.73</v>
      </c>
      <c r="K481" s="5">
        <f t="shared" si="16"/>
        <v>247.59999999999991</v>
      </c>
      <c r="L481" s="19">
        <f>IFERROR(VLOOKUP(C481,JUNHO!B:H,7,0),"")</f>
        <v>1348.13</v>
      </c>
      <c r="M481" s="59"/>
    </row>
    <row r="482" spans="2:13">
      <c r="B482" s="7">
        <f t="shared" si="15"/>
        <v>474</v>
      </c>
      <c r="C482" s="7">
        <v>3165</v>
      </c>
      <c r="D482" s="6" t="s">
        <v>354</v>
      </c>
      <c r="E482" s="7" t="str">
        <f>IFERROR(VLOOKUP(C482,SRA!B:I,8,0),"")</f>
        <v>CLT</v>
      </c>
      <c r="F482" s="9" t="s">
        <v>725</v>
      </c>
      <c r="G482" s="7" t="str">
        <f>IFERROR(VLOOKUP(VLOOKUP(C482,SRA!B:F,5,0),FUNÇÃO!A:B,2,0),"")</f>
        <v>TEC.EM QUALIDADE IND</v>
      </c>
      <c r="H482" s="5">
        <f>IFERROR(VLOOKUP(C482,SRA!B:T,18,0),"")</f>
        <v>1537.47</v>
      </c>
      <c r="I482" s="5">
        <f>IFERROR(VLOOKUP(C482,SRA!B:T,19,0),"")</f>
        <v>0</v>
      </c>
      <c r="J482" s="5">
        <f>IFERROR(VLOOKUP(C482,JUNHO!B:F,3,0),"")</f>
        <v>2176.7199999999998</v>
      </c>
      <c r="K482" s="5">
        <f t="shared" si="16"/>
        <v>865.56999999999971</v>
      </c>
      <c r="L482" s="19">
        <f>IFERROR(VLOOKUP(C482,JUNHO!B:H,7,0),"")</f>
        <v>1311.15</v>
      </c>
      <c r="M482" s="59"/>
    </row>
    <row r="483" spans="2:13">
      <c r="B483" s="7">
        <f t="shared" si="15"/>
        <v>475</v>
      </c>
      <c r="C483" s="7">
        <v>3167</v>
      </c>
      <c r="D483" s="6" t="s">
        <v>355</v>
      </c>
      <c r="E483" s="7" t="str">
        <f>IFERROR(VLOOKUP(C483,SRA!B:I,8,0),"")</f>
        <v>CLT</v>
      </c>
      <c r="F483" s="9" t="s">
        <v>725</v>
      </c>
      <c r="G483" s="7" t="str">
        <f>IFERROR(VLOOKUP(VLOOKUP(C483,SRA!B:F,5,0),FUNÇÃO!A:B,2,0),"")</f>
        <v>FARMACEUTICO IND</v>
      </c>
      <c r="H483" s="5">
        <f>IFERROR(VLOOKUP(C483,SRA!B:T,18,0),"")</f>
        <v>4656.5600000000004</v>
      </c>
      <c r="I483" s="5">
        <f>IFERROR(VLOOKUP(C483,SRA!B:T,19,0),"")</f>
        <v>1993.92</v>
      </c>
      <c r="J483" s="5">
        <f>IFERROR(VLOOKUP(C483,JUNHO!B:F,3,0),"")</f>
        <v>6650.48</v>
      </c>
      <c r="K483" s="5">
        <f t="shared" si="16"/>
        <v>2017.3099999999995</v>
      </c>
      <c r="L483" s="19">
        <f>IFERROR(VLOOKUP(C483,JUNHO!B:H,7,0),"")</f>
        <v>4633.17</v>
      </c>
      <c r="M483" s="59"/>
    </row>
    <row r="484" spans="2:13">
      <c r="B484" s="7">
        <f t="shared" si="15"/>
        <v>476</v>
      </c>
      <c r="C484" s="7">
        <v>3169</v>
      </c>
      <c r="D484" s="6" t="s">
        <v>356</v>
      </c>
      <c r="E484" s="7" t="str">
        <f>IFERROR(VLOOKUP(C484,SRA!B:I,8,0),"")</f>
        <v>CLT</v>
      </c>
      <c r="F484" s="9" t="s">
        <v>725</v>
      </c>
      <c r="G484" s="7" t="str">
        <f>IFERROR(VLOOKUP(VLOOKUP(C484,SRA!B:F,5,0),FUNÇÃO!A:B,2,0),"")</f>
        <v>OP. DE PROD. IND.</v>
      </c>
      <c r="H484" s="5">
        <f>IFERROR(VLOOKUP(C484,SRA!B:T,18,0),"")</f>
        <v>1048.8800000000001</v>
      </c>
      <c r="I484" s="5">
        <f>IFERROR(VLOOKUP(C484,SRA!B:T,19,0),"")</f>
        <v>0</v>
      </c>
      <c r="J484" s="5">
        <f>IFERROR(VLOOKUP(C484,JUNHO!B:F,3,0),"")</f>
        <v>1048.8800000000001</v>
      </c>
      <c r="K484" s="5">
        <f t="shared" si="16"/>
        <v>203.20000000000005</v>
      </c>
      <c r="L484" s="19">
        <f>IFERROR(VLOOKUP(C484,JUNHO!B:H,7,0),"")</f>
        <v>845.68000000000006</v>
      </c>
      <c r="M484" s="59"/>
    </row>
    <row r="485" spans="2:13">
      <c r="B485" s="7">
        <f t="shared" si="15"/>
        <v>477</v>
      </c>
      <c r="C485" s="7">
        <v>3171</v>
      </c>
      <c r="D485" s="6" t="s">
        <v>357</v>
      </c>
      <c r="E485" s="7" t="str">
        <f>IFERROR(VLOOKUP(C485,SRA!B:I,8,0),"")</f>
        <v>CLT</v>
      </c>
      <c r="F485" s="9" t="s">
        <v>725</v>
      </c>
      <c r="G485" s="7" t="str">
        <f>IFERROR(VLOOKUP(VLOOKUP(C485,SRA!B:F,5,0),FUNÇÃO!A:B,2,0),"")</f>
        <v>TEC.EM QUALIDADE IND</v>
      </c>
      <c r="H485" s="5">
        <f>IFERROR(VLOOKUP(C485,SRA!B:T,18,0),"")</f>
        <v>1537.47</v>
      </c>
      <c r="I485" s="5">
        <f>IFERROR(VLOOKUP(C485,SRA!B:T,19,0),"")</f>
        <v>0</v>
      </c>
      <c r="J485" s="5">
        <f>IFERROR(VLOOKUP(C485,JUNHO!B:F,3,0),"")</f>
        <v>2078.0700000000002</v>
      </c>
      <c r="K485" s="5">
        <f t="shared" si="16"/>
        <v>605.37000000000012</v>
      </c>
      <c r="L485" s="19">
        <f>IFERROR(VLOOKUP(C485,JUNHO!B:H,7,0),"")</f>
        <v>1472.7</v>
      </c>
      <c r="M485" s="59"/>
    </row>
    <row r="486" spans="2:13">
      <c r="B486" s="7">
        <f t="shared" si="15"/>
        <v>478</v>
      </c>
      <c r="C486" s="7">
        <v>3172</v>
      </c>
      <c r="D486" s="6" t="s">
        <v>358</v>
      </c>
      <c r="E486" s="7" t="str">
        <f>IFERROR(VLOOKUP(C486,SRA!B:I,8,0),"")</f>
        <v>CLT</v>
      </c>
      <c r="F486" s="9" t="s">
        <v>725</v>
      </c>
      <c r="G486" s="7" t="str">
        <f>IFERROR(VLOOKUP(VLOOKUP(C486,SRA!B:F,5,0),FUNÇÃO!A:B,2,0),"")</f>
        <v>OP. DE PROD. IND.</v>
      </c>
      <c r="H486" s="5">
        <f>IFERROR(VLOOKUP(C486,SRA!B:T,18,0),"")</f>
        <v>1048.8800000000001</v>
      </c>
      <c r="I486" s="5">
        <f>IFERROR(VLOOKUP(C486,SRA!B:T,19,0),"")</f>
        <v>0</v>
      </c>
      <c r="J486" s="5">
        <f>IFERROR(VLOOKUP(C486,JUNHO!B:F,3,0),"")</f>
        <v>1048.8800000000001</v>
      </c>
      <c r="K486" s="5">
        <f t="shared" si="16"/>
        <v>238.29000000000008</v>
      </c>
      <c r="L486" s="19">
        <f>IFERROR(VLOOKUP(C486,JUNHO!B:H,7,0),"")</f>
        <v>810.59</v>
      </c>
      <c r="M486" s="59"/>
    </row>
    <row r="487" spans="2:13">
      <c r="B487" s="7">
        <f t="shared" si="15"/>
        <v>479</v>
      </c>
      <c r="C487" s="7">
        <v>3173</v>
      </c>
      <c r="D487" s="6" t="s">
        <v>359</v>
      </c>
      <c r="E487" s="7" t="str">
        <f>IFERROR(VLOOKUP(C487,SRA!B:I,8,0),"")</f>
        <v>CLT</v>
      </c>
      <c r="F487" s="9" t="s">
        <v>725</v>
      </c>
      <c r="G487" s="7" t="str">
        <f>IFERROR(VLOOKUP(VLOOKUP(C487,SRA!B:F,5,0),FUNÇÃO!A:B,2,0),"")</f>
        <v>AUX. LABORATORIO</v>
      </c>
      <c r="H487" s="5">
        <f>IFERROR(VLOOKUP(C487,SRA!B:T,18,0),"")</f>
        <v>1048.8800000000001</v>
      </c>
      <c r="I487" s="5">
        <f>IFERROR(VLOOKUP(C487,SRA!B:T,19,0),"")</f>
        <v>0</v>
      </c>
      <c r="J487" s="5">
        <f>IFERROR(VLOOKUP(C487,JUNHO!B:F,3,0),"")</f>
        <v>1048.8800000000001</v>
      </c>
      <c r="K487" s="5">
        <f t="shared" si="16"/>
        <v>413.34000000000015</v>
      </c>
      <c r="L487" s="19">
        <f>IFERROR(VLOOKUP(C487,JUNHO!B:H,7,0),"")</f>
        <v>635.54</v>
      </c>
      <c r="M487" s="59"/>
    </row>
    <row r="488" spans="2:13" s="30" customFormat="1">
      <c r="B488" s="28">
        <f t="shared" si="15"/>
        <v>480</v>
      </c>
      <c r="C488" s="28">
        <v>3174</v>
      </c>
      <c r="D488" s="45" t="s">
        <v>360</v>
      </c>
      <c r="E488" s="28" t="str">
        <f>IFERROR(VLOOKUP(C488,SRA!B:I,8,0),"")</f>
        <v>CLT</v>
      </c>
      <c r="F488" s="31" t="s">
        <v>772</v>
      </c>
      <c r="G488" s="28" t="str">
        <f>IFERROR(VLOOKUP(VLOOKUP(C488,SRA!B:F,5,0),FUNÇÃO!A:B,2,0),"")</f>
        <v>FARMACEUTICO IND</v>
      </c>
      <c r="H488" s="19">
        <f>IFERROR(VLOOKUP(C488,SRA!B:T,18,0),"")</f>
        <v>4656.5600000000004</v>
      </c>
      <c r="I488" s="19">
        <f>IFERROR(VLOOKUP(C488,SRA!B:T,19,0),"")</f>
        <v>0</v>
      </c>
      <c r="J488" s="19">
        <v>3789.07</v>
      </c>
      <c r="K488" s="5">
        <f t="shared" si="16"/>
        <v>30.200000000000273</v>
      </c>
      <c r="L488" s="19">
        <v>3758.87</v>
      </c>
      <c r="M488" s="59"/>
    </row>
    <row r="489" spans="2:13">
      <c r="B489" s="7">
        <f t="shared" si="15"/>
        <v>481</v>
      </c>
      <c r="C489" s="7">
        <v>3175</v>
      </c>
      <c r="D489" s="6" t="s">
        <v>361</v>
      </c>
      <c r="E489" s="7" t="str">
        <f>IFERROR(VLOOKUP(C489,SRA!B:I,8,0),"")</f>
        <v>CLT</v>
      </c>
      <c r="F489" s="9" t="s">
        <v>725</v>
      </c>
      <c r="G489" s="7" t="str">
        <f>IFERROR(VLOOKUP(VLOOKUP(C489,SRA!B:F,5,0),FUNÇÃO!A:B,2,0),"")</f>
        <v>FARMACEUTICO IND</v>
      </c>
      <c r="H489" s="5">
        <f>IFERROR(VLOOKUP(C489,SRA!B:T,18,0),"")</f>
        <v>4656.5600000000004</v>
      </c>
      <c r="I489" s="5">
        <f>IFERROR(VLOOKUP(C489,SRA!B:T,19,0),"")</f>
        <v>1993.92</v>
      </c>
      <c r="J489" s="5">
        <f>IFERROR(VLOOKUP(C489,JUNHO!B:F,3,0),"")</f>
        <v>7278.17</v>
      </c>
      <c r="K489" s="5">
        <f t="shared" si="16"/>
        <v>2863.2299999999996</v>
      </c>
      <c r="L489" s="19">
        <f>IFERROR(VLOOKUP(C489,JUNHO!B:H,7,0),"")</f>
        <v>4414.9400000000005</v>
      </c>
      <c r="M489" s="59"/>
    </row>
    <row r="490" spans="2:13">
      <c r="B490" s="7">
        <f t="shared" si="15"/>
        <v>482</v>
      </c>
      <c r="C490" s="7">
        <v>3177</v>
      </c>
      <c r="D490" s="6" t="s">
        <v>362</v>
      </c>
      <c r="E490" s="7" t="str">
        <f>IFERROR(VLOOKUP(C490,SRA!B:I,8,0),"")</f>
        <v>CLT</v>
      </c>
      <c r="F490" s="9" t="s">
        <v>725</v>
      </c>
      <c r="G490" s="7" t="str">
        <f>IFERROR(VLOOKUP(VLOOKUP(C490,SRA!B:F,5,0),FUNÇÃO!A:B,2,0),"")</f>
        <v>ANALISTA QUALI IND</v>
      </c>
      <c r="H490" s="5">
        <f>IFERROR(VLOOKUP(C490,SRA!B:T,18,0),"")</f>
        <v>4656.5600000000004</v>
      </c>
      <c r="I490" s="5">
        <f>IFERROR(VLOOKUP(C490,SRA!B:T,19,0),"")</f>
        <v>0</v>
      </c>
      <c r="J490" s="5">
        <f>IFERROR(VLOOKUP(C490,JUNHO!B:F,3,0),"")</f>
        <v>4656.5600000000004</v>
      </c>
      <c r="K490" s="5">
        <f t="shared" si="16"/>
        <v>945.36000000000058</v>
      </c>
      <c r="L490" s="19">
        <f>IFERROR(VLOOKUP(C490,JUNHO!B:H,7,0),"")</f>
        <v>3711.2</v>
      </c>
      <c r="M490" s="59"/>
    </row>
    <row r="491" spans="2:13">
      <c r="B491" s="7">
        <f t="shared" si="15"/>
        <v>483</v>
      </c>
      <c r="C491" s="7">
        <v>3178</v>
      </c>
      <c r="D491" s="6" t="s">
        <v>363</v>
      </c>
      <c r="E491" s="7" t="str">
        <f>IFERROR(VLOOKUP(C491,SRA!B:I,8,0),"")</f>
        <v>CLT</v>
      </c>
      <c r="F491" s="1" t="s">
        <v>757</v>
      </c>
      <c r="G491" s="7" t="str">
        <f>IFERROR(VLOOKUP(VLOOKUP(C491,SRA!B:F,5,0),FUNÇÃO!A:B,2,0),"")</f>
        <v>ANALISTA QUALI IND</v>
      </c>
      <c r="H491" s="5">
        <f>IFERROR(VLOOKUP(C491,SRA!B:T,18,0),"")</f>
        <v>4656.5600000000004</v>
      </c>
      <c r="I491" s="5">
        <f>IFERROR(VLOOKUP(C491,SRA!B:T,19,0),"")</f>
        <v>1993.92</v>
      </c>
      <c r="J491" s="5">
        <f>IFERROR(VLOOKUP(C491,JUNHO!B:F,3,0),"")</f>
        <v>10280.42</v>
      </c>
      <c r="K491" s="5">
        <f t="shared" si="16"/>
        <v>10058.57</v>
      </c>
      <c r="L491" s="19">
        <f>IFERROR(VLOOKUP(C491,JUNHO!B:H,7,0),"")</f>
        <v>221.85</v>
      </c>
      <c r="M491" s="59"/>
    </row>
    <row r="492" spans="2:13">
      <c r="B492" s="7">
        <f t="shared" si="15"/>
        <v>484</v>
      </c>
      <c r="C492" s="7">
        <v>3180</v>
      </c>
      <c r="D492" s="6" t="s">
        <v>364</v>
      </c>
      <c r="E492" s="7" t="str">
        <f>IFERROR(VLOOKUP(C492,SRA!B:I,8,0),"")</f>
        <v>CLT</v>
      </c>
      <c r="F492" s="9" t="s">
        <v>725</v>
      </c>
      <c r="G492" s="7" t="str">
        <f>IFERROR(VLOOKUP(VLOOKUP(C492,SRA!B:F,5,0),FUNÇÃO!A:B,2,0),"")</f>
        <v>ANALISTA QUALI IND</v>
      </c>
      <c r="H492" s="5">
        <f>IFERROR(VLOOKUP(C492,SRA!B:T,18,0),"")</f>
        <v>4656.5600000000004</v>
      </c>
      <c r="I492" s="5">
        <f>IFERROR(VLOOKUP(C492,SRA!B:T,19,0),"")</f>
        <v>1993.92</v>
      </c>
      <c r="J492" s="5">
        <f>IFERROR(VLOOKUP(C492,JUNHO!B:F,3,0),"")</f>
        <v>6653.02</v>
      </c>
      <c r="K492" s="5">
        <f t="shared" si="16"/>
        <v>1731.9300000000003</v>
      </c>
      <c r="L492" s="19">
        <f>IFERROR(VLOOKUP(C492,JUNHO!B:H,7,0),"")</f>
        <v>4921.09</v>
      </c>
      <c r="M492" s="59"/>
    </row>
    <row r="493" spans="2:13">
      <c r="B493" s="7">
        <f t="shared" si="15"/>
        <v>485</v>
      </c>
      <c r="C493" s="7">
        <v>3182</v>
      </c>
      <c r="D493" s="6" t="s">
        <v>365</v>
      </c>
      <c r="E493" s="7" t="str">
        <f>IFERROR(VLOOKUP(C493,SRA!B:I,8,0),"")</f>
        <v>CLT</v>
      </c>
      <c r="F493" s="9" t="s">
        <v>725</v>
      </c>
      <c r="G493" s="7" t="str">
        <f>IFERROR(VLOOKUP(VLOOKUP(C493,SRA!B:F,5,0),FUNÇÃO!A:B,2,0),"")</f>
        <v>TEC.EM QUALIDADE IND</v>
      </c>
      <c r="H493" s="5">
        <f>IFERROR(VLOOKUP(C493,SRA!B:T,18,0),"")</f>
        <v>1537.47</v>
      </c>
      <c r="I493" s="5">
        <f>IFERROR(VLOOKUP(C493,SRA!B:T,19,0),"")</f>
        <v>0</v>
      </c>
      <c r="J493" s="5">
        <f>IFERROR(VLOOKUP(C493,JUNHO!B:F,3,0),"")</f>
        <v>1537.47</v>
      </c>
      <c r="K493" s="5">
        <f t="shared" si="16"/>
        <v>714.58</v>
      </c>
      <c r="L493" s="19">
        <f>IFERROR(VLOOKUP(C493,JUNHO!B:H,7,0),"")</f>
        <v>822.89</v>
      </c>
      <c r="M493" s="59"/>
    </row>
    <row r="494" spans="2:13">
      <c r="B494" s="7">
        <f t="shared" si="15"/>
        <v>486</v>
      </c>
      <c r="C494" s="7">
        <v>3183</v>
      </c>
      <c r="D494" s="6" t="s">
        <v>366</v>
      </c>
      <c r="E494" s="7" t="str">
        <f>IFERROR(VLOOKUP(C494,SRA!B:I,8,0),"")</f>
        <v>CLT</v>
      </c>
      <c r="F494" s="9" t="s">
        <v>725</v>
      </c>
      <c r="G494" s="7" t="str">
        <f>IFERROR(VLOOKUP(VLOOKUP(C494,SRA!B:F,5,0),FUNÇÃO!A:B,2,0),"")</f>
        <v>TEC. EM ENF. DO TRAB</v>
      </c>
      <c r="H494" s="5">
        <f>IFERROR(VLOOKUP(C494,SRA!B:T,18,0),"")</f>
        <v>1537.47</v>
      </c>
      <c r="I494" s="5">
        <f>IFERROR(VLOOKUP(C494,SRA!B:T,19,0),"")</f>
        <v>0</v>
      </c>
      <c r="J494" s="5">
        <f>IFERROR(VLOOKUP(C494,JUNHO!B:F,3,0),"")</f>
        <v>1894.86</v>
      </c>
      <c r="K494" s="5">
        <f t="shared" si="16"/>
        <v>551.3599999999999</v>
      </c>
      <c r="L494" s="19">
        <f>IFERROR(VLOOKUP(C494,JUNHO!B:H,7,0),"")</f>
        <v>1343.5</v>
      </c>
      <c r="M494" s="59"/>
    </row>
    <row r="495" spans="2:13">
      <c r="B495" s="7">
        <f t="shared" si="15"/>
        <v>487</v>
      </c>
      <c r="C495" s="7">
        <v>3193</v>
      </c>
      <c r="D495" s="6" t="s">
        <v>367</v>
      </c>
      <c r="E495" s="7" t="str">
        <f>IFERROR(VLOOKUP(C495,SRA!B:I,8,0),"")</f>
        <v>CLT</v>
      </c>
      <c r="F495" s="9" t="s">
        <v>725</v>
      </c>
      <c r="G495" s="7" t="str">
        <f>IFERROR(VLOOKUP(VLOOKUP(C495,SRA!B:F,5,0),FUNÇÃO!A:B,2,0),"")</f>
        <v>TEC. EM ADM. E FIN.</v>
      </c>
      <c r="H495" s="5">
        <f>IFERROR(VLOOKUP(C495,SRA!B:T,18,0),"")</f>
        <v>1537.47</v>
      </c>
      <c r="I495" s="5">
        <f>IFERROR(VLOOKUP(C495,SRA!B:T,19,0),"")</f>
        <v>0</v>
      </c>
      <c r="J495" s="5">
        <f>IFERROR(VLOOKUP(C495,JUNHO!B:F,3,0),"")</f>
        <v>1537.47</v>
      </c>
      <c r="K495" s="5">
        <f t="shared" si="16"/>
        <v>604.38</v>
      </c>
      <c r="L495" s="19">
        <f>IFERROR(VLOOKUP(C495,JUNHO!B:H,7,0),"")</f>
        <v>933.09</v>
      </c>
      <c r="M495" s="59"/>
    </row>
    <row r="496" spans="2:13">
      <c r="B496" s="7">
        <f t="shared" si="15"/>
        <v>488</v>
      </c>
      <c r="C496" s="7">
        <v>3194</v>
      </c>
      <c r="D496" s="6" t="s">
        <v>368</v>
      </c>
      <c r="E496" s="7" t="str">
        <f>IFERROR(VLOOKUP(C496,SRA!B:I,8,0),"")</f>
        <v>CLT</v>
      </c>
      <c r="F496" s="9" t="s">
        <v>725</v>
      </c>
      <c r="G496" s="7" t="str">
        <f>IFERROR(VLOOKUP(VLOOKUP(C496,SRA!B:F,5,0),FUNÇÃO!A:B,2,0),"")</f>
        <v>ANA GESTAO AMBIENTAL</v>
      </c>
      <c r="H496" s="5">
        <f>IFERROR(VLOOKUP(C496,SRA!B:T,18,0),"")</f>
        <v>2675.02</v>
      </c>
      <c r="I496" s="5">
        <f>IFERROR(VLOOKUP(C496,SRA!B:T,19,0),"")</f>
        <v>0</v>
      </c>
      <c r="J496" s="5">
        <f>IFERROR(VLOOKUP(C496,JUNHO!B:F,3,0),"")</f>
        <v>8834.7900000000009</v>
      </c>
      <c r="K496" s="5">
        <f t="shared" si="16"/>
        <v>3567.8900000000012</v>
      </c>
      <c r="L496" s="19">
        <f>IFERROR(VLOOKUP(C496,JUNHO!B:H,7,0),"")</f>
        <v>5266.9</v>
      </c>
      <c r="M496" s="59"/>
    </row>
    <row r="497" spans="2:13">
      <c r="B497" s="7">
        <f t="shared" si="15"/>
        <v>489</v>
      </c>
      <c r="C497" s="7">
        <v>3228</v>
      </c>
      <c r="D497" s="6" t="s">
        <v>505</v>
      </c>
      <c r="E497" s="7" t="str">
        <f>IFERROR(VLOOKUP(C497,SRA!B:I,8,0),"")</f>
        <v>CLT</v>
      </c>
      <c r="F497" s="9" t="s">
        <v>725</v>
      </c>
      <c r="G497" s="7" t="str">
        <f>IFERROR(VLOOKUP(VLOOKUP(C497,SRA!B:F,5,0),FUNÇÃO!A:B,2,0),"")</f>
        <v>TEC. EM ADM. E VEN.</v>
      </c>
      <c r="H497" s="5">
        <f>IFERROR(VLOOKUP(C497,SRA!B:T,18,0),"")</f>
        <v>1537.47</v>
      </c>
      <c r="I497" s="5">
        <f>IFERROR(VLOOKUP(C497,SRA!B:T,19,0),"")</f>
        <v>0</v>
      </c>
      <c r="J497" s="5">
        <f>IFERROR(VLOOKUP(C497,JUNHO!B:F,3,0),"")</f>
        <v>1537.47</v>
      </c>
      <c r="K497" s="5">
        <f t="shared" si="16"/>
        <v>226.75</v>
      </c>
      <c r="L497" s="19">
        <f>IFERROR(VLOOKUP(C497,JUNHO!B:H,7,0),"")</f>
        <v>1310.72</v>
      </c>
      <c r="M497" s="59"/>
    </row>
    <row r="498" spans="2:13">
      <c r="B498" s="7">
        <f t="shared" si="15"/>
        <v>490</v>
      </c>
      <c r="C498" s="7">
        <v>3229</v>
      </c>
      <c r="D498" s="6" t="s">
        <v>375</v>
      </c>
      <c r="E498" s="7" t="str">
        <f>IFERROR(VLOOKUP(C498,SRA!B:I,8,0),"")</f>
        <v>CLT</v>
      </c>
      <c r="F498" s="9" t="s">
        <v>725</v>
      </c>
      <c r="G498" s="7" t="str">
        <f>IFERROR(VLOOKUP(VLOOKUP(C498,SRA!B:F,5,0),FUNÇÃO!A:B,2,0),"")</f>
        <v>TEC EM UTI CALDEIRA</v>
      </c>
      <c r="H498" s="5">
        <f>IFERROR(VLOOKUP(C498,SRA!B:T,18,0),"")</f>
        <v>1537.47</v>
      </c>
      <c r="I498" s="5">
        <f>IFERROR(VLOOKUP(C498,SRA!B:T,19,0),"")</f>
        <v>0</v>
      </c>
      <c r="J498" s="5">
        <f>IFERROR(VLOOKUP(C498,JUNHO!B:F,3,0),"")</f>
        <v>1647.46</v>
      </c>
      <c r="K498" s="5">
        <f t="shared" si="16"/>
        <v>654.21</v>
      </c>
      <c r="L498" s="19">
        <f>IFERROR(VLOOKUP(C498,JUNHO!B:H,7,0),"")</f>
        <v>993.25</v>
      </c>
      <c r="M498" s="59"/>
    </row>
    <row r="499" spans="2:13">
      <c r="B499" s="7">
        <f t="shared" si="15"/>
        <v>491</v>
      </c>
      <c r="C499" s="7">
        <v>3230</v>
      </c>
      <c r="D499" s="6" t="s">
        <v>376</v>
      </c>
      <c r="E499" s="7" t="str">
        <f>IFERROR(VLOOKUP(C499,SRA!B:I,8,0),"")</f>
        <v>CLT</v>
      </c>
      <c r="F499" s="9" t="s">
        <v>725</v>
      </c>
      <c r="G499" s="7" t="str">
        <f>IFERROR(VLOOKUP(VLOOKUP(C499,SRA!B:F,5,0),FUNÇÃO!A:B,2,0),"")</f>
        <v>ANALISTA EM INFORMAT</v>
      </c>
      <c r="H499" s="5">
        <f>IFERROR(VLOOKUP(C499,SRA!B:T,18,0),"")</f>
        <v>2675.02</v>
      </c>
      <c r="I499" s="5">
        <f>IFERROR(VLOOKUP(C499,SRA!B:T,19,0),"")</f>
        <v>0</v>
      </c>
      <c r="J499" s="5">
        <f>IFERROR(VLOOKUP(C499,JUNHO!B:F,3,0),"")</f>
        <v>3687.8</v>
      </c>
      <c r="K499" s="5">
        <f t="shared" si="16"/>
        <v>661.88000000000011</v>
      </c>
      <c r="L499" s="19">
        <f>IFERROR(VLOOKUP(C499,JUNHO!B:H,7,0),"")</f>
        <v>3025.92</v>
      </c>
      <c r="M499" s="59"/>
    </row>
    <row r="500" spans="2:13">
      <c r="B500" s="7">
        <f t="shared" si="15"/>
        <v>492</v>
      </c>
      <c r="C500" s="7">
        <v>3232</v>
      </c>
      <c r="D500" s="6" t="s">
        <v>377</v>
      </c>
      <c r="E500" s="7" t="str">
        <f>IFERROR(VLOOKUP(C500,SRA!B:I,8,0),"")</f>
        <v>CLT</v>
      </c>
      <c r="F500" s="9" t="s">
        <v>725</v>
      </c>
      <c r="G500" s="7" t="str">
        <f>IFERROR(VLOOKUP(VLOOKUP(C500,SRA!B:F,5,0),FUNÇÃO!A:B,2,0),"")</f>
        <v>TEC EM UTI CALDEIRA</v>
      </c>
      <c r="H500" s="5">
        <f>IFERROR(VLOOKUP(C500,SRA!B:T,18,0),"")</f>
        <v>1537.47</v>
      </c>
      <c r="I500" s="5">
        <f>IFERROR(VLOOKUP(C500,SRA!B:T,19,0),"")</f>
        <v>0</v>
      </c>
      <c r="J500" s="5">
        <f>IFERROR(VLOOKUP(C500,JUNHO!B:F,3,0),"")</f>
        <v>1537.47</v>
      </c>
      <c r="K500" s="5">
        <f t="shared" si="16"/>
        <v>575.59</v>
      </c>
      <c r="L500" s="19">
        <f>IFERROR(VLOOKUP(C500,JUNHO!B:H,7,0),"")</f>
        <v>961.88</v>
      </c>
      <c r="M500" s="59"/>
    </row>
    <row r="501" spans="2:13">
      <c r="B501" s="7">
        <f t="shared" si="15"/>
        <v>493</v>
      </c>
      <c r="C501" s="7">
        <v>3233</v>
      </c>
      <c r="D501" s="6" t="s">
        <v>378</v>
      </c>
      <c r="E501" s="7" t="str">
        <f>IFERROR(VLOOKUP(C501,SRA!B:I,8,0),"")</f>
        <v>CLT</v>
      </c>
      <c r="F501" s="9" t="s">
        <v>726</v>
      </c>
      <c r="G501" s="7" t="str">
        <f>IFERROR(VLOOKUP(VLOOKUP(C501,SRA!B:F,5,0),FUNÇÃO!A:B,2,0),"")</f>
        <v>TEC.EM MAN. ELE. IND</v>
      </c>
      <c r="H501" s="5">
        <f>IFERROR(VLOOKUP(C501,SRA!B:T,18,0),"")</f>
        <v>1537.47</v>
      </c>
      <c r="I501" s="5">
        <f>IFERROR(VLOOKUP(C501,SRA!B:T,19,0),"")</f>
        <v>0</v>
      </c>
      <c r="J501" s="5">
        <f>IFERROR(VLOOKUP(C501,JUNHO!B:F,3,0),"")</f>
        <v>867.54</v>
      </c>
      <c r="K501" s="5">
        <f t="shared" si="16"/>
        <v>867.54</v>
      </c>
      <c r="L501" s="19">
        <f>IFERROR(VLOOKUP(C501,JUNHO!B:H,7,0),"")</f>
        <v>0</v>
      </c>
      <c r="M501" s="59"/>
    </row>
    <row r="502" spans="2:13">
      <c r="B502" s="7">
        <f t="shared" si="15"/>
        <v>494</v>
      </c>
      <c r="C502" s="7">
        <v>3234</v>
      </c>
      <c r="D502" s="6" t="s">
        <v>379</v>
      </c>
      <c r="E502" s="7" t="str">
        <f>IFERROR(VLOOKUP(C502,SRA!B:I,8,0),"")</f>
        <v>CLT</v>
      </c>
      <c r="F502" s="9" t="s">
        <v>725</v>
      </c>
      <c r="G502" s="7" t="str">
        <f>IFERROR(VLOOKUP(VLOOKUP(C502,SRA!B:F,5,0),FUNÇÃO!A:B,2,0),"")</f>
        <v>ANA MANUT ELET IND</v>
      </c>
      <c r="H502" s="5">
        <f>IFERROR(VLOOKUP(C502,SRA!B:T,18,0),"")</f>
        <v>2675.02</v>
      </c>
      <c r="I502" s="5">
        <f>IFERROR(VLOOKUP(C502,SRA!B:T,19,0),"")</f>
        <v>1993.92</v>
      </c>
      <c r="J502" s="5">
        <f>IFERROR(VLOOKUP(C502,JUNHO!B:F,3,0),"")</f>
        <v>5741.75</v>
      </c>
      <c r="K502" s="5">
        <f t="shared" si="16"/>
        <v>1912.3599999999997</v>
      </c>
      <c r="L502" s="19">
        <f>IFERROR(VLOOKUP(C502,JUNHO!B:H,7,0),"")</f>
        <v>3829.3900000000003</v>
      </c>
      <c r="M502" s="59"/>
    </row>
    <row r="503" spans="2:13">
      <c r="B503" s="7">
        <f t="shared" si="15"/>
        <v>495</v>
      </c>
      <c r="C503" s="7">
        <v>3237</v>
      </c>
      <c r="D503" s="6" t="s">
        <v>380</v>
      </c>
      <c r="E503" s="7" t="str">
        <f>IFERROR(VLOOKUP(C503,SRA!B:I,8,0),"")</f>
        <v>CLT</v>
      </c>
      <c r="F503" s="9" t="s">
        <v>725</v>
      </c>
      <c r="G503" s="7" t="str">
        <f>IFERROR(VLOOKUP(VLOOKUP(C503,SRA!B:F,5,0),FUNÇÃO!A:B,2,0),"")</f>
        <v>TEC.EM MAN. MEC. IND</v>
      </c>
      <c r="H503" s="5">
        <f>IFERROR(VLOOKUP(C503,SRA!B:T,18,0),"")</f>
        <v>1537.47</v>
      </c>
      <c r="I503" s="5">
        <f>IFERROR(VLOOKUP(C503,SRA!B:T,19,0),"")</f>
        <v>0</v>
      </c>
      <c r="J503" s="5">
        <f>IFERROR(VLOOKUP(C503,JUNHO!B:F,3,0),"")</f>
        <v>1537.47</v>
      </c>
      <c r="K503" s="5">
        <f t="shared" si="16"/>
        <v>291.6400000000001</v>
      </c>
      <c r="L503" s="19">
        <f>IFERROR(VLOOKUP(C503,JUNHO!B:H,7,0),"")</f>
        <v>1245.83</v>
      </c>
      <c r="M503" s="59"/>
    </row>
    <row r="504" spans="2:13">
      <c r="B504" s="7">
        <f t="shared" si="15"/>
        <v>496</v>
      </c>
      <c r="C504" s="7">
        <v>3241</v>
      </c>
      <c r="D504" s="6" t="s">
        <v>381</v>
      </c>
      <c r="E504" s="7" t="str">
        <f>IFERROR(VLOOKUP(C504,SRA!B:I,8,0),"")</f>
        <v>CLT</v>
      </c>
      <c r="F504" s="9" t="s">
        <v>725</v>
      </c>
      <c r="G504" s="7" t="str">
        <f>IFERROR(VLOOKUP(VLOOKUP(C504,SRA!B:F,5,0),FUNÇÃO!A:B,2,0),"")</f>
        <v>TEC EM UTI CALDEIRA</v>
      </c>
      <c r="H504" s="5">
        <f>IFERROR(VLOOKUP(C504,SRA!B:T,18,0),"")</f>
        <v>1537.47</v>
      </c>
      <c r="I504" s="5">
        <f>IFERROR(VLOOKUP(C504,SRA!B:T,19,0),"")</f>
        <v>0</v>
      </c>
      <c r="J504" s="5">
        <f>IFERROR(VLOOKUP(C504,JUNHO!B:F,3,0),"")</f>
        <v>1537.47</v>
      </c>
      <c r="K504" s="5">
        <f t="shared" si="16"/>
        <v>427.6099999999999</v>
      </c>
      <c r="L504" s="19">
        <f>IFERROR(VLOOKUP(C504,JUNHO!B:H,7,0),"")</f>
        <v>1109.8600000000001</v>
      </c>
      <c r="M504" s="59"/>
    </row>
    <row r="505" spans="2:13">
      <c r="B505" s="7">
        <f t="shared" si="15"/>
        <v>497</v>
      </c>
      <c r="C505" s="7">
        <v>3242</v>
      </c>
      <c r="D505" s="6" t="s">
        <v>382</v>
      </c>
      <c r="E505" s="7" t="str">
        <f>IFERROR(VLOOKUP(C505,SRA!B:I,8,0),"")</f>
        <v>CLT</v>
      </c>
      <c r="F505" s="9" t="s">
        <v>725</v>
      </c>
      <c r="G505" s="7" t="str">
        <f>IFERROR(VLOOKUP(VLOOKUP(C505,SRA!B:F,5,0),FUNÇÃO!A:B,2,0),"")</f>
        <v>TEC EM UTI CALDEIRA</v>
      </c>
      <c r="H505" s="5">
        <f>IFERROR(VLOOKUP(C505,SRA!B:T,18,0),"")</f>
        <v>1537.47</v>
      </c>
      <c r="I505" s="5">
        <f>IFERROR(VLOOKUP(C505,SRA!B:T,19,0),"")</f>
        <v>0</v>
      </c>
      <c r="J505" s="5">
        <f>IFERROR(VLOOKUP(C505,JUNHO!B:F,3,0),"")</f>
        <v>1537.47</v>
      </c>
      <c r="K505" s="5">
        <f t="shared" si="16"/>
        <v>202.66000000000008</v>
      </c>
      <c r="L505" s="19">
        <f>IFERROR(VLOOKUP(C505,JUNHO!B:H,7,0),"")</f>
        <v>1334.81</v>
      </c>
      <c r="M505" s="59"/>
    </row>
    <row r="506" spans="2:13">
      <c r="B506" s="7">
        <f t="shared" si="15"/>
        <v>498</v>
      </c>
      <c r="C506" s="7">
        <v>3281</v>
      </c>
      <c r="D506" s="6" t="s">
        <v>395</v>
      </c>
      <c r="E506" s="7" t="str">
        <f>IFERROR(VLOOKUP(C506,SRA!B:I,8,0),"")</f>
        <v>CLT</v>
      </c>
      <c r="F506" s="7" t="s">
        <v>757</v>
      </c>
      <c r="G506" s="7" t="str">
        <f>IFERROR(VLOOKUP(VLOOKUP(C506,SRA!B:F,5,0),FUNÇÃO!A:B,2,0),"")</f>
        <v>TEC.EM MAN. ELE. IND</v>
      </c>
      <c r="H506" s="5">
        <f>IFERROR(VLOOKUP(C506,SRA!B:T,18,0),"")</f>
        <v>1537.47</v>
      </c>
      <c r="I506" s="5">
        <f>IFERROR(VLOOKUP(C506,SRA!B:T,19,0),"")</f>
        <v>0</v>
      </c>
      <c r="J506" s="5">
        <f>IFERROR(VLOOKUP(C506,JUNHO!B:F,3,0),"")</f>
        <v>3780.62</v>
      </c>
      <c r="K506" s="5">
        <f t="shared" si="16"/>
        <v>3328.56</v>
      </c>
      <c r="L506" s="19">
        <f>IFERROR(VLOOKUP(C506,JUNHO!B:H,7,0),"")</f>
        <v>452.06</v>
      </c>
      <c r="M506" s="59"/>
    </row>
    <row r="507" spans="2:13">
      <c r="B507" s="7">
        <f t="shared" si="15"/>
        <v>499</v>
      </c>
      <c r="C507" s="7">
        <v>3317</v>
      </c>
      <c r="D507" s="6" t="s">
        <v>404</v>
      </c>
      <c r="E507" s="7" t="str">
        <f>IFERROR(VLOOKUP(C507,SRA!B:I,8,0),"")</f>
        <v>CLT</v>
      </c>
      <c r="F507" s="7" t="s">
        <v>757</v>
      </c>
      <c r="G507" s="7" t="str">
        <f>IFERROR(VLOOKUP(VLOOKUP(C507,SRA!B:F,5,0),FUNÇÃO!A:B,2,0),"")</f>
        <v>TEC. CONTABIL</v>
      </c>
      <c r="H507" s="5">
        <f>IFERROR(VLOOKUP(C507,SRA!B:T,18,0),"")</f>
        <v>1537.49</v>
      </c>
      <c r="I507" s="5">
        <f>IFERROR(VLOOKUP(C507,SRA!B:T,19,0),"")</f>
        <v>0</v>
      </c>
      <c r="J507" s="5">
        <f>IFERROR(VLOOKUP(C507,JUNHO!B:F,3,0),"")</f>
        <v>2562.48</v>
      </c>
      <c r="K507" s="5">
        <f t="shared" si="16"/>
        <v>1885.24</v>
      </c>
      <c r="L507" s="19">
        <f>IFERROR(VLOOKUP(C507,JUNHO!B:H,7,0),"")</f>
        <v>677.24</v>
      </c>
      <c r="M507" s="59"/>
    </row>
    <row r="508" spans="2:13">
      <c r="B508" s="7">
        <f t="shared" si="15"/>
        <v>500</v>
      </c>
      <c r="C508" s="7">
        <v>3322</v>
      </c>
      <c r="D508" s="6" t="s">
        <v>407</v>
      </c>
      <c r="E508" s="7" t="str">
        <f>IFERROR(VLOOKUP(C508,SRA!B:I,8,0),"")</f>
        <v>CLT</v>
      </c>
      <c r="F508" s="9" t="s">
        <v>725</v>
      </c>
      <c r="G508" s="7" t="str">
        <f>IFERROR(VLOOKUP(VLOOKUP(C508,SRA!B:F,5,0),FUNÇÃO!A:B,2,0),"")</f>
        <v>TEC SEG DO TRAB</v>
      </c>
      <c r="H508" s="5">
        <f>IFERROR(VLOOKUP(C508,SRA!B:T,18,0),"")</f>
        <v>1537.49</v>
      </c>
      <c r="I508" s="5">
        <f>IFERROR(VLOOKUP(C508,SRA!B:T,19,0),"")</f>
        <v>0</v>
      </c>
      <c r="J508" s="5">
        <f>IFERROR(VLOOKUP(C508,JUNHO!B:F,3,0),"")</f>
        <v>1537.49</v>
      </c>
      <c r="K508" s="5">
        <f t="shared" si="16"/>
        <v>338.78999999999996</v>
      </c>
      <c r="L508" s="19">
        <f>IFERROR(VLOOKUP(C508,JUNHO!B:H,7,0),"")</f>
        <v>1198.7</v>
      </c>
      <c r="M508" s="59"/>
    </row>
    <row r="509" spans="2:13">
      <c r="B509" s="7">
        <f t="shared" si="15"/>
        <v>501</v>
      </c>
      <c r="C509" s="7">
        <v>3333</v>
      </c>
      <c r="D509" s="6" t="s">
        <v>413</v>
      </c>
      <c r="E509" s="7" t="str">
        <f>IFERROR(VLOOKUP(C509,SRA!B:I,8,0),"")</f>
        <v>CLT</v>
      </c>
      <c r="F509" s="9" t="s">
        <v>725</v>
      </c>
      <c r="G509" s="7" t="str">
        <f>IFERROR(VLOOKUP(VLOOKUP(C509,SRA!B:F,5,0),FUNÇÃO!A:B,2,0),"")</f>
        <v>OP. DE PROD. IND.</v>
      </c>
      <c r="H509" s="5">
        <f>IFERROR(VLOOKUP(C509,SRA!B:T,18,0),"")</f>
        <v>1152.1300000000001</v>
      </c>
      <c r="I509" s="5">
        <f>IFERROR(VLOOKUP(C509,SRA!B:T,19,0),"")</f>
        <v>0</v>
      </c>
      <c r="J509" s="5">
        <f>IFERROR(VLOOKUP(C509,JUNHO!B:F,3,0),"")</f>
        <v>1494.06</v>
      </c>
      <c r="K509" s="5">
        <f t="shared" si="16"/>
        <v>336.79999999999995</v>
      </c>
      <c r="L509" s="19">
        <f>IFERROR(VLOOKUP(C509,JUNHO!B:H,7,0),"")</f>
        <v>1157.26</v>
      </c>
      <c r="M509" s="59"/>
    </row>
    <row r="510" spans="2:13">
      <c r="B510" s="7">
        <f t="shared" si="15"/>
        <v>502</v>
      </c>
      <c r="C510" s="7">
        <v>3336</v>
      </c>
      <c r="D510" s="6" t="s">
        <v>414</v>
      </c>
      <c r="E510" s="7" t="str">
        <f>IFERROR(VLOOKUP(C510,SRA!B:I,8,0),"")</f>
        <v>CLT</v>
      </c>
      <c r="F510" s="9" t="s">
        <v>725</v>
      </c>
      <c r="G510" s="7" t="str">
        <f>IFERROR(VLOOKUP(VLOOKUP(C510,SRA!B:F,5,0),FUNÇÃO!A:B,2,0),"")</f>
        <v>OP. DE PROD. IND.</v>
      </c>
      <c r="H510" s="5">
        <f>IFERROR(VLOOKUP(C510,SRA!B:T,18,0),"")</f>
        <v>1152.1300000000001</v>
      </c>
      <c r="I510" s="5">
        <f>IFERROR(VLOOKUP(C510,SRA!B:T,19,0),"")</f>
        <v>0</v>
      </c>
      <c r="J510" s="5">
        <f>IFERROR(VLOOKUP(C510,JUNHO!B:F,3,0),"")</f>
        <v>1152.1300000000001</v>
      </c>
      <c r="K510" s="5">
        <f t="shared" si="16"/>
        <v>563.13000000000011</v>
      </c>
      <c r="L510" s="19">
        <f>IFERROR(VLOOKUP(C510,JUNHO!B:H,7,0),"")</f>
        <v>589</v>
      </c>
      <c r="M510" s="59"/>
    </row>
    <row r="511" spans="2:13">
      <c r="B511" s="7">
        <f t="shared" si="15"/>
        <v>503</v>
      </c>
      <c r="C511" s="7">
        <v>3339</v>
      </c>
      <c r="D511" s="6" t="s">
        <v>416</v>
      </c>
      <c r="E511" s="7" t="str">
        <f>IFERROR(VLOOKUP(C511,SRA!B:I,8,0),"")</f>
        <v>CLT</v>
      </c>
      <c r="F511" s="9" t="s">
        <v>725</v>
      </c>
      <c r="G511" s="7" t="str">
        <f>IFERROR(VLOOKUP(VLOOKUP(C511,SRA!B:F,5,0),FUNÇÃO!A:B,2,0),"")</f>
        <v>ANALISTA COMERC. l</v>
      </c>
      <c r="H511" s="5">
        <f>IFERROR(VLOOKUP(C511,SRA!B:T,18,0),"")</f>
        <v>2675.02</v>
      </c>
      <c r="I511" s="5">
        <f>IFERROR(VLOOKUP(C511,SRA!B:T,19,0),"")</f>
        <v>0</v>
      </c>
      <c r="J511" s="5">
        <f>IFERROR(VLOOKUP(C511,JUNHO!B:F,3,0),"")</f>
        <v>2675.02</v>
      </c>
      <c r="K511" s="5">
        <f t="shared" si="16"/>
        <v>2224.37</v>
      </c>
      <c r="L511" s="19">
        <f>IFERROR(VLOOKUP(C511,JUNHO!B:H,7,0),"")</f>
        <v>450.65</v>
      </c>
      <c r="M511" s="59"/>
    </row>
    <row r="512" spans="2:13">
      <c r="B512" s="7">
        <f t="shared" si="15"/>
        <v>504</v>
      </c>
      <c r="C512" s="7">
        <v>3344</v>
      </c>
      <c r="D512" s="6" t="s">
        <v>420</v>
      </c>
      <c r="E512" s="7" t="str">
        <f>IFERROR(VLOOKUP(C512,SRA!B:I,8,0),"")</f>
        <v>CLT</v>
      </c>
      <c r="F512" s="9" t="s">
        <v>725</v>
      </c>
      <c r="G512" s="7" t="str">
        <f>IFERROR(VLOOKUP(VLOOKUP(C512,SRA!B:F,5,0),FUNÇÃO!A:B,2,0),"")</f>
        <v>OP. DE PROD. IND.</v>
      </c>
      <c r="H512" s="5">
        <f>IFERROR(VLOOKUP(C512,SRA!B:T,18,0),"")</f>
        <v>1048.8800000000001</v>
      </c>
      <c r="I512" s="5">
        <f>IFERROR(VLOOKUP(C512,SRA!B:T,19,0),"")</f>
        <v>0</v>
      </c>
      <c r="J512" s="5">
        <f>IFERROR(VLOOKUP(C512,JUNHO!B:F,3,0),"")</f>
        <v>1367.8</v>
      </c>
      <c r="K512" s="5">
        <f t="shared" si="16"/>
        <v>381.79999999999995</v>
      </c>
      <c r="L512" s="19">
        <f>IFERROR(VLOOKUP(C512,JUNHO!B:H,7,0),"")</f>
        <v>986</v>
      </c>
      <c r="M512" s="59"/>
    </row>
    <row r="513" spans="2:13">
      <c r="B513" s="7">
        <f t="shared" si="15"/>
        <v>505</v>
      </c>
      <c r="C513" s="7">
        <v>3345</v>
      </c>
      <c r="D513" s="6" t="s">
        <v>421</v>
      </c>
      <c r="E513" s="7" t="str">
        <f>IFERROR(VLOOKUP(C513,SRA!B:I,8,0),"")</f>
        <v>CLT</v>
      </c>
      <c r="F513" s="9" t="s">
        <v>725</v>
      </c>
      <c r="G513" s="7" t="str">
        <f>IFERROR(VLOOKUP(VLOOKUP(C513,SRA!B:F,5,0),FUNÇÃO!A:B,2,0),"")</f>
        <v>OP. DE PROD. IND.(B)</v>
      </c>
      <c r="H513" s="5">
        <f>IFERROR(VLOOKUP(C513,SRA!B:T,18,0),"")</f>
        <v>1152.1300000000001</v>
      </c>
      <c r="I513" s="5">
        <f>IFERROR(VLOOKUP(C513,SRA!B:T,19,0),"")</f>
        <v>0</v>
      </c>
      <c r="J513" s="5">
        <f>IFERROR(VLOOKUP(C513,JUNHO!B:F,3,0),"")</f>
        <v>1784.43</v>
      </c>
      <c r="K513" s="5">
        <f t="shared" si="16"/>
        <v>574.31000000000017</v>
      </c>
      <c r="L513" s="19">
        <f>IFERROR(VLOOKUP(C513,JUNHO!B:H,7,0),"")</f>
        <v>1210.1199999999999</v>
      </c>
      <c r="M513" s="59"/>
    </row>
    <row r="514" spans="2:13">
      <c r="B514" s="7">
        <f t="shared" si="15"/>
        <v>506</v>
      </c>
      <c r="C514" s="7">
        <v>3346</v>
      </c>
      <c r="D514" s="6" t="s">
        <v>422</v>
      </c>
      <c r="E514" s="7" t="str">
        <f>IFERROR(VLOOKUP(C514,SRA!B:I,8,0),"")</f>
        <v>CLT</v>
      </c>
      <c r="F514" s="9" t="s">
        <v>725</v>
      </c>
      <c r="G514" s="7" t="str">
        <f>IFERROR(VLOOKUP(VLOOKUP(C514,SRA!B:F,5,0),FUNÇÃO!A:B,2,0),"")</f>
        <v>OP. DE PROD. IND.</v>
      </c>
      <c r="H514" s="5">
        <f>IFERROR(VLOOKUP(C514,SRA!B:T,18,0),"")</f>
        <v>1048.8800000000001</v>
      </c>
      <c r="I514" s="5">
        <f>IFERROR(VLOOKUP(C514,SRA!B:T,19,0),"")</f>
        <v>0</v>
      </c>
      <c r="J514" s="5">
        <f>IFERROR(VLOOKUP(C514,JUNHO!B:F,3,0),"")</f>
        <v>426.64</v>
      </c>
      <c r="K514" s="5">
        <f t="shared" si="16"/>
        <v>193.19</v>
      </c>
      <c r="L514" s="19">
        <f>IFERROR(VLOOKUP(C514,JUNHO!B:H,7,0),"")</f>
        <v>233.45</v>
      </c>
      <c r="M514" s="59"/>
    </row>
    <row r="515" spans="2:13">
      <c r="B515" s="7">
        <f t="shared" si="15"/>
        <v>507</v>
      </c>
      <c r="C515" s="7">
        <v>3348</v>
      </c>
      <c r="D515" s="6" t="s">
        <v>423</v>
      </c>
      <c r="E515" s="7" t="str">
        <f>IFERROR(VLOOKUP(C515,SRA!B:I,8,0),"")</f>
        <v>CLT</v>
      </c>
      <c r="F515" s="9" t="s">
        <v>725</v>
      </c>
      <c r="G515" s="7" t="str">
        <f>IFERROR(VLOOKUP(VLOOKUP(C515,SRA!B:F,5,0),FUNÇÃO!A:B,2,0),"")</f>
        <v>OP. DE PROD. IND.(B)</v>
      </c>
      <c r="H515" s="5">
        <f>IFERROR(VLOOKUP(C515,SRA!B:T,18,0),"")</f>
        <v>1152.1300000000001</v>
      </c>
      <c r="I515" s="5">
        <f>IFERROR(VLOOKUP(C515,SRA!B:T,19,0),"")</f>
        <v>0</v>
      </c>
      <c r="J515" s="5">
        <f>IFERROR(VLOOKUP(C515,JUNHO!B:F,3,0),"")</f>
        <v>1640.52</v>
      </c>
      <c r="K515" s="5">
        <f t="shared" si="16"/>
        <v>889.8599999999999</v>
      </c>
      <c r="L515" s="19">
        <f>IFERROR(VLOOKUP(C515,JUNHO!B:H,7,0),"")</f>
        <v>750.66000000000008</v>
      </c>
      <c r="M515" s="59"/>
    </row>
    <row r="516" spans="2:13">
      <c r="B516" s="7">
        <f t="shared" si="15"/>
        <v>508</v>
      </c>
      <c r="C516" s="7">
        <v>3349</v>
      </c>
      <c r="D516" s="6" t="s">
        <v>424</v>
      </c>
      <c r="E516" s="7" t="str">
        <f>IFERROR(VLOOKUP(C516,SRA!B:I,8,0),"")</f>
        <v>CLT</v>
      </c>
      <c r="F516" s="9" t="s">
        <v>725</v>
      </c>
      <c r="G516" s="7" t="str">
        <f>IFERROR(VLOOKUP(VLOOKUP(C516,SRA!B:F,5,0),FUNÇÃO!A:B,2,0),"")</f>
        <v>OP. DE PROD. IND.</v>
      </c>
      <c r="H516" s="5">
        <f>IFERROR(VLOOKUP(C516,SRA!B:T,18,0),"")</f>
        <v>1048.8800000000001</v>
      </c>
      <c r="I516" s="5">
        <f>IFERROR(VLOOKUP(C516,SRA!B:T,19,0),"")</f>
        <v>0</v>
      </c>
      <c r="J516" s="5">
        <f>IFERROR(VLOOKUP(C516,JUNHO!B:F,3,0),"")</f>
        <v>1048.8800000000001</v>
      </c>
      <c r="K516" s="5">
        <f t="shared" si="16"/>
        <v>389.2600000000001</v>
      </c>
      <c r="L516" s="19">
        <f>IFERROR(VLOOKUP(C516,JUNHO!B:H,7,0),"")</f>
        <v>659.62</v>
      </c>
      <c r="M516" s="59"/>
    </row>
    <row r="517" spans="2:13">
      <c r="B517" s="7">
        <f t="shared" si="15"/>
        <v>509</v>
      </c>
      <c r="C517" s="7">
        <v>3351</v>
      </c>
      <c r="D517" s="6" t="s">
        <v>425</v>
      </c>
      <c r="E517" s="7" t="str">
        <f>IFERROR(VLOOKUP(C517,SRA!B:I,8,0),"")</f>
        <v>CLT</v>
      </c>
      <c r="F517" s="9" t="s">
        <v>725</v>
      </c>
      <c r="G517" s="7" t="str">
        <f>IFERROR(VLOOKUP(VLOOKUP(C517,SRA!B:F,5,0),FUNÇÃO!A:B,2,0),"")</f>
        <v>OP. DE PROD. IND.</v>
      </c>
      <c r="H517" s="5">
        <f>IFERROR(VLOOKUP(C517,SRA!B:T,18,0),"")</f>
        <v>1048.8800000000001</v>
      </c>
      <c r="I517" s="5">
        <f>IFERROR(VLOOKUP(C517,SRA!B:T,19,0),"")</f>
        <v>0</v>
      </c>
      <c r="J517" s="5">
        <f>IFERROR(VLOOKUP(C517,JUNHO!B:F,3,0),"")</f>
        <v>1367.8</v>
      </c>
      <c r="K517" s="5">
        <f t="shared" si="16"/>
        <v>541.6099999999999</v>
      </c>
      <c r="L517" s="19">
        <f>IFERROR(VLOOKUP(C517,JUNHO!B:H,7,0),"")</f>
        <v>826.19</v>
      </c>
      <c r="M517" s="59"/>
    </row>
    <row r="518" spans="2:13">
      <c r="B518" s="7">
        <f t="shared" si="15"/>
        <v>510</v>
      </c>
      <c r="C518" s="7">
        <v>3352</v>
      </c>
      <c r="D518" s="6" t="s">
        <v>426</v>
      </c>
      <c r="E518" s="7" t="str">
        <f>IFERROR(VLOOKUP(C518,SRA!B:I,8,0),"")</f>
        <v>CLT</v>
      </c>
      <c r="F518" s="9" t="s">
        <v>725</v>
      </c>
      <c r="G518" s="7" t="str">
        <f>IFERROR(VLOOKUP(VLOOKUP(C518,SRA!B:F,5,0),FUNÇÃO!A:B,2,0),"")</f>
        <v>Tec. em Contabilidad</v>
      </c>
      <c r="H518" s="5">
        <f>IFERROR(VLOOKUP(C518,SRA!B:T,18,0),"")</f>
        <v>1537.48</v>
      </c>
      <c r="I518" s="5">
        <f>IFERROR(VLOOKUP(C518,SRA!B:T,19,0),"")</f>
        <v>0</v>
      </c>
      <c r="J518" s="5">
        <f>IFERROR(VLOOKUP(C518,JUNHO!B:F,3,0),"")</f>
        <v>2044.1</v>
      </c>
      <c r="K518" s="5">
        <f t="shared" si="16"/>
        <v>359.05999999999995</v>
      </c>
      <c r="L518" s="19">
        <f>IFERROR(VLOOKUP(C518,JUNHO!B:H,7,0),"")</f>
        <v>1685.04</v>
      </c>
      <c r="M518" s="59"/>
    </row>
    <row r="519" spans="2:13">
      <c r="B519" s="7">
        <f t="shared" si="15"/>
        <v>511</v>
      </c>
      <c r="C519" s="7">
        <v>3353</v>
      </c>
      <c r="D519" s="6" t="s">
        <v>427</v>
      </c>
      <c r="E519" s="7" t="str">
        <f>IFERROR(VLOOKUP(C519,SRA!B:I,8,0),"")</f>
        <v>CLT</v>
      </c>
      <c r="F519" s="9" t="s">
        <v>725</v>
      </c>
      <c r="G519" s="7" t="str">
        <f>IFERROR(VLOOKUP(VLOOKUP(C519,SRA!B:F,5,0),FUNÇÃO!A:B,2,0),"")</f>
        <v>OP. DE PROD. IND.</v>
      </c>
      <c r="H519" s="5">
        <f>IFERROR(VLOOKUP(C519,SRA!B:T,18,0),"")</f>
        <v>1152.1300000000001</v>
      </c>
      <c r="I519" s="5">
        <f>IFERROR(VLOOKUP(C519,SRA!B:T,19,0),"")</f>
        <v>0</v>
      </c>
      <c r="J519" s="5">
        <f>IFERROR(VLOOKUP(C519,JUNHO!B:F,3,0),"")</f>
        <v>1152.1300000000001</v>
      </c>
      <c r="K519" s="5">
        <f t="shared" si="16"/>
        <v>148.72000000000003</v>
      </c>
      <c r="L519" s="19">
        <f>IFERROR(VLOOKUP(C519,JUNHO!B:H,7,0),"")</f>
        <v>1003.4100000000001</v>
      </c>
      <c r="M519" s="59"/>
    </row>
    <row r="520" spans="2:13">
      <c r="B520" s="7">
        <f t="shared" si="15"/>
        <v>512</v>
      </c>
      <c r="C520" s="7">
        <v>3354</v>
      </c>
      <c r="D520" s="6" t="s">
        <v>428</v>
      </c>
      <c r="E520" s="7" t="str">
        <f>IFERROR(VLOOKUP(C520,SRA!B:I,8,0),"")</f>
        <v>CLT</v>
      </c>
      <c r="F520" s="9" t="s">
        <v>725</v>
      </c>
      <c r="G520" s="7" t="str">
        <f>IFERROR(VLOOKUP(VLOOKUP(C520,SRA!B:F,5,0),FUNÇÃO!A:B,2,0),"")</f>
        <v>OP. DE PROD. IND.</v>
      </c>
      <c r="H520" s="5">
        <f>IFERROR(VLOOKUP(C520,SRA!B:T,18,0),"")</f>
        <v>1048.8800000000001</v>
      </c>
      <c r="I520" s="5">
        <f>IFERROR(VLOOKUP(C520,SRA!B:T,19,0),"")</f>
        <v>0</v>
      </c>
      <c r="J520" s="5">
        <f>IFERROR(VLOOKUP(C520,JUNHO!B:F,3,0),"")</f>
        <v>1097.5</v>
      </c>
      <c r="K520" s="5">
        <f t="shared" si="16"/>
        <v>305.56999999999994</v>
      </c>
      <c r="L520" s="19">
        <f>IFERROR(VLOOKUP(C520,JUNHO!B:H,7,0),"")</f>
        <v>791.93000000000006</v>
      </c>
      <c r="M520" s="59"/>
    </row>
    <row r="521" spans="2:13">
      <c r="B521" s="7">
        <f t="shared" ref="B521:B523" si="17">B520+1</f>
        <v>513</v>
      </c>
      <c r="C521" s="7">
        <v>3355</v>
      </c>
      <c r="D521" s="6" t="s">
        <v>429</v>
      </c>
      <c r="E521" s="7" t="str">
        <f>IFERROR(VLOOKUP(C521,SRA!B:I,8,0),"")</f>
        <v>CLT</v>
      </c>
      <c r="F521" s="9" t="s">
        <v>725</v>
      </c>
      <c r="G521" s="7" t="str">
        <f>IFERROR(VLOOKUP(VLOOKUP(C521,SRA!B:F,5,0),FUNÇÃO!A:B,2,0),"")</f>
        <v>OP. DE PROD. IND.(B)</v>
      </c>
      <c r="H521" s="5">
        <f>IFERROR(VLOOKUP(C521,SRA!B:T,18,0),"")</f>
        <v>1152.1300000000001</v>
      </c>
      <c r="I521" s="5">
        <f>IFERROR(VLOOKUP(C521,SRA!B:T,19,0),"")</f>
        <v>0</v>
      </c>
      <c r="J521" s="5">
        <f>IFERROR(VLOOKUP(C521,JUNHO!B:F,3,0),"")</f>
        <v>1581.1</v>
      </c>
      <c r="K521" s="5">
        <f t="shared" si="16"/>
        <v>325.93999999999983</v>
      </c>
      <c r="L521" s="19">
        <f>IFERROR(VLOOKUP(C521,JUNHO!B:H,7,0),"")</f>
        <v>1255.1600000000001</v>
      </c>
      <c r="M521" s="59"/>
    </row>
    <row r="522" spans="2:13">
      <c r="B522" s="7">
        <f t="shared" si="17"/>
        <v>514</v>
      </c>
      <c r="C522" s="7">
        <v>3356</v>
      </c>
      <c r="D522" s="6" t="s">
        <v>430</v>
      </c>
      <c r="E522" s="7" t="str">
        <f>IFERROR(VLOOKUP(C522,SRA!B:I,8,0),"")</f>
        <v>CLT</v>
      </c>
      <c r="F522" s="9" t="s">
        <v>725</v>
      </c>
      <c r="G522" s="7" t="str">
        <f>IFERROR(VLOOKUP(VLOOKUP(C522,SRA!B:F,5,0),FUNÇÃO!A:B,2,0),"")</f>
        <v>OP. DE PROD. IND.</v>
      </c>
      <c r="H522" s="5">
        <f>IFERROR(VLOOKUP(C522,SRA!B:T,18,0),"")</f>
        <v>1048.8800000000001</v>
      </c>
      <c r="I522" s="5">
        <f>IFERROR(VLOOKUP(C522,SRA!B:T,19,0),"")</f>
        <v>0</v>
      </c>
      <c r="J522" s="5">
        <f>IFERROR(VLOOKUP(C522,JUNHO!B:F,3,0),"")</f>
        <v>1048.8800000000001</v>
      </c>
      <c r="K522" s="5">
        <f t="shared" ref="K522:K523" si="18">J522-L522</f>
        <v>151.65000000000009</v>
      </c>
      <c r="L522" s="19">
        <f>IFERROR(VLOOKUP(C522,JUNHO!B:H,7,0),"")</f>
        <v>897.23</v>
      </c>
      <c r="M522" s="59"/>
    </row>
    <row r="523" spans="2:13">
      <c r="B523" s="7">
        <f t="shared" si="17"/>
        <v>515</v>
      </c>
      <c r="C523" s="7">
        <v>3364</v>
      </c>
      <c r="D523" s="6" t="s">
        <v>436</v>
      </c>
      <c r="E523" s="7" t="str">
        <f>IFERROR(VLOOKUP(C523,SRA!B:I,8,0),"")</f>
        <v>CLT</v>
      </c>
      <c r="F523" s="9" t="s">
        <v>725</v>
      </c>
      <c r="G523" s="7" t="str">
        <f>IFERROR(VLOOKUP(VLOOKUP(C523,SRA!B:F,5,0),FUNÇÃO!A:B,2,0),"")</f>
        <v>OP. DE PROD. IND.</v>
      </c>
      <c r="H523" s="5">
        <f>IFERROR(VLOOKUP(C523,SRA!B:T,18,0),"")</f>
        <v>1048.8800000000001</v>
      </c>
      <c r="I523" s="5">
        <f>IFERROR(VLOOKUP(C523,SRA!B:T,19,0),"")</f>
        <v>0</v>
      </c>
      <c r="J523" s="5">
        <f>IFERROR(VLOOKUP(C523,JUNHO!B:F,3,0),"")</f>
        <v>1097.5</v>
      </c>
      <c r="K523" s="5">
        <f t="shared" si="18"/>
        <v>235.98000000000002</v>
      </c>
      <c r="L523" s="19">
        <f>IFERROR(VLOOKUP(C523,JUNHO!B:H,7,0),"")</f>
        <v>861.52</v>
      </c>
      <c r="M523" s="59"/>
    </row>
    <row r="524" spans="2:13" s="10" customFormat="1" ht="13.5">
      <c r="B524" s="41" t="s">
        <v>727</v>
      </c>
      <c r="C524" s="41"/>
      <c r="D524" s="41"/>
      <c r="E524" s="41"/>
      <c r="F524" s="41"/>
      <c r="G524" s="41"/>
      <c r="H524" s="5">
        <f>SUM(H9:H523)</f>
        <v>1205473.3299999954</v>
      </c>
      <c r="I524" s="5">
        <f t="shared" ref="I524:L524" si="19">SUM(I9:I523)</f>
        <v>416021.95999999996</v>
      </c>
      <c r="J524" s="5">
        <f t="shared" si="19"/>
        <v>1790355.4799999993</v>
      </c>
      <c r="K524" s="5">
        <f t="shared" si="19"/>
        <v>651769.41999999993</v>
      </c>
      <c r="L524" s="5">
        <f t="shared" si="19"/>
        <v>1138586.0599999996</v>
      </c>
      <c r="M524" s="59"/>
    </row>
    <row r="527" spans="2:13">
      <c r="L527" s="22"/>
    </row>
  </sheetData>
  <sortState ref="C69:L525">
    <sortCondition ref="C69:C525"/>
  </sortState>
  <mergeCells count="2">
    <mergeCell ref="B524:G524"/>
    <mergeCell ref="E2:I4"/>
  </mergeCells>
  <conditionalFormatting sqref="C1:C1048576">
    <cfRule type="duplicateValues" dxfId="0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8" manualBreakCount="8">
    <brk id="73" min="1" max="11" man="1"/>
    <brk id="133" min="1" max="11" man="1"/>
    <brk id="193" min="1" max="11" man="1"/>
    <brk id="250" min="1" max="11" man="1"/>
    <brk id="308" min="1" max="11" man="1"/>
    <brk id="368" min="1" max="11" man="1"/>
    <brk id="427" min="1" max="11" man="1"/>
    <brk id="486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75"/>
  <sheetViews>
    <sheetView workbookViewId="0">
      <selection sqref="A1:B175"/>
    </sheetView>
  </sheetViews>
  <sheetFormatPr defaultRowHeight="12"/>
  <cols>
    <col min="2" max="2" width="24.28515625" bestFit="1" customWidth="1"/>
  </cols>
  <sheetData>
    <row r="1" spans="1:2" ht="15">
      <c r="A1" s="8" t="s">
        <v>545</v>
      </c>
      <c r="B1" s="8"/>
    </row>
    <row r="3" spans="1:2" ht="15">
      <c r="A3" s="8" t="s">
        <v>546</v>
      </c>
      <c r="B3" s="8" t="s">
        <v>547</v>
      </c>
    </row>
    <row r="4" spans="1:2" ht="15">
      <c r="A4" s="8">
        <v>1002</v>
      </c>
      <c r="B4" s="8" t="s">
        <v>548</v>
      </c>
    </row>
    <row r="5" spans="1:2" ht="15">
      <c r="A5" s="8">
        <v>1006</v>
      </c>
      <c r="B5" s="8" t="s">
        <v>549</v>
      </c>
    </row>
    <row r="6" spans="1:2" ht="15">
      <c r="A6" s="8">
        <v>1011</v>
      </c>
      <c r="B6" s="8" t="s">
        <v>536</v>
      </c>
    </row>
    <row r="7" spans="1:2" ht="15">
      <c r="A7" s="8">
        <v>1013</v>
      </c>
      <c r="B7" s="8" t="s">
        <v>550</v>
      </c>
    </row>
    <row r="8" spans="1:2" ht="15">
      <c r="A8" s="8">
        <v>1014</v>
      </c>
      <c r="B8" s="8" t="s">
        <v>551</v>
      </c>
    </row>
    <row r="9" spans="1:2" ht="15">
      <c r="A9" s="8">
        <v>1019</v>
      </c>
      <c r="B9" s="8" t="s">
        <v>552</v>
      </c>
    </row>
    <row r="10" spans="1:2" ht="15">
      <c r="A10" s="8">
        <v>1020</v>
      </c>
      <c r="B10" s="8" t="s">
        <v>553</v>
      </c>
    </row>
    <row r="11" spans="1:2" ht="15">
      <c r="A11" s="8">
        <v>1037</v>
      </c>
      <c r="B11" s="8" t="s">
        <v>554</v>
      </c>
    </row>
    <row r="12" spans="1:2" ht="15">
      <c r="A12" s="8">
        <v>1040</v>
      </c>
      <c r="B12" s="8" t="s">
        <v>555</v>
      </c>
    </row>
    <row r="13" spans="1:2" ht="15">
      <c r="A13" s="8">
        <v>1043</v>
      </c>
      <c r="B13" s="8" t="s">
        <v>556</v>
      </c>
    </row>
    <row r="14" spans="1:2" ht="15">
      <c r="A14" s="8">
        <v>1047</v>
      </c>
      <c r="B14" s="8" t="s">
        <v>557</v>
      </c>
    </row>
    <row r="15" spans="1:2" ht="15">
      <c r="A15" s="8">
        <v>1048</v>
      </c>
      <c r="B15" s="8" t="s">
        <v>558</v>
      </c>
    </row>
    <row r="16" spans="1:2" ht="15">
      <c r="A16" s="8">
        <v>1049</v>
      </c>
      <c r="B16" s="8" t="s">
        <v>559</v>
      </c>
    </row>
    <row r="17" spans="1:2" ht="15">
      <c r="A17" s="8">
        <v>1050</v>
      </c>
      <c r="B17" s="8" t="s">
        <v>560</v>
      </c>
    </row>
    <row r="18" spans="1:2" ht="15">
      <c r="A18" s="8">
        <v>1059</v>
      </c>
      <c r="B18" s="8" t="s">
        <v>561</v>
      </c>
    </row>
    <row r="19" spans="1:2" ht="15">
      <c r="A19" s="8">
        <v>1063</v>
      </c>
      <c r="B19" s="8" t="s">
        <v>562</v>
      </c>
    </row>
    <row r="20" spans="1:2" ht="15">
      <c r="A20" s="8">
        <v>1074</v>
      </c>
      <c r="B20" s="8" t="s">
        <v>563</v>
      </c>
    </row>
    <row r="21" spans="1:2" ht="15">
      <c r="A21" s="8">
        <v>1088</v>
      </c>
      <c r="B21" s="8" t="s">
        <v>564</v>
      </c>
    </row>
    <row r="22" spans="1:2" ht="15">
      <c r="A22" s="8">
        <v>1091</v>
      </c>
      <c r="B22" s="8" t="s">
        <v>565</v>
      </c>
    </row>
    <row r="23" spans="1:2" ht="15">
      <c r="A23" s="8">
        <v>1094</v>
      </c>
      <c r="B23" s="8" t="s">
        <v>566</v>
      </c>
    </row>
    <row r="24" spans="1:2" ht="15">
      <c r="A24" s="8">
        <v>1096</v>
      </c>
      <c r="B24" s="8" t="s">
        <v>567</v>
      </c>
    </row>
    <row r="25" spans="1:2" ht="15">
      <c r="A25" s="8">
        <v>1099</v>
      </c>
      <c r="B25" s="8" t="s">
        <v>568</v>
      </c>
    </row>
    <row r="26" spans="1:2" ht="15">
      <c r="A26" s="8">
        <v>1100</v>
      </c>
      <c r="B26" s="8" t="s">
        <v>569</v>
      </c>
    </row>
    <row r="27" spans="1:2" ht="15">
      <c r="A27" s="8">
        <v>1101</v>
      </c>
      <c r="B27" s="8" t="s">
        <v>570</v>
      </c>
    </row>
    <row r="28" spans="1:2" ht="15">
      <c r="A28" s="8">
        <v>1102</v>
      </c>
      <c r="B28" s="8" t="s">
        <v>571</v>
      </c>
    </row>
    <row r="29" spans="1:2" ht="15">
      <c r="A29" s="8">
        <v>1103</v>
      </c>
      <c r="B29" s="8" t="s">
        <v>572</v>
      </c>
    </row>
    <row r="30" spans="1:2" ht="15">
      <c r="A30" s="8">
        <v>1113</v>
      </c>
      <c r="B30" s="8" t="s">
        <v>573</v>
      </c>
    </row>
    <row r="31" spans="1:2" ht="15">
      <c r="A31" s="8">
        <v>1115</v>
      </c>
      <c r="B31" s="8" t="s">
        <v>574</v>
      </c>
    </row>
    <row r="32" spans="1:2" ht="15">
      <c r="A32" s="8">
        <v>1124</v>
      </c>
      <c r="B32" s="8" t="s">
        <v>575</v>
      </c>
    </row>
    <row r="33" spans="1:2" ht="15">
      <c r="A33" s="8">
        <v>1127</v>
      </c>
      <c r="B33" s="8" t="s">
        <v>576</v>
      </c>
    </row>
    <row r="34" spans="1:2" ht="15">
      <c r="A34" s="8">
        <v>1129</v>
      </c>
      <c r="B34" s="8" t="s">
        <v>577</v>
      </c>
    </row>
    <row r="35" spans="1:2" ht="15">
      <c r="A35" s="8">
        <v>1131</v>
      </c>
      <c r="B35" s="8" t="s">
        <v>578</v>
      </c>
    </row>
    <row r="36" spans="1:2" ht="15">
      <c r="A36" s="8">
        <v>1132</v>
      </c>
      <c r="B36" s="8" t="s">
        <v>579</v>
      </c>
    </row>
    <row r="37" spans="1:2" ht="15">
      <c r="A37" s="8">
        <v>1133</v>
      </c>
      <c r="B37" s="8" t="s">
        <v>580</v>
      </c>
    </row>
    <row r="38" spans="1:2" ht="15">
      <c r="A38" s="8">
        <v>1134</v>
      </c>
      <c r="B38" s="8" t="s">
        <v>581</v>
      </c>
    </row>
    <row r="39" spans="1:2" ht="15">
      <c r="A39" s="8">
        <v>1135</v>
      </c>
      <c r="B39" s="8" t="s">
        <v>582</v>
      </c>
    </row>
    <row r="40" spans="1:2" ht="15">
      <c r="A40" s="8">
        <v>1136</v>
      </c>
      <c r="B40" s="8" t="s">
        <v>583</v>
      </c>
    </row>
    <row r="41" spans="1:2" ht="15">
      <c r="A41" s="8">
        <v>1137</v>
      </c>
      <c r="B41" s="8" t="s">
        <v>584</v>
      </c>
    </row>
    <row r="42" spans="1:2" ht="15">
      <c r="A42" s="8">
        <v>1138</v>
      </c>
      <c r="B42" s="8" t="s">
        <v>585</v>
      </c>
    </row>
    <row r="43" spans="1:2" ht="15">
      <c r="A43" s="8">
        <v>1139</v>
      </c>
      <c r="B43" s="8" t="s">
        <v>586</v>
      </c>
    </row>
    <row r="44" spans="1:2" ht="15">
      <c r="A44" s="8">
        <v>1140</v>
      </c>
      <c r="B44" s="8" t="s">
        <v>587</v>
      </c>
    </row>
    <row r="45" spans="1:2" ht="15">
      <c r="A45" s="8">
        <v>1142</v>
      </c>
      <c r="B45" s="8" t="s">
        <v>588</v>
      </c>
    </row>
    <row r="46" spans="1:2" ht="15">
      <c r="A46" s="8">
        <v>1143</v>
      </c>
      <c r="B46" s="8" t="s">
        <v>589</v>
      </c>
    </row>
    <row r="47" spans="1:2" ht="15">
      <c r="A47" s="8">
        <v>1144</v>
      </c>
      <c r="B47" s="8" t="s">
        <v>590</v>
      </c>
    </row>
    <row r="48" spans="1:2" ht="15">
      <c r="A48" s="8">
        <v>1145</v>
      </c>
      <c r="B48" s="8" t="s">
        <v>591</v>
      </c>
    </row>
    <row r="49" spans="1:2" ht="15">
      <c r="A49" s="8">
        <v>1146</v>
      </c>
      <c r="B49" s="8" t="s">
        <v>592</v>
      </c>
    </row>
    <row r="50" spans="1:2" ht="15">
      <c r="A50" s="8">
        <v>1147</v>
      </c>
      <c r="B50" s="8" t="s">
        <v>593</v>
      </c>
    </row>
    <row r="51" spans="1:2" ht="15">
      <c r="A51" s="8">
        <v>1148</v>
      </c>
      <c r="B51" s="8" t="s">
        <v>594</v>
      </c>
    </row>
    <row r="52" spans="1:2" ht="15">
      <c r="A52" s="8">
        <v>1149</v>
      </c>
      <c r="B52" s="8" t="s">
        <v>595</v>
      </c>
    </row>
    <row r="53" spans="1:2" ht="15">
      <c r="A53" s="8">
        <v>1150</v>
      </c>
      <c r="B53" s="8" t="s">
        <v>596</v>
      </c>
    </row>
    <row r="54" spans="1:2" ht="15">
      <c r="A54" s="8">
        <v>1151</v>
      </c>
      <c r="B54" s="8" t="s">
        <v>597</v>
      </c>
    </row>
    <row r="55" spans="1:2" ht="15">
      <c r="A55" s="8">
        <v>1152</v>
      </c>
      <c r="B55" s="8" t="s">
        <v>598</v>
      </c>
    </row>
    <row r="56" spans="1:2" ht="15">
      <c r="A56" s="8">
        <v>1153</v>
      </c>
      <c r="B56" s="8" t="s">
        <v>599</v>
      </c>
    </row>
    <row r="57" spans="1:2" ht="15">
      <c r="A57" s="8">
        <v>1154</v>
      </c>
      <c r="B57" s="8" t="s">
        <v>600</v>
      </c>
    </row>
    <row r="58" spans="1:2" ht="15">
      <c r="A58" s="8">
        <v>1155</v>
      </c>
      <c r="B58" s="8" t="s">
        <v>601</v>
      </c>
    </row>
    <row r="59" spans="1:2" ht="15">
      <c r="A59" s="8">
        <v>1156</v>
      </c>
      <c r="B59" s="8" t="s">
        <v>602</v>
      </c>
    </row>
    <row r="60" spans="1:2" ht="15">
      <c r="A60" s="8">
        <v>1157</v>
      </c>
      <c r="B60" s="8" t="s">
        <v>603</v>
      </c>
    </row>
    <row r="61" spans="1:2" ht="15">
      <c r="A61" s="8">
        <v>1158</v>
      </c>
      <c r="B61" s="8" t="s">
        <v>604</v>
      </c>
    </row>
    <row r="62" spans="1:2" ht="15">
      <c r="A62" s="8">
        <v>1159</v>
      </c>
      <c r="B62" s="8" t="s">
        <v>605</v>
      </c>
    </row>
    <row r="63" spans="1:2" ht="15">
      <c r="A63" s="8">
        <v>1160</v>
      </c>
      <c r="B63" s="8" t="s">
        <v>606</v>
      </c>
    </row>
    <row r="64" spans="1:2" ht="15">
      <c r="A64" s="8">
        <v>1161</v>
      </c>
      <c r="B64" s="8" t="s">
        <v>607</v>
      </c>
    </row>
    <row r="65" spans="1:2" ht="15">
      <c r="A65" s="8">
        <v>1162</v>
      </c>
      <c r="B65" s="8" t="s">
        <v>608</v>
      </c>
    </row>
    <row r="66" spans="1:2" ht="15">
      <c r="A66" s="8">
        <v>1163</v>
      </c>
      <c r="B66" s="8" t="s">
        <v>609</v>
      </c>
    </row>
    <row r="67" spans="1:2" ht="15">
      <c r="A67" s="8">
        <v>1164</v>
      </c>
      <c r="B67" s="8" t="s">
        <v>610</v>
      </c>
    </row>
    <row r="68" spans="1:2" ht="15">
      <c r="A68" s="8">
        <v>1165</v>
      </c>
      <c r="B68" s="8" t="s">
        <v>611</v>
      </c>
    </row>
    <row r="69" spans="1:2" ht="15">
      <c r="A69" s="8">
        <v>1166</v>
      </c>
      <c r="B69" s="8" t="s">
        <v>612</v>
      </c>
    </row>
    <row r="70" spans="1:2" ht="15">
      <c r="A70" s="8">
        <v>1167</v>
      </c>
      <c r="B70" s="8" t="s">
        <v>613</v>
      </c>
    </row>
    <row r="71" spans="1:2" ht="15">
      <c r="A71" s="8">
        <v>1168</v>
      </c>
      <c r="B71" s="8" t="s">
        <v>614</v>
      </c>
    </row>
    <row r="72" spans="1:2" ht="15">
      <c r="A72" s="8">
        <v>1169</v>
      </c>
      <c r="B72" s="8" t="s">
        <v>615</v>
      </c>
    </row>
    <row r="73" spans="1:2" ht="15">
      <c r="A73" s="8">
        <v>1170</v>
      </c>
      <c r="B73" s="8" t="s">
        <v>616</v>
      </c>
    </row>
    <row r="74" spans="1:2" ht="15">
      <c r="A74" s="8">
        <v>1171</v>
      </c>
      <c r="B74" s="8" t="s">
        <v>617</v>
      </c>
    </row>
    <row r="75" spans="1:2" ht="15">
      <c r="A75" s="8">
        <v>1172</v>
      </c>
      <c r="B75" s="8" t="s">
        <v>618</v>
      </c>
    </row>
    <row r="76" spans="1:2" ht="15">
      <c r="A76" s="8">
        <v>1173</v>
      </c>
      <c r="B76" s="8" t="s">
        <v>619</v>
      </c>
    </row>
    <row r="77" spans="1:2" ht="15">
      <c r="A77" s="8">
        <v>1174</v>
      </c>
      <c r="B77" s="8" t="s">
        <v>620</v>
      </c>
    </row>
    <row r="78" spans="1:2" ht="15">
      <c r="A78" s="8">
        <v>1175</v>
      </c>
      <c r="B78" s="8" t="s">
        <v>621</v>
      </c>
    </row>
    <row r="79" spans="1:2" ht="15">
      <c r="A79" s="8">
        <v>1176</v>
      </c>
      <c r="B79" s="8" t="s">
        <v>622</v>
      </c>
    </row>
    <row r="80" spans="1:2" ht="15">
      <c r="A80" s="8">
        <v>1177</v>
      </c>
      <c r="B80" s="8" t="s">
        <v>623</v>
      </c>
    </row>
    <row r="81" spans="1:2" ht="15">
      <c r="A81" s="8">
        <v>1178</v>
      </c>
      <c r="B81" s="8" t="s">
        <v>624</v>
      </c>
    </row>
    <row r="82" spans="1:2" ht="15">
      <c r="A82" s="8">
        <v>1179</v>
      </c>
      <c r="B82" s="8" t="s">
        <v>625</v>
      </c>
    </row>
    <row r="83" spans="1:2" ht="15">
      <c r="A83" s="8">
        <v>1180</v>
      </c>
      <c r="B83" s="8" t="s">
        <v>626</v>
      </c>
    </row>
    <row r="84" spans="1:2" ht="15">
      <c r="A84" s="8">
        <v>1181</v>
      </c>
      <c r="B84" s="8" t="s">
        <v>627</v>
      </c>
    </row>
    <row r="85" spans="1:2" ht="15">
      <c r="A85" s="8">
        <v>1182</v>
      </c>
      <c r="B85" s="8" t="s">
        <v>628</v>
      </c>
    </row>
    <row r="86" spans="1:2" ht="15">
      <c r="A86" s="8">
        <v>1183</v>
      </c>
      <c r="B86" s="8" t="s">
        <v>629</v>
      </c>
    </row>
    <row r="87" spans="1:2" ht="15">
      <c r="A87" s="8">
        <v>1184</v>
      </c>
      <c r="B87" s="8" t="s">
        <v>630</v>
      </c>
    </row>
    <row r="88" spans="1:2" ht="15">
      <c r="A88" s="8">
        <v>1185</v>
      </c>
      <c r="B88" s="8" t="s">
        <v>631</v>
      </c>
    </row>
    <row r="89" spans="1:2" ht="15">
      <c r="A89" s="8">
        <v>1186</v>
      </c>
      <c r="B89" s="8" t="s">
        <v>632</v>
      </c>
    </row>
    <row r="90" spans="1:2" ht="15">
      <c r="A90" s="8">
        <v>1187</v>
      </c>
      <c r="B90" s="8" t="s">
        <v>633</v>
      </c>
    </row>
    <row r="91" spans="1:2" ht="15">
      <c r="A91" s="8">
        <v>1188</v>
      </c>
      <c r="B91" s="8" t="s">
        <v>634</v>
      </c>
    </row>
    <row r="92" spans="1:2" ht="15">
      <c r="A92" s="8">
        <v>1189</v>
      </c>
      <c r="B92" s="8" t="s">
        <v>635</v>
      </c>
    </row>
    <row r="93" spans="1:2" ht="15">
      <c r="A93" s="8">
        <v>1190</v>
      </c>
      <c r="B93" s="8" t="s">
        <v>636</v>
      </c>
    </row>
    <row r="94" spans="1:2" ht="15">
      <c r="A94" s="8">
        <v>1191</v>
      </c>
      <c r="B94" s="8" t="s">
        <v>637</v>
      </c>
    </row>
    <row r="95" spans="1:2" ht="15">
      <c r="A95" s="8">
        <v>1192</v>
      </c>
      <c r="B95" s="8" t="s">
        <v>638</v>
      </c>
    </row>
    <row r="96" spans="1:2" ht="15">
      <c r="A96" s="8">
        <v>1193</v>
      </c>
      <c r="B96" s="8" t="s">
        <v>639</v>
      </c>
    </row>
    <row r="97" spans="1:2" ht="15">
      <c r="A97" s="8">
        <v>1194</v>
      </c>
      <c r="B97" s="8" t="s">
        <v>640</v>
      </c>
    </row>
    <row r="98" spans="1:2" ht="15">
      <c r="A98" s="8">
        <v>1195</v>
      </c>
      <c r="B98" s="8" t="s">
        <v>641</v>
      </c>
    </row>
    <row r="99" spans="1:2" ht="15">
      <c r="A99" s="8">
        <v>1220</v>
      </c>
      <c r="B99" s="8" t="s">
        <v>642</v>
      </c>
    </row>
    <row r="100" spans="1:2" ht="15">
      <c r="A100" s="8">
        <v>1230</v>
      </c>
      <c r="B100" s="8" t="s">
        <v>643</v>
      </c>
    </row>
    <row r="101" spans="1:2" ht="15">
      <c r="A101" s="8">
        <v>1231</v>
      </c>
      <c r="B101" s="8" t="s">
        <v>644</v>
      </c>
    </row>
    <row r="102" spans="1:2" ht="15">
      <c r="A102" s="8">
        <v>1232</v>
      </c>
      <c r="B102" s="8" t="s">
        <v>645</v>
      </c>
    </row>
    <row r="103" spans="1:2" ht="15">
      <c r="A103" s="8">
        <v>1233</v>
      </c>
      <c r="B103" s="8" t="s">
        <v>646</v>
      </c>
    </row>
    <row r="104" spans="1:2" ht="15">
      <c r="A104" s="8">
        <v>1234</v>
      </c>
      <c r="B104" s="8" t="s">
        <v>647</v>
      </c>
    </row>
    <row r="105" spans="1:2" ht="15">
      <c r="A105" s="8">
        <v>1235</v>
      </c>
      <c r="B105" s="8" t="s">
        <v>648</v>
      </c>
    </row>
    <row r="106" spans="1:2" ht="15">
      <c r="A106" s="8">
        <v>1236</v>
      </c>
      <c r="B106" s="8" t="s">
        <v>649</v>
      </c>
    </row>
    <row r="107" spans="1:2" ht="15">
      <c r="A107" s="8">
        <v>1237</v>
      </c>
      <c r="B107" s="8" t="s">
        <v>650</v>
      </c>
    </row>
    <row r="108" spans="1:2" ht="15">
      <c r="A108" s="8">
        <v>1238</v>
      </c>
      <c r="B108" s="8" t="s">
        <v>651</v>
      </c>
    </row>
    <row r="109" spans="1:2" ht="15">
      <c r="A109" s="8">
        <v>1239</v>
      </c>
      <c r="B109" s="8" t="s">
        <v>652</v>
      </c>
    </row>
    <row r="110" spans="1:2" ht="15">
      <c r="A110" s="8">
        <v>1240</v>
      </c>
      <c r="B110" s="8" t="s">
        <v>653</v>
      </c>
    </row>
    <row r="111" spans="1:2" ht="15">
      <c r="A111" s="8">
        <v>1241</v>
      </c>
      <c r="B111" s="8" t="s">
        <v>654</v>
      </c>
    </row>
    <row r="112" spans="1:2" ht="15">
      <c r="A112" s="8">
        <v>1242</v>
      </c>
      <c r="B112" s="8" t="s">
        <v>655</v>
      </c>
    </row>
    <row r="113" spans="1:2" ht="15">
      <c r="A113" s="8">
        <v>1243</v>
      </c>
      <c r="B113" s="8" t="s">
        <v>656</v>
      </c>
    </row>
    <row r="114" spans="1:2" ht="15">
      <c r="A114" s="8">
        <v>1244</v>
      </c>
      <c r="B114" s="8" t="s">
        <v>657</v>
      </c>
    </row>
    <row r="115" spans="1:2" ht="15">
      <c r="A115" s="8">
        <v>1245</v>
      </c>
      <c r="B115" s="8" t="s">
        <v>658</v>
      </c>
    </row>
    <row r="116" spans="1:2" ht="15">
      <c r="A116" s="8">
        <v>1246</v>
      </c>
      <c r="B116" s="8" t="s">
        <v>659</v>
      </c>
    </row>
    <row r="117" spans="1:2" ht="15">
      <c r="A117" s="8">
        <v>1248</v>
      </c>
      <c r="B117" s="8" t="s">
        <v>660</v>
      </c>
    </row>
    <row r="118" spans="1:2" ht="15">
      <c r="A118" s="8">
        <v>1249</v>
      </c>
      <c r="B118" s="8" t="s">
        <v>661</v>
      </c>
    </row>
    <row r="119" spans="1:2" ht="15">
      <c r="A119" s="8">
        <v>1250</v>
      </c>
      <c r="B119" s="8" t="s">
        <v>662</v>
      </c>
    </row>
    <row r="120" spans="1:2" ht="15">
      <c r="A120" s="8">
        <v>1251</v>
      </c>
      <c r="B120" s="8" t="s">
        <v>663</v>
      </c>
    </row>
    <row r="121" spans="1:2" ht="15">
      <c r="A121" s="8">
        <v>1252</v>
      </c>
      <c r="B121" s="8" t="s">
        <v>664</v>
      </c>
    </row>
    <row r="122" spans="1:2" ht="15">
      <c r="A122" s="8">
        <v>1253</v>
      </c>
      <c r="B122" s="8" t="s">
        <v>665</v>
      </c>
    </row>
    <row r="123" spans="1:2" ht="15">
      <c r="A123" s="8">
        <v>1254</v>
      </c>
      <c r="B123" s="8" t="s">
        <v>666</v>
      </c>
    </row>
    <row r="124" spans="1:2" ht="15">
      <c r="A124" s="8">
        <v>1255</v>
      </c>
      <c r="B124" s="8" t="s">
        <v>667</v>
      </c>
    </row>
    <row r="125" spans="1:2" ht="15">
      <c r="A125" s="8">
        <v>1256</v>
      </c>
      <c r="B125" s="8" t="s">
        <v>668</v>
      </c>
    </row>
    <row r="126" spans="1:2" ht="15">
      <c r="A126" s="8">
        <v>1257</v>
      </c>
      <c r="B126" s="8" t="s">
        <v>669</v>
      </c>
    </row>
    <row r="127" spans="1:2" ht="15">
      <c r="A127" s="8">
        <v>1258</v>
      </c>
      <c r="B127" s="8" t="s">
        <v>670</v>
      </c>
    </row>
    <row r="128" spans="1:2" ht="15">
      <c r="A128" s="8">
        <v>1259</v>
      </c>
      <c r="B128" s="8" t="s">
        <v>671</v>
      </c>
    </row>
    <row r="129" spans="1:2" ht="15">
      <c r="A129" s="8">
        <v>1260</v>
      </c>
      <c r="B129" s="8" t="s">
        <v>672</v>
      </c>
    </row>
    <row r="130" spans="1:2" ht="15">
      <c r="A130" s="8">
        <v>2000</v>
      </c>
      <c r="B130" s="8" t="s">
        <v>673</v>
      </c>
    </row>
    <row r="131" spans="1:2" ht="15">
      <c r="A131" s="8">
        <v>2001</v>
      </c>
      <c r="B131" s="8" t="s">
        <v>674</v>
      </c>
    </row>
    <row r="132" spans="1:2" ht="15">
      <c r="A132" s="8">
        <v>2002</v>
      </c>
      <c r="B132" s="8" t="s">
        <v>675</v>
      </c>
    </row>
    <row r="133" spans="1:2" ht="15">
      <c r="A133" s="8">
        <v>2003</v>
      </c>
      <c r="B133" s="8" t="s">
        <v>676</v>
      </c>
    </row>
    <row r="134" spans="1:2" ht="15">
      <c r="A134" s="8">
        <v>2004</v>
      </c>
      <c r="B134" s="8" t="s">
        <v>677</v>
      </c>
    </row>
    <row r="135" spans="1:2" ht="15">
      <c r="A135" s="8">
        <v>2005</v>
      </c>
      <c r="B135" s="8" t="s">
        <v>678</v>
      </c>
    </row>
    <row r="136" spans="1:2" ht="15">
      <c r="A136" s="8">
        <v>2006</v>
      </c>
      <c r="B136" s="8" t="s">
        <v>679</v>
      </c>
    </row>
    <row r="137" spans="1:2" ht="15">
      <c r="A137" s="8">
        <v>2007</v>
      </c>
      <c r="B137" s="8" t="s">
        <v>680</v>
      </c>
    </row>
    <row r="138" spans="1:2" ht="15">
      <c r="A138" s="8">
        <v>2008</v>
      </c>
      <c r="B138" s="8" t="s">
        <v>681</v>
      </c>
    </row>
    <row r="139" spans="1:2" ht="15">
      <c r="A139" s="8">
        <v>2009</v>
      </c>
      <c r="B139" s="8" t="s">
        <v>682</v>
      </c>
    </row>
    <row r="140" spans="1:2" ht="15">
      <c r="A140" s="8">
        <v>2010</v>
      </c>
      <c r="B140" s="8" t="s">
        <v>683</v>
      </c>
    </row>
    <row r="141" spans="1:2" ht="15">
      <c r="A141" s="8">
        <v>2011</v>
      </c>
      <c r="B141" s="8" t="s">
        <v>684</v>
      </c>
    </row>
    <row r="142" spans="1:2" ht="15">
      <c r="A142" s="8">
        <v>2012</v>
      </c>
      <c r="B142" s="8" t="s">
        <v>685</v>
      </c>
    </row>
    <row r="143" spans="1:2" ht="15">
      <c r="A143" s="8">
        <v>2013</v>
      </c>
      <c r="B143" s="8" t="s">
        <v>686</v>
      </c>
    </row>
    <row r="144" spans="1:2" ht="15">
      <c r="A144" s="8">
        <v>2014</v>
      </c>
      <c r="B144" s="8" t="s">
        <v>687</v>
      </c>
    </row>
    <row r="145" spans="1:2" ht="15">
      <c r="A145" s="8">
        <v>2015</v>
      </c>
      <c r="B145" s="8" t="s">
        <v>688</v>
      </c>
    </row>
    <row r="146" spans="1:2" ht="15">
      <c r="A146" s="8">
        <v>2016</v>
      </c>
      <c r="B146" s="8" t="s">
        <v>689</v>
      </c>
    </row>
    <row r="147" spans="1:2" ht="15">
      <c r="A147" s="8">
        <v>2017</v>
      </c>
      <c r="B147" s="8" t="s">
        <v>690</v>
      </c>
    </row>
    <row r="148" spans="1:2" ht="15">
      <c r="A148" s="8">
        <v>2018</v>
      </c>
      <c r="B148" s="8" t="s">
        <v>691</v>
      </c>
    </row>
    <row r="149" spans="1:2" ht="15">
      <c r="A149" s="8">
        <v>2019</v>
      </c>
      <c r="B149" s="8" t="s">
        <v>692</v>
      </c>
    </row>
    <row r="150" spans="1:2" ht="15">
      <c r="A150" s="8">
        <v>2020</v>
      </c>
      <c r="B150" s="8" t="s">
        <v>693</v>
      </c>
    </row>
    <row r="151" spans="1:2" ht="15">
      <c r="A151" s="8">
        <v>2021</v>
      </c>
      <c r="B151" s="8" t="s">
        <v>694</v>
      </c>
    </row>
    <row r="152" spans="1:2" ht="15">
      <c r="A152" s="8">
        <v>2022</v>
      </c>
      <c r="B152" s="8" t="s">
        <v>695</v>
      </c>
    </row>
    <row r="153" spans="1:2" ht="15">
      <c r="A153" s="8">
        <v>2023</v>
      </c>
      <c r="B153" s="8" t="s">
        <v>696</v>
      </c>
    </row>
    <row r="154" spans="1:2" ht="15">
      <c r="A154" s="8">
        <v>2024</v>
      </c>
      <c r="B154" s="8" t="s">
        <v>697</v>
      </c>
    </row>
    <row r="155" spans="1:2" ht="15">
      <c r="A155" s="8">
        <v>2025</v>
      </c>
      <c r="B155" s="8" t="s">
        <v>698</v>
      </c>
    </row>
    <row r="156" spans="1:2" ht="15">
      <c r="A156" s="8">
        <v>2026</v>
      </c>
      <c r="B156" s="8" t="s">
        <v>699</v>
      </c>
    </row>
    <row r="157" spans="1:2" ht="15">
      <c r="A157" s="8">
        <v>2027</v>
      </c>
      <c r="B157" s="8" t="s">
        <v>700</v>
      </c>
    </row>
    <row r="158" spans="1:2" ht="15">
      <c r="A158" s="8">
        <v>2028</v>
      </c>
      <c r="B158" s="8" t="s">
        <v>701</v>
      </c>
    </row>
    <row r="159" spans="1:2" ht="15">
      <c r="A159" s="8">
        <v>2029</v>
      </c>
      <c r="B159" s="8" t="s">
        <v>702</v>
      </c>
    </row>
    <row r="160" spans="1:2" ht="15">
      <c r="A160" s="8">
        <v>2030</v>
      </c>
      <c r="B160" s="8" t="s">
        <v>703</v>
      </c>
    </row>
    <row r="161" spans="1:2" ht="15">
      <c r="A161" s="8">
        <v>2031</v>
      </c>
      <c r="B161" s="8" t="s">
        <v>704</v>
      </c>
    </row>
    <row r="162" spans="1:2" ht="15">
      <c r="A162" s="8">
        <v>2032</v>
      </c>
      <c r="B162" s="8" t="s">
        <v>655</v>
      </c>
    </row>
    <row r="163" spans="1:2" ht="15">
      <c r="A163" s="8">
        <v>2033</v>
      </c>
      <c r="B163" s="8" t="s">
        <v>705</v>
      </c>
    </row>
    <row r="164" spans="1:2" ht="15">
      <c r="A164" s="8">
        <v>2034</v>
      </c>
      <c r="B164" s="8" t="s">
        <v>706</v>
      </c>
    </row>
    <row r="165" spans="1:2" ht="15">
      <c r="A165" s="8">
        <v>2035</v>
      </c>
      <c r="B165" s="8" t="s">
        <v>707</v>
      </c>
    </row>
    <row r="166" spans="1:2" ht="15">
      <c r="A166" s="8">
        <v>2036</v>
      </c>
      <c r="B166" s="8" t="s">
        <v>708</v>
      </c>
    </row>
    <row r="167" spans="1:2" ht="15">
      <c r="A167" s="8">
        <v>2037</v>
      </c>
      <c r="B167" s="8" t="s">
        <v>709</v>
      </c>
    </row>
    <row r="168" spans="1:2" ht="15">
      <c r="A168" s="8">
        <v>2038</v>
      </c>
      <c r="B168" s="8" t="s">
        <v>710</v>
      </c>
    </row>
    <row r="169" spans="1:2" ht="15">
      <c r="A169" s="8">
        <v>2039</v>
      </c>
      <c r="B169" s="8" t="s">
        <v>711</v>
      </c>
    </row>
    <row r="170" spans="1:2" ht="15">
      <c r="A170" s="8">
        <v>2040</v>
      </c>
      <c r="B170" s="8" t="s">
        <v>712</v>
      </c>
    </row>
    <row r="171" spans="1:2" ht="15">
      <c r="A171" s="8">
        <v>2041</v>
      </c>
      <c r="B171" s="8" t="s">
        <v>713</v>
      </c>
    </row>
    <row r="172" spans="1:2" ht="15">
      <c r="A172" s="8">
        <v>2042</v>
      </c>
      <c r="B172" s="8" t="s">
        <v>714</v>
      </c>
    </row>
    <row r="173" spans="1:2" ht="15">
      <c r="A173" s="8">
        <v>2043</v>
      </c>
      <c r="B173" s="8" t="s">
        <v>715</v>
      </c>
    </row>
    <row r="174" spans="1:2" ht="15">
      <c r="A174" s="8">
        <v>2044</v>
      </c>
      <c r="B174" s="8" t="s">
        <v>716</v>
      </c>
    </row>
    <row r="175" spans="1:2" ht="15">
      <c r="A175" s="8">
        <v>2045</v>
      </c>
      <c r="B175" s="8" t="s">
        <v>717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29"/>
  <sheetViews>
    <sheetView workbookViewId="0">
      <pane ySplit="3" topLeftCell="A494" activePane="bottomLeft" state="frozen"/>
      <selection pane="bottomLeft" activeCell="B17" sqref="B15:B17"/>
    </sheetView>
  </sheetViews>
  <sheetFormatPr defaultRowHeight="12"/>
  <cols>
    <col min="1" max="1" width="7" style="27" bestFit="1" customWidth="1"/>
    <col min="2" max="2" width="10" style="26" bestFit="1" customWidth="1"/>
    <col min="3" max="3" width="35.85546875" style="27" bestFit="1" customWidth="1"/>
    <col min="4" max="4" width="12" style="26" bestFit="1" customWidth="1"/>
    <col min="5" max="5" width="13.140625" style="27" bestFit="1" customWidth="1"/>
    <col min="6" max="6" width="12" style="26" bestFit="1" customWidth="1"/>
    <col min="7" max="7" width="11" style="25" bestFit="1" customWidth="1"/>
    <col min="8" max="8" width="14.140625" style="25" bestFit="1" customWidth="1"/>
    <col min="9" max="9" width="10" style="2" bestFit="1" customWidth="1"/>
    <col min="10" max="10" width="12" style="25" bestFit="1" customWidth="1"/>
    <col min="11" max="11" width="15.140625" style="25" bestFit="1" customWidth="1"/>
    <col min="12" max="12" width="14.140625" style="25" bestFit="1" customWidth="1"/>
    <col min="13" max="14" width="15.140625" style="25" bestFit="1" customWidth="1"/>
    <col min="15" max="16" width="13.140625" style="25" bestFit="1" customWidth="1"/>
    <col min="17" max="17" width="14.140625" style="25" bestFit="1" customWidth="1"/>
    <col min="18" max="18" width="15.140625" style="25" bestFit="1" customWidth="1"/>
    <col min="19" max="19" width="12" style="25" bestFit="1" customWidth="1"/>
    <col min="20" max="20" width="15.140625" style="25" bestFit="1" customWidth="1"/>
    <col min="21" max="16384" width="9.140625" style="27"/>
  </cols>
  <sheetData>
    <row r="1" spans="1:20">
      <c r="A1" s="27" t="s">
        <v>514</v>
      </c>
    </row>
    <row r="3" spans="1:20" s="26" customFormat="1">
      <c r="A3" s="26" t="s">
        <v>515</v>
      </c>
      <c r="B3" s="26" t="s">
        <v>516</v>
      </c>
      <c r="C3" s="26" t="s">
        <v>2</v>
      </c>
      <c r="D3" s="26" t="s">
        <v>517</v>
      </c>
      <c r="E3" s="26" t="s">
        <v>518</v>
      </c>
      <c r="F3" s="26" t="s">
        <v>519</v>
      </c>
      <c r="G3" s="2" t="s">
        <v>539</v>
      </c>
      <c r="H3" s="2" t="s">
        <v>524</v>
      </c>
      <c r="I3" s="2" t="s">
        <v>520</v>
      </c>
      <c r="J3" s="71" t="s">
        <v>522</v>
      </c>
      <c r="K3" s="71" t="s">
        <v>523</v>
      </c>
      <c r="L3" s="71" t="s">
        <v>530</v>
      </c>
      <c r="M3" s="71" t="s">
        <v>521</v>
      </c>
      <c r="N3" s="71" t="s">
        <v>529</v>
      </c>
      <c r="O3" s="71" t="s">
        <v>525</v>
      </c>
      <c r="P3" s="71" t="s">
        <v>526</v>
      </c>
      <c r="Q3" s="71" t="s">
        <v>527</v>
      </c>
      <c r="R3" s="71" t="s">
        <v>528</v>
      </c>
      <c r="S3" s="2" t="s">
        <v>513</v>
      </c>
      <c r="T3" s="2" t="s">
        <v>540</v>
      </c>
    </row>
    <row r="4" spans="1:20" s="62" customFormat="1">
      <c r="A4" s="64">
        <v>1</v>
      </c>
      <c r="B4" s="64">
        <v>2892</v>
      </c>
      <c r="C4" s="67" t="s">
        <v>773</v>
      </c>
      <c r="D4" s="69">
        <v>40575</v>
      </c>
      <c r="E4" s="69">
        <v>43853</v>
      </c>
      <c r="F4" s="64">
        <v>2003</v>
      </c>
      <c r="G4" s="63">
        <v>1209.72</v>
      </c>
      <c r="H4" s="60">
        <v>0</v>
      </c>
      <c r="I4" s="64" t="s">
        <v>533</v>
      </c>
      <c r="J4" s="60">
        <v>0</v>
      </c>
      <c r="K4" s="60">
        <v>0</v>
      </c>
      <c r="L4" s="60">
        <v>0</v>
      </c>
      <c r="M4" s="60">
        <v>0</v>
      </c>
      <c r="N4" s="60">
        <v>0</v>
      </c>
      <c r="O4" s="60">
        <v>0</v>
      </c>
      <c r="P4" s="60">
        <v>0</v>
      </c>
      <c r="Q4" s="60">
        <v>0</v>
      </c>
      <c r="R4" s="60">
        <v>0</v>
      </c>
      <c r="S4" s="70">
        <f>SUM(G4:H4)</f>
        <v>1209.72</v>
      </c>
      <c r="T4" s="70">
        <f>SUM(J4:N4)</f>
        <v>0</v>
      </c>
    </row>
    <row r="5" spans="1:20" s="62" customFormat="1">
      <c r="A5" s="64">
        <v>1</v>
      </c>
      <c r="B5" s="64">
        <v>3257</v>
      </c>
      <c r="C5" s="67" t="s">
        <v>775</v>
      </c>
      <c r="D5" s="69">
        <v>42859</v>
      </c>
      <c r="E5" s="69">
        <v>43857</v>
      </c>
      <c r="F5" s="64">
        <v>1094</v>
      </c>
      <c r="G5" s="63">
        <v>0</v>
      </c>
      <c r="H5" s="60">
        <v>0</v>
      </c>
      <c r="I5" s="64" t="s">
        <v>532</v>
      </c>
      <c r="J5" s="60">
        <v>0</v>
      </c>
      <c r="K5" s="60">
        <v>0</v>
      </c>
      <c r="L5" s="60">
        <v>0</v>
      </c>
      <c r="M5" s="60">
        <v>0</v>
      </c>
      <c r="N5" s="60">
        <v>0</v>
      </c>
      <c r="O5" s="60">
        <v>843.99</v>
      </c>
      <c r="P5" s="60">
        <v>3375.95</v>
      </c>
      <c r="Q5" s="60">
        <v>0</v>
      </c>
      <c r="R5" s="60">
        <v>0</v>
      </c>
      <c r="S5" s="70">
        <f>O5</f>
        <v>843.99</v>
      </c>
      <c r="T5" s="70">
        <f>P5+J5+M5+R5</f>
        <v>3375.95</v>
      </c>
    </row>
    <row r="6" spans="1:20" s="62" customFormat="1">
      <c r="A6" s="64">
        <v>1</v>
      </c>
      <c r="B6" s="64">
        <v>3259</v>
      </c>
      <c r="C6" s="67" t="s">
        <v>776</v>
      </c>
      <c r="D6" s="69">
        <v>42859</v>
      </c>
      <c r="E6" s="69">
        <v>43857</v>
      </c>
      <c r="F6" s="64">
        <v>1182</v>
      </c>
      <c r="G6" s="63">
        <v>0</v>
      </c>
      <c r="H6" s="60">
        <v>0</v>
      </c>
      <c r="I6" s="64" t="s">
        <v>532</v>
      </c>
      <c r="J6" s="60">
        <v>0</v>
      </c>
      <c r="K6" s="60">
        <v>0</v>
      </c>
      <c r="L6" s="60">
        <v>0</v>
      </c>
      <c r="M6" s="60">
        <v>0</v>
      </c>
      <c r="N6" s="60">
        <v>0</v>
      </c>
      <c r="O6" s="60">
        <v>1434.87</v>
      </c>
      <c r="P6" s="60">
        <v>5739.47</v>
      </c>
      <c r="Q6" s="60">
        <v>0</v>
      </c>
      <c r="R6" s="60">
        <v>0</v>
      </c>
      <c r="S6" s="70">
        <f>O6</f>
        <v>1434.87</v>
      </c>
      <c r="T6" s="70">
        <f>P6+J6+M6+R6</f>
        <v>5739.47</v>
      </c>
    </row>
    <row r="7" spans="1:20" s="62" customFormat="1">
      <c r="A7" s="64">
        <v>1</v>
      </c>
      <c r="B7" s="64">
        <v>3288</v>
      </c>
      <c r="C7" s="67" t="s">
        <v>777</v>
      </c>
      <c r="D7" s="69">
        <v>42891</v>
      </c>
      <c r="E7" s="69">
        <v>43857</v>
      </c>
      <c r="F7" s="64">
        <v>1257</v>
      </c>
      <c r="G7" s="63">
        <v>0</v>
      </c>
      <c r="H7" s="60">
        <v>0</v>
      </c>
      <c r="I7" s="64" t="s">
        <v>532</v>
      </c>
      <c r="J7" s="60">
        <v>0</v>
      </c>
      <c r="K7" s="60">
        <v>0</v>
      </c>
      <c r="L7" s="60">
        <v>0</v>
      </c>
      <c r="M7" s="60">
        <v>0</v>
      </c>
      <c r="N7" s="60">
        <v>0</v>
      </c>
      <c r="O7" s="60">
        <v>1561.48</v>
      </c>
      <c r="P7" s="60">
        <v>6245.89</v>
      </c>
      <c r="Q7" s="60">
        <v>0</v>
      </c>
      <c r="R7" s="60">
        <v>0</v>
      </c>
      <c r="S7" s="70">
        <f>O7</f>
        <v>1561.48</v>
      </c>
      <c r="T7" s="70">
        <f>P7+J7+M7+R7</f>
        <v>6245.89</v>
      </c>
    </row>
    <row r="8" spans="1:20" s="62" customFormat="1">
      <c r="A8" s="64">
        <v>51</v>
      </c>
      <c r="B8" s="64">
        <v>2877</v>
      </c>
      <c r="C8" s="67" t="s">
        <v>500</v>
      </c>
      <c r="D8" s="69">
        <v>40457</v>
      </c>
      <c r="E8" s="69">
        <v>43861</v>
      </c>
      <c r="F8" s="64">
        <v>2009</v>
      </c>
      <c r="G8" s="63">
        <v>1614.36</v>
      </c>
      <c r="H8" s="60">
        <v>0</v>
      </c>
      <c r="I8" s="64" t="s">
        <v>533</v>
      </c>
      <c r="J8" s="60">
        <v>0</v>
      </c>
      <c r="K8" s="60">
        <v>0</v>
      </c>
      <c r="L8" s="60">
        <v>174.95</v>
      </c>
      <c r="M8" s="60">
        <v>0</v>
      </c>
      <c r="N8" s="60">
        <v>0</v>
      </c>
      <c r="O8" s="60">
        <v>0</v>
      </c>
      <c r="P8" s="60">
        <v>0</v>
      </c>
      <c r="Q8" s="60">
        <v>0</v>
      </c>
      <c r="R8" s="60">
        <v>0</v>
      </c>
      <c r="S8" s="70">
        <f>SUM(G8:H8)</f>
        <v>1614.36</v>
      </c>
      <c r="T8" s="70">
        <f>SUM(J8:N8)</f>
        <v>174.95</v>
      </c>
    </row>
    <row r="9" spans="1:20" s="62" customFormat="1">
      <c r="A9" s="64">
        <v>1</v>
      </c>
      <c r="B9" s="64">
        <v>3248</v>
      </c>
      <c r="C9" s="67" t="s">
        <v>774</v>
      </c>
      <c r="D9" s="69">
        <v>42844</v>
      </c>
      <c r="E9" s="69">
        <v>43861</v>
      </c>
      <c r="F9" s="64">
        <v>1190</v>
      </c>
      <c r="G9" s="63">
        <v>0</v>
      </c>
      <c r="H9" s="60">
        <v>0</v>
      </c>
      <c r="I9" s="64" t="s">
        <v>532</v>
      </c>
      <c r="J9" s="60">
        <v>0</v>
      </c>
      <c r="K9" s="60">
        <v>0</v>
      </c>
      <c r="L9" s="60">
        <v>0</v>
      </c>
      <c r="M9" s="60">
        <v>0</v>
      </c>
      <c r="N9" s="60">
        <v>0</v>
      </c>
      <c r="O9" s="60">
        <v>1434.87</v>
      </c>
      <c r="P9" s="60">
        <v>5739.47</v>
      </c>
      <c r="Q9" s="60">
        <v>0</v>
      </c>
      <c r="R9" s="60">
        <v>0</v>
      </c>
      <c r="S9" s="70">
        <f>O9</f>
        <v>1434.87</v>
      </c>
      <c r="T9" s="70">
        <f>P9+J9+M9+R9</f>
        <v>5739.47</v>
      </c>
    </row>
    <row r="10" spans="1:20" s="62" customFormat="1">
      <c r="A10" s="64">
        <v>1</v>
      </c>
      <c r="B10" s="64">
        <v>3318</v>
      </c>
      <c r="C10" s="67" t="s">
        <v>405</v>
      </c>
      <c r="D10" s="69">
        <v>42964</v>
      </c>
      <c r="E10" s="69">
        <v>43890</v>
      </c>
      <c r="F10" s="64">
        <v>1094</v>
      </c>
      <c r="G10" s="63">
        <v>0</v>
      </c>
      <c r="H10" s="60">
        <v>0</v>
      </c>
      <c r="I10" s="64" t="s">
        <v>532</v>
      </c>
      <c r="J10" s="60">
        <v>0</v>
      </c>
      <c r="K10" s="60">
        <v>0</v>
      </c>
      <c r="L10" s="60">
        <v>0</v>
      </c>
      <c r="M10" s="60">
        <v>0</v>
      </c>
      <c r="N10" s="60">
        <v>0</v>
      </c>
      <c r="O10" s="60">
        <v>843.99</v>
      </c>
      <c r="P10" s="60">
        <v>3375.95</v>
      </c>
      <c r="Q10" s="60">
        <v>0</v>
      </c>
      <c r="R10" s="60">
        <v>0</v>
      </c>
      <c r="S10" s="70">
        <f>O10</f>
        <v>843.99</v>
      </c>
      <c r="T10" s="70">
        <f>P10+J10+M10+R10</f>
        <v>3375.95</v>
      </c>
    </row>
    <row r="11" spans="1:20" s="62" customFormat="1">
      <c r="A11" s="64">
        <v>1</v>
      </c>
      <c r="B11" s="64">
        <v>2160</v>
      </c>
      <c r="C11" s="67" t="s">
        <v>129</v>
      </c>
      <c r="D11" s="69">
        <v>35836</v>
      </c>
      <c r="E11" s="69">
        <v>43892</v>
      </c>
      <c r="F11" s="64">
        <v>2016</v>
      </c>
      <c r="G11" s="63">
        <v>2271.58</v>
      </c>
      <c r="H11" s="60">
        <v>0</v>
      </c>
      <c r="I11" s="64" t="s">
        <v>533</v>
      </c>
      <c r="J11" s="60">
        <v>0</v>
      </c>
      <c r="K11" s="60">
        <v>0</v>
      </c>
      <c r="L11" s="60">
        <v>0</v>
      </c>
      <c r="M11" s="60">
        <v>0</v>
      </c>
      <c r="N11" s="60">
        <v>0</v>
      </c>
      <c r="O11" s="60">
        <v>0</v>
      </c>
      <c r="P11" s="60">
        <v>0</v>
      </c>
      <c r="Q11" s="60">
        <v>0</v>
      </c>
      <c r="R11" s="60">
        <v>0</v>
      </c>
      <c r="S11" s="70">
        <f>SUM(G11:H11)</f>
        <v>2271.58</v>
      </c>
      <c r="T11" s="70">
        <f>SUM(J11:N11)</f>
        <v>0</v>
      </c>
    </row>
    <row r="12" spans="1:20" s="62" customFormat="1">
      <c r="A12" s="64">
        <v>1</v>
      </c>
      <c r="B12" s="64">
        <v>3262</v>
      </c>
      <c r="C12" s="67" t="s">
        <v>392</v>
      </c>
      <c r="D12" s="69">
        <v>42860</v>
      </c>
      <c r="E12" s="69">
        <v>43922</v>
      </c>
      <c r="F12" s="64">
        <v>1188</v>
      </c>
      <c r="G12" s="63">
        <v>0</v>
      </c>
      <c r="H12" s="60">
        <v>0</v>
      </c>
      <c r="I12" s="64" t="s">
        <v>532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1434.87</v>
      </c>
      <c r="P12" s="60">
        <v>5739.47</v>
      </c>
      <c r="Q12" s="60">
        <v>0</v>
      </c>
      <c r="R12" s="60">
        <v>0</v>
      </c>
      <c r="S12" s="70">
        <f>O12</f>
        <v>1434.87</v>
      </c>
      <c r="T12" s="70">
        <f>P12+J12+M12+R12</f>
        <v>5739.47</v>
      </c>
    </row>
    <row r="13" spans="1:20" s="62" customFormat="1">
      <c r="A13" s="64">
        <v>1</v>
      </c>
      <c r="B13" s="64">
        <v>2470</v>
      </c>
      <c r="C13" s="67" t="s">
        <v>166</v>
      </c>
      <c r="D13" s="69">
        <v>39485</v>
      </c>
      <c r="E13" s="69">
        <v>43955</v>
      </c>
      <c r="F13" s="64">
        <v>2014</v>
      </c>
      <c r="G13" s="63">
        <v>1537.47</v>
      </c>
      <c r="H13" s="60">
        <v>0</v>
      </c>
      <c r="I13" s="64" t="s">
        <v>533</v>
      </c>
      <c r="J13" s="60">
        <v>0</v>
      </c>
      <c r="K13" s="60">
        <v>0</v>
      </c>
      <c r="L13" s="60">
        <v>0</v>
      </c>
      <c r="M13" s="60">
        <v>0</v>
      </c>
      <c r="N13" s="60">
        <v>0</v>
      </c>
      <c r="O13" s="60">
        <v>0</v>
      </c>
      <c r="P13" s="60">
        <v>0</v>
      </c>
      <c r="Q13" s="60">
        <v>0</v>
      </c>
      <c r="R13" s="60">
        <v>0</v>
      </c>
      <c r="S13" s="70">
        <f>SUM(G13:H13)</f>
        <v>1537.47</v>
      </c>
      <c r="T13" s="70">
        <f>SUM(J13:N13)</f>
        <v>0</v>
      </c>
    </row>
    <row r="14" spans="1:20" s="62" customFormat="1">
      <c r="A14" s="64">
        <v>1</v>
      </c>
      <c r="B14" s="64">
        <v>3368</v>
      </c>
      <c r="C14" s="67" t="s">
        <v>737</v>
      </c>
      <c r="D14" s="69">
        <v>43866</v>
      </c>
      <c r="E14" s="69">
        <v>43990</v>
      </c>
      <c r="F14" s="64">
        <v>2045</v>
      </c>
      <c r="G14" s="63">
        <v>0</v>
      </c>
      <c r="H14" s="60">
        <v>0</v>
      </c>
      <c r="I14" s="64" t="s">
        <v>532</v>
      </c>
      <c r="J14" s="60">
        <v>0</v>
      </c>
      <c r="K14" s="60">
        <v>0</v>
      </c>
      <c r="L14" s="60">
        <v>0</v>
      </c>
      <c r="M14" s="60">
        <v>0</v>
      </c>
      <c r="N14" s="60">
        <v>0</v>
      </c>
      <c r="O14" s="60">
        <v>1434.87</v>
      </c>
      <c r="P14" s="60">
        <v>5739.47</v>
      </c>
      <c r="Q14" s="60">
        <v>0</v>
      </c>
      <c r="R14" s="60">
        <v>0</v>
      </c>
      <c r="S14" s="70">
        <f>O14</f>
        <v>1434.87</v>
      </c>
      <c r="T14" s="70">
        <f>P14+J14+M14+R14</f>
        <v>5739.47</v>
      </c>
    </row>
    <row r="15" spans="1:20" s="62" customFormat="1">
      <c r="A15" s="64">
        <v>1</v>
      </c>
      <c r="B15" s="64">
        <v>3369</v>
      </c>
      <c r="C15" s="67" t="s">
        <v>739</v>
      </c>
      <c r="D15" s="69">
        <v>43962</v>
      </c>
      <c r="E15" s="69">
        <v>44013</v>
      </c>
      <c r="F15" s="64">
        <v>1185</v>
      </c>
      <c r="G15" s="63">
        <v>0</v>
      </c>
      <c r="H15" s="60">
        <v>0</v>
      </c>
      <c r="I15" s="64" t="s">
        <v>532</v>
      </c>
      <c r="J15" s="60">
        <v>0</v>
      </c>
      <c r="K15" s="60">
        <v>0</v>
      </c>
      <c r="L15" s="60">
        <v>0</v>
      </c>
      <c r="M15" s="60">
        <v>0</v>
      </c>
      <c r="N15" s="60">
        <v>0</v>
      </c>
      <c r="O15" s="60">
        <v>1434.87</v>
      </c>
      <c r="P15" s="60">
        <v>5739.47</v>
      </c>
      <c r="Q15" s="60">
        <v>0</v>
      </c>
      <c r="R15" s="60">
        <v>0</v>
      </c>
      <c r="S15" s="70">
        <f>O15</f>
        <v>1434.87</v>
      </c>
      <c r="T15" s="70">
        <f>P15+J15+M15+R15</f>
        <v>5739.47</v>
      </c>
    </row>
    <row r="16" spans="1:20" s="62" customFormat="1">
      <c r="A16" s="64">
        <v>1</v>
      </c>
      <c r="B16" s="64">
        <v>3372</v>
      </c>
      <c r="C16" s="67" t="s">
        <v>758</v>
      </c>
      <c r="D16" s="69">
        <v>44013</v>
      </c>
      <c r="E16" s="69">
        <v>44025</v>
      </c>
      <c r="F16" s="64">
        <v>1185</v>
      </c>
      <c r="G16" s="63">
        <v>0</v>
      </c>
      <c r="H16" s="60">
        <v>0</v>
      </c>
      <c r="I16" s="64" t="s">
        <v>532</v>
      </c>
      <c r="J16" s="60">
        <v>0</v>
      </c>
      <c r="K16" s="60">
        <v>0</v>
      </c>
      <c r="L16" s="60">
        <v>0</v>
      </c>
      <c r="M16" s="60">
        <v>0</v>
      </c>
      <c r="N16" s="60">
        <v>0</v>
      </c>
      <c r="O16" s="60">
        <v>1434.87</v>
      </c>
      <c r="P16" s="60">
        <v>5739.47</v>
      </c>
      <c r="Q16" s="60">
        <v>0</v>
      </c>
      <c r="R16" s="60">
        <v>0</v>
      </c>
      <c r="S16" s="70">
        <f>O16</f>
        <v>1434.87</v>
      </c>
      <c r="T16" s="70">
        <f>P16+J16+M16+R16</f>
        <v>5739.47</v>
      </c>
    </row>
    <row r="17" spans="1:20" s="62" customFormat="1">
      <c r="A17" s="64">
        <v>1</v>
      </c>
      <c r="B17" s="64">
        <v>3174</v>
      </c>
      <c r="C17" s="67" t="s">
        <v>360</v>
      </c>
      <c r="D17" s="69">
        <v>42128</v>
      </c>
      <c r="E17" s="69">
        <v>44033</v>
      </c>
      <c r="F17" s="64">
        <v>2035</v>
      </c>
      <c r="G17" s="63">
        <v>4656.5600000000004</v>
      </c>
      <c r="H17" s="60">
        <v>0</v>
      </c>
      <c r="I17" s="64" t="s">
        <v>533</v>
      </c>
      <c r="J17" s="60">
        <v>0</v>
      </c>
      <c r="K17" s="60">
        <v>0</v>
      </c>
      <c r="L17" s="60">
        <v>0</v>
      </c>
      <c r="M17" s="60">
        <v>0</v>
      </c>
      <c r="N17" s="60">
        <v>0</v>
      </c>
      <c r="O17" s="60">
        <v>0</v>
      </c>
      <c r="P17" s="60">
        <v>0</v>
      </c>
      <c r="Q17" s="60">
        <v>0</v>
      </c>
      <c r="R17" s="60">
        <v>0</v>
      </c>
      <c r="S17" s="70">
        <f>SUM(G17:H17)</f>
        <v>4656.5600000000004</v>
      </c>
      <c r="T17" s="70">
        <f>SUM(J17:N17)</f>
        <v>0</v>
      </c>
    </row>
    <row r="18" spans="1:20" s="62" customFormat="1">
      <c r="A18" s="64">
        <v>1</v>
      </c>
      <c r="B18" s="64">
        <v>200</v>
      </c>
      <c r="C18" s="67" t="s">
        <v>3</v>
      </c>
      <c r="D18" s="69">
        <v>26877</v>
      </c>
      <c r="E18" s="64" t="s">
        <v>531</v>
      </c>
      <c r="F18" s="64">
        <v>2003</v>
      </c>
      <c r="G18" s="63">
        <v>3914.56</v>
      </c>
      <c r="H18" s="60">
        <v>0</v>
      </c>
      <c r="I18" s="64" t="s">
        <v>533</v>
      </c>
      <c r="J18" s="60">
        <v>0</v>
      </c>
      <c r="K18" s="60">
        <v>0</v>
      </c>
      <c r="L18" s="60">
        <v>0</v>
      </c>
      <c r="M18" s="60">
        <v>0</v>
      </c>
      <c r="N18" s="60">
        <v>0</v>
      </c>
      <c r="O18" s="60">
        <v>0</v>
      </c>
      <c r="P18" s="60">
        <v>0</v>
      </c>
      <c r="Q18" s="60">
        <v>0</v>
      </c>
      <c r="R18" s="60">
        <v>0</v>
      </c>
      <c r="S18" s="70">
        <f>SUM(G18:H18)</f>
        <v>3914.56</v>
      </c>
      <c r="T18" s="70">
        <f>SUM(J18:N18)</f>
        <v>0</v>
      </c>
    </row>
    <row r="19" spans="1:20" s="62" customFormat="1">
      <c r="A19" s="64">
        <v>1</v>
      </c>
      <c r="B19" s="64">
        <v>397</v>
      </c>
      <c r="C19" s="67" t="s">
        <v>4</v>
      </c>
      <c r="D19" s="69">
        <v>27442</v>
      </c>
      <c r="E19" s="64" t="s">
        <v>531</v>
      </c>
      <c r="F19" s="64">
        <v>2009</v>
      </c>
      <c r="G19" s="63">
        <v>3044.14</v>
      </c>
      <c r="H19" s="60">
        <v>1030.69</v>
      </c>
      <c r="I19" s="64" t="s">
        <v>533</v>
      </c>
      <c r="J19" s="60">
        <v>0</v>
      </c>
      <c r="K19" s="60">
        <v>0</v>
      </c>
      <c r="L19" s="60">
        <v>0</v>
      </c>
      <c r="M19" s="60">
        <v>0</v>
      </c>
      <c r="N19" s="60">
        <v>0</v>
      </c>
      <c r="O19" s="60">
        <v>0</v>
      </c>
      <c r="P19" s="60">
        <v>0</v>
      </c>
      <c r="Q19" s="60">
        <v>0</v>
      </c>
      <c r="R19" s="60">
        <v>0</v>
      </c>
      <c r="S19" s="70">
        <f>SUM(G19:H19)</f>
        <v>4074.83</v>
      </c>
      <c r="T19" s="70">
        <f>SUM(J19:N19)</f>
        <v>0</v>
      </c>
    </row>
    <row r="20" spans="1:20" s="62" customFormat="1">
      <c r="A20" s="64">
        <v>1</v>
      </c>
      <c r="B20" s="64">
        <v>508</v>
      </c>
      <c r="C20" s="67" t="s">
        <v>5</v>
      </c>
      <c r="D20" s="69">
        <v>27828</v>
      </c>
      <c r="E20" s="64" t="s">
        <v>531</v>
      </c>
      <c r="F20" s="64">
        <v>2009</v>
      </c>
      <c r="G20" s="63">
        <v>3356.17</v>
      </c>
      <c r="H20" s="60">
        <v>785.28</v>
      </c>
      <c r="I20" s="64" t="s">
        <v>533</v>
      </c>
      <c r="J20" s="60">
        <v>0</v>
      </c>
      <c r="K20" s="60">
        <v>0</v>
      </c>
      <c r="L20" s="60">
        <v>0</v>
      </c>
      <c r="M20" s="60">
        <v>0</v>
      </c>
      <c r="N20" s="60">
        <v>0</v>
      </c>
      <c r="O20" s="60">
        <v>0</v>
      </c>
      <c r="P20" s="60">
        <v>0</v>
      </c>
      <c r="Q20" s="60">
        <v>0</v>
      </c>
      <c r="R20" s="60">
        <v>0</v>
      </c>
      <c r="S20" s="70">
        <f>SUM(G20:H20)</f>
        <v>4141.45</v>
      </c>
      <c r="T20" s="70">
        <f>SUM(J20:N20)</f>
        <v>0</v>
      </c>
    </row>
    <row r="21" spans="1:20" s="62" customFormat="1">
      <c r="A21" s="64">
        <v>1</v>
      </c>
      <c r="B21" s="64">
        <v>510</v>
      </c>
      <c r="C21" s="67" t="s">
        <v>6</v>
      </c>
      <c r="D21" s="69">
        <v>27828</v>
      </c>
      <c r="E21" s="64" t="s">
        <v>531</v>
      </c>
      <c r="F21" s="64">
        <v>2009</v>
      </c>
      <c r="G21" s="63">
        <v>3356.17</v>
      </c>
      <c r="H21" s="60">
        <v>0</v>
      </c>
      <c r="I21" s="64" t="s">
        <v>533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60">
        <v>0</v>
      </c>
      <c r="Q21" s="60">
        <v>0</v>
      </c>
      <c r="R21" s="60">
        <v>0</v>
      </c>
      <c r="S21" s="70">
        <f>SUM(G21:H21)</f>
        <v>3356.17</v>
      </c>
      <c r="T21" s="70">
        <f>SUM(J21:N21)</f>
        <v>0</v>
      </c>
    </row>
    <row r="22" spans="1:20" s="62" customFormat="1">
      <c r="A22" s="64">
        <v>1</v>
      </c>
      <c r="B22" s="64">
        <v>542</v>
      </c>
      <c r="C22" s="67" t="s">
        <v>7</v>
      </c>
      <c r="D22" s="69">
        <v>27955</v>
      </c>
      <c r="E22" s="64" t="s">
        <v>531</v>
      </c>
      <c r="F22" s="64">
        <v>2018</v>
      </c>
      <c r="G22" s="63">
        <v>1614.36</v>
      </c>
      <c r="H22" s="60">
        <v>0</v>
      </c>
      <c r="I22" s="64" t="s">
        <v>533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60">
        <v>0</v>
      </c>
      <c r="Q22" s="60">
        <v>0</v>
      </c>
      <c r="R22" s="60">
        <v>0</v>
      </c>
      <c r="S22" s="70">
        <f>SUM(G22:H22)</f>
        <v>1614.36</v>
      </c>
      <c r="T22" s="70">
        <f>SUM(J22:N22)</f>
        <v>0</v>
      </c>
    </row>
    <row r="23" spans="1:20" s="62" customFormat="1">
      <c r="A23" s="64">
        <v>1</v>
      </c>
      <c r="B23" s="64">
        <v>788</v>
      </c>
      <c r="C23" s="67" t="s">
        <v>8</v>
      </c>
      <c r="D23" s="69">
        <v>28551</v>
      </c>
      <c r="E23" s="64" t="s">
        <v>531</v>
      </c>
      <c r="F23" s="64">
        <v>2003</v>
      </c>
      <c r="G23" s="63">
        <v>1702.21</v>
      </c>
      <c r="H23" s="60">
        <v>1030.69</v>
      </c>
      <c r="I23" s="64" t="s">
        <v>533</v>
      </c>
      <c r="J23" s="60">
        <v>0</v>
      </c>
      <c r="K23" s="60">
        <v>0</v>
      </c>
      <c r="L23" s="60">
        <v>0</v>
      </c>
      <c r="M23" s="60">
        <v>0</v>
      </c>
      <c r="N23" s="60">
        <v>0</v>
      </c>
      <c r="O23" s="60">
        <v>0</v>
      </c>
      <c r="P23" s="60">
        <v>0</v>
      </c>
      <c r="Q23" s="60">
        <v>0</v>
      </c>
      <c r="R23" s="60">
        <v>0</v>
      </c>
      <c r="S23" s="70">
        <f>SUM(G23:H23)</f>
        <v>2732.9</v>
      </c>
      <c r="T23" s="70">
        <f>SUM(J23:N23)</f>
        <v>0</v>
      </c>
    </row>
    <row r="24" spans="1:20" s="62" customFormat="1">
      <c r="A24" s="64">
        <v>1</v>
      </c>
      <c r="B24" s="64">
        <v>820</v>
      </c>
      <c r="C24" s="67" t="s">
        <v>9</v>
      </c>
      <c r="D24" s="69">
        <v>28647</v>
      </c>
      <c r="E24" s="64" t="s">
        <v>531</v>
      </c>
      <c r="F24" s="64">
        <v>2000</v>
      </c>
      <c r="G24" s="63">
        <v>2069.0500000000002</v>
      </c>
      <c r="H24" s="60">
        <v>0</v>
      </c>
      <c r="I24" s="64" t="s">
        <v>533</v>
      </c>
      <c r="J24" s="60">
        <v>0</v>
      </c>
      <c r="K24" s="60">
        <v>0</v>
      </c>
      <c r="L24" s="60">
        <v>0</v>
      </c>
      <c r="M24" s="60">
        <v>0</v>
      </c>
      <c r="N24" s="60">
        <v>0</v>
      </c>
      <c r="O24" s="60">
        <v>0</v>
      </c>
      <c r="P24" s="60">
        <v>0</v>
      </c>
      <c r="Q24" s="60">
        <v>0</v>
      </c>
      <c r="R24" s="60">
        <v>0</v>
      </c>
      <c r="S24" s="70">
        <f>SUM(G24:H24)</f>
        <v>2069.0500000000002</v>
      </c>
      <c r="T24" s="70">
        <f>SUM(J24:N24)</f>
        <v>0</v>
      </c>
    </row>
    <row r="25" spans="1:20" s="62" customFormat="1">
      <c r="A25" s="64">
        <v>1</v>
      </c>
      <c r="B25" s="64">
        <v>830</v>
      </c>
      <c r="C25" s="67" t="s">
        <v>10</v>
      </c>
      <c r="D25" s="69">
        <v>28688</v>
      </c>
      <c r="E25" s="64" t="s">
        <v>531</v>
      </c>
      <c r="F25" s="64">
        <v>2009</v>
      </c>
      <c r="G25" s="63">
        <v>4079.44</v>
      </c>
      <c r="H25" s="60">
        <v>0</v>
      </c>
      <c r="I25" s="64" t="s">
        <v>533</v>
      </c>
      <c r="J25" s="60">
        <v>0</v>
      </c>
      <c r="K25" s="60">
        <v>0</v>
      </c>
      <c r="L25" s="60">
        <v>0</v>
      </c>
      <c r="M25" s="60">
        <v>0</v>
      </c>
      <c r="N25" s="60">
        <v>0</v>
      </c>
      <c r="O25" s="60">
        <v>0</v>
      </c>
      <c r="P25" s="60">
        <v>0</v>
      </c>
      <c r="Q25" s="60">
        <v>0</v>
      </c>
      <c r="R25" s="60">
        <v>0</v>
      </c>
      <c r="S25" s="70">
        <f>SUM(G25:H25)</f>
        <v>4079.44</v>
      </c>
      <c r="T25" s="70">
        <f>SUM(J25:N25)</f>
        <v>0</v>
      </c>
    </row>
    <row r="26" spans="1:20" s="62" customFormat="1">
      <c r="A26" s="64">
        <v>1</v>
      </c>
      <c r="B26" s="64">
        <v>863</v>
      </c>
      <c r="C26" s="67" t="s">
        <v>11</v>
      </c>
      <c r="D26" s="69">
        <v>28746</v>
      </c>
      <c r="E26" s="64" t="s">
        <v>531</v>
      </c>
      <c r="F26" s="64">
        <v>2000</v>
      </c>
      <c r="G26" s="63">
        <v>2069.0500000000002</v>
      </c>
      <c r="H26" s="60">
        <v>0</v>
      </c>
      <c r="I26" s="64" t="s">
        <v>533</v>
      </c>
      <c r="J26" s="60">
        <v>0</v>
      </c>
      <c r="K26" s="60">
        <v>0</v>
      </c>
      <c r="L26" s="60">
        <v>0</v>
      </c>
      <c r="M26" s="60">
        <v>0</v>
      </c>
      <c r="N26" s="60">
        <v>0</v>
      </c>
      <c r="O26" s="60">
        <v>0</v>
      </c>
      <c r="P26" s="60">
        <v>0</v>
      </c>
      <c r="Q26" s="60">
        <v>0</v>
      </c>
      <c r="R26" s="60">
        <v>0</v>
      </c>
      <c r="S26" s="70">
        <f>SUM(G26:H26)</f>
        <v>2069.0500000000002</v>
      </c>
      <c r="T26" s="70">
        <f>SUM(J26:N26)</f>
        <v>0</v>
      </c>
    </row>
    <row r="27" spans="1:20" s="62" customFormat="1">
      <c r="A27" s="64">
        <v>1</v>
      </c>
      <c r="B27" s="64">
        <v>871</v>
      </c>
      <c r="C27" s="67" t="s">
        <v>12</v>
      </c>
      <c r="D27" s="69">
        <v>28758</v>
      </c>
      <c r="E27" s="64" t="s">
        <v>531</v>
      </c>
      <c r="F27" s="64">
        <v>2009</v>
      </c>
      <c r="G27" s="63">
        <v>3356.17</v>
      </c>
      <c r="H27" s="60">
        <v>1030.69</v>
      </c>
      <c r="I27" s="64" t="s">
        <v>533</v>
      </c>
      <c r="J27" s="60">
        <v>0</v>
      </c>
      <c r="K27" s="60">
        <v>0</v>
      </c>
      <c r="L27" s="60">
        <v>0</v>
      </c>
      <c r="M27" s="60">
        <v>0</v>
      </c>
      <c r="N27" s="60">
        <v>0</v>
      </c>
      <c r="O27" s="60">
        <v>0</v>
      </c>
      <c r="P27" s="60">
        <v>0</v>
      </c>
      <c r="Q27" s="60">
        <v>0</v>
      </c>
      <c r="R27" s="60">
        <v>0</v>
      </c>
      <c r="S27" s="70">
        <f>SUM(G27:H27)</f>
        <v>4386.8600000000006</v>
      </c>
      <c r="T27" s="70">
        <f>SUM(J27:N27)</f>
        <v>0</v>
      </c>
    </row>
    <row r="28" spans="1:20" s="62" customFormat="1">
      <c r="A28" s="64">
        <v>1</v>
      </c>
      <c r="B28" s="64">
        <v>897</v>
      </c>
      <c r="C28" s="67" t="s">
        <v>13</v>
      </c>
      <c r="D28" s="69">
        <v>28779</v>
      </c>
      <c r="E28" s="64" t="s">
        <v>531</v>
      </c>
      <c r="F28" s="64">
        <v>2000</v>
      </c>
      <c r="G28" s="63">
        <v>1543.95</v>
      </c>
      <c r="H28" s="60">
        <v>0</v>
      </c>
      <c r="I28" s="64" t="s">
        <v>533</v>
      </c>
      <c r="J28" s="60">
        <v>0</v>
      </c>
      <c r="K28" s="60">
        <v>0</v>
      </c>
      <c r="L28" s="60">
        <v>0</v>
      </c>
      <c r="M28" s="60">
        <v>0</v>
      </c>
      <c r="N28" s="60">
        <v>0</v>
      </c>
      <c r="O28" s="60">
        <v>0</v>
      </c>
      <c r="P28" s="60">
        <v>0</v>
      </c>
      <c r="Q28" s="60">
        <v>0</v>
      </c>
      <c r="R28" s="60">
        <v>0</v>
      </c>
      <c r="S28" s="70">
        <f>SUM(G28:H28)</f>
        <v>1543.95</v>
      </c>
      <c r="T28" s="70">
        <f>SUM(J28:N28)</f>
        <v>0</v>
      </c>
    </row>
    <row r="29" spans="1:20" s="62" customFormat="1">
      <c r="A29" s="64">
        <v>1</v>
      </c>
      <c r="B29" s="64">
        <v>996</v>
      </c>
      <c r="C29" s="67" t="s">
        <v>14</v>
      </c>
      <c r="D29" s="69">
        <v>28887</v>
      </c>
      <c r="E29" s="64" t="s">
        <v>531</v>
      </c>
      <c r="F29" s="64">
        <v>2003</v>
      </c>
      <c r="G29" s="63">
        <v>3209.78</v>
      </c>
      <c r="H29" s="60">
        <v>0</v>
      </c>
      <c r="I29" s="64" t="s">
        <v>533</v>
      </c>
      <c r="J29" s="60">
        <v>0</v>
      </c>
      <c r="K29" s="60">
        <v>0</v>
      </c>
      <c r="L29" s="60">
        <v>0</v>
      </c>
      <c r="M29" s="60">
        <v>0</v>
      </c>
      <c r="N29" s="60">
        <v>0</v>
      </c>
      <c r="O29" s="60">
        <v>0</v>
      </c>
      <c r="P29" s="60">
        <v>0</v>
      </c>
      <c r="Q29" s="60">
        <v>0</v>
      </c>
      <c r="R29" s="60">
        <v>0</v>
      </c>
      <c r="S29" s="70">
        <f>SUM(G29:H29)</f>
        <v>3209.78</v>
      </c>
      <c r="T29" s="70">
        <f>SUM(J29:N29)</f>
        <v>0</v>
      </c>
    </row>
    <row r="30" spans="1:20" s="62" customFormat="1">
      <c r="A30" s="64">
        <v>1</v>
      </c>
      <c r="B30" s="64">
        <v>1008</v>
      </c>
      <c r="C30" s="67" t="s">
        <v>15</v>
      </c>
      <c r="D30" s="69">
        <v>28902</v>
      </c>
      <c r="E30" s="64" t="s">
        <v>531</v>
      </c>
      <c r="F30" s="64">
        <v>2000</v>
      </c>
      <c r="G30" s="63">
        <v>1787.3</v>
      </c>
      <c r="H30" s="60">
        <v>0</v>
      </c>
      <c r="I30" s="64" t="s">
        <v>533</v>
      </c>
      <c r="J30" s="60">
        <v>0</v>
      </c>
      <c r="K30" s="60">
        <v>0</v>
      </c>
      <c r="L30" s="60">
        <v>0</v>
      </c>
      <c r="M30" s="60">
        <v>0</v>
      </c>
      <c r="N30" s="60">
        <v>0</v>
      </c>
      <c r="O30" s="60">
        <v>0</v>
      </c>
      <c r="P30" s="60">
        <v>0</v>
      </c>
      <c r="Q30" s="60">
        <v>0</v>
      </c>
      <c r="R30" s="60">
        <v>0</v>
      </c>
      <c r="S30" s="70">
        <f>SUM(G30:H30)</f>
        <v>1787.3</v>
      </c>
      <c r="T30" s="70">
        <f>SUM(J30:N30)</f>
        <v>0</v>
      </c>
    </row>
    <row r="31" spans="1:20" s="62" customFormat="1">
      <c r="A31" s="64">
        <v>1</v>
      </c>
      <c r="B31" s="64">
        <v>1037</v>
      </c>
      <c r="C31" s="67" t="s">
        <v>16</v>
      </c>
      <c r="D31" s="69">
        <v>28926</v>
      </c>
      <c r="E31" s="64" t="s">
        <v>531</v>
      </c>
      <c r="F31" s="64">
        <v>2003</v>
      </c>
      <c r="G31" s="63">
        <v>3056.95</v>
      </c>
      <c r="H31" s="60">
        <v>0</v>
      </c>
      <c r="I31" s="64" t="s">
        <v>533</v>
      </c>
      <c r="J31" s="60">
        <v>0</v>
      </c>
      <c r="K31" s="60">
        <v>0</v>
      </c>
      <c r="L31" s="60">
        <v>0</v>
      </c>
      <c r="M31" s="60">
        <v>0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70">
        <f>SUM(G31:H31)</f>
        <v>3056.95</v>
      </c>
      <c r="T31" s="70">
        <f>SUM(J31:N31)</f>
        <v>0</v>
      </c>
    </row>
    <row r="32" spans="1:20" s="62" customFormat="1">
      <c r="A32" s="64">
        <v>1</v>
      </c>
      <c r="B32" s="64">
        <v>1051</v>
      </c>
      <c r="C32" s="67" t="s">
        <v>17</v>
      </c>
      <c r="D32" s="69">
        <v>28936</v>
      </c>
      <c r="E32" s="64" t="s">
        <v>531</v>
      </c>
      <c r="F32" s="64">
        <v>2028</v>
      </c>
      <c r="G32" s="63">
        <v>9511.6</v>
      </c>
      <c r="H32" s="60">
        <v>6925.14</v>
      </c>
      <c r="I32" s="64" t="s">
        <v>533</v>
      </c>
      <c r="J32" s="60">
        <v>0</v>
      </c>
      <c r="K32" s="60">
        <v>0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70">
        <f>SUM(G32:H32)</f>
        <v>16436.740000000002</v>
      </c>
      <c r="T32" s="70">
        <f>SUM(J32:N32)</f>
        <v>0</v>
      </c>
    </row>
    <row r="33" spans="1:20" s="62" customFormat="1">
      <c r="A33" s="64">
        <v>1</v>
      </c>
      <c r="B33" s="64">
        <v>1056</v>
      </c>
      <c r="C33" s="67" t="s">
        <v>18</v>
      </c>
      <c r="D33" s="69">
        <v>28961</v>
      </c>
      <c r="E33" s="64" t="s">
        <v>531</v>
      </c>
      <c r="F33" s="64">
        <v>2018</v>
      </c>
      <c r="G33" s="63">
        <v>3700.16</v>
      </c>
      <c r="H33" s="60">
        <v>0</v>
      </c>
      <c r="I33" s="64" t="s">
        <v>533</v>
      </c>
      <c r="J33" s="60">
        <v>0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70">
        <f>SUM(G33:H33)</f>
        <v>3700.16</v>
      </c>
      <c r="T33" s="70">
        <f>SUM(J33:N33)</f>
        <v>0</v>
      </c>
    </row>
    <row r="34" spans="1:20" s="62" customFormat="1">
      <c r="A34" s="64">
        <v>1</v>
      </c>
      <c r="B34" s="64">
        <v>1067</v>
      </c>
      <c r="C34" s="67" t="s">
        <v>19</v>
      </c>
      <c r="D34" s="69">
        <v>28968</v>
      </c>
      <c r="E34" s="64" t="s">
        <v>531</v>
      </c>
      <c r="F34" s="64">
        <v>2003</v>
      </c>
      <c r="G34" s="63">
        <v>3931.39</v>
      </c>
      <c r="H34" s="60">
        <v>0</v>
      </c>
      <c r="I34" s="64" t="s">
        <v>533</v>
      </c>
      <c r="J34" s="60">
        <v>0</v>
      </c>
      <c r="K34" s="60">
        <v>0</v>
      </c>
      <c r="L34" s="60">
        <v>0</v>
      </c>
      <c r="M34" s="60">
        <v>0</v>
      </c>
      <c r="N34" s="60">
        <v>0</v>
      </c>
      <c r="O34" s="60">
        <v>0</v>
      </c>
      <c r="P34" s="60">
        <v>0</v>
      </c>
      <c r="Q34" s="60">
        <v>0</v>
      </c>
      <c r="R34" s="60">
        <v>0</v>
      </c>
      <c r="S34" s="70">
        <f>SUM(G34:H34)</f>
        <v>3931.39</v>
      </c>
      <c r="T34" s="70">
        <f>SUM(J34:N34)</f>
        <v>0</v>
      </c>
    </row>
    <row r="35" spans="1:20" s="62" customFormat="1">
      <c r="A35" s="64">
        <v>1</v>
      </c>
      <c r="B35" s="64">
        <v>1071</v>
      </c>
      <c r="C35" s="67" t="s">
        <v>20</v>
      </c>
      <c r="D35" s="69">
        <v>28968</v>
      </c>
      <c r="E35" s="64" t="s">
        <v>531</v>
      </c>
      <c r="F35" s="64">
        <v>2003</v>
      </c>
      <c r="G35" s="63">
        <v>1702.21</v>
      </c>
      <c r="H35" s="60">
        <v>0</v>
      </c>
      <c r="I35" s="64" t="s">
        <v>533</v>
      </c>
      <c r="J35" s="60">
        <v>0</v>
      </c>
      <c r="K35" s="60">
        <v>0</v>
      </c>
      <c r="L35" s="60">
        <v>0</v>
      </c>
      <c r="M35" s="60">
        <v>0</v>
      </c>
      <c r="N35" s="60">
        <v>0</v>
      </c>
      <c r="O35" s="60">
        <v>0</v>
      </c>
      <c r="P35" s="60">
        <v>0</v>
      </c>
      <c r="Q35" s="60">
        <v>0</v>
      </c>
      <c r="R35" s="60">
        <v>0</v>
      </c>
      <c r="S35" s="70">
        <f>SUM(G35:H35)</f>
        <v>1702.21</v>
      </c>
      <c r="T35" s="70">
        <f>SUM(J35:N35)</f>
        <v>0</v>
      </c>
    </row>
    <row r="36" spans="1:20" s="62" customFormat="1">
      <c r="A36" s="64">
        <v>1</v>
      </c>
      <c r="B36" s="64">
        <v>1080</v>
      </c>
      <c r="C36" s="67" t="s">
        <v>21</v>
      </c>
      <c r="D36" s="69">
        <v>28968</v>
      </c>
      <c r="E36" s="64" t="s">
        <v>531</v>
      </c>
      <c r="F36" s="64">
        <v>2009</v>
      </c>
      <c r="G36" s="63">
        <v>3356.17</v>
      </c>
      <c r="H36" s="60">
        <v>0</v>
      </c>
      <c r="I36" s="64" t="s">
        <v>533</v>
      </c>
      <c r="J36" s="60">
        <v>0</v>
      </c>
      <c r="K36" s="60">
        <v>0</v>
      </c>
      <c r="L36" s="60">
        <v>0</v>
      </c>
      <c r="M36" s="60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70">
        <f>SUM(G36:H36)</f>
        <v>3356.17</v>
      </c>
      <c r="T36" s="70">
        <f>SUM(J36:N36)</f>
        <v>0</v>
      </c>
    </row>
    <row r="37" spans="1:20" s="62" customFormat="1">
      <c r="A37" s="64">
        <v>1</v>
      </c>
      <c r="B37" s="64">
        <v>1099</v>
      </c>
      <c r="C37" s="67" t="s">
        <v>22</v>
      </c>
      <c r="D37" s="69">
        <v>28997</v>
      </c>
      <c r="E37" s="64" t="s">
        <v>531</v>
      </c>
      <c r="F37" s="64">
        <v>2003</v>
      </c>
      <c r="G37" s="63">
        <v>3056.95</v>
      </c>
      <c r="H37" s="60">
        <v>0</v>
      </c>
      <c r="I37" s="64" t="s">
        <v>533</v>
      </c>
      <c r="J37" s="60">
        <v>0</v>
      </c>
      <c r="K37" s="60">
        <v>0</v>
      </c>
      <c r="L37" s="60">
        <v>0</v>
      </c>
      <c r="M37" s="60">
        <v>0</v>
      </c>
      <c r="N37" s="60">
        <v>0</v>
      </c>
      <c r="O37" s="60">
        <v>0</v>
      </c>
      <c r="P37" s="60">
        <v>0</v>
      </c>
      <c r="Q37" s="60">
        <v>0</v>
      </c>
      <c r="R37" s="60">
        <v>0</v>
      </c>
      <c r="S37" s="70">
        <f>SUM(G37:H37)</f>
        <v>3056.95</v>
      </c>
      <c r="T37" s="70">
        <f>SUM(J37:N37)</f>
        <v>0</v>
      </c>
    </row>
    <row r="38" spans="1:20" s="62" customFormat="1">
      <c r="A38" s="64">
        <v>1</v>
      </c>
      <c r="B38" s="64">
        <v>1125</v>
      </c>
      <c r="C38" s="67" t="s">
        <v>23</v>
      </c>
      <c r="D38" s="69">
        <v>29011</v>
      </c>
      <c r="E38" s="64" t="s">
        <v>531</v>
      </c>
      <c r="F38" s="64">
        <v>2000</v>
      </c>
      <c r="G38" s="63">
        <v>2514.9499999999998</v>
      </c>
      <c r="H38" s="60">
        <v>0</v>
      </c>
      <c r="I38" s="64" t="s">
        <v>533</v>
      </c>
      <c r="J38" s="60">
        <v>0</v>
      </c>
      <c r="K38" s="60">
        <v>0</v>
      </c>
      <c r="L38" s="60">
        <v>0</v>
      </c>
      <c r="M38" s="60">
        <v>0</v>
      </c>
      <c r="N38" s="60">
        <v>0</v>
      </c>
      <c r="O38" s="60">
        <v>0</v>
      </c>
      <c r="P38" s="60">
        <v>0</v>
      </c>
      <c r="Q38" s="60">
        <v>0</v>
      </c>
      <c r="R38" s="60">
        <v>0</v>
      </c>
      <c r="S38" s="70">
        <f>SUM(G38:H38)</f>
        <v>2514.9499999999998</v>
      </c>
      <c r="T38" s="70">
        <f>SUM(J38:N38)</f>
        <v>0</v>
      </c>
    </row>
    <row r="39" spans="1:20" s="62" customFormat="1">
      <c r="A39" s="64">
        <v>1</v>
      </c>
      <c r="B39" s="64">
        <v>1126</v>
      </c>
      <c r="C39" s="67" t="s">
        <v>24</v>
      </c>
      <c r="D39" s="69">
        <v>29017</v>
      </c>
      <c r="E39" s="64" t="s">
        <v>531</v>
      </c>
      <c r="F39" s="64">
        <v>2009</v>
      </c>
      <c r="G39" s="63">
        <v>3931.37</v>
      </c>
      <c r="H39" s="60">
        <v>1315.8</v>
      </c>
      <c r="I39" s="64" t="s">
        <v>533</v>
      </c>
      <c r="J39" s="60">
        <v>0</v>
      </c>
      <c r="K39" s="60">
        <v>0</v>
      </c>
      <c r="L39" s="60">
        <v>0</v>
      </c>
      <c r="M39" s="60">
        <v>0</v>
      </c>
      <c r="N39" s="60">
        <v>0</v>
      </c>
      <c r="O39" s="60">
        <v>0</v>
      </c>
      <c r="P39" s="60">
        <v>0</v>
      </c>
      <c r="Q39" s="60">
        <v>0</v>
      </c>
      <c r="R39" s="60">
        <v>0</v>
      </c>
      <c r="S39" s="70">
        <f>SUM(G39:H39)</f>
        <v>5247.17</v>
      </c>
      <c r="T39" s="70">
        <f>SUM(J39:N39)</f>
        <v>0</v>
      </c>
    </row>
    <row r="40" spans="1:20" s="62" customFormat="1">
      <c r="A40" s="64">
        <v>2</v>
      </c>
      <c r="B40" s="64">
        <v>1135</v>
      </c>
      <c r="C40" s="67" t="s">
        <v>440</v>
      </c>
      <c r="D40" s="69">
        <v>29031</v>
      </c>
      <c r="E40" s="64" t="s">
        <v>531</v>
      </c>
      <c r="F40" s="64">
        <v>2009</v>
      </c>
      <c r="G40" s="63">
        <v>2761.12</v>
      </c>
      <c r="H40" s="60">
        <v>0</v>
      </c>
      <c r="I40" s="64" t="s">
        <v>533</v>
      </c>
      <c r="J40" s="60">
        <v>0</v>
      </c>
      <c r="K40" s="60">
        <v>0</v>
      </c>
      <c r="L40" s="60">
        <v>0</v>
      </c>
      <c r="M40" s="60">
        <v>0</v>
      </c>
      <c r="N40" s="60">
        <v>0</v>
      </c>
      <c r="O40" s="60">
        <v>0</v>
      </c>
      <c r="P40" s="60">
        <v>0</v>
      </c>
      <c r="Q40" s="60">
        <v>0</v>
      </c>
      <c r="R40" s="60">
        <v>0</v>
      </c>
      <c r="S40" s="70">
        <f>SUM(G40:H40)</f>
        <v>2761.12</v>
      </c>
      <c r="T40" s="70">
        <f>SUM(J40:N40)</f>
        <v>0</v>
      </c>
    </row>
    <row r="41" spans="1:20" s="62" customFormat="1">
      <c r="A41" s="64">
        <v>1</v>
      </c>
      <c r="B41" s="64">
        <v>1159</v>
      </c>
      <c r="C41" s="67" t="s">
        <v>25</v>
      </c>
      <c r="D41" s="69">
        <v>29067</v>
      </c>
      <c r="E41" s="64" t="s">
        <v>531</v>
      </c>
      <c r="F41" s="64">
        <v>2003</v>
      </c>
      <c r="G41" s="63">
        <v>1543.95</v>
      </c>
      <c r="H41" s="60">
        <v>0</v>
      </c>
      <c r="I41" s="64" t="s">
        <v>533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70">
        <f>SUM(G41:H41)</f>
        <v>1543.95</v>
      </c>
      <c r="T41" s="70">
        <f>SUM(J41:N41)</f>
        <v>0</v>
      </c>
    </row>
    <row r="42" spans="1:20" s="62" customFormat="1">
      <c r="A42" s="64">
        <v>1</v>
      </c>
      <c r="B42" s="64">
        <v>1164</v>
      </c>
      <c r="C42" s="67" t="s">
        <v>26</v>
      </c>
      <c r="D42" s="69">
        <v>29067</v>
      </c>
      <c r="E42" s="64" t="s">
        <v>531</v>
      </c>
      <c r="F42" s="64">
        <v>2009</v>
      </c>
      <c r="G42" s="63">
        <v>3115.91</v>
      </c>
      <c r="H42" s="60">
        <v>1167.48</v>
      </c>
      <c r="I42" s="64" t="s">
        <v>533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70">
        <f>SUM(G42:H42)</f>
        <v>4283.3899999999994</v>
      </c>
      <c r="T42" s="70">
        <f>SUM(J42:N42)</f>
        <v>0</v>
      </c>
    </row>
    <row r="43" spans="1:20" s="62" customFormat="1">
      <c r="A43" s="64">
        <v>1</v>
      </c>
      <c r="B43" s="64">
        <v>1169</v>
      </c>
      <c r="C43" s="67" t="s">
        <v>27</v>
      </c>
      <c r="D43" s="69">
        <v>29067</v>
      </c>
      <c r="E43" s="64" t="s">
        <v>531</v>
      </c>
      <c r="F43" s="64">
        <v>2003</v>
      </c>
      <c r="G43" s="63">
        <v>2640.68</v>
      </c>
      <c r="H43" s="60">
        <v>0</v>
      </c>
      <c r="I43" s="64" t="s">
        <v>533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70">
        <f>SUM(G43:H43)</f>
        <v>2640.68</v>
      </c>
      <c r="T43" s="70">
        <f>SUM(J43:N43)</f>
        <v>0</v>
      </c>
    </row>
    <row r="44" spans="1:20" s="62" customFormat="1">
      <c r="A44" s="64">
        <v>1</v>
      </c>
      <c r="B44" s="64">
        <v>1177</v>
      </c>
      <c r="C44" s="67" t="s">
        <v>28</v>
      </c>
      <c r="D44" s="69">
        <v>29068</v>
      </c>
      <c r="E44" s="64" t="s">
        <v>531</v>
      </c>
      <c r="F44" s="64">
        <v>2009</v>
      </c>
      <c r="G44" s="63">
        <v>3044.14</v>
      </c>
      <c r="H44" s="60">
        <v>0</v>
      </c>
      <c r="I44" s="64" t="s">
        <v>533</v>
      </c>
      <c r="J44" s="60">
        <v>0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70">
        <f>SUM(G44:H44)</f>
        <v>3044.14</v>
      </c>
      <c r="T44" s="70">
        <f>SUM(J44:N44)</f>
        <v>0</v>
      </c>
    </row>
    <row r="45" spans="1:20" s="62" customFormat="1">
      <c r="A45" s="64">
        <v>1</v>
      </c>
      <c r="B45" s="64">
        <v>1221</v>
      </c>
      <c r="C45" s="67" t="s">
        <v>29</v>
      </c>
      <c r="D45" s="69">
        <v>29087</v>
      </c>
      <c r="E45" s="64" t="s">
        <v>531</v>
      </c>
      <c r="F45" s="64">
        <v>2028</v>
      </c>
      <c r="G45" s="63">
        <v>5296.42</v>
      </c>
      <c r="H45" s="60">
        <v>2486.67</v>
      </c>
      <c r="I45" s="64" t="s">
        <v>533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70">
        <f>SUM(G45:H45)</f>
        <v>7783.09</v>
      </c>
      <c r="T45" s="70">
        <f>SUM(J45:N45)</f>
        <v>0</v>
      </c>
    </row>
    <row r="46" spans="1:20" s="62" customFormat="1">
      <c r="A46" s="64">
        <v>1</v>
      </c>
      <c r="B46" s="64">
        <v>1229</v>
      </c>
      <c r="C46" s="67" t="s">
        <v>30</v>
      </c>
      <c r="D46" s="69">
        <v>29089</v>
      </c>
      <c r="E46" s="64" t="s">
        <v>531</v>
      </c>
      <c r="F46" s="64">
        <v>2003</v>
      </c>
      <c r="G46" s="63">
        <v>3209.78</v>
      </c>
      <c r="H46" s="60">
        <v>0</v>
      </c>
      <c r="I46" s="64" t="s">
        <v>533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70">
        <f>SUM(G46:H46)</f>
        <v>3209.78</v>
      </c>
      <c r="T46" s="70">
        <f>SUM(J46:N46)</f>
        <v>0</v>
      </c>
    </row>
    <row r="47" spans="1:20" s="62" customFormat="1">
      <c r="A47" s="64">
        <v>1</v>
      </c>
      <c r="B47" s="64">
        <v>1243</v>
      </c>
      <c r="C47" s="67" t="s">
        <v>31</v>
      </c>
      <c r="D47" s="69">
        <v>29096</v>
      </c>
      <c r="E47" s="64" t="s">
        <v>531</v>
      </c>
      <c r="F47" s="64">
        <v>2003</v>
      </c>
      <c r="G47" s="63">
        <v>2069.0500000000002</v>
      </c>
      <c r="H47" s="60">
        <v>0</v>
      </c>
      <c r="I47" s="64" t="s">
        <v>533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70">
        <f>SUM(G47:H47)</f>
        <v>2069.0500000000002</v>
      </c>
      <c r="T47" s="70">
        <f>SUM(J47:N47)</f>
        <v>0</v>
      </c>
    </row>
    <row r="48" spans="1:20" s="62" customFormat="1">
      <c r="A48" s="64">
        <v>1</v>
      </c>
      <c r="B48" s="64">
        <v>1258</v>
      </c>
      <c r="C48" s="67" t="s">
        <v>32</v>
      </c>
      <c r="D48" s="69">
        <v>29102</v>
      </c>
      <c r="E48" s="64" t="s">
        <v>531</v>
      </c>
      <c r="F48" s="64">
        <v>2009</v>
      </c>
      <c r="G48" s="63">
        <v>3494.93</v>
      </c>
      <c r="H48" s="60">
        <v>1464.36</v>
      </c>
      <c r="I48" s="64" t="s">
        <v>533</v>
      </c>
      <c r="J48" s="60">
        <v>0</v>
      </c>
      <c r="K48" s="60">
        <v>0</v>
      </c>
      <c r="L48" s="60">
        <v>0</v>
      </c>
      <c r="M48" s="60">
        <v>0</v>
      </c>
      <c r="N48" s="60">
        <v>0</v>
      </c>
      <c r="O48" s="60">
        <v>0</v>
      </c>
      <c r="P48" s="60">
        <v>0</v>
      </c>
      <c r="Q48" s="60">
        <v>0</v>
      </c>
      <c r="R48" s="60">
        <v>0</v>
      </c>
      <c r="S48" s="70">
        <f>SUM(G48:H48)</f>
        <v>4959.29</v>
      </c>
      <c r="T48" s="70">
        <f>SUM(J48:N48)</f>
        <v>0</v>
      </c>
    </row>
    <row r="49" spans="1:20" s="62" customFormat="1">
      <c r="A49" s="64">
        <v>1</v>
      </c>
      <c r="B49" s="64">
        <v>1263</v>
      </c>
      <c r="C49" s="67" t="s">
        <v>33</v>
      </c>
      <c r="D49" s="69">
        <v>29108</v>
      </c>
      <c r="E49" s="64" t="s">
        <v>531</v>
      </c>
      <c r="F49" s="64">
        <v>2035</v>
      </c>
      <c r="G49" s="63">
        <v>9219.65</v>
      </c>
      <c r="H49" s="60">
        <v>1695.19</v>
      </c>
      <c r="I49" s="64" t="s">
        <v>533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70">
        <f>SUM(G49:H49)</f>
        <v>10914.84</v>
      </c>
      <c r="T49" s="70">
        <f>SUM(J49:N49)</f>
        <v>0</v>
      </c>
    </row>
    <row r="50" spans="1:20" s="62" customFormat="1">
      <c r="A50" s="64">
        <v>1</v>
      </c>
      <c r="B50" s="64">
        <v>1267</v>
      </c>
      <c r="C50" s="67" t="s">
        <v>34</v>
      </c>
      <c r="D50" s="69">
        <v>29099</v>
      </c>
      <c r="E50" s="64" t="s">
        <v>531</v>
      </c>
      <c r="F50" s="64">
        <v>2035</v>
      </c>
      <c r="G50" s="63">
        <v>9219.65</v>
      </c>
      <c r="H50" s="60">
        <v>7566.66</v>
      </c>
      <c r="I50" s="64" t="s">
        <v>533</v>
      </c>
      <c r="J50" s="60">
        <v>0</v>
      </c>
      <c r="K50" s="60">
        <v>0</v>
      </c>
      <c r="L50" s="60">
        <v>0</v>
      </c>
      <c r="M50" s="60">
        <v>0</v>
      </c>
      <c r="N50" s="60">
        <v>0</v>
      </c>
      <c r="O50" s="60">
        <v>0</v>
      </c>
      <c r="P50" s="60">
        <v>0</v>
      </c>
      <c r="Q50" s="60">
        <v>0</v>
      </c>
      <c r="R50" s="60">
        <v>0</v>
      </c>
      <c r="S50" s="70">
        <f>SUM(G50:H50)</f>
        <v>16786.309999999998</v>
      </c>
      <c r="T50" s="70">
        <f>SUM(J50:N50)</f>
        <v>0</v>
      </c>
    </row>
    <row r="51" spans="1:20" s="62" customFormat="1">
      <c r="A51" s="64">
        <v>1</v>
      </c>
      <c r="B51" s="64">
        <v>1269</v>
      </c>
      <c r="C51" s="67" t="s">
        <v>35</v>
      </c>
      <c r="D51" s="69">
        <v>29118</v>
      </c>
      <c r="E51" s="64" t="s">
        <v>531</v>
      </c>
      <c r="F51" s="64">
        <v>2000</v>
      </c>
      <c r="G51" s="63">
        <v>1543.95</v>
      </c>
      <c r="H51" s="60">
        <v>0</v>
      </c>
      <c r="I51" s="64" t="s">
        <v>533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70">
        <f>SUM(G51:H51)</f>
        <v>1543.95</v>
      </c>
      <c r="T51" s="70">
        <f>SUM(J51:N51)</f>
        <v>0</v>
      </c>
    </row>
    <row r="52" spans="1:20" s="62" customFormat="1">
      <c r="A52" s="64">
        <v>1</v>
      </c>
      <c r="B52" s="64">
        <v>1284</v>
      </c>
      <c r="C52" s="67" t="s">
        <v>36</v>
      </c>
      <c r="D52" s="69">
        <v>29160</v>
      </c>
      <c r="E52" s="64" t="s">
        <v>531</v>
      </c>
      <c r="F52" s="64">
        <v>2003</v>
      </c>
      <c r="G52" s="63">
        <v>1543.95</v>
      </c>
      <c r="H52" s="60">
        <v>0</v>
      </c>
      <c r="I52" s="64" t="s">
        <v>533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70">
        <f>SUM(G52:H52)</f>
        <v>1543.95</v>
      </c>
      <c r="T52" s="70">
        <f>SUM(J52:N52)</f>
        <v>0</v>
      </c>
    </row>
    <row r="53" spans="1:20" s="62" customFormat="1">
      <c r="A53" s="64">
        <v>1</v>
      </c>
      <c r="B53" s="64">
        <v>1328</v>
      </c>
      <c r="C53" s="67" t="s">
        <v>37</v>
      </c>
      <c r="D53" s="69">
        <v>29202</v>
      </c>
      <c r="E53" s="64" t="s">
        <v>531</v>
      </c>
      <c r="F53" s="64">
        <v>2009</v>
      </c>
      <c r="G53" s="63">
        <v>3044.14</v>
      </c>
      <c r="H53" s="60">
        <v>0</v>
      </c>
      <c r="I53" s="64" t="s">
        <v>533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70">
        <f>SUM(G53:H53)</f>
        <v>3044.14</v>
      </c>
      <c r="T53" s="70">
        <f>SUM(J53:N53)</f>
        <v>0</v>
      </c>
    </row>
    <row r="54" spans="1:20" s="62" customFormat="1">
      <c r="A54" s="64">
        <v>1</v>
      </c>
      <c r="B54" s="64">
        <v>1330</v>
      </c>
      <c r="C54" s="67" t="s">
        <v>38</v>
      </c>
      <c r="D54" s="69">
        <v>29202</v>
      </c>
      <c r="E54" s="64" t="s">
        <v>531</v>
      </c>
      <c r="F54" s="64">
        <v>2003</v>
      </c>
      <c r="G54" s="63">
        <v>2772.72</v>
      </c>
      <c r="H54" s="60">
        <v>0</v>
      </c>
      <c r="I54" s="64" t="s">
        <v>533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70">
        <f>SUM(G54:H54)</f>
        <v>2772.72</v>
      </c>
      <c r="T54" s="70">
        <f>SUM(J54:N54)</f>
        <v>0</v>
      </c>
    </row>
    <row r="55" spans="1:20" s="62" customFormat="1">
      <c r="A55" s="64">
        <v>1</v>
      </c>
      <c r="B55" s="64">
        <v>1333</v>
      </c>
      <c r="C55" s="67" t="s">
        <v>39</v>
      </c>
      <c r="D55" s="69">
        <v>29209</v>
      </c>
      <c r="E55" s="64" t="s">
        <v>531</v>
      </c>
      <c r="F55" s="64">
        <v>2003</v>
      </c>
      <c r="G55" s="63">
        <v>3056.95</v>
      </c>
      <c r="H55" s="60">
        <v>0</v>
      </c>
      <c r="I55" s="64" t="s">
        <v>533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70">
        <f>SUM(G55:H55)</f>
        <v>3056.95</v>
      </c>
      <c r="T55" s="70">
        <f>SUM(J55:N55)</f>
        <v>0</v>
      </c>
    </row>
    <row r="56" spans="1:20" s="62" customFormat="1">
      <c r="A56" s="64">
        <v>1</v>
      </c>
      <c r="B56" s="64">
        <v>1337</v>
      </c>
      <c r="C56" s="67" t="s">
        <v>40</v>
      </c>
      <c r="D56" s="69">
        <v>29206</v>
      </c>
      <c r="E56" s="64" t="s">
        <v>531</v>
      </c>
      <c r="F56" s="64">
        <v>2009</v>
      </c>
      <c r="G56" s="63">
        <v>2761.12</v>
      </c>
      <c r="H56" s="60">
        <v>1030.69</v>
      </c>
      <c r="I56" s="64" t="s">
        <v>533</v>
      </c>
      <c r="J56" s="60">
        <v>0</v>
      </c>
      <c r="K56" s="60">
        <v>0</v>
      </c>
      <c r="L56" s="60">
        <v>0</v>
      </c>
      <c r="M56" s="60">
        <v>0</v>
      </c>
      <c r="N56" s="60">
        <v>0</v>
      </c>
      <c r="O56" s="60">
        <v>0</v>
      </c>
      <c r="P56" s="60">
        <v>0</v>
      </c>
      <c r="Q56" s="60">
        <v>0</v>
      </c>
      <c r="R56" s="60">
        <v>0</v>
      </c>
      <c r="S56" s="70">
        <f>SUM(G56:H56)</f>
        <v>3791.81</v>
      </c>
      <c r="T56" s="70">
        <f>SUM(J56:N56)</f>
        <v>0</v>
      </c>
    </row>
    <row r="57" spans="1:20" s="62" customFormat="1">
      <c r="A57" s="64">
        <v>1</v>
      </c>
      <c r="B57" s="64">
        <v>1363</v>
      </c>
      <c r="C57" s="67" t="s">
        <v>41</v>
      </c>
      <c r="D57" s="69">
        <v>29227</v>
      </c>
      <c r="E57" s="64" t="s">
        <v>531</v>
      </c>
      <c r="F57" s="64">
        <v>2009</v>
      </c>
      <c r="G57" s="63">
        <v>3356.17</v>
      </c>
      <c r="H57" s="60">
        <v>0</v>
      </c>
      <c r="I57" s="64" t="s">
        <v>533</v>
      </c>
      <c r="J57" s="60">
        <v>708.95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70">
        <f>SUM(G57:H57)</f>
        <v>3356.17</v>
      </c>
      <c r="T57" s="70">
        <f>SUM(J57:N57)</f>
        <v>708.95</v>
      </c>
    </row>
    <row r="58" spans="1:20" s="62" customFormat="1">
      <c r="A58" s="64">
        <v>1</v>
      </c>
      <c r="B58" s="64">
        <v>1369</v>
      </c>
      <c r="C58" s="67" t="s">
        <v>42</v>
      </c>
      <c r="D58" s="69">
        <v>29234</v>
      </c>
      <c r="E58" s="64" t="s">
        <v>531</v>
      </c>
      <c r="F58" s="64">
        <v>2018</v>
      </c>
      <c r="G58" s="63">
        <v>2060.39</v>
      </c>
      <c r="H58" s="60">
        <v>0</v>
      </c>
      <c r="I58" s="64" t="s">
        <v>533</v>
      </c>
      <c r="J58" s="60">
        <v>0</v>
      </c>
      <c r="K58" s="60">
        <v>0</v>
      </c>
      <c r="L58" s="60">
        <v>0</v>
      </c>
      <c r="M58" s="60">
        <v>0</v>
      </c>
      <c r="N58" s="60">
        <v>0</v>
      </c>
      <c r="O58" s="60">
        <v>0</v>
      </c>
      <c r="P58" s="60">
        <v>0</v>
      </c>
      <c r="Q58" s="60">
        <v>0</v>
      </c>
      <c r="R58" s="60">
        <v>0</v>
      </c>
      <c r="S58" s="70">
        <f>SUM(G58:H58)</f>
        <v>2060.39</v>
      </c>
      <c r="T58" s="70">
        <f>SUM(J58:N58)</f>
        <v>0</v>
      </c>
    </row>
    <row r="59" spans="1:20" s="62" customFormat="1">
      <c r="A59" s="64">
        <v>1</v>
      </c>
      <c r="B59" s="64">
        <v>1393</v>
      </c>
      <c r="C59" s="67" t="s">
        <v>43</v>
      </c>
      <c r="D59" s="69">
        <v>29283</v>
      </c>
      <c r="E59" s="64" t="s">
        <v>531</v>
      </c>
      <c r="F59" s="64">
        <v>2021</v>
      </c>
      <c r="G59" s="63">
        <v>3044.14</v>
      </c>
      <c r="H59" s="60">
        <v>0</v>
      </c>
      <c r="I59" s="64" t="s">
        <v>533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70">
        <f>SUM(G59:H59)</f>
        <v>3044.14</v>
      </c>
      <c r="T59" s="70">
        <f>SUM(J59:N59)</f>
        <v>0</v>
      </c>
    </row>
    <row r="60" spans="1:20" s="62" customFormat="1">
      <c r="A60" s="64">
        <v>1</v>
      </c>
      <c r="B60" s="64">
        <v>1413</v>
      </c>
      <c r="C60" s="67" t="s">
        <v>44</v>
      </c>
      <c r="D60" s="69">
        <v>29290</v>
      </c>
      <c r="E60" s="64" t="s">
        <v>531</v>
      </c>
      <c r="F60" s="64">
        <v>2035</v>
      </c>
      <c r="G60" s="63">
        <v>9219.65</v>
      </c>
      <c r="H60" s="60">
        <v>11250</v>
      </c>
      <c r="I60" s="64" t="s">
        <v>533</v>
      </c>
      <c r="J60" s="60">
        <v>0</v>
      </c>
      <c r="K60" s="60">
        <v>0</v>
      </c>
      <c r="L60" s="60">
        <v>0</v>
      </c>
      <c r="M60" s="60">
        <v>0</v>
      </c>
      <c r="N60" s="60">
        <v>0</v>
      </c>
      <c r="O60" s="60">
        <v>0</v>
      </c>
      <c r="P60" s="60">
        <v>0</v>
      </c>
      <c r="Q60" s="60">
        <v>0</v>
      </c>
      <c r="R60" s="60">
        <v>0</v>
      </c>
      <c r="S60" s="70">
        <f>SUM(G60:H60)</f>
        <v>20469.650000000001</v>
      </c>
      <c r="T60" s="70">
        <f>SUM(J60:N60)</f>
        <v>0</v>
      </c>
    </row>
    <row r="61" spans="1:20" s="62" customFormat="1">
      <c r="A61" s="64">
        <v>1</v>
      </c>
      <c r="B61" s="64">
        <v>1418</v>
      </c>
      <c r="C61" s="67" t="s">
        <v>45</v>
      </c>
      <c r="D61" s="69">
        <v>29297</v>
      </c>
      <c r="E61" s="64" t="s">
        <v>531</v>
      </c>
      <c r="F61" s="64">
        <v>2007</v>
      </c>
      <c r="G61" s="63">
        <v>3700.16</v>
      </c>
      <c r="H61" s="60">
        <v>0</v>
      </c>
      <c r="I61" s="64" t="s">
        <v>533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70">
        <f>SUM(G61:H61)</f>
        <v>3700.16</v>
      </c>
      <c r="T61" s="70">
        <f>SUM(J61:N61)</f>
        <v>0</v>
      </c>
    </row>
    <row r="62" spans="1:20" s="62" customFormat="1">
      <c r="A62" s="64">
        <v>1</v>
      </c>
      <c r="B62" s="64">
        <v>1427</v>
      </c>
      <c r="C62" s="67" t="s">
        <v>46</v>
      </c>
      <c r="D62" s="69">
        <v>29298</v>
      </c>
      <c r="E62" s="64" t="s">
        <v>531</v>
      </c>
      <c r="F62" s="64">
        <v>2035</v>
      </c>
      <c r="G62" s="63">
        <v>9219.65</v>
      </c>
      <c r="H62" s="60">
        <v>1695.19</v>
      </c>
      <c r="I62" s="64" t="s">
        <v>533</v>
      </c>
      <c r="J62" s="60">
        <v>0</v>
      </c>
      <c r="K62" s="60">
        <v>0</v>
      </c>
      <c r="L62" s="60">
        <v>0</v>
      </c>
      <c r="M62" s="60">
        <v>0</v>
      </c>
      <c r="N62" s="60">
        <v>0</v>
      </c>
      <c r="O62" s="60">
        <v>0</v>
      </c>
      <c r="P62" s="60">
        <v>0</v>
      </c>
      <c r="Q62" s="60">
        <v>0</v>
      </c>
      <c r="R62" s="60">
        <v>0</v>
      </c>
      <c r="S62" s="70">
        <f>SUM(G62:H62)</f>
        <v>10914.84</v>
      </c>
      <c r="T62" s="70">
        <f>SUM(J62:N62)</f>
        <v>0</v>
      </c>
    </row>
    <row r="63" spans="1:20" s="62" customFormat="1">
      <c r="A63" s="64">
        <v>1</v>
      </c>
      <c r="B63" s="64">
        <v>1429</v>
      </c>
      <c r="C63" s="67" t="s">
        <v>47</v>
      </c>
      <c r="D63" s="69">
        <v>29304</v>
      </c>
      <c r="E63" s="64" t="s">
        <v>531</v>
      </c>
      <c r="F63" s="64">
        <v>2006</v>
      </c>
      <c r="G63" s="63">
        <v>3044.14</v>
      </c>
      <c r="H63" s="60">
        <v>937.2</v>
      </c>
      <c r="I63" s="64" t="s">
        <v>533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70">
        <f>SUM(G63:H63)</f>
        <v>3981.34</v>
      </c>
      <c r="T63" s="70">
        <f>SUM(J63:N63)</f>
        <v>0</v>
      </c>
    </row>
    <row r="64" spans="1:20" s="62" customFormat="1">
      <c r="A64" s="64">
        <v>1</v>
      </c>
      <c r="B64" s="64">
        <v>1454</v>
      </c>
      <c r="C64" s="67" t="s">
        <v>48</v>
      </c>
      <c r="D64" s="69">
        <v>29319</v>
      </c>
      <c r="E64" s="64" t="s">
        <v>531</v>
      </c>
      <c r="F64" s="64">
        <v>2006</v>
      </c>
      <c r="G64" s="63">
        <v>2761.12</v>
      </c>
      <c r="H64" s="60">
        <v>884.14</v>
      </c>
      <c r="I64" s="64" t="s">
        <v>533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70">
        <f>SUM(G64:H64)</f>
        <v>3645.2599999999998</v>
      </c>
      <c r="T64" s="70">
        <f>SUM(J64:N64)</f>
        <v>0</v>
      </c>
    </row>
    <row r="65" spans="1:20" s="62" customFormat="1">
      <c r="A65" s="64">
        <v>1</v>
      </c>
      <c r="B65" s="64">
        <v>1475</v>
      </c>
      <c r="C65" s="67" t="s">
        <v>49</v>
      </c>
      <c r="D65" s="69">
        <v>29374</v>
      </c>
      <c r="E65" s="64" t="s">
        <v>531</v>
      </c>
      <c r="F65" s="64">
        <v>2008</v>
      </c>
      <c r="G65" s="63">
        <v>3044.14</v>
      </c>
      <c r="H65" s="60">
        <v>0</v>
      </c>
      <c r="I65" s="64" t="s">
        <v>533</v>
      </c>
      <c r="J65" s="60">
        <v>0</v>
      </c>
      <c r="K65" s="60">
        <v>0</v>
      </c>
      <c r="L65" s="60">
        <v>0</v>
      </c>
      <c r="M65" s="60">
        <v>0</v>
      </c>
      <c r="N65" s="60">
        <v>0</v>
      </c>
      <c r="O65" s="60">
        <v>0</v>
      </c>
      <c r="P65" s="60">
        <v>0</v>
      </c>
      <c r="Q65" s="60">
        <v>0</v>
      </c>
      <c r="R65" s="60">
        <v>0</v>
      </c>
      <c r="S65" s="70">
        <f>SUM(G65:H65)</f>
        <v>3044.14</v>
      </c>
      <c r="T65" s="70">
        <f>SUM(J65:N65)</f>
        <v>0</v>
      </c>
    </row>
    <row r="66" spans="1:20" s="62" customFormat="1">
      <c r="A66" s="64">
        <v>1</v>
      </c>
      <c r="B66" s="64">
        <v>1483</v>
      </c>
      <c r="C66" s="67" t="s">
        <v>50</v>
      </c>
      <c r="D66" s="69">
        <v>29397</v>
      </c>
      <c r="E66" s="64" t="s">
        <v>531</v>
      </c>
      <c r="F66" s="64">
        <v>2003</v>
      </c>
      <c r="G66" s="63">
        <v>1702.21</v>
      </c>
      <c r="H66" s="60">
        <v>0</v>
      </c>
      <c r="I66" s="64" t="s">
        <v>533</v>
      </c>
      <c r="J66" s="60">
        <v>0</v>
      </c>
      <c r="K66" s="60">
        <v>0</v>
      </c>
      <c r="L66" s="60">
        <v>0</v>
      </c>
      <c r="M66" s="60">
        <v>0</v>
      </c>
      <c r="N66" s="60">
        <v>0</v>
      </c>
      <c r="O66" s="60">
        <v>0</v>
      </c>
      <c r="P66" s="60">
        <v>0</v>
      </c>
      <c r="Q66" s="60">
        <v>0</v>
      </c>
      <c r="R66" s="60">
        <v>0</v>
      </c>
      <c r="S66" s="70">
        <f>SUM(G66:H66)</f>
        <v>1702.21</v>
      </c>
      <c r="T66" s="70">
        <f>SUM(J66:N66)</f>
        <v>0</v>
      </c>
    </row>
    <row r="67" spans="1:20" s="62" customFormat="1">
      <c r="A67" s="64">
        <v>1</v>
      </c>
      <c r="B67" s="64">
        <v>1522</v>
      </c>
      <c r="C67" s="67" t="s">
        <v>51</v>
      </c>
      <c r="D67" s="69">
        <v>29622</v>
      </c>
      <c r="E67" s="64" t="s">
        <v>531</v>
      </c>
      <c r="F67" s="64">
        <v>2003</v>
      </c>
      <c r="G67" s="63">
        <v>1470.44</v>
      </c>
      <c r="H67" s="60">
        <v>0</v>
      </c>
      <c r="I67" s="64" t="s">
        <v>533</v>
      </c>
      <c r="J67" s="60">
        <v>0</v>
      </c>
      <c r="K67" s="60">
        <v>0</v>
      </c>
      <c r="L67" s="60">
        <v>0</v>
      </c>
      <c r="M67" s="60">
        <v>0</v>
      </c>
      <c r="N67" s="60">
        <v>0</v>
      </c>
      <c r="O67" s="60">
        <v>0</v>
      </c>
      <c r="P67" s="60">
        <v>0</v>
      </c>
      <c r="Q67" s="60">
        <v>0</v>
      </c>
      <c r="R67" s="60">
        <v>0</v>
      </c>
      <c r="S67" s="70">
        <f>SUM(G67:H67)</f>
        <v>1470.44</v>
      </c>
      <c r="T67" s="70">
        <f>SUM(J67:N67)</f>
        <v>0</v>
      </c>
    </row>
    <row r="68" spans="1:20" s="62" customFormat="1">
      <c r="A68" s="64">
        <v>1</v>
      </c>
      <c r="B68" s="64">
        <v>1536</v>
      </c>
      <c r="C68" s="67" t="s">
        <v>52</v>
      </c>
      <c r="D68" s="69">
        <v>29675</v>
      </c>
      <c r="E68" s="64" t="s">
        <v>531</v>
      </c>
      <c r="F68" s="64">
        <v>2009</v>
      </c>
      <c r="G68" s="63">
        <v>2761.12</v>
      </c>
      <c r="H68" s="60">
        <v>0</v>
      </c>
      <c r="I68" s="64" t="s">
        <v>533</v>
      </c>
      <c r="J68" s="60">
        <v>0</v>
      </c>
      <c r="K68" s="60">
        <v>0</v>
      </c>
      <c r="L68" s="60">
        <v>0</v>
      </c>
      <c r="M68" s="60">
        <v>0</v>
      </c>
      <c r="N68" s="60">
        <v>0</v>
      </c>
      <c r="O68" s="60">
        <v>0</v>
      </c>
      <c r="P68" s="60">
        <v>0</v>
      </c>
      <c r="Q68" s="60">
        <v>0</v>
      </c>
      <c r="R68" s="60">
        <v>0</v>
      </c>
      <c r="S68" s="70">
        <f>SUM(G68:H68)</f>
        <v>2761.12</v>
      </c>
      <c r="T68" s="70">
        <f>SUM(J68:N68)</f>
        <v>0</v>
      </c>
    </row>
    <row r="69" spans="1:20" s="62" customFormat="1">
      <c r="A69" s="64">
        <v>1</v>
      </c>
      <c r="B69" s="64">
        <v>1545</v>
      </c>
      <c r="C69" s="67" t="s">
        <v>53</v>
      </c>
      <c r="D69" s="69">
        <v>29762</v>
      </c>
      <c r="E69" s="64" t="s">
        <v>531</v>
      </c>
      <c r="F69" s="64">
        <v>2000</v>
      </c>
      <c r="G69" s="63">
        <v>2514.9499999999998</v>
      </c>
      <c r="H69" s="60">
        <v>785.28</v>
      </c>
      <c r="I69" s="64" t="s">
        <v>533</v>
      </c>
      <c r="J69" s="60">
        <v>0</v>
      </c>
      <c r="K69" s="60">
        <v>0</v>
      </c>
      <c r="L69" s="60">
        <v>0</v>
      </c>
      <c r="M69" s="60">
        <v>0</v>
      </c>
      <c r="N69" s="60">
        <v>0</v>
      </c>
      <c r="O69" s="60">
        <v>0</v>
      </c>
      <c r="P69" s="60">
        <v>0</v>
      </c>
      <c r="Q69" s="60">
        <v>0</v>
      </c>
      <c r="R69" s="60">
        <v>0</v>
      </c>
      <c r="S69" s="70">
        <f>SUM(G69:H69)</f>
        <v>3300.2299999999996</v>
      </c>
      <c r="T69" s="70">
        <f>SUM(J69:N69)</f>
        <v>0</v>
      </c>
    </row>
    <row r="70" spans="1:20" s="62" customFormat="1">
      <c r="A70" s="64">
        <v>1</v>
      </c>
      <c r="B70" s="64">
        <v>1549</v>
      </c>
      <c r="C70" s="67" t="s">
        <v>54</v>
      </c>
      <c r="D70" s="69">
        <v>29845</v>
      </c>
      <c r="E70" s="64" t="s">
        <v>531</v>
      </c>
      <c r="F70" s="64">
        <v>2009</v>
      </c>
      <c r="G70" s="63">
        <v>3196.35</v>
      </c>
      <c r="H70" s="60">
        <v>0</v>
      </c>
      <c r="I70" s="64" t="s">
        <v>533</v>
      </c>
      <c r="J70" s="60">
        <v>0</v>
      </c>
      <c r="K70" s="60">
        <v>0</v>
      </c>
      <c r="L70" s="60">
        <v>0</v>
      </c>
      <c r="M70" s="60">
        <v>0</v>
      </c>
      <c r="N70" s="60">
        <v>0</v>
      </c>
      <c r="O70" s="60">
        <v>0</v>
      </c>
      <c r="P70" s="60">
        <v>0</v>
      </c>
      <c r="Q70" s="60">
        <v>0</v>
      </c>
      <c r="R70" s="60">
        <v>0</v>
      </c>
      <c r="S70" s="70">
        <f>SUM(G70:H70)</f>
        <v>3196.35</v>
      </c>
      <c r="T70" s="70">
        <f>SUM(J70:N70)</f>
        <v>0</v>
      </c>
    </row>
    <row r="71" spans="1:20" s="62" customFormat="1">
      <c r="A71" s="64">
        <v>1</v>
      </c>
      <c r="B71" s="64">
        <v>1553</v>
      </c>
      <c r="C71" s="67" t="s">
        <v>55</v>
      </c>
      <c r="D71" s="69">
        <v>29879</v>
      </c>
      <c r="E71" s="64" t="s">
        <v>531</v>
      </c>
      <c r="F71" s="64">
        <v>2003</v>
      </c>
      <c r="G71" s="63">
        <v>3056.95</v>
      </c>
      <c r="H71" s="60">
        <v>0</v>
      </c>
      <c r="I71" s="64" t="s">
        <v>533</v>
      </c>
      <c r="J71" s="60">
        <v>0</v>
      </c>
      <c r="K71" s="60">
        <v>0</v>
      </c>
      <c r="L71" s="60">
        <v>0</v>
      </c>
      <c r="M71" s="60">
        <v>0</v>
      </c>
      <c r="N71" s="60">
        <v>0</v>
      </c>
      <c r="O71" s="60">
        <v>0</v>
      </c>
      <c r="P71" s="60">
        <v>0</v>
      </c>
      <c r="Q71" s="60">
        <v>0</v>
      </c>
      <c r="R71" s="60">
        <v>0</v>
      </c>
      <c r="S71" s="70">
        <f>SUM(G71:H71)</f>
        <v>3056.95</v>
      </c>
      <c r="T71" s="70">
        <f>SUM(J71:N71)</f>
        <v>0</v>
      </c>
    </row>
    <row r="72" spans="1:20" s="62" customFormat="1">
      <c r="A72" s="64">
        <v>1</v>
      </c>
      <c r="B72" s="64">
        <v>1554</v>
      </c>
      <c r="C72" s="67" t="s">
        <v>56</v>
      </c>
      <c r="D72" s="69">
        <v>29886</v>
      </c>
      <c r="E72" s="64" t="s">
        <v>531</v>
      </c>
      <c r="F72" s="64">
        <v>2009</v>
      </c>
      <c r="G72" s="63">
        <v>3598.03</v>
      </c>
      <c r="H72" s="60">
        <v>1124.42</v>
      </c>
      <c r="I72" s="64" t="s">
        <v>533</v>
      </c>
      <c r="J72" s="60">
        <v>0</v>
      </c>
      <c r="K72" s="60">
        <v>0</v>
      </c>
      <c r="L72" s="60">
        <v>0</v>
      </c>
      <c r="M72" s="60">
        <v>0</v>
      </c>
      <c r="N72" s="60">
        <v>0</v>
      </c>
      <c r="O72" s="60">
        <v>0</v>
      </c>
      <c r="P72" s="60">
        <v>0</v>
      </c>
      <c r="Q72" s="60">
        <v>0</v>
      </c>
      <c r="R72" s="60">
        <v>0</v>
      </c>
      <c r="S72" s="70">
        <f>SUM(G72:H72)</f>
        <v>4722.4500000000007</v>
      </c>
      <c r="T72" s="70">
        <f>SUM(J72:N72)</f>
        <v>0</v>
      </c>
    </row>
    <row r="73" spans="1:20" s="62" customFormat="1">
      <c r="A73" s="64">
        <v>1</v>
      </c>
      <c r="B73" s="64">
        <v>1561</v>
      </c>
      <c r="C73" s="67" t="s">
        <v>57</v>
      </c>
      <c r="D73" s="69">
        <v>29983</v>
      </c>
      <c r="E73" s="64" t="s">
        <v>531</v>
      </c>
      <c r="F73" s="64">
        <v>2003</v>
      </c>
      <c r="G73" s="63">
        <v>1470.44</v>
      </c>
      <c r="H73" s="60">
        <v>0</v>
      </c>
      <c r="I73" s="64" t="s">
        <v>533</v>
      </c>
      <c r="J73" s="60">
        <v>0</v>
      </c>
      <c r="K73" s="60">
        <v>0</v>
      </c>
      <c r="L73" s="60">
        <v>0</v>
      </c>
      <c r="M73" s="60">
        <v>0</v>
      </c>
      <c r="N73" s="60">
        <v>0</v>
      </c>
      <c r="O73" s="60">
        <v>0</v>
      </c>
      <c r="P73" s="60">
        <v>0</v>
      </c>
      <c r="Q73" s="60">
        <v>0</v>
      </c>
      <c r="R73" s="60">
        <v>0</v>
      </c>
      <c r="S73" s="70">
        <f>SUM(G73:H73)</f>
        <v>1470.44</v>
      </c>
      <c r="T73" s="70">
        <f>SUM(J73:N73)</f>
        <v>0</v>
      </c>
    </row>
    <row r="74" spans="1:20" s="62" customFormat="1">
      <c r="A74" s="64">
        <v>1</v>
      </c>
      <c r="B74" s="64">
        <v>1577</v>
      </c>
      <c r="C74" s="67" t="s">
        <v>58</v>
      </c>
      <c r="D74" s="69">
        <v>30012</v>
      </c>
      <c r="E74" s="64" t="s">
        <v>531</v>
      </c>
      <c r="F74" s="64">
        <v>2003</v>
      </c>
      <c r="G74" s="63">
        <v>1470.44</v>
      </c>
      <c r="H74" s="60">
        <v>0</v>
      </c>
      <c r="I74" s="64" t="s">
        <v>533</v>
      </c>
      <c r="J74" s="60">
        <v>0</v>
      </c>
      <c r="K74" s="60">
        <v>0</v>
      </c>
      <c r="L74" s="60">
        <v>0</v>
      </c>
      <c r="M74" s="60">
        <v>0</v>
      </c>
      <c r="N74" s="60">
        <v>0</v>
      </c>
      <c r="O74" s="60">
        <v>0</v>
      </c>
      <c r="P74" s="60">
        <v>0</v>
      </c>
      <c r="Q74" s="60">
        <v>0</v>
      </c>
      <c r="R74" s="60">
        <v>0</v>
      </c>
      <c r="S74" s="70">
        <f>SUM(G74:H74)</f>
        <v>1470.44</v>
      </c>
      <c r="T74" s="70">
        <f>SUM(J74:N74)</f>
        <v>0</v>
      </c>
    </row>
    <row r="75" spans="1:20" s="62" customFormat="1">
      <c r="A75" s="64">
        <v>1</v>
      </c>
      <c r="B75" s="64">
        <v>1588</v>
      </c>
      <c r="C75" s="67" t="s">
        <v>59</v>
      </c>
      <c r="D75" s="69">
        <v>30034</v>
      </c>
      <c r="E75" s="64" t="s">
        <v>531</v>
      </c>
      <c r="F75" s="64">
        <v>2003</v>
      </c>
      <c r="G75" s="63">
        <v>1543.95</v>
      </c>
      <c r="H75" s="60">
        <v>0</v>
      </c>
      <c r="I75" s="64" t="s">
        <v>533</v>
      </c>
      <c r="J75" s="60">
        <v>0</v>
      </c>
      <c r="K75" s="60">
        <v>0</v>
      </c>
      <c r="L75" s="60">
        <v>0</v>
      </c>
      <c r="M75" s="60">
        <v>0</v>
      </c>
      <c r="N75" s="60">
        <v>0</v>
      </c>
      <c r="O75" s="60">
        <v>0</v>
      </c>
      <c r="P75" s="60">
        <v>0</v>
      </c>
      <c r="Q75" s="60">
        <v>0</v>
      </c>
      <c r="R75" s="60">
        <v>0</v>
      </c>
      <c r="S75" s="70">
        <f>SUM(G75:H75)</f>
        <v>1543.95</v>
      </c>
      <c r="T75" s="70">
        <f>SUM(J75:N75)</f>
        <v>0</v>
      </c>
    </row>
    <row r="76" spans="1:20" s="62" customFormat="1">
      <c r="A76" s="64">
        <v>1</v>
      </c>
      <c r="B76" s="64">
        <v>1589</v>
      </c>
      <c r="C76" s="67" t="s">
        <v>60</v>
      </c>
      <c r="D76" s="69">
        <v>30034</v>
      </c>
      <c r="E76" s="64" t="s">
        <v>531</v>
      </c>
      <c r="F76" s="64">
        <v>2003</v>
      </c>
      <c r="G76" s="63">
        <v>1470.44</v>
      </c>
      <c r="H76" s="60">
        <v>0</v>
      </c>
      <c r="I76" s="64" t="s">
        <v>533</v>
      </c>
      <c r="J76" s="60">
        <v>0</v>
      </c>
      <c r="K76" s="60">
        <v>0</v>
      </c>
      <c r="L76" s="60">
        <v>0</v>
      </c>
      <c r="M76" s="60">
        <v>0</v>
      </c>
      <c r="N76" s="60">
        <v>0</v>
      </c>
      <c r="O76" s="60">
        <v>0</v>
      </c>
      <c r="P76" s="60">
        <v>0</v>
      </c>
      <c r="Q76" s="60">
        <v>0</v>
      </c>
      <c r="R76" s="60">
        <v>0</v>
      </c>
      <c r="S76" s="70">
        <f>SUM(G76:H76)</f>
        <v>1470.44</v>
      </c>
      <c r="T76" s="70">
        <f>SUM(J76:N76)</f>
        <v>0</v>
      </c>
    </row>
    <row r="77" spans="1:20" s="62" customFormat="1">
      <c r="A77" s="64">
        <v>1</v>
      </c>
      <c r="B77" s="64">
        <v>1596</v>
      </c>
      <c r="C77" s="67" t="s">
        <v>61</v>
      </c>
      <c r="D77" s="69">
        <v>30041</v>
      </c>
      <c r="E77" s="64" t="s">
        <v>531</v>
      </c>
      <c r="F77" s="64">
        <v>2004</v>
      </c>
      <c r="G77" s="63">
        <v>2069.0500000000002</v>
      </c>
      <c r="H77" s="60">
        <v>0</v>
      </c>
      <c r="I77" s="64" t="s">
        <v>533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70">
        <f>SUM(G77:H77)</f>
        <v>2069.0500000000002</v>
      </c>
      <c r="T77" s="70">
        <f>SUM(J77:N77)</f>
        <v>0</v>
      </c>
    </row>
    <row r="78" spans="1:20" s="62" customFormat="1">
      <c r="A78" s="64">
        <v>1</v>
      </c>
      <c r="B78" s="64">
        <v>1597</v>
      </c>
      <c r="C78" s="67" t="s">
        <v>62</v>
      </c>
      <c r="D78" s="69">
        <v>30053</v>
      </c>
      <c r="E78" s="64" t="s">
        <v>531</v>
      </c>
      <c r="F78" s="64">
        <v>2009</v>
      </c>
      <c r="G78" s="63">
        <v>3044.14</v>
      </c>
      <c r="H78" s="60">
        <v>0</v>
      </c>
      <c r="I78" s="64" t="s">
        <v>533</v>
      </c>
      <c r="J78" s="60">
        <v>0</v>
      </c>
      <c r="K78" s="60">
        <v>0</v>
      </c>
      <c r="L78" s="60">
        <v>0</v>
      </c>
      <c r="M78" s="60">
        <v>0</v>
      </c>
      <c r="N78" s="60">
        <v>0</v>
      </c>
      <c r="O78" s="60">
        <v>0</v>
      </c>
      <c r="P78" s="60">
        <v>0</v>
      </c>
      <c r="Q78" s="60">
        <v>0</v>
      </c>
      <c r="R78" s="60">
        <v>0</v>
      </c>
      <c r="S78" s="70">
        <f>SUM(G78:H78)</f>
        <v>3044.14</v>
      </c>
      <c r="T78" s="70">
        <f>SUM(J78:N78)</f>
        <v>0</v>
      </c>
    </row>
    <row r="79" spans="1:20" s="62" customFormat="1">
      <c r="A79" s="64">
        <v>1</v>
      </c>
      <c r="B79" s="64">
        <v>1631</v>
      </c>
      <c r="C79" s="67" t="s">
        <v>63</v>
      </c>
      <c r="D79" s="69">
        <v>30176</v>
      </c>
      <c r="E79" s="64" t="s">
        <v>531</v>
      </c>
      <c r="F79" s="64">
        <v>2000</v>
      </c>
      <c r="G79" s="63">
        <v>1876.7</v>
      </c>
      <c r="H79" s="60">
        <v>0</v>
      </c>
      <c r="I79" s="64" t="s">
        <v>533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70">
        <f>SUM(G79:H79)</f>
        <v>1876.7</v>
      </c>
      <c r="T79" s="70">
        <f>SUM(J79:N79)</f>
        <v>0</v>
      </c>
    </row>
    <row r="80" spans="1:20" s="62" customFormat="1">
      <c r="A80" s="64">
        <v>1</v>
      </c>
      <c r="B80" s="64">
        <v>1641</v>
      </c>
      <c r="C80" s="67" t="s">
        <v>64</v>
      </c>
      <c r="D80" s="69">
        <v>30384</v>
      </c>
      <c r="E80" s="64" t="s">
        <v>531</v>
      </c>
      <c r="F80" s="64">
        <v>2003</v>
      </c>
      <c r="G80" s="63">
        <v>1876.7</v>
      </c>
      <c r="H80" s="60">
        <v>0</v>
      </c>
      <c r="I80" s="64" t="s">
        <v>533</v>
      </c>
      <c r="J80" s="60">
        <v>0</v>
      </c>
      <c r="K80" s="60">
        <v>0</v>
      </c>
      <c r="L80" s="60">
        <v>0</v>
      </c>
      <c r="M80" s="60">
        <v>0</v>
      </c>
      <c r="N80" s="60">
        <v>0</v>
      </c>
      <c r="O80" s="60">
        <v>0</v>
      </c>
      <c r="P80" s="60">
        <v>0</v>
      </c>
      <c r="Q80" s="60">
        <v>0</v>
      </c>
      <c r="R80" s="60">
        <v>0</v>
      </c>
      <c r="S80" s="70">
        <f>SUM(G80:H80)</f>
        <v>1876.7</v>
      </c>
      <c r="T80" s="70">
        <f>SUM(J80:N80)</f>
        <v>0</v>
      </c>
    </row>
    <row r="81" spans="1:20" s="62" customFormat="1">
      <c r="A81" s="64">
        <v>1</v>
      </c>
      <c r="B81" s="64">
        <v>1650</v>
      </c>
      <c r="C81" s="67" t="s">
        <v>65</v>
      </c>
      <c r="D81" s="69">
        <v>30411</v>
      </c>
      <c r="E81" s="64" t="s">
        <v>531</v>
      </c>
      <c r="F81" s="64">
        <v>2003</v>
      </c>
      <c r="G81" s="63">
        <v>1702.21</v>
      </c>
      <c r="H81" s="60">
        <v>0</v>
      </c>
      <c r="I81" s="64" t="s">
        <v>533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70">
        <f>SUM(G81:H81)</f>
        <v>1702.21</v>
      </c>
      <c r="T81" s="70">
        <f>SUM(J81:N81)</f>
        <v>0</v>
      </c>
    </row>
    <row r="82" spans="1:20" s="62" customFormat="1">
      <c r="A82" s="64">
        <v>1</v>
      </c>
      <c r="B82" s="64">
        <v>1652</v>
      </c>
      <c r="C82" s="67" t="s">
        <v>66</v>
      </c>
      <c r="D82" s="69">
        <v>30410</v>
      </c>
      <c r="E82" s="64" t="s">
        <v>531</v>
      </c>
      <c r="F82" s="64">
        <v>2003</v>
      </c>
      <c r="G82" s="63">
        <v>1702.21</v>
      </c>
      <c r="H82" s="60">
        <v>0</v>
      </c>
      <c r="I82" s="64" t="s">
        <v>533</v>
      </c>
      <c r="J82" s="60">
        <v>0</v>
      </c>
      <c r="K82" s="60">
        <v>0</v>
      </c>
      <c r="L82" s="60">
        <v>0</v>
      </c>
      <c r="M82" s="60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70">
        <f>SUM(G82:H82)</f>
        <v>1702.21</v>
      </c>
      <c r="T82" s="70">
        <f>SUM(J82:N82)</f>
        <v>0</v>
      </c>
    </row>
    <row r="83" spans="1:20" s="62" customFormat="1">
      <c r="A83" s="64">
        <v>1</v>
      </c>
      <c r="B83" s="64">
        <v>1665</v>
      </c>
      <c r="C83" s="67" t="s">
        <v>67</v>
      </c>
      <c r="D83" s="69">
        <v>31019</v>
      </c>
      <c r="E83" s="64" t="s">
        <v>531</v>
      </c>
      <c r="F83" s="64">
        <v>2004</v>
      </c>
      <c r="G83" s="63">
        <v>1876.7</v>
      </c>
      <c r="H83" s="60">
        <v>0</v>
      </c>
      <c r="I83" s="64" t="s">
        <v>533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70">
        <f>SUM(G83:H83)</f>
        <v>1876.7</v>
      </c>
      <c r="T83" s="70">
        <f>SUM(J83:N83)</f>
        <v>0</v>
      </c>
    </row>
    <row r="84" spans="1:20" s="62" customFormat="1">
      <c r="A84" s="64">
        <v>1</v>
      </c>
      <c r="B84" s="64">
        <v>1672</v>
      </c>
      <c r="C84" s="67" t="s">
        <v>68</v>
      </c>
      <c r="D84" s="69">
        <v>31231</v>
      </c>
      <c r="E84" s="64" t="s">
        <v>531</v>
      </c>
      <c r="F84" s="64">
        <v>2000</v>
      </c>
      <c r="G84" s="63">
        <v>1876.7</v>
      </c>
      <c r="H84" s="60">
        <v>0</v>
      </c>
      <c r="I84" s="64" t="s">
        <v>533</v>
      </c>
      <c r="J84" s="60">
        <v>0</v>
      </c>
      <c r="K84" s="60">
        <v>0</v>
      </c>
      <c r="L84" s="60">
        <v>0</v>
      </c>
      <c r="M84" s="60">
        <v>0</v>
      </c>
      <c r="N84" s="60">
        <v>0</v>
      </c>
      <c r="O84" s="60">
        <v>0</v>
      </c>
      <c r="P84" s="60">
        <v>0</v>
      </c>
      <c r="Q84" s="60">
        <v>0</v>
      </c>
      <c r="R84" s="60">
        <v>0</v>
      </c>
      <c r="S84" s="70">
        <f>SUM(G84:H84)</f>
        <v>1876.7</v>
      </c>
      <c r="T84" s="70">
        <f>SUM(J84:N84)</f>
        <v>0</v>
      </c>
    </row>
    <row r="85" spans="1:20" s="62" customFormat="1">
      <c r="A85" s="64">
        <v>1</v>
      </c>
      <c r="B85" s="64">
        <v>1674</v>
      </c>
      <c r="C85" s="67" t="s">
        <v>69</v>
      </c>
      <c r="D85" s="69">
        <v>31231</v>
      </c>
      <c r="E85" s="64" t="s">
        <v>531</v>
      </c>
      <c r="F85" s="64">
        <v>2003</v>
      </c>
      <c r="G85" s="63">
        <v>1543.95</v>
      </c>
      <c r="H85" s="60">
        <v>0</v>
      </c>
      <c r="I85" s="64" t="s">
        <v>533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70">
        <f>SUM(G85:H85)</f>
        <v>1543.95</v>
      </c>
      <c r="T85" s="70">
        <f>SUM(J85:N85)</f>
        <v>0</v>
      </c>
    </row>
    <row r="86" spans="1:20" s="62" customFormat="1">
      <c r="A86" s="64">
        <v>1</v>
      </c>
      <c r="B86" s="64">
        <v>1681</v>
      </c>
      <c r="C86" s="67" t="s">
        <v>70</v>
      </c>
      <c r="D86" s="69">
        <v>31231</v>
      </c>
      <c r="E86" s="64" t="s">
        <v>531</v>
      </c>
      <c r="F86" s="64">
        <v>2000</v>
      </c>
      <c r="G86" s="63">
        <v>1876.7</v>
      </c>
      <c r="H86" s="60">
        <v>0</v>
      </c>
      <c r="I86" s="64" t="s">
        <v>533</v>
      </c>
      <c r="J86" s="60">
        <v>0</v>
      </c>
      <c r="K86" s="60">
        <v>0</v>
      </c>
      <c r="L86" s="60">
        <v>0</v>
      </c>
      <c r="M86" s="60">
        <v>0</v>
      </c>
      <c r="N86" s="60">
        <v>0</v>
      </c>
      <c r="O86" s="60">
        <v>0</v>
      </c>
      <c r="P86" s="60">
        <v>0</v>
      </c>
      <c r="Q86" s="60">
        <v>0</v>
      </c>
      <c r="R86" s="60">
        <v>0</v>
      </c>
      <c r="S86" s="70">
        <f>SUM(G86:H86)</f>
        <v>1876.7</v>
      </c>
      <c r="T86" s="70">
        <f>SUM(J86:N86)</f>
        <v>0</v>
      </c>
    </row>
    <row r="87" spans="1:20" s="62" customFormat="1">
      <c r="A87" s="64">
        <v>16</v>
      </c>
      <c r="B87" s="64">
        <v>1682</v>
      </c>
      <c r="C87" s="67" t="s">
        <v>460</v>
      </c>
      <c r="D87" s="69">
        <v>31232</v>
      </c>
      <c r="E87" s="64" t="s">
        <v>531</v>
      </c>
      <c r="F87" s="64">
        <v>2005</v>
      </c>
      <c r="G87" s="63">
        <v>2514.9499999999998</v>
      </c>
      <c r="H87" s="60">
        <v>0</v>
      </c>
      <c r="I87" s="64" t="s">
        <v>533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70">
        <f>SUM(G87:H87)</f>
        <v>2514.9499999999998</v>
      </c>
      <c r="T87" s="70">
        <f>SUM(J87:N87)</f>
        <v>0</v>
      </c>
    </row>
    <row r="88" spans="1:20" s="62" customFormat="1">
      <c r="A88" s="64">
        <v>51</v>
      </c>
      <c r="B88" s="64">
        <v>1683</v>
      </c>
      <c r="C88" s="67" t="s">
        <v>498</v>
      </c>
      <c r="D88" s="69">
        <v>31232</v>
      </c>
      <c r="E88" s="64" t="s">
        <v>531</v>
      </c>
      <c r="F88" s="64">
        <v>2005</v>
      </c>
      <c r="G88" s="63">
        <v>2514.9499999999998</v>
      </c>
      <c r="H88" s="60">
        <v>0</v>
      </c>
      <c r="I88" s="64" t="s">
        <v>533</v>
      </c>
      <c r="J88" s="60">
        <v>0</v>
      </c>
      <c r="K88" s="60">
        <v>0</v>
      </c>
      <c r="L88" s="60">
        <v>0</v>
      </c>
      <c r="M88" s="60">
        <v>0</v>
      </c>
      <c r="N88" s="60">
        <v>0</v>
      </c>
      <c r="O88" s="60">
        <v>0</v>
      </c>
      <c r="P88" s="60">
        <v>0</v>
      </c>
      <c r="Q88" s="60">
        <v>0</v>
      </c>
      <c r="R88" s="60">
        <v>0</v>
      </c>
      <c r="S88" s="70">
        <f>SUM(G88:H88)</f>
        <v>2514.9499999999998</v>
      </c>
      <c r="T88" s="70">
        <f>SUM(J88:N88)</f>
        <v>0</v>
      </c>
    </row>
    <row r="89" spans="1:20" s="62" customFormat="1">
      <c r="A89" s="64">
        <v>51</v>
      </c>
      <c r="B89" s="64">
        <v>1726</v>
      </c>
      <c r="C89" s="67" t="s">
        <v>499</v>
      </c>
      <c r="D89" s="69">
        <v>32084</v>
      </c>
      <c r="E89" s="64" t="s">
        <v>531</v>
      </c>
      <c r="F89" s="64">
        <v>2005</v>
      </c>
      <c r="G89" s="63">
        <v>2514.9499999999998</v>
      </c>
      <c r="H89" s="60">
        <v>0</v>
      </c>
      <c r="I89" s="64" t="s">
        <v>533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70">
        <f>SUM(G89:H89)</f>
        <v>2514.9499999999998</v>
      </c>
      <c r="T89" s="70">
        <f>SUM(J89:N89)</f>
        <v>0</v>
      </c>
    </row>
    <row r="90" spans="1:20" s="62" customFormat="1">
      <c r="A90" s="64">
        <v>1</v>
      </c>
      <c r="B90" s="64">
        <v>1741</v>
      </c>
      <c r="C90" s="67" t="s">
        <v>71</v>
      </c>
      <c r="D90" s="69">
        <v>32106</v>
      </c>
      <c r="E90" s="64" t="s">
        <v>531</v>
      </c>
      <c r="F90" s="64">
        <v>2003</v>
      </c>
      <c r="G90" s="63">
        <v>2640.68</v>
      </c>
      <c r="H90" s="60">
        <v>0</v>
      </c>
      <c r="I90" s="64" t="s">
        <v>533</v>
      </c>
      <c r="J90" s="60">
        <v>0</v>
      </c>
      <c r="K90" s="60">
        <v>0</v>
      </c>
      <c r="L90" s="60">
        <v>0</v>
      </c>
      <c r="M90" s="60">
        <v>0</v>
      </c>
      <c r="N90" s="60">
        <v>0</v>
      </c>
      <c r="O90" s="60">
        <v>0</v>
      </c>
      <c r="P90" s="60">
        <v>0</v>
      </c>
      <c r="Q90" s="60">
        <v>0</v>
      </c>
      <c r="R90" s="60">
        <v>0</v>
      </c>
      <c r="S90" s="70">
        <f>SUM(G90:H90)</f>
        <v>2640.68</v>
      </c>
      <c r="T90" s="70">
        <f>SUM(J90:N90)</f>
        <v>0</v>
      </c>
    </row>
    <row r="91" spans="1:20" s="62" customFormat="1">
      <c r="A91" s="64">
        <v>1</v>
      </c>
      <c r="B91" s="64">
        <v>1749</v>
      </c>
      <c r="C91" s="67" t="s">
        <v>72</v>
      </c>
      <c r="D91" s="69">
        <v>32111</v>
      </c>
      <c r="E91" s="64" t="s">
        <v>531</v>
      </c>
      <c r="F91" s="64">
        <v>2009</v>
      </c>
      <c r="G91" s="63">
        <v>1868.82</v>
      </c>
      <c r="H91" s="60">
        <v>0</v>
      </c>
      <c r="I91" s="64" t="s">
        <v>533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70">
        <f>SUM(G91:H91)</f>
        <v>1868.82</v>
      </c>
      <c r="T91" s="70">
        <f>SUM(J91:N91)</f>
        <v>0</v>
      </c>
    </row>
    <row r="92" spans="1:20" s="62" customFormat="1">
      <c r="A92" s="64">
        <v>1</v>
      </c>
      <c r="B92" s="64">
        <v>1774</v>
      </c>
      <c r="C92" s="67" t="s">
        <v>73</v>
      </c>
      <c r="D92" s="69">
        <v>32162</v>
      </c>
      <c r="E92" s="64" t="s">
        <v>531</v>
      </c>
      <c r="F92" s="64">
        <v>2003</v>
      </c>
      <c r="G92" s="63">
        <v>1970.53</v>
      </c>
      <c r="H92" s="60">
        <v>0</v>
      </c>
      <c r="I92" s="64" t="s">
        <v>533</v>
      </c>
      <c r="J92" s="60">
        <v>0</v>
      </c>
      <c r="K92" s="60">
        <v>0</v>
      </c>
      <c r="L92" s="60">
        <v>0</v>
      </c>
      <c r="M92" s="60">
        <v>0</v>
      </c>
      <c r="N92" s="60">
        <v>0</v>
      </c>
      <c r="O92" s="60">
        <v>0</v>
      </c>
      <c r="P92" s="60">
        <v>0</v>
      </c>
      <c r="Q92" s="60">
        <v>0</v>
      </c>
      <c r="R92" s="60">
        <v>0</v>
      </c>
      <c r="S92" s="70">
        <f>SUM(G92:H92)</f>
        <v>1970.53</v>
      </c>
      <c r="T92" s="70">
        <f>SUM(J92:N92)</f>
        <v>0</v>
      </c>
    </row>
    <row r="93" spans="1:20" s="62" customFormat="1">
      <c r="A93" s="64">
        <v>1</v>
      </c>
      <c r="B93" s="64">
        <v>1794</v>
      </c>
      <c r="C93" s="67" t="s">
        <v>74</v>
      </c>
      <c r="D93" s="69">
        <v>32216</v>
      </c>
      <c r="E93" s="64" t="s">
        <v>531</v>
      </c>
      <c r="F93" s="64">
        <v>2018</v>
      </c>
      <c r="G93" s="63">
        <v>3523.98</v>
      </c>
      <c r="H93" s="60">
        <v>0</v>
      </c>
      <c r="I93" s="64" t="s">
        <v>533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70">
        <f>SUM(G93:H93)</f>
        <v>3523.98</v>
      </c>
      <c r="T93" s="70">
        <f>SUM(J93:N93)</f>
        <v>0</v>
      </c>
    </row>
    <row r="94" spans="1:20" s="62" customFormat="1">
      <c r="A94" s="64">
        <v>1</v>
      </c>
      <c r="B94" s="64">
        <v>1796</v>
      </c>
      <c r="C94" s="67" t="s">
        <v>75</v>
      </c>
      <c r="D94" s="69">
        <v>32216</v>
      </c>
      <c r="E94" s="64" t="s">
        <v>531</v>
      </c>
      <c r="F94" s="64">
        <v>2003</v>
      </c>
      <c r="G94" s="63">
        <v>1543.95</v>
      </c>
      <c r="H94" s="60">
        <v>0</v>
      </c>
      <c r="I94" s="64" t="s">
        <v>533</v>
      </c>
      <c r="J94" s="60">
        <v>0</v>
      </c>
      <c r="K94" s="60">
        <v>0</v>
      </c>
      <c r="L94" s="60">
        <v>0</v>
      </c>
      <c r="M94" s="60">
        <v>0</v>
      </c>
      <c r="N94" s="60">
        <v>0</v>
      </c>
      <c r="O94" s="60">
        <v>0</v>
      </c>
      <c r="P94" s="60">
        <v>0</v>
      </c>
      <c r="Q94" s="60">
        <v>0</v>
      </c>
      <c r="R94" s="60">
        <v>0</v>
      </c>
      <c r="S94" s="70">
        <f>SUM(G94:H94)</f>
        <v>1543.95</v>
      </c>
      <c r="T94" s="70">
        <f>SUM(J94:N94)</f>
        <v>0</v>
      </c>
    </row>
    <row r="95" spans="1:20" s="62" customFormat="1">
      <c r="A95" s="64">
        <v>1</v>
      </c>
      <c r="B95" s="64">
        <v>1809</v>
      </c>
      <c r="C95" s="67" t="s">
        <v>76</v>
      </c>
      <c r="D95" s="69">
        <v>32371</v>
      </c>
      <c r="E95" s="64" t="s">
        <v>531</v>
      </c>
      <c r="F95" s="64">
        <v>2016</v>
      </c>
      <c r="G95" s="63">
        <v>2629.63</v>
      </c>
      <c r="H95" s="60">
        <v>0</v>
      </c>
      <c r="I95" s="64" t="s">
        <v>533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70">
        <f>SUM(G95:H95)</f>
        <v>2629.63</v>
      </c>
      <c r="T95" s="70">
        <f>SUM(J95:N95)</f>
        <v>0</v>
      </c>
    </row>
    <row r="96" spans="1:20" s="62" customFormat="1">
      <c r="A96" s="64">
        <v>1</v>
      </c>
      <c r="B96" s="64">
        <v>1821</v>
      </c>
      <c r="C96" s="67" t="s">
        <v>77</v>
      </c>
      <c r="D96" s="69">
        <v>32414</v>
      </c>
      <c r="E96" s="64" t="s">
        <v>531</v>
      </c>
      <c r="F96" s="64">
        <v>2002</v>
      </c>
      <c r="G96" s="63">
        <v>1876.7</v>
      </c>
      <c r="H96" s="60">
        <v>1464.36</v>
      </c>
      <c r="I96" s="64" t="s">
        <v>533</v>
      </c>
      <c r="J96" s="60">
        <v>0</v>
      </c>
      <c r="K96" s="60">
        <v>0</v>
      </c>
      <c r="L96" s="60">
        <v>0</v>
      </c>
      <c r="M96" s="60">
        <v>0</v>
      </c>
      <c r="N96" s="60">
        <v>0</v>
      </c>
      <c r="O96" s="60">
        <v>0</v>
      </c>
      <c r="P96" s="60">
        <v>0</v>
      </c>
      <c r="Q96" s="60">
        <v>0</v>
      </c>
      <c r="R96" s="60">
        <v>0</v>
      </c>
      <c r="S96" s="70">
        <f>SUM(G96:H96)</f>
        <v>3341.06</v>
      </c>
      <c r="T96" s="70">
        <f>SUM(J96:N96)</f>
        <v>0</v>
      </c>
    </row>
    <row r="97" spans="1:20" s="62" customFormat="1">
      <c r="A97" s="64">
        <v>1</v>
      </c>
      <c r="B97" s="64">
        <v>1822</v>
      </c>
      <c r="C97" s="67" t="s">
        <v>78</v>
      </c>
      <c r="D97" s="69">
        <v>32420</v>
      </c>
      <c r="E97" s="64" t="s">
        <v>531</v>
      </c>
      <c r="F97" s="64">
        <v>2000</v>
      </c>
      <c r="G97" s="63">
        <v>1400.41</v>
      </c>
      <c r="H97" s="60">
        <v>0</v>
      </c>
      <c r="I97" s="64" t="s">
        <v>533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70">
        <f>SUM(G97:H97)</f>
        <v>1400.41</v>
      </c>
      <c r="T97" s="70">
        <f>SUM(J97:N97)</f>
        <v>0</v>
      </c>
    </row>
    <row r="98" spans="1:20" s="62" customFormat="1">
      <c r="A98" s="64">
        <v>1</v>
      </c>
      <c r="B98" s="64">
        <v>1906</v>
      </c>
      <c r="C98" s="67" t="s">
        <v>79</v>
      </c>
      <c r="D98" s="69">
        <v>32909</v>
      </c>
      <c r="E98" s="64" t="s">
        <v>531</v>
      </c>
      <c r="F98" s="64">
        <v>2009</v>
      </c>
      <c r="G98" s="63">
        <v>2899.18</v>
      </c>
      <c r="H98" s="60">
        <v>0</v>
      </c>
      <c r="I98" s="64" t="s">
        <v>533</v>
      </c>
      <c r="J98" s="60">
        <v>0</v>
      </c>
      <c r="K98" s="60">
        <v>0</v>
      </c>
      <c r="L98" s="60">
        <v>0</v>
      </c>
      <c r="M98" s="60">
        <v>0</v>
      </c>
      <c r="N98" s="60">
        <v>0</v>
      </c>
      <c r="O98" s="60">
        <v>0</v>
      </c>
      <c r="P98" s="60">
        <v>0</v>
      </c>
      <c r="Q98" s="60">
        <v>0</v>
      </c>
      <c r="R98" s="60">
        <v>0</v>
      </c>
      <c r="S98" s="70">
        <f>SUM(G98:H98)</f>
        <v>2899.18</v>
      </c>
      <c r="T98" s="70">
        <f>SUM(J98:N98)</f>
        <v>0</v>
      </c>
    </row>
    <row r="99" spans="1:20" s="62" customFormat="1">
      <c r="A99" s="64">
        <v>1</v>
      </c>
      <c r="B99" s="64">
        <v>1907</v>
      </c>
      <c r="C99" s="67" t="s">
        <v>80</v>
      </c>
      <c r="D99" s="69">
        <v>32909</v>
      </c>
      <c r="E99" s="64" t="s">
        <v>531</v>
      </c>
      <c r="F99" s="64">
        <v>2007</v>
      </c>
      <c r="G99" s="63">
        <v>3700.16</v>
      </c>
      <c r="H99" s="60">
        <v>0</v>
      </c>
      <c r="I99" s="64" t="s">
        <v>533</v>
      </c>
      <c r="J99" s="60">
        <v>1993.92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70">
        <f>SUM(G99:H99)</f>
        <v>3700.16</v>
      </c>
      <c r="T99" s="70">
        <f>SUM(J99:N99)</f>
        <v>1993.92</v>
      </c>
    </row>
    <row r="100" spans="1:20" s="62" customFormat="1">
      <c r="A100" s="64">
        <v>1</v>
      </c>
      <c r="B100" s="64">
        <v>1908</v>
      </c>
      <c r="C100" s="67" t="s">
        <v>81</v>
      </c>
      <c r="D100" s="69">
        <v>32909</v>
      </c>
      <c r="E100" s="64" t="s">
        <v>531</v>
      </c>
      <c r="F100" s="64">
        <v>2009</v>
      </c>
      <c r="G100" s="63">
        <v>3196.35</v>
      </c>
      <c r="H100" s="60">
        <v>0</v>
      </c>
      <c r="I100" s="64" t="s">
        <v>533</v>
      </c>
      <c r="J100" s="60">
        <v>0</v>
      </c>
      <c r="K100" s="60">
        <v>0</v>
      </c>
      <c r="L100" s="60">
        <v>0</v>
      </c>
      <c r="M100" s="60">
        <v>0</v>
      </c>
      <c r="N100" s="60">
        <v>3000</v>
      </c>
      <c r="O100" s="60">
        <v>0</v>
      </c>
      <c r="P100" s="60">
        <v>0</v>
      </c>
      <c r="Q100" s="60">
        <v>0</v>
      </c>
      <c r="R100" s="60">
        <v>0</v>
      </c>
      <c r="S100" s="70">
        <f>SUM(G100:H100)</f>
        <v>3196.35</v>
      </c>
      <c r="T100" s="70">
        <f>SUM(J100:N100)</f>
        <v>3000</v>
      </c>
    </row>
    <row r="101" spans="1:20" s="62" customFormat="1">
      <c r="A101" s="64">
        <v>1</v>
      </c>
      <c r="B101" s="64">
        <v>1909</v>
      </c>
      <c r="C101" s="67" t="s">
        <v>82</v>
      </c>
      <c r="D101" s="69">
        <v>32909</v>
      </c>
      <c r="E101" s="64" t="s">
        <v>531</v>
      </c>
      <c r="F101" s="64">
        <v>2003</v>
      </c>
      <c r="G101" s="63">
        <v>2514.9499999999998</v>
      </c>
      <c r="H101" s="60">
        <v>0</v>
      </c>
      <c r="I101" s="64" t="s">
        <v>533</v>
      </c>
      <c r="J101" s="60">
        <v>0</v>
      </c>
      <c r="K101" s="60">
        <v>0</v>
      </c>
      <c r="L101" s="60">
        <v>0</v>
      </c>
      <c r="M101" s="60">
        <v>0</v>
      </c>
      <c r="N101" s="60">
        <v>0</v>
      </c>
      <c r="O101" s="60">
        <v>0</v>
      </c>
      <c r="P101" s="60">
        <v>0</v>
      </c>
      <c r="Q101" s="60">
        <v>0</v>
      </c>
      <c r="R101" s="60">
        <v>0</v>
      </c>
      <c r="S101" s="70">
        <f>SUM(G101:H101)</f>
        <v>2514.9499999999998</v>
      </c>
      <c r="T101" s="70">
        <f>SUM(J101:N101)</f>
        <v>0</v>
      </c>
    </row>
    <row r="102" spans="1:20" s="62" customFormat="1">
      <c r="A102" s="64">
        <v>14</v>
      </c>
      <c r="B102" s="64">
        <v>1916</v>
      </c>
      <c r="C102" s="67" t="s">
        <v>456</v>
      </c>
      <c r="D102" s="69">
        <v>32948</v>
      </c>
      <c r="E102" s="64" t="s">
        <v>531</v>
      </c>
      <c r="F102" s="64">
        <v>1156</v>
      </c>
      <c r="G102" s="63">
        <v>2310.41</v>
      </c>
      <c r="H102" s="60">
        <v>0</v>
      </c>
      <c r="I102" s="64" t="s">
        <v>533</v>
      </c>
      <c r="J102" s="60">
        <v>0</v>
      </c>
      <c r="K102" s="60">
        <v>0</v>
      </c>
      <c r="L102" s="60">
        <v>0</v>
      </c>
      <c r="M102" s="60">
        <v>0</v>
      </c>
      <c r="N102" s="60">
        <v>0</v>
      </c>
      <c r="O102" s="60">
        <v>0</v>
      </c>
      <c r="P102" s="60">
        <v>0</v>
      </c>
      <c r="Q102" s="60">
        <v>0</v>
      </c>
      <c r="R102" s="60">
        <v>0</v>
      </c>
      <c r="S102" s="70">
        <f>SUM(G102:H102)</f>
        <v>2310.41</v>
      </c>
      <c r="T102" s="70">
        <f>SUM(J102:N102)</f>
        <v>0</v>
      </c>
    </row>
    <row r="103" spans="1:20" s="62" customFormat="1">
      <c r="A103" s="64">
        <v>1</v>
      </c>
      <c r="B103" s="64">
        <v>1921</v>
      </c>
      <c r="C103" s="67" t="s">
        <v>83</v>
      </c>
      <c r="D103" s="69">
        <v>33390</v>
      </c>
      <c r="E103" s="64" t="s">
        <v>531</v>
      </c>
      <c r="F103" s="64">
        <v>2035</v>
      </c>
      <c r="G103" s="63">
        <v>7428.42</v>
      </c>
      <c r="H103" s="60">
        <v>2252.21</v>
      </c>
      <c r="I103" s="64" t="s">
        <v>533</v>
      </c>
      <c r="J103" s="60">
        <v>0</v>
      </c>
      <c r="K103" s="60">
        <v>0</v>
      </c>
      <c r="L103" s="60">
        <v>0</v>
      </c>
      <c r="M103" s="60">
        <v>0</v>
      </c>
      <c r="N103" s="60">
        <v>0</v>
      </c>
      <c r="O103" s="60">
        <v>0</v>
      </c>
      <c r="P103" s="60">
        <v>0</v>
      </c>
      <c r="Q103" s="60">
        <v>0</v>
      </c>
      <c r="R103" s="60">
        <v>0</v>
      </c>
      <c r="S103" s="70">
        <f>SUM(G103:H103)</f>
        <v>9680.630000000001</v>
      </c>
      <c r="T103" s="70">
        <f>SUM(J103:N103)</f>
        <v>0</v>
      </c>
    </row>
    <row r="104" spans="1:20" s="62" customFormat="1">
      <c r="A104" s="64">
        <v>1</v>
      </c>
      <c r="B104" s="64">
        <v>1924</v>
      </c>
      <c r="C104" s="67" t="s">
        <v>84</v>
      </c>
      <c r="D104" s="69">
        <v>33390</v>
      </c>
      <c r="E104" s="64" t="s">
        <v>531</v>
      </c>
      <c r="F104" s="64">
        <v>2009</v>
      </c>
      <c r="G104" s="63">
        <v>3523.98</v>
      </c>
      <c r="H104" s="60">
        <v>2381.46</v>
      </c>
      <c r="I104" s="64" t="s">
        <v>533</v>
      </c>
      <c r="J104" s="60">
        <v>0</v>
      </c>
      <c r="K104" s="60">
        <v>0</v>
      </c>
      <c r="L104" s="60">
        <v>0</v>
      </c>
      <c r="M104" s="60">
        <v>0</v>
      </c>
      <c r="N104" s="60">
        <v>0</v>
      </c>
      <c r="O104" s="60">
        <v>0</v>
      </c>
      <c r="P104" s="60">
        <v>0</v>
      </c>
      <c r="Q104" s="60">
        <v>0</v>
      </c>
      <c r="R104" s="60">
        <v>0</v>
      </c>
      <c r="S104" s="70">
        <f>SUM(G104:H104)</f>
        <v>5905.4400000000005</v>
      </c>
      <c r="T104" s="70">
        <f>SUM(J104:N104)</f>
        <v>0</v>
      </c>
    </row>
    <row r="105" spans="1:20" s="62" customFormat="1">
      <c r="A105" s="64">
        <v>1</v>
      </c>
      <c r="B105" s="64">
        <v>1927</v>
      </c>
      <c r="C105" s="67" t="s">
        <v>85</v>
      </c>
      <c r="D105" s="69">
        <v>33390</v>
      </c>
      <c r="E105" s="64" t="s">
        <v>531</v>
      </c>
      <c r="F105" s="64">
        <v>2003</v>
      </c>
      <c r="G105" s="63">
        <v>2395.17</v>
      </c>
      <c r="H105" s="60">
        <v>1995.91</v>
      </c>
      <c r="I105" s="64" t="s">
        <v>533</v>
      </c>
      <c r="J105" s="60">
        <v>0</v>
      </c>
      <c r="K105" s="60">
        <v>0</v>
      </c>
      <c r="L105" s="60">
        <v>0</v>
      </c>
      <c r="M105" s="60">
        <v>0</v>
      </c>
      <c r="N105" s="60">
        <v>0</v>
      </c>
      <c r="O105" s="60">
        <v>0</v>
      </c>
      <c r="P105" s="60">
        <v>0</v>
      </c>
      <c r="Q105" s="60">
        <v>0</v>
      </c>
      <c r="R105" s="60">
        <v>0</v>
      </c>
      <c r="S105" s="70">
        <f>SUM(G105:H105)</f>
        <v>4391.08</v>
      </c>
      <c r="T105" s="70">
        <f>SUM(J105:N105)</f>
        <v>0</v>
      </c>
    </row>
    <row r="106" spans="1:20" s="62" customFormat="1">
      <c r="A106" s="64">
        <v>1</v>
      </c>
      <c r="B106" s="64">
        <v>1932</v>
      </c>
      <c r="C106" s="67" t="s">
        <v>86</v>
      </c>
      <c r="D106" s="69">
        <v>33390</v>
      </c>
      <c r="E106" s="64" t="s">
        <v>531</v>
      </c>
      <c r="F106" s="64">
        <v>2009</v>
      </c>
      <c r="G106" s="63">
        <v>2967.54</v>
      </c>
      <c r="H106" s="60">
        <v>2623.49</v>
      </c>
      <c r="I106" s="64" t="s">
        <v>533</v>
      </c>
      <c r="J106" s="60">
        <v>0</v>
      </c>
      <c r="K106" s="60">
        <v>0</v>
      </c>
      <c r="L106" s="60">
        <v>0</v>
      </c>
      <c r="M106" s="60">
        <v>0</v>
      </c>
      <c r="N106" s="60">
        <v>0</v>
      </c>
      <c r="O106" s="60">
        <v>0</v>
      </c>
      <c r="P106" s="60">
        <v>0</v>
      </c>
      <c r="Q106" s="60">
        <v>0</v>
      </c>
      <c r="R106" s="60">
        <v>0</v>
      </c>
      <c r="S106" s="70">
        <f>SUM(G106:H106)</f>
        <v>5591.03</v>
      </c>
      <c r="T106" s="70">
        <f>SUM(J106:N106)</f>
        <v>0</v>
      </c>
    </row>
    <row r="107" spans="1:20" s="62" customFormat="1">
      <c r="A107" s="64">
        <v>1</v>
      </c>
      <c r="B107" s="64">
        <v>1937</v>
      </c>
      <c r="C107" s="67" t="s">
        <v>87</v>
      </c>
      <c r="D107" s="69">
        <v>33390</v>
      </c>
      <c r="E107" s="64" t="s">
        <v>531</v>
      </c>
      <c r="F107" s="64">
        <v>2006</v>
      </c>
      <c r="G107" s="63">
        <v>1779.83</v>
      </c>
      <c r="H107" s="60">
        <v>937.2</v>
      </c>
      <c r="I107" s="64" t="s">
        <v>533</v>
      </c>
      <c r="J107" s="60">
        <v>0</v>
      </c>
      <c r="K107" s="60">
        <v>0</v>
      </c>
      <c r="L107" s="60">
        <v>0</v>
      </c>
      <c r="M107" s="60">
        <v>0</v>
      </c>
      <c r="N107" s="60">
        <v>0</v>
      </c>
      <c r="O107" s="60">
        <v>0</v>
      </c>
      <c r="P107" s="60">
        <v>0</v>
      </c>
      <c r="Q107" s="60">
        <v>0</v>
      </c>
      <c r="R107" s="60">
        <v>0</v>
      </c>
      <c r="S107" s="70">
        <f>SUM(G107:H107)</f>
        <v>2717.0299999999997</v>
      </c>
      <c r="T107" s="70">
        <f>SUM(J107:N107)</f>
        <v>0</v>
      </c>
    </row>
    <row r="108" spans="1:20" s="62" customFormat="1">
      <c r="A108" s="64">
        <v>1</v>
      </c>
      <c r="B108" s="64">
        <v>1980</v>
      </c>
      <c r="C108" s="67" t="s">
        <v>88</v>
      </c>
      <c r="D108" s="69">
        <v>33390</v>
      </c>
      <c r="E108" s="64" t="s">
        <v>531</v>
      </c>
      <c r="F108" s="64">
        <v>2016</v>
      </c>
      <c r="G108" s="63">
        <v>4722.4399999999996</v>
      </c>
      <c r="H108" s="60">
        <v>5562.23</v>
      </c>
      <c r="I108" s="64" t="s">
        <v>533</v>
      </c>
      <c r="J108" s="60">
        <v>0</v>
      </c>
      <c r="K108" s="60">
        <v>0</v>
      </c>
      <c r="L108" s="60">
        <v>0</v>
      </c>
      <c r="M108" s="60">
        <v>0</v>
      </c>
      <c r="N108" s="60">
        <v>0</v>
      </c>
      <c r="O108" s="60">
        <v>0</v>
      </c>
      <c r="P108" s="60">
        <v>0</v>
      </c>
      <c r="Q108" s="60">
        <v>0</v>
      </c>
      <c r="R108" s="60">
        <v>0</v>
      </c>
      <c r="S108" s="70">
        <f>SUM(G108:H108)</f>
        <v>10284.669999999998</v>
      </c>
      <c r="T108" s="70">
        <f>SUM(J108:N108)</f>
        <v>0</v>
      </c>
    </row>
    <row r="109" spans="1:20" s="62" customFormat="1">
      <c r="A109" s="64">
        <v>1</v>
      </c>
      <c r="B109" s="64">
        <v>1988</v>
      </c>
      <c r="C109" s="67" t="s">
        <v>89</v>
      </c>
      <c r="D109" s="69">
        <v>33390</v>
      </c>
      <c r="E109" s="64" t="s">
        <v>531</v>
      </c>
      <c r="F109" s="64">
        <v>2009</v>
      </c>
      <c r="G109" s="63">
        <v>2899.18</v>
      </c>
      <c r="H109" s="60">
        <v>0</v>
      </c>
      <c r="I109" s="64" t="s">
        <v>533</v>
      </c>
      <c r="J109" s="60">
        <v>708.95</v>
      </c>
      <c r="K109" s="60">
        <v>0</v>
      </c>
      <c r="L109" s="60">
        <v>0</v>
      </c>
      <c r="M109" s="60">
        <v>0</v>
      </c>
      <c r="N109" s="60">
        <v>0</v>
      </c>
      <c r="O109" s="60">
        <v>0</v>
      </c>
      <c r="P109" s="60">
        <v>0</v>
      </c>
      <c r="Q109" s="60">
        <v>0</v>
      </c>
      <c r="R109" s="60">
        <v>0</v>
      </c>
      <c r="S109" s="70">
        <f>SUM(G109:H109)</f>
        <v>2899.18</v>
      </c>
      <c r="T109" s="70">
        <f>SUM(J109:N109)</f>
        <v>708.95</v>
      </c>
    </row>
    <row r="110" spans="1:20" s="62" customFormat="1">
      <c r="A110" s="64">
        <v>1</v>
      </c>
      <c r="B110" s="64">
        <v>1994</v>
      </c>
      <c r="C110" s="67" t="s">
        <v>90</v>
      </c>
      <c r="D110" s="69">
        <v>33390</v>
      </c>
      <c r="E110" s="64" t="s">
        <v>531</v>
      </c>
      <c r="F110" s="64">
        <v>2017</v>
      </c>
      <c r="G110" s="63">
        <v>2899.18</v>
      </c>
      <c r="H110" s="60">
        <v>937.2</v>
      </c>
      <c r="I110" s="64" t="s">
        <v>533</v>
      </c>
      <c r="J110" s="60">
        <v>0</v>
      </c>
      <c r="K110" s="60">
        <v>0</v>
      </c>
      <c r="L110" s="60">
        <v>0</v>
      </c>
      <c r="M110" s="60">
        <v>0</v>
      </c>
      <c r="N110" s="60">
        <v>0</v>
      </c>
      <c r="O110" s="60">
        <v>0</v>
      </c>
      <c r="P110" s="60">
        <v>0</v>
      </c>
      <c r="Q110" s="60">
        <v>0</v>
      </c>
      <c r="R110" s="60">
        <v>0</v>
      </c>
      <c r="S110" s="70">
        <f>SUM(G110:H110)</f>
        <v>3836.38</v>
      </c>
      <c r="T110" s="70">
        <f>SUM(J110:N110)</f>
        <v>0</v>
      </c>
    </row>
    <row r="111" spans="1:20" s="62" customFormat="1">
      <c r="A111" s="64">
        <v>1</v>
      </c>
      <c r="B111" s="64">
        <v>1999</v>
      </c>
      <c r="C111" s="67" t="s">
        <v>91</v>
      </c>
      <c r="D111" s="69">
        <v>33390</v>
      </c>
      <c r="E111" s="64" t="s">
        <v>531</v>
      </c>
      <c r="F111" s="64">
        <v>2017</v>
      </c>
      <c r="G111" s="63">
        <v>2163.4</v>
      </c>
      <c r="H111" s="60">
        <v>0</v>
      </c>
      <c r="I111" s="64" t="s">
        <v>533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70">
        <f>SUM(G111:H111)</f>
        <v>2163.4</v>
      </c>
      <c r="T111" s="70">
        <f>SUM(J111:N111)</f>
        <v>0</v>
      </c>
    </row>
    <row r="112" spans="1:20" s="62" customFormat="1">
      <c r="A112" s="64">
        <v>1</v>
      </c>
      <c r="B112" s="64">
        <v>2008</v>
      </c>
      <c r="C112" s="67" t="s">
        <v>92</v>
      </c>
      <c r="D112" s="69">
        <v>33590</v>
      </c>
      <c r="E112" s="64" t="s">
        <v>531</v>
      </c>
      <c r="F112" s="64">
        <v>2003</v>
      </c>
      <c r="G112" s="63">
        <v>2911.36</v>
      </c>
      <c r="H112" s="60">
        <v>0</v>
      </c>
      <c r="I112" s="64" t="s">
        <v>533</v>
      </c>
      <c r="J112" s="60">
        <v>0</v>
      </c>
      <c r="K112" s="60">
        <v>0</v>
      </c>
      <c r="L112" s="60">
        <v>0</v>
      </c>
      <c r="M112" s="60">
        <v>0</v>
      </c>
      <c r="N112" s="60">
        <v>0</v>
      </c>
      <c r="O112" s="60">
        <v>0</v>
      </c>
      <c r="P112" s="60">
        <v>0</v>
      </c>
      <c r="Q112" s="60">
        <v>0</v>
      </c>
      <c r="R112" s="60">
        <v>0</v>
      </c>
      <c r="S112" s="70">
        <f>SUM(G112:H112)</f>
        <v>2911.36</v>
      </c>
      <c r="T112" s="70">
        <f>SUM(J112:N112)</f>
        <v>0</v>
      </c>
    </row>
    <row r="113" spans="1:20" s="62" customFormat="1">
      <c r="A113" s="64">
        <v>1</v>
      </c>
      <c r="B113" s="64">
        <v>2014</v>
      </c>
      <c r="C113" s="67" t="s">
        <v>93</v>
      </c>
      <c r="D113" s="69">
        <v>33590</v>
      </c>
      <c r="E113" s="64" t="s">
        <v>531</v>
      </c>
      <c r="F113" s="64">
        <v>2003</v>
      </c>
      <c r="G113" s="63">
        <v>1970.53</v>
      </c>
      <c r="H113" s="60">
        <v>0</v>
      </c>
      <c r="I113" s="64" t="s">
        <v>533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70">
        <f>SUM(G113:H113)</f>
        <v>1970.53</v>
      </c>
      <c r="T113" s="70">
        <f>SUM(J113:N113)</f>
        <v>0</v>
      </c>
    </row>
    <row r="114" spans="1:20" s="62" customFormat="1">
      <c r="A114" s="64">
        <v>1</v>
      </c>
      <c r="B114" s="64">
        <v>2015</v>
      </c>
      <c r="C114" s="67" t="s">
        <v>94</v>
      </c>
      <c r="D114" s="69">
        <v>33590</v>
      </c>
      <c r="E114" s="64" t="s">
        <v>531</v>
      </c>
      <c r="F114" s="64">
        <v>2003</v>
      </c>
      <c r="G114" s="63">
        <v>2514.9499999999998</v>
      </c>
      <c r="H114" s="60">
        <v>6079.93</v>
      </c>
      <c r="I114" s="64" t="s">
        <v>533</v>
      </c>
      <c r="J114" s="60">
        <v>0</v>
      </c>
      <c r="K114" s="60">
        <v>0</v>
      </c>
      <c r="L114" s="60">
        <v>0</v>
      </c>
      <c r="M114" s="60">
        <v>0</v>
      </c>
      <c r="N114" s="60">
        <v>0</v>
      </c>
      <c r="O114" s="60">
        <v>0</v>
      </c>
      <c r="P114" s="60">
        <v>0</v>
      </c>
      <c r="Q114" s="60">
        <v>0</v>
      </c>
      <c r="R114" s="60">
        <v>0</v>
      </c>
      <c r="S114" s="70">
        <f>SUM(G114:H114)</f>
        <v>8594.880000000001</v>
      </c>
      <c r="T114" s="70">
        <f>SUM(J114:N114)</f>
        <v>0</v>
      </c>
    </row>
    <row r="115" spans="1:20" s="62" customFormat="1">
      <c r="A115" s="64">
        <v>1</v>
      </c>
      <c r="B115" s="64">
        <v>2019</v>
      </c>
      <c r="C115" s="67" t="s">
        <v>95</v>
      </c>
      <c r="D115" s="69">
        <v>33605</v>
      </c>
      <c r="E115" s="64" t="s">
        <v>531</v>
      </c>
      <c r="F115" s="64">
        <v>2017</v>
      </c>
      <c r="G115" s="63">
        <v>1779.83</v>
      </c>
      <c r="H115" s="60">
        <v>0</v>
      </c>
      <c r="I115" s="64" t="s">
        <v>533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70">
        <f>SUM(G115:H115)</f>
        <v>1779.83</v>
      </c>
      <c r="T115" s="70">
        <f>SUM(J115:N115)</f>
        <v>0</v>
      </c>
    </row>
    <row r="116" spans="1:20" s="62" customFormat="1">
      <c r="A116" s="64">
        <v>1</v>
      </c>
      <c r="B116" s="64">
        <v>2038</v>
      </c>
      <c r="C116" s="67" t="s">
        <v>96</v>
      </c>
      <c r="D116" s="69">
        <v>33605</v>
      </c>
      <c r="E116" s="64" t="s">
        <v>531</v>
      </c>
      <c r="F116" s="64">
        <v>2003</v>
      </c>
      <c r="G116" s="63">
        <v>1970.53</v>
      </c>
      <c r="H116" s="60">
        <v>1030.69</v>
      </c>
      <c r="I116" s="64" t="s">
        <v>533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70">
        <f>SUM(G116:H116)</f>
        <v>3001.2200000000003</v>
      </c>
      <c r="T116" s="70">
        <f>SUM(J116:N116)</f>
        <v>0</v>
      </c>
    </row>
    <row r="117" spans="1:20" s="62" customFormat="1">
      <c r="A117" s="64">
        <v>1</v>
      </c>
      <c r="B117" s="64">
        <v>2043</v>
      </c>
      <c r="C117" s="67" t="s">
        <v>97</v>
      </c>
      <c r="D117" s="69">
        <v>33605</v>
      </c>
      <c r="E117" s="64" t="s">
        <v>531</v>
      </c>
      <c r="F117" s="64">
        <v>2003</v>
      </c>
      <c r="G117" s="63">
        <v>2514.9499999999998</v>
      </c>
      <c r="H117" s="60">
        <v>0</v>
      </c>
      <c r="I117" s="64" t="s">
        <v>533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70">
        <f>SUM(G117:H117)</f>
        <v>2514.9499999999998</v>
      </c>
      <c r="T117" s="70">
        <f>SUM(J117:N117)</f>
        <v>0</v>
      </c>
    </row>
    <row r="118" spans="1:20" s="62" customFormat="1">
      <c r="A118" s="64">
        <v>1</v>
      </c>
      <c r="B118" s="64">
        <v>2052</v>
      </c>
      <c r="C118" s="67" t="s">
        <v>98</v>
      </c>
      <c r="D118" s="69">
        <v>33613</v>
      </c>
      <c r="E118" s="64" t="s">
        <v>531</v>
      </c>
      <c r="F118" s="64">
        <v>2003</v>
      </c>
      <c r="G118" s="63">
        <v>2911.36</v>
      </c>
      <c r="H118" s="60">
        <v>0</v>
      </c>
      <c r="I118" s="64" t="s">
        <v>533</v>
      </c>
      <c r="J118" s="60">
        <v>0</v>
      </c>
      <c r="K118" s="60">
        <v>0</v>
      </c>
      <c r="L118" s="60">
        <v>0</v>
      </c>
      <c r="M118" s="60">
        <v>0</v>
      </c>
      <c r="N118" s="60">
        <v>0</v>
      </c>
      <c r="O118" s="60">
        <v>0</v>
      </c>
      <c r="P118" s="60">
        <v>0</v>
      </c>
      <c r="Q118" s="60">
        <v>0</v>
      </c>
      <c r="R118" s="60">
        <v>0</v>
      </c>
      <c r="S118" s="70">
        <f>SUM(G118:H118)</f>
        <v>2911.36</v>
      </c>
      <c r="T118" s="70">
        <f>SUM(J118:N118)</f>
        <v>0</v>
      </c>
    </row>
    <row r="119" spans="1:20" s="62" customFormat="1">
      <c r="A119" s="64">
        <v>1</v>
      </c>
      <c r="B119" s="64">
        <v>2063</v>
      </c>
      <c r="C119" s="67" t="s">
        <v>99</v>
      </c>
      <c r="D119" s="69">
        <v>31959</v>
      </c>
      <c r="E119" s="64" t="s">
        <v>531</v>
      </c>
      <c r="F119" s="64">
        <v>2027</v>
      </c>
      <c r="G119" s="63">
        <v>6681.6</v>
      </c>
      <c r="H119" s="60">
        <v>5488.36</v>
      </c>
      <c r="I119" s="64" t="s">
        <v>533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70">
        <f>SUM(G119:H119)</f>
        <v>12169.96</v>
      </c>
      <c r="T119" s="70">
        <f>SUM(J119:N119)</f>
        <v>0</v>
      </c>
    </row>
    <row r="120" spans="1:20" s="62" customFormat="1">
      <c r="A120" s="64">
        <v>1</v>
      </c>
      <c r="B120" s="64">
        <v>2065</v>
      </c>
      <c r="C120" s="67" t="s">
        <v>534</v>
      </c>
      <c r="D120" s="69">
        <v>32174</v>
      </c>
      <c r="E120" s="64" t="s">
        <v>531</v>
      </c>
      <c r="F120" s="64">
        <v>1173</v>
      </c>
      <c r="G120" s="63">
        <v>4911.0200000000004</v>
      </c>
      <c r="H120" s="60">
        <v>0</v>
      </c>
      <c r="I120" s="64" t="s">
        <v>533</v>
      </c>
      <c r="J120" s="60">
        <v>0</v>
      </c>
      <c r="K120" s="60">
        <v>0</v>
      </c>
      <c r="L120" s="60">
        <v>0</v>
      </c>
      <c r="M120" s="60">
        <v>0</v>
      </c>
      <c r="N120" s="60">
        <v>0</v>
      </c>
      <c r="O120" s="60">
        <v>0</v>
      </c>
      <c r="P120" s="60">
        <v>0</v>
      </c>
      <c r="Q120" s="60">
        <v>0</v>
      </c>
      <c r="R120" s="60">
        <v>0</v>
      </c>
      <c r="S120" s="70">
        <f>SUM(G120:H120)</f>
        <v>4911.0200000000004</v>
      </c>
      <c r="T120" s="70">
        <f>SUM(J120:N120)</f>
        <v>0</v>
      </c>
    </row>
    <row r="121" spans="1:20" s="62" customFormat="1">
      <c r="A121" s="64">
        <v>1</v>
      </c>
      <c r="B121" s="64">
        <v>2069</v>
      </c>
      <c r="C121" s="67" t="s">
        <v>100</v>
      </c>
      <c r="D121" s="69">
        <v>33169</v>
      </c>
      <c r="E121" s="64" t="s">
        <v>531</v>
      </c>
      <c r="F121" s="64">
        <v>2035</v>
      </c>
      <c r="G121" s="63">
        <v>8362.48</v>
      </c>
      <c r="H121" s="60">
        <v>7157.84</v>
      </c>
      <c r="I121" s="64" t="s">
        <v>533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70">
        <f>SUM(G121:H121)</f>
        <v>15520.32</v>
      </c>
      <c r="T121" s="70">
        <f>SUM(J121:N121)</f>
        <v>0</v>
      </c>
    </row>
    <row r="122" spans="1:20" s="62" customFormat="1">
      <c r="A122" s="64">
        <v>1</v>
      </c>
      <c r="B122" s="64">
        <v>2079</v>
      </c>
      <c r="C122" s="67" t="s">
        <v>101</v>
      </c>
      <c r="D122" s="69">
        <v>35163</v>
      </c>
      <c r="E122" s="64" t="s">
        <v>531</v>
      </c>
      <c r="F122" s="64">
        <v>2003</v>
      </c>
      <c r="G122" s="63">
        <v>2514.9499999999998</v>
      </c>
      <c r="H122" s="60">
        <v>0</v>
      </c>
      <c r="I122" s="64" t="s">
        <v>533</v>
      </c>
      <c r="J122" s="60">
        <v>0</v>
      </c>
      <c r="K122" s="60">
        <v>0</v>
      </c>
      <c r="L122" s="60">
        <v>0</v>
      </c>
      <c r="M122" s="60">
        <v>0</v>
      </c>
      <c r="N122" s="60">
        <v>0</v>
      </c>
      <c r="O122" s="60">
        <v>0</v>
      </c>
      <c r="P122" s="60">
        <v>0</v>
      </c>
      <c r="Q122" s="60">
        <v>0</v>
      </c>
      <c r="R122" s="60">
        <v>0</v>
      </c>
      <c r="S122" s="70">
        <f>SUM(G122:H122)</f>
        <v>2514.9499999999998</v>
      </c>
      <c r="T122" s="70">
        <f>SUM(J122:N122)</f>
        <v>0</v>
      </c>
    </row>
    <row r="123" spans="1:20" s="62" customFormat="1">
      <c r="A123" s="64">
        <v>1</v>
      </c>
      <c r="B123" s="64">
        <v>2086</v>
      </c>
      <c r="C123" s="67" t="s">
        <v>102</v>
      </c>
      <c r="D123" s="69">
        <v>35163</v>
      </c>
      <c r="E123" s="64" t="s">
        <v>531</v>
      </c>
      <c r="F123" s="64">
        <v>2000</v>
      </c>
      <c r="G123" s="63">
        <v>1470.44</v>
      </c>
      <c r="H123" s="60">
        <v>0</v>
      </c>
      <c r="I123" s="64" t="s">
        <v>533</v>
      </c>
      <c r="J123" s="60">
        <v>708.95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70">
        <f>SUM(G123:H123)</f>
        <v>1470.44</v>
      </c>
      <c r="T123" s="70">
        <f>SUM(J123:N123)</f>
        <v>708.95</v>
      </c>
    </row>
    <row r="124" spans="1:20" s="62" customFormat="1">
      <c r="A124" s="64">
        <v>1</v>
      </c>
      <c r="B124" s="64">
        <v>2092</v>
      </c>
      <c r="C124" s="67" t="s">
        <v>103</v>
      </c>
      <c r="D124" s="69">
        <v>35163</v>
      </c>
      <c r="E124" s="64" t="s">
        <v>531</v>
      </c>
      <c r="F124" s="64">
        <v>2017</v>
      </c>
      <c r="G124" s="63">
        <v>1962.27</v>
      </c>
      <c r="H124" s="60">
        <v>0</v>
      </c>
      <c r="I124" s="64" t="s">
        <v>533</v>
      </c>
      <c r="J124" s="60">
        <v>0</v>
      </c>
      <c r="K124" s="60">
        <v>0</v>
      </c>
      <c r="L124" s="60">
        <v>0</v>
      </c>
      <c r="M124" s="60">
        <v>0</v>
      </c>
      <c r="N124" s="60">
        <v>0</v>
      </c>
      <c r="O124" s="60">
        <v>0</v>
      </c>
      <c r="P124" s="60">
        <v>0</v>
      </c>
      <c r="Q124" s="60">
        <v>0</v>
      </c>
      <c r="R124" s="60">
        <v>0</v>
      </c>
      <c r="S124" s="70">
        <f>SUM(G124:H124)</f>
        <v>1962.27</v>
      </c>
      <c r="T124" s="70">
        <f>SUM(J124:N124)</f>
        <v>0</v>
      </c>
    </row>
    <row r="125" spans="1:20" s="62" customFormat="1">
      <c r="A125" s="64">
        <v>1</v>
      </c>
      <c r="B125" s="64">
        <v>2093</v>
      </c>
      <c r="C125" s="67" t="s">
        <v>104</v>
      </c>
      <c r="D125" s="69">
        <v>35163</v>
      </c>
      <c r="E125" s="64" t="s">
        <v>531</v>
      </c>
      <c r="F125" s="64">
        <v>2017</v>
      </c>
      <c r="G125" s="63">
        <v>1779.83</v>
      </c>
      <c r="H125" s="60">
        <v>0</v>
      </c>
      <c r="I125" s="64" t="s">
        <v>533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70">
        <f>SUM(G125:H125)</f>
        <v>1779.83</v>
      </c>
      <c r="T125" s="70">
        <f>SUM(J125:N125)</f>
        <v>0</v>
      </c>
    </row>
    <row r="126" spans="1:20" s="62" customFormat="1">
      <c r="A126" s="64">
        <v>9</v>
      </c>
      <c r="B126" s="64">
        <v>2096</v>
      </c>
      <c r="C126" s="67" t="s">
        <v>448</v>
      </c>
      <c r="D126" s="69">
        <v>35170</v>
      </c>
      <c r="E126" s="64" t="s">
        <v>531</v>
      </c>
      <c r="F126" s="64">
        <v>2005</v>
      </c>
      <c r="G126" s="63">
        <v>2514.9499999999998</v>
      </c>
      <c r="H126" s="60">
        <v>0</v>
      </c>
      <c r="I126" s="64" t="s">
        <v>533</v>
      </c>
      <c r="J126" s="60">
        <v>0</v>
      </c>
      <c r="K126" s="60">
        <v>0</v>
      </c>
      <c r="L126" s="60">
        <v>0</v>
      </c>
      <c r="M126" s="60">
        <v>0</v>
      </c>
      <c r="N126" s="60">
        <v>0</v>
      </c>
      <c r="O126" s="60">
        <v>0</v>
      </c>
      <c r="P126" s="60">
        <v>0</v>
      </c>
      <c r="Q126" s="60">
        <v>0</v>
      </c>
      <c r="R126" s="60">
        <v>0</v>
      </c>
      <c r="S126" s="70">
        <f>SUM(G126:H126)</f>
        <v>2514.9499999999998</v>
      </c>
      <c r="T126" s="70">
        <f>SUM(J126:N126)</f>
        <v>0</v>
      </c>
    </row>
    <row r="127" spans="1:20" s="62" customFormat="1">
      <c r="A127" s="64">
        <v>1</v>
      </c>
      <c r="B127" s="64">
        <v>2101</v>
      </c>
      <c r="C127" s="67" t="s">
        <v>105</v>
      </c>
      <c r="D127" s="69">
        <v>35289</v>
      </c>
      <c r="E127" s="64" t="s">
        <v>531</v>
      </c>
      <c r="F127" s="64">
        <v>2003</v>
      </c>
      <c r="G127" s="63">
        <v>2514.9499999999998</v>
      </c>
      <c r="H127" s="60">
        <v>0</v>
      </c>
      <c r="I127" s="64" t="s">
        <v>533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70">
        <f>SUM(G127:H127)</f>
        <v>2514.9499999999998</v>
      </c>
      <c r="T127" s="70">
        <f>SUM(J127:N127)</f>
        <v>0</v>
      </c>
    </row>
    <row r="128" spans="1:20" s="62" customFormat="1">
      <c r="A128" s="64">
        <v>16</v>
      </c>
      <c r="B128" s="64">
        <v>2115</v>
      </c>
      <c r="C128" s="67" t="s">
        <v>461</v>
      </c>
      <c r="D128" s="69">
        <v>35521</v>
      </c>
      <c r="E128" s="64" t="s">
        <v>531</v>
      </c>
      <c r="F128" s="64">
        <v>2005</v>
      </c>
      <c r="G128" s="63">
        <v>2514.9499999999998</v>
      </c>
      <c r="H128" s="60">
        <v>0</v>
      </c>
      <c r="I128" s="64" t="s">
        <v>533</v>
      </c>
      <c r="J128" s="60">
        <v>0</v>
      </c>
      <c r="K128" s="60">
        <v>0</v>
      </c>
      <c r="L128" s="60">
        <v>0</v>
      </c>
      <c r="M128" s="60">
        <v>0</v>
      </c>
      <c r="N128" s="60">
        <v>0</v>
      </c>
      <c r="O128" s="60">
        <v>0</v>
      </c>
      <c r="P128" s="60">
        <v>0</v>
      </c>
      <c r="Q128" s="60">
        <v>0</v>
      </c>
      <c r="R128" s="60">
        <v>0</v>
      </c>
      <c r="S128" s="70">
        <f>SUM(G128:H128)</f>
        <v>2514.9499999999998</v>
      </c>
      <c r="T128" s="70">
        <f>SUM(J128:N128)</f>
        <v>0</v>
      </c>
    </row>
    <row r="129" spans="1:20" s="62" customFormat="1">
      <c r="A129" s="64">
        <v>1</v>
      </c>
      <c r="B129" s="64">
        <v>2117</v>
      </c>
      <c r="C129" s="67" t="s">
        <v>106</v>
      </c>
      <c r="D129" s="69">
        <v>35535</v>
      </c>
      <c r="E129" s="64" t="s">
        <v>531</v>
      </c>
      <c r="F129" s="64">
        <v>2000</v>
      </c>
      <c r="G129" s="63">
        <v>1876.7</v>
      </c>
      <c r="H129" s="60">
        <v>0</v>
      </c>
      <c r="I129" s="64" t="s">
        <v>533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70">
        <f>SUM(G129:H129)</f>
        <v>1876.7</v>
      </c>
      <c r="T129" s="70">
        <f>SUM(J129:N129)</f>
        <v>0</v>
      </c>
    </row>
    <row r="130" spans="1:20" s="62" customFormat="1">
      <c r="A130" s="64">
        <v>1</v>
      </c>
      <c r="B130" s="64">
        <v>2120</v>
      </c>
      <c r="C130" s="67" t="s">
        <v>107</v>
      </c>
      <c r="D130" s="69">
        <v>35565</v>
      </c>
      <c r="E130" s="64" t="s">
        <v>531</v>
      </c>
      <c r="F130" s="64">
        <v>2000</v>
      </c>
      <c r="G130" s="63">
        <v>1209.71</v>
      </c>
      <c r="H130" s="60">
        <v>785.28</v>
      </c>
      <c r="I130" s="64" t="s">
        <v>533</v>
      </c>
      <c r="J130" s="60">
        <v>0</v>
      </c>
      <c r="K130" s="60">
        <v>0</v>
      </c>
      <c r="L130" s="60">
        <v>0</v>
      </c>
      <c r="M130" s="60">
        <v>0</v>
      </c>
      <c r="N130" s="60">
        <v>0</v>
      </c>
      <c r="O130" s="60">
        <v>0</v>
      </c>
      <c r="P130" s="60">
        <v>0</v>
      </c>
      <c r="Q130" s="60">
        <v>0</v>
      </c>
      <c r="R130" s="60">
        <v>0</v>
      </c>
      <c r="S130" s="70">
        <f>SUM(G130:H130)</f>
        <v>1994.99</v>
      </c>
      <c r="T130" s="70">
        <f>SUM(J130:N130)</f>
        <v>0</v>
      </c>
    </row>
    <row r="131" spans="1:20" s="62" customFormat="1">
      <c r="A131" s="64">
        <v>1</v>
      </c>
      <c r="B131" s="64">
        <v>2121</v>
      </c>
      <c r="C131" s="67" t="s">
        <v>108</v>
      </c>
      <c r="D131" s="69">
        <v>35583</v>
      </c>
      <c r="E131" s="64" t="s">
        <v>531</v>
      </c>
      <c r="F131" s="64">
        <v>2017</v>
      </c>
      <c r="G131" s="63">
        <v>1779.83</v>
      </c>
      <c r="H131" s="60">
        <v>0</v>
      </c>
      <c r="I131" s="64" t="s">
        <v>533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70">
        <f>SUM(G131:H131)</f>
        <v>1779.83</v>
      </c>
      <c r="T131" s="70">
        <f>SUM(J131:N131)</f>
        <v>0</v>
      </c>
    </row>
    <row r="132" spans="1:20" s="62" customFormat="1">
      <c r="A132" s="64">
        <v>1</v>
      </c>
      <c r="B132" s="64">
        <v>2122</v>
      </c>
      <c r="C132" s="67" t="s">
        <v>109</v>
      </c>
      <c r="D132" s="69">
        <v>35583</v>
      </c>
      <c r="E132" s="64" t="s">
        <v>531</v>
      </c>
      <c r="F132" s="64">
        <v>2017</v>
      </c>
      <c r="G132" s="63">
        <v>1779.83</v>
      </c>
      <c r="H132" s="60">
        <v>0</v>
      </c>
      <c r="I132" s="64" t="s">
        <v>533</v>
      </c>
      <c r="J132" s="60">
        <v>0</v>
      </c>
      <c r="K132" s="60">
        <v>0</v>
      </c>
      <c r="L132" s="60">
        <v>0</v>
      </c>
      <c r="M132" s="60">
        <v>0</v>
      </c>
      <c r="N132" s="60">
        <v>0</v>
      </c>
      <c r="O132" s="60">
        <v>0</v>
      </c>
      <c r="P132" s="60">
        <v>0</v>
      </c>
      <c r="Q132" s="60">
        <v>0</v>
      </c>
      <c r="R132" s="60">
        <v>0</v>
      </c>
      <c r="S132" s="70">
        <f>SUM(G132:H132)</f>
        <v>1779.83</v>
      </c>
      <c r="T132" s="70">
        <f>SUM(J132:N132)</f>
        <v>0</v>
      </c>
    </row>
    <row r="133" spans="1:20" s="62" customFormat="1">
      <c r="A133" s="64">
        <v>10</v>
      </c>
      <c r="B133" s="64">
        <v>2124</v>
      </c>
      <c r="C133" s="67" t="s">
        <v>452</v>
      </c>
      <c r="D133" s="69">
        <v>35597</v>
      </c>
      <c r="E133" s="64" t="s">
        <v>531</v>
      </c>
      <c r="F133" s="64">
        <v>2005</v>
      </c>
      <c r="G133" s="63">
        <v>2514.9499999999998</v>
      </c>
      <c r="H133" s="60">
        <v>0</v>
      </c>
      <c r="I133" s="64" t="s">
        <v>533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70">
        <f>SUM(G133:H133)</f>
        <v>2514.9499999999998</v>
      </c>
      <c r="T133" s="70">
        <f>SUM(J133:N133)</f>
        <v>0</v>
      </c>
    </row>
    <row r="134" spans="1:20" s="62" customFormat="1">
      <c r="A134" s="64">
        <v>1</v>
      </c>
      <c r="B134" s="64">
        <v>2125</v>
      </c>
      <c r="C134" s="67" t="s">
        <v>110</v>
      </c>
      <c r="D134" s="69">
        <v>35613</v>
      </c>
      <c r="E134" s="64" t="s">
        <v>531</v>
      </c>
      <c r="F134" s="64">
        <v>2003</v>
      </c>
      <c r="G134" s="63">
        <v>2772.72</v>
      </c>
      <c r="H134" s="60">
        <v>0</v>
      </c>
      <c r="I134" s="64" t="s">
        <v>533</v>
      </c>
      <c r="J134" s="60">
        <v>708.95</v>
      </c>
      <c r="K134" s="60">
        <v>0</v>
      </c>
      <c r="L134" s="60">
        <v>0</v>
      </c>
      <c r="M134" s="60">
        <v>0</v>
      </c>
      <c r="N134" s="60">
        <v>0</v>
      </c>
      <c r="O134" s="60">
        <v>0</v>
      </c>
      <c r="P134" s="60">
        <v>0</v>
      </c>
      <c r="Q134" s="60">
        <v>0</v>
      </c>
      <c r="R134" s="60">
        <v>0</v>
      </c>
      <c r="S134" s="70">
        <f>SUM(G134:H134)</f>
        <v>2772.72</v>
      </c>
      <c r="T134" s="70">
        <f>SUM(J134:N134)</f>
        <v>708.95</v>
      </c>
    </row>
    <row r="135" spans="1:20" s="62" customFormat="1">
      <c r="A135" s="64">
        <v>1</v>
      </c>
      <c r="B135" s="64">
        <v>2126</v>
      </c>
      <c r="C135" s="67" t="s">
        <v>111</v>
      </c>
      <c r="D135" s="69">
        <v>35613</v>
      </c>
      <c r="E135" s="64" t="s">
        <v>531</v>
      </c>
      <c r="F135" s="64">
        <v>2003</v>
      </c>
      <c r="G135" s="63">
        <v>2772.72</v>
      </c>
      <c r="H135" s="60">
        <v>0</v>
      </c>
      <c r="I135" s="64" t="s">
        <v>533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70">
        <f>SUM(G135:H135)</f>
        <v>2772.72</v>
      </c>
      <c r="T135" s="70">
        <f>SUM(J135:N135)</f>
        <v>0</v>
      </c>
    </row>
    <row r="136" spans="1:20" s="62" customFormat="1">
      <c r="A136" s="64">
        <v>1</v>
      </c>
      <c r="B136" s="64">
        <v>2128</v>
      </c>
      <c r="C136" s="67" t="s">
        <v>112</v>
      </c>
      <c r="D136" s="69">
        <v>35626</v>
      </c>
      <c r="E136" s="64" t="s">
        <v>531</v>
      </c>
      <c r="F136" s="64">
        <v>2003</v>
      </c>
      <c r="G136" s="63">
        <v>1470.44</v>
      </c>
      <c r="H136" s="60">
        <v>6143.13</v>
      </c>
      <c r="I136" s="64" t="s">
        <v>533</v>
      </c>
      <c r="J136" s="60">
        <v>0</v>
      </c>
      <c r="K136" s="60">
        <v>0</v>
      </c>
      <c r="L136" s="60">
        <v>0</v>
      </c>
      <c r="M136" s="60">
        <v>0</v>
      </c>
      <c r="N136" s="60">
        <v>0</v>
      </c>
      <c r="O136" s="60">
        <v>0</v>
      </c>
      <c r="P136" s="60">
        <v>0</v>
      </c>
      <c r="Q136" s="60">
        <v>0</v>
      </c>
      <c r="R136" s="60">
        <v>0</v>
      </c>
      <c r="S136" s="70">
        <f>SUM(G136:H136)</f>
        <v>7613.57</v>
      </c>
      <c r="T136" s="70">
        <f>SUM(J136:N136)</f>
        <v>0</v>
      </c>
    </row>
    <row r="137" spans="1:20" s="62" customFormat="1">
      <c r="A137" s="64">
        <v>1</v>
      </c>
      <c r="B137" s="64">
        <v>2129</v>
      </c>
      <c r="C137" s="67" t="s">
        <v>113</v>
      </c>
      <c r="D137" s="69">
        <v>35626</v>
      </c>
      <c r="E137" s="64" t="s">
        <v>531</v>
      </c>
      <c r="F137" s="64">
        <v>2021</v>
      </c>
      <c r="G137" s="63">
        <v>1614.36</v>
      </c>
      <c r="H137" s="60">
        <v>0</v>
      </c>
      <c r="I137" s="64" t="s">
        <v>533</v>
      </c>
      <c r="J137" s="60">
        <v>0</v>
      </c>
      <c r="K137" s="60">
        <v>0</v>
      </c>
      <c r="L137" s="60">
        <v>0</v>
      </c>
      <c r="M137" s="60">
        <v>0</v>
      </c>
      <c r="N137" s="60">
        <v>0</v>
      </c>
      <c r="O137" s="60">
        <v>0</v>
      </c>
      <c r="P137" s="60">
        <v>0</v>
      </c>
      <c r="Q137" s="60">
        <v>0</v>
      </c>
      <c r="R137" s="60">
        <v>0</v>
      </c>
      <c r="S137" s="70">
        <f>SUM(G137:H137)</f>
        <v>1614.36</v>
      </c>
      <c r="T137" s="70">
        <f>SUM(J137:N137)</f>
        <v>0</v>
      </c>
    </row>
    <row r="138" spans="1:20" s="62" customFormat="1">
      <c r="A138" s="64">
        <v>1</v>
      </c>
      <c r="B138" s="64">
        <v>2130</v>
      </c>
      <c r="C138" s="67" t="s">
        <v>114</v>
      </c>
      <c r="D138" s="69">
        <v>35626</v>
      </c>
      <c r="E138" s="64" t="s">
        <v>531</v>
      </c>
      <c r="F138" s="64">
        <v>2020</v>
      </c>
      <c r="G138" s="63">
        <v>1614.36</v>
      </c>
      <c r="H138" s="60">
        <v>0</v>
      </c>
      <c r="I138" s="64" t="s">
        <v>533</v>
      </c>
      <c r="J138" s="60">
        <v>0</v>
      </c>
      <c r="K138" s="60">
        <v>0</v>
      </c>
      <c r="L138" s="60">
        <v>0</v>
      </c>
      <c r="M138" s="60">
        <v>0</v>
      </c>
      <c r="N138" s="60">
        <v>0</v>
      </c>
      <c r="O138" s="60">
        <v>0</v>
      </c>
      <c r="P138" s="60">
        <v>0</v>
      </c>
      <c r="Q138" s="60">
        <v>0</v>
      </c>
      <c r="R138" s="60">
        <v>0</v>
      </c>
      <c r="S138" s="70">
        <f>SUM(G138:H138)</f>
        <v>1614.36</v>
      </c>
      <c r="T138" s="70">
        <f>SUM(J138:N138)</f>
        <v>0</v>
      </c>
    </row>
    <row r="139" spans="1:20" s="62" customFormat="1">
      <c r="A139" s="64">
        <v>1</v>
      </c>
      <c r="B139" s="64">
        <v>2131</v>
      </c>
      <c r="C139" s="67" t="s">
        <v>115</v>
      </c>
      <c r="D139" s="69">
        <v>35626</v>
      </c>
      <c r="E139" s="64" t="s">
        <v>531</v>
      </c>
      <c r="F139" s="64">
        <v>2003</v>
      </c>
      <c r="G139" s="63">
        <v>2514.9499999999998</v>
      </c>
      <c r="H139" s="60">
        <v>0</v>
      </c>
      <c r="I139" s="64" t="s">
        <v>533</v>
      </c>
      <c r="J139" s="60">
        <v>0</v>
      </c>
      <c r="K139" s="60">
        <v>0</v>
      </c>
      <c r="L139" s="60">
        <v>0</v>
      </c>
      <c r="M139" s="60">
        <v>0</v>
      </c>
      <c r="N139" s="60">
        <v>0</v>
      </c>
      <c r="O139" s="60">
        <v>0</v>
      </c>
      <c r="P139" s="60">
        <v>0</v>
      </c>
      <c r="Q139" s="60">
        <v>0</v>
      </c>
      <c r="R139" s="60">
        <v>0</v>
      </c>
      <c r="S139" s="70">
        <f>SUM(G139:H139)</f>
        <v>2514.9499999999998</v>
      </c>
      <c r="T139" s="70">
        <f>SUM(J139:N139)</f>
        <v>0</v>
      </c>
    </row>
    <row r="140" spans="1:20" s="62" customFormat="1">
      <c r="A140" s="64">
        <v>1</v>
      </c>
      <c r="B140" s="64">
        <v>2134</v>
      </c>
      <c r="C140" s="67" t="s">
        <v>116</v>
      </c>
      <c r="D140" s="69">
        <v>35628</v>
      </c>
      <c r="E140" s="64" t="s">
        <v>531</v>
      </c>
      <c r="F140" s="64">
        <v>2003</v>
      </c>
      <c r="G140" s="63">
        <v>2772.72</v>
      </c>
      <c r="H140" s="60">
        <v>0</v>
      </c>
      <c r="I140" s="64" t="s">
        <v>533</v>
      </c>
      <c r="J140" s="60">
        <v>0</v>
      </c>
      <c r="K140" s="60">
        <v>0</v>
      </c>
      <c r="L140" s="60">
        <v>0</v>
      </c>
      <c r="M140" s="60">
        <v>0</v>
      </c>
      <c r="N140" s="60">
        <v>0</v>
      </c>
      <c r="O140" s="60">
        <v>0</v>
      </c>
      <c r="P140" s="60">
        <v>0</v>
      </c>
      <c r="Q140" s="60">
        <v>0</v>
      </c>
      <c r="R140" s="60">
        <v>0</v>
      </c>
      <c r="S140" s="70">
        <f>SUM(G140:H140)</f>
        <v>2772.72</v>
      </c>
      <c r="T140" s="70">
        <f>SUM(J140:N140)</f>
        <v>0</v>
      </c>
    </row>
    <row r="141" spans="1:20" s="62" customFormat="1">
      <c r="A141" s="64">
        <v>1</v>
      </c>
      <c r="B141" s="64">
        <v>2136</v>
      </c>
      <c r="C141" s="67" t="s">
        <v>117</v>
      </c>
      <c r="D141" s="69">
        <v>35643</v>
      </c>
      <c r="E141" s="64" t="s">
        <v>531</v>
      </c>
      <c r="F141" s="64">
        <v>2000</v>
      </c>
      <c r="G141" s="63">
        <v>1621.15</v>
      </c>
      <c r="H141" s="60">
        <v>0</v>
      </c>
      <c r="I141" s="64" t="s">
        <v>533</v>
      </c>
      <c r="J141" s="60">
        <v>708.95</v>
      </c>
      <c r="K141" s="60">
        <v>0</v>
      </c>
      <c r="L141" s="60">
        <v>0</v>
      </c>
      <c r="M141" s="60">
        <v>0</v>
      </c>
      <c r="N141" s="60">
        <v>0</v>
      </c>
      <c r="O141" s="60">
        <v>0</v>
      </c>
      <c r="P141" s="60">
        <v>0</v>
      </c>
      <c r="Q141" s="60">
        <v>0</v>
      </c>
      <c r="R141" s="60">
        <v>0</v>
      </c>
      <c r="S141" s="70">
        <f>SUM(G141:H141)</f>
        <v>1621.15</v>
      </c>
      <c r="T141" s="70">
        <f>SUM(J141:N141)</f>
        <v>708.95</v>
      </c>
    </row>
    <row r="142" spans="1:20" s="62" customFormat="1">
      <c r="A142" s="64">
        <v>1</v>
      </c>
      <c r="B142" s="64">
        <v>2137</v>
      </c>
      <c r="C142" s="67" t="s">
        <v>118</v>
      </c>
      <c r="D142" s="69">
        <v>35643</v>
      </c>
      <c r="E142" s="64" t="s">
        <v>531</v>
      </c>
      <c r="F142" s="64">
        <v>2024</v>
      </c>
      <c r="G142" s="63">
        <v>4804.01</v>
      </c>
      <c r="H142" s="60">
        <v>2150.33</v>
      </c>
      <c r="I142" s="64" t="s">
        <v>533</v>
      </c>
      <c r="J142" s="60">
        <v>3057.34</v>
      </c>
      <c r="K142" s="60">
        <v>0</v>
      </c>
      <c r="L142" s="60">
        <v>0</v>
      </c>
      <c r="M142" s="60">
        <v>0</v>
      </c>
      <c r="N142" s="60">
        <v>0</v>
      </c>
      <c r="O142" s="60">
        <v>0</v>
      </c>
      <c r="P142" s="60">
        <v>0</v>
      </c>
      <c r="Q142" s="60">
        <v>0</v>
      </c>
      <c r="R142" s="60">
        <v>0</v>
      </c>
      <c r="S142" s="70">
        <f>SUM(G142:H142)</f>
        <v>6954.34</v>
      </c>
      <c r="T142" s="70">
        <f>SUM(J142:N142)</f>
        <v>3057.34</v>
      </c>
    </row>
    <row r="143" spans="1:20" s="62" customFormat="1">
      <c r="A143" s="64">
        <v>1</v>
      </c>
      <c r="B143" s="64">
        <v>2140</v>
      </c>
      <c r="C143" s="67" t="s">
        <v>119</v>
      </c>
      <c r="D143" s="69">
        <v>35643</v>
      </c>
      <c r="E143" s="64" t="s">
        <v>531</v>
      </c>
      <c r="F143" s="64">
        <v>2006</v>
      </c>
      <c r="G143" s="63">
        <v>2899.18</v>
      </c>
      <c r="H143" s="60">
        <v>1786.52</v>
      </c>
      <c r="I143" s="64" t="s">
        <v>533</v>
      </c>
      <c r="J143" s="60">
        <v>0</v>
      </c>
      <c r="K143" s="60">
        <v>0</v>
      </c>
      <c r="L143" s="60">
        <v>0</v>
      </c>
      <c r="M143" s="60">
        <v>0</v>
      </c>
      <c r="N143" s="60">
        <v>0</v>
      </c>
      <c r="O143" s="60">
        <v>0</v>
      </c>
      <c r="P143" s="60">
        <v>0</v>
      </c>
      <c r="Q143" s="60">
        <v>0</v>
      </c>
      <c r="R143" s="60">
        <v>0</v>
      </c>
      <c r="S143" s="70">
        <f>SUM(G143:H143)</f>
        <v>4685.7</v>
      </c>
      <c r="T143" s="70">
        <f>SUM(J143:N143)</f>
        <v>0</v>
      </c>
    </row>
    <row r="144" spans="1:20" s="62" customFormat="1">
      <c r="A144" s="64">
        <v>1</v>
      </c>
      <c r="B144" s="64">
        <v>2142</v>
      </c>
      <c r="C144" s="67" t="s">
        <v>120</v>
      </c>
      <c r="D144" s="69">
        <v>35765</v>
      </c>
      <c r="E144" s="64" t="s">
        <v>531</v>
      </c>
      <c r="F144" s="64">
        <v>2006</v>
      </c>
      <c r="G144" s="63">
        <v>3523.98</v>
      </c>
      <c r="H144" s="60">
        <v>937.2</v>
      </c>
      <c r="I144" s="64" t="s">
        <v>533</v>
      </c>
      <c r="J144" s="60">
        <v>0</v>
      </c>
      <c r="K144" s="60">
        <v>0</v>
      </c>
      <c r="L144" s="60">
        <v>0</v>
      </c>
      <c r="M144" s="60">
        <v>0</v>
      </c>
      <c r="N144" s="60">
        <v>0</v>
      </c>
      <c r="O144" s="60">
        <v>0</v>
      </c>
      <c r="P144" s="60">
        <v>0</v>
      </c>
      <c r="Q144" s="60">
        <v>0</v>
      </c>
      <c r="R144" s="60">
        <v>0</v>
      </c>
      <c r="S144" s="70">
        <f>SUM(G144:H144)</f>
        <v>4461.18</v>
      </c>
      <c r="T144" s="70">
        <f>SUM(J144:N144)</f>
        <v>0</v>
      </c>
    </row>
    <row r="145" spans="1:20" s="62" customFormat="1">
      <c r="A145" s="64">
        <v>1</v>
      </c>
      <c r="B145" s="64">
        <v>2143</v>
      </c>
      <c r="C145" s="67" t="s">
        <v>121</v>
      </c>
      <c r="D145" s="69">
        <v>35765</v>
      </c>
      <c r="E145" s="64" t="s">
        <v>531</v>
      </c>
      <c r="F145" s="64">
        <v>2003</v>
      </c>
      <c r="G145" s="63">
        <v>1621.15</v>
      </c>
      <c r="H145" s="60">
        <v>0</v>
      </c>
      <c r="I145" s="64" t="s">
        <v>533</v>
      </c>
      <c r="J145" s="60">
        <v>0</v>
      </c>
      <c r="K145" s="60">
        <v>0</v>
      </c>
      <c r="L145" s="60">
        <v>0</v>
      </c>
      <c r="M145" s="60">
        <v>0</v>
      </c>
      <c r="N145" s="60">
        <v>0</v>
      </c>
      <c r="O145" s="60">
        <v>0</v>
      </c>
      <c r="P145" s="60">
        <v>0</v>
      </c>
      <c r="Q145" s="60">
        <v>0</v>
      </c>
      <c r="R145" s="60">
        <v>0</v>
      </c>
      <c r="S145" s="70">
        <f>SUM(G145:H145)</f>
        <v>1621.15</v>
      </c>
      <c r="T145" s="70">
        <f>SUM(J145:N145)</f>
        <v>0</v>
      </c>
    </row>
    <row r="146" spans="1:20" s="62" customFormat="1">
      <c r="A146" s="64">
        <v>1</v>
      </c>
      <c r="B146" s="64">
        <v>2145</v>
      </c>
      <c r="C146" s="67" t="s">
        <v>122</v>
      </c>
      <c r="D146" s="69">
        <v>35765</v>
      </c>
      <c r="E146" s="64" t="s">
        <v>531</v>
      </c>
      <c r="F146" s="64">
        <v>2003</v>
      </c>
      <c r="G146" s="63">
        <v>2772.72</v>
      </c>
      <c r="H146" s="60">
        <v>0</v>
      </c>
      <c r="I146" s="64" t="s">
        <v>533</v>
      </c>
      <c r="J146" s="60">
        <v>0</v>
      </c>
      <c r="K146" s="60">
        <v>0</v>
      </c>
      <c r="L146" s="60">
        <v>0</v>
      </c>
      <c r="M146" s="60">
        <v>0</v>
      </c>
      <c r="N146" s="60">
        <v>0</v>
      </c>
      <c r="O146" s="60">
        <v>0</v>
      </c>
      <c r="P146" s="60">
        <v>0</v>
      </c>
      <c r="Q146" s="60">
        <v>0</v>
      </c>
      <c r="R146" s="60">
        <v>0</v>
      </c>
      <c r="S146" s="70">
        <f>SUM(G146:H146)</f>
        <v>2772.72</v>
      </c>
      <c r="T146" s="70">
        <f>SUM(J146:N146)</f>
        <v>0</v>
      </c>
    </row>
    <row r="147" spans="1:20" s="62" customFormat="1">
      <c r="A147" s="64">
        <v>1</v>
      </c>
      <c r="B147" s="64">
        <v>2146</v>
      </c>
      <c r="C147" s="67" t="s">
        <v>123</v>
      </c>
      <c r="D147" s="69">
        <v>35765</v>
      </c>
      <c r="E147" s="64" t="s">
        <v>531</v>
      </c>
      <c r="F147" s="64">
        <v>2003</v>
      </c>
      <c r="G147" s="63">
        <v>2395.17</v>
      </c>
      <c r="H147" s="60">
        <v>0</v>
      </c>
      <c r="I147" s="64" t="s">
        <v>533</v>
      </c>
      <c r="J147" s="60">
        <v>0</v>
      </c>
      <c r="K147" s="60">
        <v>0</v>
      </c>
      <c r="L147" s="60">
        <v>0</v>
      </c>
      <c r="M147" s="60">
        <v>0</v>
      </c>
      <c r="N147" s="60">
        <v>0</v>
      </c>
      <c r="O147" s="60">
        <v>0</v>
      </c>
      <c r="P147" s="60">
        <v>0</v>
      </c>
      <c r="Q147" s="60">
        <v>0</v>
      </c>
      <c r="R147" s="60">
        <v>0</v>
      </c>
      <c r="S147" s="70">
        <f>SUM(G147:H147)</f>
        <v>2395.17</v>
      </c>
      <c r="T147" s="70">
        <f>SUM(J147:N147)</f>
        <v>0</v>
      </c>
    </row>
    <row r="148" spans="1:20" s="62" customFormat="1">
      <c r="A148" s="64">
        <v>1</v>
      </c>
      <c r="B148" s="64">
        <v>2149</v>
      </c>
      <c r="C148" s="67" t="s">
        <v>124</v>
      </c>
      <c r="D148" s="69">
        <v>35765</v>
      </c>
      <c r="E148" s="64" t="s">
        <v>531</v>
      </c>
      <c r="F148" s="64">
        <v>2003</v>
      </c>
      <c r="G148" s="63">
        <v>2395.17</v>
      </c>
      <c r="H148" s="60">
        <v>0</v>
      </c>
      <c r="I148" s="64" t="s">
        <v>533</v>
      </c>
      <c r="J148" s="60">
        <v>0</v>
      </c>
      <c r="K148" s="60">
        <v>0</v>
      </c>
      <c r="L148" s="60">
        <v>0</v>
      </c>
      <c r="M148" s="60">
        <v>0</v>
      </c>
      <c r="N148" s="60">
        <v>0</v>
      </c>
      <c r="O148" s="60">
        <v>0</v>
      </c>
      <c r="P148" s="60">
        <v>0</v>
      </c>
      <c r="Q148" s="60">
        <v>0</v>
      </c>
      <c r="R148" s="60">
        <v>0</v>
      </c>
      <c r="S148" s="70">
        <f>SUM(G148:H148)</f>
        <v>2395.17</v>
      </c>
      <c r="T148" s="70">
        <f>SUM(J148:N148)</f>
        <v>0</v>
      </c>
    </row>
    <row r="149" spans="1:20" s="62" customFormat="1">
      <c r="A149" s="64">
        <v>14</v>
      </c>
      <c r="B149" s="64">
        <v>2151</v>
      </c>
      <c r="C149" s="67" t="s">
        <v>125</v>
      </c>
      <c r="D149" s="69">
        <v>35765</v>
      </c>
      <c r="E149" s="64" t="s">
        <v>531</v>
      </c>
      <c r="F149" s="64">
        <v>2006</v>
      </c>
      <c r="G149" s="63">
        <v>1614.36</v>
      </c>
      <c r="H149" s="60">
        <v>884.15</v>
      </c>
      <c r="I149" s="64" t="s">
        <v>533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70">
        <f>SUM(G149:H149)</f>
        <v>2498.5099999999998</v>
      </c>
      <c r="T149" s="70">
        <f>SUM(J149:N149)</f>
        <v>0</v>
      </c>
    </row>
    <row r="150" spans="1:20" s="62" customFormat="1">
      <c r="A150" s="64">
        <v>1</v>
      </c>
      <c r="B150" s="64">
        <v>2153</v>
      </c>
      <c r="C150" s="67" t="s">
        <v>126</v>
      </c>
      <c r="D150" s="69">
        <v>35765</v>
      </c>
      <c r="E150" s="64" t="s">
        <v>531</v>
      </c>
      <c r="F150" s="64">
        <v>2003</v>
      </c>
      <c r="G150" s="63">
        <v>2911.36</v>
      </c>
      <c r="H150" s="60">
        <v>0</v>
      </c>
      <c r="I150" s="64" t="s">
        <v>533</v>
      </c>
      <c r="J150" s="60">
        <v>0</v>
      </c>
      <c r="K150" s="60">
        <v>0</v>
      </c>
      <c r="L150" s="60">
        <v>0</v>
      </c>
      <c r="M150" s="60">
        <v>0</v>
      </c>
      <c r="N150" s="60">
        <v>0</v>
      </c>
      <c r="O150" s="60">
        <v>0</v>
      </c>
      <c r="P150" s="60">
        <v>0</v>
      </c>
      <c r="Q150" s="60">
        <v>0</v>
      </c>
      <c r="R150" s="60">
        <v>0</v>
      </c>
      <c r="S150" s="70">
        <f>SUM(G150:H150)</f>
        <v>2911.36</v>
      </c>
      <c r="T150" s="70">
        <f>SUM(J150:N150)</f>
        <v>0</v>
      </c>
    </row>
    <row r="151" spans="1:20" s="62" customFormat="1">
      <c r="A151" s="64">
        <v>1</v>
      </c>
      <c r="B151" s="64">
        <v>2156</v>
      </c>
      <c r="C151" s="67" t="s">
        <v>127</v>
      </c>
      <c r="D151" s="69">
        <v>35800</v>
      </c>
      <c r="E151" s="64" t="s">
        <v>531</v>
      </c>
      <c r="F151" s="64">
        <v>2009</v>
      </c>
      <c r="G151" s="63">
        <v>2761.12</v>
      </c>
      <c r="H151" s="60">
        <v>0</v>
      </c>
      <c r="I151" s="64" t="s">
        <v>533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70">
        <f>SUM(G151:H151)</f>
        <v>2761.12</v>
      </c>
      <c r="T151" s="70">
        <f>SUM(J151:N151)</f>
        <v>0</v>
      </c>
    </row>
    <row r="152" spans="1:20" s="62" customFormat="1">
      <c r="A152" s="64">
        <v>1</v>
      </c>
      <c r="B152" s="64">
        <v>2159</v>
      </c>
      <c r="C152" s="67" t="s">
        <v>128</v>
      </c>
      <c r="D152" s="69">
        <v>35836</v>
      </c>
      <c r="E152" s="64" t="s">
        <v>531</v>
      </c>
      <c r="F152" s="64">
        <v>2009</v>
      </c>
      <c r="G152" s="63">
        <v>2761.12</v>
      </c>
      <c r="H152" s="60">
        <v>2405.83</v>
      </c>
      <c r="I152" s="64" t="s">
        <v>533</v>
      </c>
      <c r="J152" s="60">
        <v>0</v>
      </c>
      <c r="K152" s="60">
        <v>0</v>
      </c>
      <c r="L152" s="60">
        <v>0</v>
      </c>
      <c r="M152" s="60">
        <v>0</v>
      </c>
      <c r="N152" s="60">
        <v>0</v>
      </c>
      <c r="O152" s="60">
        <v>0</v>
      </c>
      <c r="P152" s="60">
        <v>0</v>
      </c>
      <c r="Q152" s="60">
        <v>0</v>
      </c>
      <c r="R152" s="60">
        <v>0</v>
      </c>
      <c r="S152" s="70">
        <f>SUM(G152:H152)</f>
        <v>5166.95</v>
      </c>
      <c r="T152" s="70">
        <f>SUM(J152:N152)</f>
        <v>0</v>
      </c>
    </row>
    <row r="153" spans="1:20" s="62" customFormat="1">
      <c r="A153" s="64">
        <v>1</v>
      </c>
      <c r="B153" s="64">
        <v>2161</v>
      </c>
      <c r="C153" s="67" t="s">
        <v>130</v>
      </c>
      <c r="D153" s="69">
        <v>35836</v>
      </c>
      <c r="E153" s="64" t="s">
        <v>531</v>
      </c>
      <c r="F153" s="64">
        <v>2006</v>
      </c>
      <c r="G153" s="63">
        <v>2899.18</v>
      </c>
      <c r="H153" s="60">
        <v>937.2</v>
      </c>
      <c r="I153" s="64" t="s">
        <v>533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70">
        <f>SUM(G153:H153)</f>
        <v>3836.38</v>
      </c>
      <c r="T153" s="70">
        <f>SUM(J153:N153)</f>
        <v>0</v>
      </c>
    </row>
    <row r="154" spans="1:20" s="62" customFormat="1">
      <c r="A154" s="64">
        <v>1</v>
      </c>
      <c r="B154" s="64">
        <v>2181</v>
      </c>
      <c r="C154" s="67" t="s">
        <v>131</v>
      </c>
      <c r="D154" s="69">
        <v>36069</v>
      </c>
      <c r="E154" s="64" t="s">
        <v>531</v>
      </c>
      <c r="F154" s="64">
        <v>2035</v>
      </c>
      <c r="G154" s="63">
        <v>7223.83</v>
      </c>
      <c r="H154" s="60">
        <v>2208.61</v>
      </c>
      <c r="I154" s="64" t="s">
        <v>533</v>
      </c>
      <c r="J154" s="60">
        <v>0</v>
      </c>
      <c r="K154" s="60">
        <v>0</v>
      </c>
      <c r="L154" s="60">
        <v>0</v>
      </c>
      <c r="M154" s="60">
        <v>0</v>
      </c>
      <c r="N154" s="60">
        <v>0</v>
      </c>
      <c r="O154" s="60">
        <v>0</v>
      </c>
      <c r="P154" s="60">
        <v>0</v>
      </c>
      <c r="Q154" s="60">
        <v>0</v>
      </c>
      <c r="R154" s="60">
        <v>0</v>
      </c>
      <c r="S154" s="70">
        <f>SUM(G154:H154)</f>
        <v>9432.44</v>
      </c>
      <c r="T154" s="70">
        <f>SUM(J154:N154)</f>
        <v>0</v>
      </c>
    </row>
    <row r="155" spans="1:20" s="62" customFormat="1">
      <c r="A155" s="64">
        <v>1</v>
      </c>
      <c r="B155" s="64">
        <v>2330</v>
      </c>
      <c r="C155" s="67" t="s">
        <v>138</v>
      </c>
      <c r="D155" s="69">
        <v>39286</v>
      </c>
      <c r="E155" s="64" t="s">
        <v>531</v>
      </c>
      <c r="F155" s="64">
        <v>2026</v>
      </c>
      <c r="G155" s="63">
        <v>3764.06</v>
      </c>
      <c r="H155" s="60">
        <v>0</v>
      </c>
      <c r="I155" s="64" t="s">
        <v>533</v>
      </c>
      <c r="J155" s="60">
        <v>708.95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70">
        <f>SUM(G155:H155)</f>
        <v>3764.06</v>
      </c>
      <c r="T155" s="70">
        <f>SUM(J155:N155)</f>
        <v>708.95</v>
      </c>
    </row>
    <row r="156" spans="1:20" s="62" customFormat="1">
      <c r="A156" s="64">
        <v>1</v>
      </c>
      <c r="B156" s="64">
        <v>2337</v>
      </c>
      <c r="C156" s="67" t="s">
        <v>139</v>
      </c>
      <c r="D156" s="69">
        <v>39302</v>
      </c>
      <c r="E156" s="64" t="s">
        <v>531</v>
      </c>
      <c r="F156" s="64">
        <v>2035</v>
      </c>
      <c r="G156" s="63">
        <v>4656.5600000000004</v>
      </c>
      <c r="H156" s="60">
        <v>0</v>
      </c>
      <c r="I156" s="64" t="s">
        <v>533</v>
      </c>
      <c r="J156" s="60">
        <v>0</v>
      </c>
      <c r="K156" s="60">
        <v>0</v>
      </c>
      <c r="L156" s="60">
        <v>0</v>
      </c>
      <c r="M156" s="60">
        <v>0</v>
      </c>
      <c r="N156" s="60">
        <v>0</v>
      </c>
      <c r="O156" s="60">
        <v>0</v>
      </c>
      <c r="P156" s="60">
        <v>0</v>
      </c>
      <c r="Q156" s="60">
        <v>0</v>
      </c>
      <c r="R156" s="60">
        <v>0</v>
      </c>
      <c r="S156" s="70">
        <f>SUM(G156:H156)</f>
        <v>4656.5600000000004</v>
      </c>
      <c r="T156" s="70">
        <f>SUM(J156:N156)</f>
        <v>0</v>
      </c>
    </row>
    <row r="157" spans="1:20" s="62" customFormat="1">
      <c r="A157" s="64">
        <v>1</v>
      </c>
      <c r="B157" s="64">
        <v>2339</v>
      </c>
      <c r="C157" s="67" t="s">
        <v>140</v>
      </c>
      <c r="D157" s="69">
        <v>39302</v>
      </c>
      <c r="E157" s="64" t="s">
        <v>531</v>
      </c>
      <c r="F157" s="64">
        <v>2035</v>
      </c>
      <c r="G157" s="63">
        <v>4656.5600000000004</v>
      </c>
      <c r="H157" s="60">
        <v>3051.41</v>
      </c>
      <c r="I157" s="64" t="s">
        <v>533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70">
        <f>SUM(G157:H157)</f>
        <v>7707.97</v>
      </c>
      <c r="T157" s="70">
        <f>SUM(J157:N157)</f>
        <v>0</v>
      </c>
    </row>
    <row r="158" spans="1:20" s="62" customFormat="1">
      <c r="A158" s="64">
        <v>1</v>
      </c>
      <c r="B158" s="64">
        <v>2342</v>
      </c>
      <c r="C158" s="67" t="s">
        <v>141</v>
      </c>
      <c r="D158" s="69">
        <v>39302</v>
      </c>
      <c r="E158" s="64" t="s">
        <v>531</v>
      </c>
      <c r="F158" s="64">
        <v>2035</v>
      </c>
      <c r="G158" s="63">
        <v>4656.5600000000004</v>
      </c>
      <c r="H158" s="60">
        <v>0</v>
      </c>
      <c r="I158" s="64" t="s">
        <v>533</v>
      </c>
      <c r="J158" s="60">
        <v>1993.92</v>
      </c>
      <c r="K158" s="60">
        <v>0</v>
      </c>
      <c r="L158" s="60">
        <v>0</v>
      </c>
      <c r="M158" s="60">
        <v>0</v>
      </c>
      <c r="N158" s="60">
        <v>0</v>
      </c>
      <c r="O158" s="60">
        <v>0</v>
      </c>
      <c r="P158" s="60">
        <v>0</v>
      </c>
      <c r="Q158" s="60">
        <v>0</v>
      </c>
      <c r="R158" s="60">
        <v>0</v>
      </c>
      <c r="S158" s="70">
        <f>SUM(G158:H158)</f>
        <v>4656.5600000000004</v>
      </c>
      <c r="T158" s="70">
        <f>SUM(J158:N158)</f>
        <v>1993.92</v>
      </c>
    </row>
    <row r="159" spans="1:20" s="62" customFormat="1">
      <c r="A159" s="64">
        <v>1</v>
      </c>
      <c r="B159" s="64">
        <v>2343</v>
      </c>
      <c r="C159" s="67" t="s">
        <v>142</v>
      </c>
      <c r="D159" s="69">
        <v>39302</v>
      </c>
      <c r="E159" s="64" t="s">
        <v>531</v>
      </c>
      <c r="F159" s="64">
        <v>2035</v>
      </c>
      <c r="G159" s="63">
        <v>4656.5600000000004</v>
      </c>
      <c r="H159" s="60">
        <v>3051.41</v>
      </c>
      <c r="I159" s="64" t="s">
        <v>533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70">
        <f>SUM(G159:H159)</f>
        <v>7707.97</v>
      </c>
      <c r="T159" s="70">
        <f>SUM(J159:N159)</f>
        <v>0</v>
      </c>
    </row>
    <row r="160" spans="1:20" s="62" customFormat="1">
      <c r="A160" s="64">
        <v>1</v>
      </c>
      <c r="B160" s="64">
        <v>2344</v>
      </c>
      <c r="C160" s="67" t="s">
        <v>143</v>
      </c>
      <c r="D160" s="69">
        <v>39302</v>
      </c>
      <c r="E160" s="64" t="s">
        <v>531</v>
      </c>
      <c r="F160" s="64">
        <v>2036</v>
      </c>
      <c r="G160" s="63">
        <v>4656.5600000000004</v>
      </c>
      <c r="H160" s="60">
        <v>0</v>
      </c>
      <c r="I160" s="64" t="s">
        <v>533</v>
      </c>
      <c r="J160" s="60">
        <v>5739.47</v>
      </c>
      <c r="K160" s="60">
        <v>0</v>
      </c>
      <c r="L160" s="60">
        <v>0</v>
      </c>
      <c r="M160" s="60">
        <v>0</v>
      </c>
      <c r="N160" s="60">
        <v>0</v>
      </c>
      <c r="O160" s="60">
        <v>0</v>
      </c>
      <c r="P160" s="60">
        <v>0</v>
      </c>
      <c r="Q160" s="60">
        <v>0</v>
      </c>
      <c r="R160" s="60">
        <v>0</v>
      </c>
      <c r="S160" s="70">
        <f>SUM(G160:H160)</f>
        <v>4656.5600000000004</v>
      </c>
      <c r="T160" s="70">
        <f>SUM(J160:N160)</f>
        <v>5739.47</v>
      </c>
    </row>
    <row r="161" spans="1:20" s="62" customFormat="1">
      <c r="A161" s="64">
        <v>1</v>
      </c>
      <c r="B161" s="64">
        <v>2351</v>
      </c>
      <c r="C161" s="67" t="s">
        <v>144</v>
      </c>
      <c r="D161" s="69">
        <v>39310</v>
      </c>
      <c r="E161" s="64" t="s">
        <v>531</v>
      </c>
      <c r="F161" s="64">
        <v>2003</v>
      </c>
      <c r="G161" s="63">
        <v>1333.73</v>
      </c>
      <c r="H161" s="60">
        <v>0</v>
      </c>
      <c r="I161" s="64" t="s">
        <v>533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70">
        <f>SUM(G161:H161)</f>
        <v>1333.73</v>
      </c>
      <c r="T161" s="70">
        <f>SUM(J161:N161)</f>
        <v>0</v>
      </c>
    </row>
    <row r="162" spans="1:20" s="62" customFormat="1">
      <c r="A162" s="64">
        <v>1</v>
      </c>
      <c r="B162" s="64">
        <v>2363</v>
      </c>
      <c r="C162" s="67" t="s">
        <v>145</v>
      </c>
      <c r="D162" s="69">
        <v>39310</v>
      </c>
      <c r="E162" s="64" t="s">
        <v>531</v>
      </c>
      <c r="F162" s="64">
        <v>2003</v>
      </c>
      <c r="G162" s="63">
        <v>1333.73</v>
      </c>
      <c r="H162" s="60">
        <v>0</v>
      </c>
      <c r="I162" s="64" t="s">
        <v>533</v>
      </c>
      <c r="J162" s="60">
        <v>0</v>
      </c>
      <c r="K162" s="60">
        <v>0</v>
      </c>
      <c r="L162" s="60">
        <v>0</v>
      </c>
      <c r="M162" s="60">
        <v>0</v>
      </c>
      <c r="N162" s="60">
        <v>0</v>
      </c>
      <c r="O162" s="60">
        <v>0</v>
      </c>
      <c r="P162" s="60">
        <v>0</v>
      </c>
      <c r="Q162" s="60">
        <v>0</v>
      </c>
      <c r="R162" s="60">
        <v>0</v>
      </c>
      <c r="S162" s="70">
        <f>SUM(G162:H162)</f>
        <v>1333.73</v>
      </c>
      <c r="T162" s="70">
        <f>SUM(J162:N162)</f>
        <v>0</v>
      </c>
    </row>
    <row r="163" spans="1:20" s="62" customFormat="1">
      <c r="A163" s="64">
        <v>1</v>
      </c>
      <c r="B163" s="64">
        <v>2367</v>
      </c>
      <c r="C163" s="67" t="s">
        <v>146</v>
      </c>
      <c r="D163" s="69">
        <v>39310</v>
      </c>
      <c r="E163" s="64" t="s">
        <v>531</v>
      </c>
      <c r="F163" s="64">
        <v>2018</v>
      </c>
      <c r="G163" s="63">
        <v>1537.47</v>
      </c>
      <c r="H163" s="60">
        <v>0</v>
      </c>
      <c r="I163" s="64" t="s">
        <v>533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70">
        <f>SUM(G163:H163)</f>
        <v>1537.47</v>
      </c>
      <c r="T163" s="70">
        <f>SUM(J163:N163)</f>
        <v>0</v>
      </c>
    </row>
    <row r="164" spans="1:20" s="62" customFormat="1">
      <c r="A164" s="64">
        <v>1</v>
      </c>
      <c r="B164" s="64">
        <v>2371</v>
      </c>
      <c r="C164" s="67" t="s">
        <v>147</v>
      </c>
      <c r="D164" s="69">
        <v>39310</v>
      </c>
      <c r="E164" s="64" t="s">
        <v>531</v>
      </c>
      <c r="F164" s="64">
        <v>2019</v>
      </c>
      <c r="G164" s="63">
        <v>1962.27</v>
      </c>
      <c r="H164" s="60">
        <v>0</v>
      </c>
      <c r="I164" s="64" t="s">
        <v>533</v>
      </c>
      <c r="J164" s="60">
        <v>0</v>
      </c>
      <c r="K164" s="60">
        <v>0</v>
      </c>
      <c r="L164" s="60">
        <v>0</v>
      </c>
      <c r="M164" s="60">
        <v>0</v>
      </c>
      <c r="N164" s="60">
        <v>0</v>
      </c>
      <c r="O164" s="60">
        <v>0</v>
      </c>
      <c r="P164" s="60">
        <v>0</v>
      </c>
      <c r="Q164" s="60">
        <v>0</v>
      </c>
      <c r="R164" s="60">
        <v>0</v>
      </c>
      <c r="S164" s="70">
        <f>SUM(G164:H164)</f>
        <v>1962.27</v>
      </c>
      <c r="T164" s="70">
        <f>SUM(J164:N164)</f>
        <v>0</v>
      </c>
    </row>
    <row r="165" spans="1:20" s="62" customFormat="1">
      <c r="A165" s="64">
        <v>1</v>
      </c>
      <c r="B165" s="64">
        <v>2382</v>
      </c>
      <c r="C165" s="67" t="s">
        <v>148</v>
      </c>
      <c r="D165" s="69">
        <v>39342</v>
      </c>
      <c r="E165" s="64" t="s">
        <v>531</v>
      </c>
      <c r="F165" s="64">
        <v>2035</v>
      </c>
      <c r="G165" s="63">
        <v>4656.5600000000004</v>
      </c>
      <c r="H165" s="60">
        <v>0</v>
      </c>
      <c r="I165" s="64" t="s">
        <v>533</v>
      </c>
      <c r="J165" s="60">
        <v>5739.47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70">
        <f>SUM(G165:H165)</f>
        <v>4656.5600000000004</v>
      </c>
      <c r="T165" s="70">
        <f>SUM(J165:N165)</f>
        <v>5739.47</v>
      </c>
    </row>
    <row r="166" spans="1:20" s="62" customFormat="1">
      <c r="A166" s="64">
        <v>1</v>
      </c>
      <c r="B166" s="64">
        <v>2384</v>
      </c>
      <c r="C166" s="67" t="s">
        <v>149</v>
      </c>
      <c r="D166" s="69">
        <v>39342</v>
      </c>
      <c r="E166" s="64" t="s">
        <v>531</v>
      </c>
      <c r="F166" s="64">
        <v>2018</v>
      </c>
      <c r="G166" s="63">
        <v>1537.47</v>
      </c>
      <c r="H166" s="60">
        <v>0</v>
      </c>
      <c r="I166" s="64" t="s">
        <v>533</v>
      </c>
      <c r="J166" s="60">
        <v>0</v>
      </c>
      <c r="K166" s="60">
        <v>0</v>
      </c>
      <c r="L166" s="60">
        <v>0</v>
      </c>
      <c r="M166" s="60">
        <v>0</v>
      </c>
      <c r="N166" s="60">
        <v>0</v>
      </c>
      <c r="O166" s="60">
        <v>0</v>
      </c>
      <c r="P166" s="60">
        <v>0</v>
      </c>
      <c r="Q166" s="60">
        <v>0</v>
      </c>
      <c r="R166" s="60">
        <v>0</v>
      </c>
      <c r="S166" s="70">
        <f>SUM(G166:H166)</f>
        <v>1537.47</v>
      </c>
      <c r="T166" s="70">
        <f>SUM(J166:N166)</f>
        <v>0</v>
      </c>
    </row>
    <row r="167" spans="1:20" s="62" customFormat="1">
      <c r="A167" s="64">
        <v>1</v>
      </c>
      <c r="B167" s="64">
        <v>2392</v>
      </c>
      <c r="C167" s="67" t="s">
        <v>150</v>
      </c>
      <c r="D167" s="69">
        <v>39342</v>
      </c>
      <c r="E167" s="64" t="s">
        <v>531</v>
      </c>
      <c r="F167" s="64">
        <v>2021</v>
      </c>
      <c r="G167" s="63">
        <v>1537.47</v>
      </c>
      <c r="H167" s="60">
        <v>0</v>
      </c>
      <c r="I167" s="64" t="s">
        <v>533</v>
      </c>
      <c r="J167" s="60">
        <v>1993.92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70">
        <f>SUM(G167:H167)</f>
        <v>1537.47</v>
      </c>
      <c r="T167" s="70">
        <f>SUM(J167:N167)</f>
        <v>1993.92</v>
      </c>
    </row>
    <row r="168" spans="1:20" s="62" customFormat="1">
      <c r="A168" s="64">
        <v>1</v>
      </c>
      <c r="B168" s="64">
        <v>2403</v>
      </c>
      <c r="C168" s="67" t="s">
        <v>151</v>
      </c>
      <c r="D168" s="69">
        <v>39349</v>
      </c>
      <c r="E168" s="64" t="s">
        <v>531</v>
      </c>
      <c r="F168" s="64">
        <v>2003</v>
      </c>
      <c r="G168" s="63">
        <v>1543.95</v>
      </c>
      <c r="H168" s="60">
        <v>0</v>
      </c>
      <c r="I168" s="64" t="s">
        <v>533</v>
      </c>
      <c r="J168" s="60">
        <v>0</v>
      </c>
      <c r="K168" s="60">
        <v>0</v>
      </c>
      <c r="L168" s="60">
        <v>0</v>
      </c>
      <c r="M168" s="60">
        <v>0</v>
      </c>
      <c r="N168" s="60">
        <v>0</v>
      </c>
      <c r="O168" s="60">
        <v>0</v>
      </c>
      <c r="P168" s="60">
        <v>0</v>
      </c>
      <c r="Q168" s="60">
        <v>0</v>
      </c>
      <c r="R168" s="60">
        <v>0</v>
      </c>
      <c r="S168" s="70">
        <f>SUM(G168:H168)</f>
        <v>1543.95</v>
      </c>
      <c r="T168" s="70">
        <f>SUM(J168:N168)</f>
        <v>0</v>
      </c>
    </row>
    <row r="169" spans="1:20" s="62" customFormat="1">
      <c r="A169" s="64">
        <v>1</v>
      </c>
      <c r="B169" s="64">
        <v>2406</v>
      </c>
      <c r="C169" s="67" t="s">
        <v>152</v>
      </c>
      <c r="D169" s="69">
        <v>39349</v>
      </c>
      <c r="E169" s="64" t="s">
        <v>531</v>
      </c>
      <c r="F169" s="64">
        <v>2003</v>
      </c>
      <c r="G169" s="63">
        <v>1209.72</v>
      </c>
      <c r="H169" s="60">
        <v>0</v>
      </c>
      <c r="I169" s="64" t="s">
        <v>533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70">
        <f>SUM(G169:H169)</f>
        <v>1209.72</v>
      </c>
      <c r="T169" s="70">
        <f>SUM(J169:N169)</f>
        <v>0</v>
      </c>
    </row>
    <row r="170" spans="1:20" s="62" customFormat="1">
      <c r="A170" s="64">
        <v>1</v>
      </c>
      <c r="B170" s="64">
        <v>2414</v>
      </c>
      <c r="C170" s="67" t="s">
        <v>153</v>
      </c>
      <c r="D170" s="69">
        <v>39349</v>
      </c>
      <c r="E170" s="64" t="s">
        <v>531</v>
      </c>
      <c r="F170" s="64">
        <v>2003</v>
      </c>
      <c r="G170" s="63">
        <v>1097.25</v>
      </c>
      <c r="H170" s="60">
        <v>0</v>
      </c>
      <c r="I170" s="64" t="s">
        <v>533</v>
      </c>
      <c r="J170" s="60">
        <v>0</v>
      </c>
      <c r="K170" s="60">
        <v>0</v>
      </c>
      <c r="L170" s="60">
        <v>0</v>
      </c>
      <c r="M170" s="60">
        <v>0</v>
      </c>
      <c r="N170" s="60">
        <v>0</v>
      </c>
      <c r="O170" s="60">
        <v>0</v>
      </c>
      <c r="P170" s="60">
        <v>0</v>
      </c>
      <c r="Q170" s="60">
        <v>0</v>
      </c>
      <c r="R170" s="60">
        <v>0</v>
      </c>
      <c r="S170" s="70">
        <f>SUM(G170:H170)</f>
        <v>1097.25</v>
      </c>
      <c r="T170" s="70">
        <f>SUM(J170:N170)</f>
        <v>0</v>
      </c>
    </row>
    <row r="171" spans="1:20" s="62" customFormat="1">
      <c r="A171" s="64">
        <v>1</v>
      </c>
      <c r="B171" s="64">
        <v>2415</v>
      </c>
      <c r="C171" s="67" t="s">
        <v>154</v>
      </c>
      <c r="D171" s="69">
        <v>39349</v>
      </c>
      <c r="E171" s="64" t="s">
        <v>531</v>
      </c>
      <c r="F171" s="64">
        <v>2035</v>
      </c>
      <c r="G171" s="63">
        <v>4656.5600000000004</v>
      </c>
      <c r="H171" s="60">
        <v>0</v>
      </c>
      <c r="I171" s="64" t="s">
        <v>533</v>
      </c>
      <c r="J171" s="60">
        <v>5739.47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70">
        <f>SUM(G171:H171)</f>
        <v>4656.5600000000004</v>
      </c>
      <c r="T171" s="70">
        <f>SUM(J171:N171)</f>
        <v>5739.47</v>
      </c>
    </row>
    <row r="172" spans="1:20" s="62" customFormat="1">
      <c r="A172" s="64">
        <v>1</v>
      </c>
      <c r="B172" s="64">
        <v>2417</v>
      </c>
      <c r="C172" s="67" t="s">
        <v>155</v>
      </c>
      <c r="D172" s="69">
        <v>39349</v>
      </c>
      <c r="E172" s="64" t="s">
        <v>531</v>
      </c>
      <c r="F172" s="64">
        <v>2003</v>
      </c>
      <c r="G172" s="63">
        <v>1333.73</v>
      </c>
      <c r="H172" s="60">
        <v>0</v>
      </c>
      <c r="I172" s="64" t="s">
        <v>533</v>
      </c>
      <c r="J172" s="60">
        <v>0</v>
      </c>
      <c r="K172" s="60">
        <v>0</v>
      </c>
      <c r="L172" s="60">
        <v>0</v>
      </c>
      <c r="M172" s="60">
        <v>0</v>
      </c>
      <c r="N172" s="60">
        <v>0</v>
      </c>
      <c r="O172" s="60">
        <v>0</v>
      </c>
      <c r="P172" s="60">
        <v>0</v>
      </c>
      <c r="Q172" s="60">
        <v>0</v>
      </c>
      <c r="R172" s="60">
        <v>0</v>
      </c>
      <c r="S172" s="70">
        <f>SUM(G172:H172)</f>
        <v>1333.73</v>
      </c>
      <c r="T172" s="70">
        <f>SUM(J172:N172)</f>
        <v>0</v>
      </c>
    </row>
    <row r="173" spans="1:20" s="62" customFormat="1">
      <c r="A173" s="64">
        <v>1</v>
      </c>
      <c r="B173" s="64">
        <v>2420</v>
      </c>
      <c r="C173" s="67" t="s">
        <v>156</v>
      </c>
      <c r="D173" s="69">
        <v>39356</v>
      </c>
      <c r="E173" s="64" t="s">
        <v>531</v>
      </c>
      <c r="F173" s="64">
        <v>2035</v>
      </c>
      <c r="G173" s="63">
        <v>4656.5600000000004</v>
      </c>
      <c r="H173" s="60">
        <v>0</v>
      </c>
      <c r="I173" s="64" t="s">
        <v>533</v>
      </c>
      <c r="J173" s="60">
        <v>5739.47</v>
      </c>
      <c r="K173" s="60">
        <v>0</v>
      </c>
      <c r="L173" s="60">
        <v>0</v>
      </c>
      <c r="M173" s="60">
        <v>0</v>
      </c>
      <c r="N173" s="60">
        <v>0</v>
      </c>
      <c r="O173" s="60">
        <v>0</v>
      </c>
      <c r="P173" s="60">
        <v>0</v>
      </c>
      <c r="Q173" s="60">
        <v>0</v>
      </c>
      <c r="R173" s="60">
        <v>0</v>
      </c>
      <c r="S173" s="70">
        <f>SUM(G173:H173)</f>
        <v>4656.5600000000004</v>
      </c>
      <c r="T173" s="70">
        <f>SUM(J173:N173)</f>
        <v>5739.47</v>
      </c>
    </row>
    <row r="174" spans="1:20" s="62" customFormat="1">
      <c r="A174" s="64">
        <v>1</v>
      </c>
      <c r="B174" s="64">
        <v>2421</v>
      </c>
      <c r="C174" s="67" t="s">
        <v>157</v>
      </c>
      <c r="D174" s="69">
        <v>39370</v>
      </c>
      <c r="E174" s="64" t="s">
        <v>531</v>
      </c>
      <c r="F174" s="64">
        <v>2029</v>
      </c>
      <c r="G174" s="63">
        <v>2949.24</v>
      </c>
      <c r="H174" s="60">
        <v>0</v>
      </c>
      <c r="I174" s="64" t="s">
        <v>533</v>
      </c>
      <c r="J174" s="60">
        <v>1993.92</v>
      </c>
      <c r="K174" s="60">
        <v>0</v>
      </c>
      <c r="L174" s="60">
        <v>0</v>
      </c>
      <c r="M174" s="60">
        <v>0</v>
      </c>
      <c r="N174" s="60">
        <v>0</v>
      </c>
      <c r="O174" s="60">
        <v>0</v>
      </c>
      <c r="P174" s="60">
        <v>0</v>
      </c>
      <c r="Q174" s="60">
        <v>0</v>
      </c>
      <c r="R174" s="60">
        <v>0</v>
      </c>
      <c r="S174" s="70">
        <f>SUM(G174:H174)</f>
        <v>2949.24</v>
      </c>
      <c r="T174" s="70">
        <f>SUM(J174:N174)</f>
        <v>1993.92</v>
      </c>
    </row>
    <row r="175" spans="1:20" s="62" customFormat="1">
      <c r="A175" s="64">
        <v>1</v>
      </c>
      <c r="B175" s="64">
        <v>2437</v>
      </c>
      <c r="C175" s="67" t="s">
        <v>158</v>
      </c>
      <c r="D175" s="69">
        <v>39371</v>
      </c>
      <c r="E175" s="64" t="s">
        <v>531</v>
      </c>
      <c r="F175" s="64">
        <v>2018</v>
      </c>
      <c r="G175" s="63">
        <v>1537.47</v>
      </c>
      <c r="H175" s="60">
        <v>0</v>
      </c>
      <c r="I175" s="64" t="s">
        <v>533</v>
      </c>
      <c r="J175" s="60">
        <v>0</v>
      </c>
      <c r="K175" s="60">
        <v>0</v>
      </c>
      <c r="L175" s="60">
        <v>0</v>
      </c>
      <c r="M175" s="60">
        <v>0</v>
      </c>
      <c r="N175" s="60">
        <v>0</v>
      </c>
      <c r="O175" s="60">
        <v>0</v>
      </c>
      <c r="P175" s="60">
        <v>0</v>
      </c>
      <c r="Q175" s="60">
        <v>0</v>
      </c>
      <c r="R175" s="60">
        <v>0</v>
      </c>
      <c r="S175" s="70">
        <f>SUM(G175:H175)</f>
        <v>1537.47</v>
      </c>
      <c r="T175" s="70">
        <f>SUM(J175:N175)</f>
        <v>0</v>
      </c>
    </row>
    <row r="176" spans="1:20" s="62" customFormat="1">
      <c r="A176" s="64">
        <v>1</v>
      </c>
      <c r="B176" s="64">
        <v>2440</v>
      </c>
      <c r="C176" s="67" t="s">
        <v>159</v>
      </c>
      <c r="D176" s="69">
        <v>39371</v>
      </c>
      <c r="E176" s="64" t="s">
        <v>531</v>
      </c>
      <c r="F176" s="64">
        <v>2003</v>
      </c>
      <c r="G176" s="63">
        <v>1333.73</v>
      </c>
      <c r="H176" s="60">
        <v>0</v>
      </c>
      <c r="I176" s="64" t="s">
        <v>533</v>
      </c>
      <c r="J176" s="60">
        <v>1107.73</v>
      </c>
      <c r="K176" s="60">
        <v>0</v>
      </c>
      <c r="L176" s="60">
        <v>0</v>
      </c>
      <c r="M176" s="60">
        <v>0</v>
      </c>
      <c r="N176" s="60">
        <v>0</v>
      </c>
      <c r="O176" s="60">
        <v>0</v>
      </c>
      <c r="P176" s="60">
        <v>0</v>
      </c>
      <c r="Q176" s="60">
        <v>0</v>
      </c>
      <c r="R176" s="60">
        <v>0</v>
      </c>
      <c r="S176" s="70">
        <f>SUM(G176:H176)</f>
        <v>1333.73</v>
      </c>
      <c r="T176" s="70">
        <f>SUM(J176:N176)</f>
        <v>1107.73</v>
      </c>
    </row>
    <row r="177" spans="1:20" s="62" customFormat="1">
      <c r="A177" s="64">
        <v>1</v>
      </c>
      <c r="B177" s="64">
        <v>2441</v>
      </c>
      <c r="C177" s="67" t="s">
        <v>160</v>
      </c>
      <c r="D177" s="69">
        <v>39371</v>
      </c>
      <c r="E177" s="64" t="s">
        <v>531</v>
      </c>
      <c r="F177" s="64">
        <v>2043</v>
      </c>
      <c r="G177" s="63">
        <v>1470.45</v>
      </c>
      <c r="H177" s="60">
        <v>0</v>
      </c>
      <c r="I177" s="64" t="s">
        <v>533</v>
      </c>
      <c r="J177" s="60">
        <v>0</v>
      </c>
      <c r="K177" s="60">
        <v>0</v>
      </c>
      <c r="L177" s="60">
        <v>0</v>
      </c>
      <c r="M177" s="60">
        <v>0</v>
      </c>
      <c r="N177" s="60">
        <v>0</v>
      </c>
      <c r="O177" s="60">
        <v>0</v>
      </c>
      <c r="P177" s="60">
        <v>0</v>
      </c>
      <c r="Q177" s="60">
        <v>0</v>
      </c>
      <c r="R177" s="60">
        <v>0</v>
      </c>
      <c r="S177" s="70">
        <f>SUM(G177:H177)</f>
        <v>1470.45</v>
      </c>
      <c r="T177" s="70">
        <f>SUM(J177:N177)</f>
        <v>0</v>
      </c>
    </row>
    <row r="178" spans="1:20" s="62" customFormat="1">
      <c r="A178" s="64">
        <v>1</v>
      </c>
      <c r="B178" s="64">
        <v>2443</v>
      </c>
      <c r="C178" s="67" t="s">
        <v>161</v>
      </c>
      <c r="D178" s="69">
        <v>39371</v>
      </c>
      <c r="E178" s="64" t="s">
        <v>531</v>
      </c>
      <c r="F178" s="64">
        <v>2003</v>
      </c>
      <c r="G178" s="63">
        <v>1333.73</v>
      </c>
      <c r="H178" s="60">
        <v>0</v>
      </c>
      <c r="I178" s="64" t="s">
        <v>533</v>
      </c>
      <c r="J178" s="60">
        <v>0</v>
      </c>
      <c r="K178" s="60">
        <v>0</v>
      </c>
      <c r="L178" s="60">
        <v>0</v>
      </c>
      <c r="M178" s="60">
        <v>0</v>
      </c>
      <c r="N178" s="60">
        <v>0</v>
      </c>
      <c r="O178" s="60">
        <v>0</v>
      </c>
      <c r="P178" s="60">
        <v>0</v>
      </c>
      <c r="Q178" s="60">
        <v>0</v>
      </c>
      <c r="R178" s="60">
        <v>0</v>
      </c>
      <c r="S178" s="70">
        <f>SUM(G178:H178)</f>
        <v>1333.73</v>
      </c>
      <c r="T178" s="70">
        <f>SUM(J178:N178)</f>
        <v>0</v>
      </c>
    </row>
    <row r="179" spans="1:20" s="62" customFormat="1">
      <c r="A179" s="64">
        <v>1</v>
      </c>
      <c r="B179" s="64">
        <v>2448</v>
      </c>
      <c r="C179" s="67" t="s">
        <v>162</v>
      </c>
      <c r="D179" s="69">
        <v>39371</v>
      </c>
      <c r="E179" s="64" t="s">
        <v>531</v>
      </c>
      <c r="F179" s="64">
        <v>2003</v>
      </c>
      <c r="G179" s="63">
        <v>1333.73</v>
      </c>
      <c r="H179" s="60">
        <v>0</v>
      </c>
      <c r="I179" s="64" t="s">
        <v>533</v>
      </c>
      <c r="J179" s="60">
        <v>1107.73</v>
      </c>
      <c r="K179" s="60">
        <v>0</v>
      </c>
      <c r="L179" s="60">
        <v>0</v>
      </c>
      <c r="M179" s="60">
        <v>0</v>
      </c>
      <c r="N179" s="60">
        <v>0</v>
      </c>
      <c r="O179" s="60">
        <v>0</v>
      </c>
      <c r="P179" s="60">
        <v>0</v>
      </c>
      <c r="Q179" s="60">
        <v>0</v>
      </c>
      <c r="R179" s="60">
        <v>0</v>
      </c>
      <c r="S179" s="70">
        <f>SUM(G179:H179)</f>
        <v>1333.73</v>
      </c>
      <c r="T179" s="70">
        <f>SUM(J179:N179)</f>
        <v>1107.73</v>
      </c>
    </row>
    <row r="180" spans="1:20" s="62" customFormat="1">
      <c r="A180" s="64">
        <v>1</v>
      </c>
      <c r="B180" s="64">
        <v>2451</v>
      </c>
      <c r="C180" s="67" t="s">
        <v>163</v>
      </c>
      <c r="D180" s="69">
        <v>39371</v>
      </c>
      <c r="E180" s="64" t="s">
        <v>531</v>
      </c>
      <c r="F180" s="64">
        <v>2003</v>
      </c>
      <c r="G180" s="63">
        <v>1333.73</v>
      </c>
      <c r="H180" s="60">
        <v>0</v>
      </c>
      <c r="I180" s="64" t="s">
        <v>533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70">
        <f>SUM(G180:H180)</f>
        <v>1333.73</v>
      </c>
      <c r="T180" s="70">
        <f>SUM(J180:N180)</f>
        <v>0</v>
      </c>
    </row>
    <row r="181" spans="1:20" s="62" customFormat="1">
      <c r="A181" s="64">
        <v>1</v>
      </c>
      <c r="B181" s="64">
        <v>2460</v>
      </c>
      <c r="C181" s="67" t="s">
        <v>164</v>
      </c>
      <c r="D181" s="69">
        <v>39371</v>
      </c>
      <c r="E181" s="64" t="s">
        <v>531</v>
      </c>
      <c r="F181" s="64">
        <v>2003</v>
      </c>
      <c r="G181" s="63">
        <v>1333.73</v>
      </c>
      <c r="H181" s="60">
        <v>0</v>
      </c>
      <c r="I181" s="64" t="s">
        <v>533</v>
      </c>
      <c r="J181" s="60">
        <v>0</v>
      </c>
      <c r="K181" s="60">
        <v>0</v>
      </c>
      <c r="L181" s="60">
        <v>0</v>
      </c>
      <c r="M181" s="60">
        <v>0</v>
      </c>
      <c r="N181" s="60">
        <v>0</v>
      </c>
      <c r="O181" s="60">
        <v>0</v>
      </c>
      <c r="P181" s="60">
        <v>0</v>
      </c>
      <c r="Q181" s="60">
        <v>0</v>
      </c>
      <c r="R181" s="60">
        <v>0</v>
      </c>
      <c r="S181" s="70">
        <f>SUM(G181:H181)</f>
        <v>1333.73</v>
      </c>
      <c r="T181" s="70">
        <f>SUM(J181:N181)</f>
        <v>0</v>
      </c>
    </row>
    <row r="182" spans="1:20" s="62" customFormat="1">
      <c r="A182" s="64">
        <v>1</v>
      </c>
      <c r="B182" s="64">
        <v>2468</v>
      </c>
      <c r="C182" s="67" t="s">
        <v>165</v>
      </c>
      <c r="D182" s="69">
        <v>39485</v>
      </c>
      <c r="E182" s="64" t="s">
        <v>531</v>
      </c>
      <c r="F182" s="64">
        <v>2009</v>
      </c>
      <c r="G182" s="63">
        <v>1614.36</v>
      </c>
      <c r="H182" s="60">
        <v>0</v>
      </c>
      <c r="I182" s="64" t="s">
        <v>533</v>
      </c>
      <c r="J182" s="60">
        <v>1993.92</v>
      </c>
      <c r="K182" s="60">
        <v>0</v>
      </c>
      <c r="L182" s="60">
        <v>0</v>
      </c>
      <c r="M182" s="60">
        <v>0</v>
      </c>
      <c r="N182" s="60">
        <v>3000</v>
      </c>
      <c r="O182" s="60">
        <v>0</v>
      </c>
      <c r="P182" s="60">
        <v>0</v>
      </c>
      <c r="Q182" s="60">
        <v>0</v>
      </c>
      <c r="R182" s="60">
        <v>0</v>
      </c>
      <c r="S182" s="70">
        <f>SUM(G182:H182)</f>
        <v>1614.36</v>
      </c>
      <c r="T182" s="70">
        <f>SUM(J182:N182)</f>
        <v>4993.92</v>
      </c>
    </row>
    <row r="183" spans="1:20" s="62" customFormat="1">
      <c r="A183" s="64">
        <v>1</v>
      </c>
      <c r="B183" s="64">
        <v>2474</v>
      </c>
      <c r="C183" s="67" t="s">
        <v>167</v>
      </c>
      <c r="D183" s="69">
        <v>39491</v>
      </c>
      <c r="E183" s="64" t="s">
        <v>531</v>
      </c>
      <c r="F183" s="64">
        <v>2035</v>
      </c>
      <c r="G183" s="63">
        <v>4656.5600000000004</v>
      </c>
      <c r="H183" s="60">
        <v>0</v>
      </c>
      <c r="I183" s="64" t="s">
        <v>533</v>
      </c>
      <c r="J183" s="60">
        <v>6245.89</v>
      </c>
      <c r="K183" s="60">
        <v>0</v>
      </c>
      <c r="L183" s="60">
        <v>0</v>
      </c>
      <c r="M183" s="60">
        <v>0</v>
      </c>
      <c r="N183" s="60">
        <v>0</v>
      </c>
      <c r="O183" s="60">
        <v>0</v>
      </c>
      <c r="P183" s="60">
        <v>0</v>
      </c>
      <c r="Q183" s="60">
        <v>0</v>
      </c>
      <c r="R183" s="60">
        <v>0</v>
      </c>
      <c r="S183" s="70">
        <f>SUM(G183:H183)</f>
        <v>4656.5600000000004</v>
      </c>
      <c r="T183" s="70">
        <f>SUM(J183:N183)</f>
        <v>6245.89</v>
      </c>
    </row>
    <row r="184" spans="1:20" s="62" customFormat="1">
      <c r="A184" s="64">
        <v>50</v>
      </c>
      <c r="B184" s="64">
        <v>2478</v>
      </c>
      <c r="C184" s="67" t="s">
        <v>494</v>
      </c>
      <c r="D184" s="69">
        <v>39524</v>
      </c>
      <c r="E184" s="64" t="s">
        <v>531</v>
      </c>
      <c r="F184" s="64">
        <v>2037</v>
      </c>
      <c r="G184" s="63">
        <v>4149.8900000000003</v>
      </c>
      <c r="H184" s="60">
        <v>0</v>
      </c>
      <c r="I184" s="64" t="s">
        <v>533</v>
      </c>
      <c r="J184" s="60">
        <v>0</v>
      </c>
      <c r="K184" s="60">
        <v>0</v>
      </c>
      <c r="L184" s="60">
        <v>0</v>
      </c>
      <c r="M184" s="60">
        <v>0</v>
      </c>
      <c r="N184" s="60">
        <v>0</v>
      </c>
      <c r="O184" s="60">
        <v>0</v>
      </c>
      <c r="P184" s="60">
        <v>0</v>
      </c>
      <c r="Q184" s="60">
        <v>0</v>
      </c>
      <c r="R184" s="60">
        <v>0</v>
      </c>
      <c r="S184" s="70">
        <f>SUM(G184:H184)</f>
        <v>4149.8900000000003</v>
      </c>
      <c r="T184" s="70">
        <f>SUM(J184:N184)</f>
        <v>0</v>
      </c>
    </row>
    <row r="185" spans="1:20" s="62" customFormat="1">
      <c r="A185" s="64">
        <v>20</v>
      </c>
      <c r="B185" s="64">
        <v>2481</v>
      </c>
      <c r="C185" s="67" t="s">
        <v>466</v>
      </c>
      <c r="D185" s="69">
        <v>39524</v>
      </c>
      <c r="E185" s="64" t="s">
        <v>531</v>
      </c>
      <c r="F185" s="64">
        <v>2037</v>
      </c>
      <c r="G185" s="63">
        <v>4149.8900000000003</v>
      </c>
      <c r="H185" s="60">
        <v>0</v>
      </c>
      <c r="I185" s="64" t="s">
        <v>533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70">
        <f>SUM(G185:H185)</f>
        <v>4149.8900000000003</v>
      </c>
      <c r="T185" s="70">
        <f>SUM(J185:N185)</f>
        <v>0</v>
      </c>
    </row>
    <row r="186" spans="1:20" s="62" customFormat="1">
      <c r="A186" s="64">
        <v>39</v>
      </c>
      <c r="B186" s="64">
        <v>2484</v>
      </c>
      <c r="C186" s="67" t="s">
        <v>487</v>
      </c>
      <c r="D186" s="69">
        <v>39524</v>
      </c>
      <c r="E186" s="64" t="s">
        <v>531</v>
      </c>
      <c r="F186" s="64">
        <v>2037</v>
      </c>
      <c r="G186" s="63">
        <v>4357.38</v>
      </c>
      <c r="H186" s="60">
        <v>0</v>
      </c>
      <c r="I186" s="64" t="s">
        <v>533</v>
      </c>
      <c r="J186" s="60">
        <v>0</v>
      </c>
      <c r="K186" s="60">
        <v>0</v>
      </c>
      <c r="L186" s="60">
        <v>0</v>
      </c>
      <c r="M186" s="60">
        <v>0</v>
      </c>
      <c r="N186" s="60">
        <v>0</v>
      </c>
      <c r="O186" s="60">
        <v>0</v>
      </c>
      <c r="P186" s="60">
        <v>0</v>
      </c>
      <c r="Q186" s="60">
        <v>0</v>
      </c>
      <c r="R186" s="60">
        <v>0</v>
      </c>
      <c r="S186" s="70">
        <f>SUM(G186:H186)</f>
        <v>4357.38</v>
      </c>
      <c r="T186" s="70">
        <f>SUM(J186:N186)</f>
        <v>0</v>
      </c>
    </row>
    <row r="187" spans="1:20" s="62" customFormat="1">
      <c r="A187" s="64">
        <v>1</v>
      </c>
      <c r="B187" s="64">
        <v>2490</v>
      </c>
      <c r="C187" s="67" t="s">
        <v>168</v>
      </c>
      <c r="D187" s="69">
        <v>39524</v>
      </c>
      <c r="E187" s="64" t="s">
        <v>531</v>
      </c>
      <c r="F187" s="64">
        <v>2009</v>
      </c>
      <c r="G187" s="63">
        <v>1614.36</v>
      </c>
      <c r="H187" s="60">
        <v>0</v>
      </c>
      <c r="I187" s="64" t="s">
        <v>533</v>
      </c>
      <c r="J187" s="60">
        <v>708.95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70">
        <f>SUM(G187:H187)</f>
        <v>1614.36</v>
      </c>
      <c r="T187" s="70">
        <f>SUM(J187:N187)</f>
        <v>708.95</v>
      </c>
    </row>
    <row r="188" spans="1:20" s="62" customFormat="1">
      <c r="A188" s="64">
        <v>1</v>
      </c>
      <c r="B188" s="64">
        <v>2493</v>
      </c>
      <c r="C188" s="67" t="s">
        <v>169</v>
      </c>
      <c r="D188" s="69">
        <v>39539</v>
      </c>
      <c r="E188" s="64" t="s">
        <v>531</v>
      </c>
      <c r="F188" s="64">
        <v>2009</v>
      </c>
      <c r="G188" s="63">
        <v>1614.36</v>
      </c>
      <c r="H188" s="60">
        <v>0</v>
      </c>
      <c r="I188" s="64" t="s">
        <v>533</v>
      </c>
      <c r="J188" s="60">
        <v>1993.92</v>
      </c>
      <c r="K188" s="60">
        <v>0</v>
      </c>
      <c r="L188" s="60">
        <v>0</v>
      </c>
      <c r="M188" s="60">
        <v>0</v>
      </c>
      <c r="N188" s="60">
        <v>0</v>
      </c>
      <c r="O188" s="60">
        <v>0</v>
      </c>
      <c r="P188" s="60">
        <v>0</v>
      </c>
      <c r="Q188" s="60">
        <v>0</v>
      </c>
      <c r="R188" s="60">
        <v>0</v>
      </c>
      <c r="S188" s="70">
        <f>SUM(G188:H188)</f>
        <v>1614.36</v>
      </c>
      <c r="T188" s="70">
        <f>SUM(J188:N188)</f>
        <v>1993.92</v>
      </c>
    </row>
    <row r="189" spans="1:20" s="62" customFormat="1">
      <c r="A189" s="64">
        <v>1</v>
      </c>
      <c r="B189" s="64">
        <v>2498</v>
      </c>
      <c r="C189" s="67" t="s">
        <v>170</v>
      </c>
      <c r="D189" s="69">
        <v>39539</v>
      </c>
      <c r="E189" s="64" t="s">
        <v>531</v>
      </c>
      <c r="F189" s="64">
        <v>2017</v>
      </c>
      <c r="G189" s="63">
        <v>1537.47</v>
      </c>
      <c r="H189" s="60">
        <v>0</v>
      </c>
      <c r="I189" s="64" t="s">
        <v>533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70">
        <f>SUM(G189:H189)</f>
        <v>1537.47</v>
      </c>
      <c r="T189" s="70">
        <f>SUM(J189:N189)</f>
        <v>0</v>
      </c>
    </row>
    <row r="190" spans="1:20" s="62" customFormat="1">
      <c r="A190" s="64">
        <v>1</v>
      </c>
      <c r="B190" s="64">
        <v>2502</v>
      </c>
      <c r="C190" s="67" t="s">
        <v>171</v>
      </c>
      <c r="D190" s="69">
        <v>39553</v>
      </c>
      <c r="E190" s="64" t="s">
        <v>531</v>
      </c>
      <c r="F190" s="64">
        <v>2017</v>
      </c>
      <c r="G190" s="63">
        <v>1537.47</v>
      </c>
      <c r="H190" s="60">
        <v>0</v>
      </c>
      <c r="I190" s="64" t="s">
        <v>533</v>
      </c>
      <c r="J190" s="60">
        <v>0</v>
      </c>
      <c r="K190" s="60">
        <v>0</v>
      </c>
      <c r="L190" s="60">
        <v>0</v>
      </c>
      <c r="M190" s="60">
        <v>0</v>
      </c>
      <c r="N190" s="60">
        <v>0</v>
      </c>
      <c r="O190" s="60">
        <v>0</v>
      </c>
      <c r="P190" s="60">
        <v>0</v>
      </c>
      <c r="Q190" s="60">
        <v>0</v>
      </c>
      <c r="R190" s="60">
        <v>0</v>
      </c>
      <c r="S190" s="70">
        <f>SUM(G190:H190)</f>
        <v>1537.47</v>
      </c>
      <c r="T190" s="70">
        <f>SUM(J190:N190)</f>
        <v>0</v>
      </c>
    </row>
    <row r="191" spans="1:20" s="62" customFormat="1">
      <c r="A191" s="64">
        <v>1</v>
      </c>
      <c r="B191" s="64">
        <v>2503</v>
      </c>
      <c r="C191" s="67" t="s">
        <v>172</v>
      </c>
      <c r="D191" s="69">
        <v>39553</v>
      </c>
      <c r="E191" s="64" t="s">
        <v>531</v>
      </c>
      <c r="F191" s="64">
        <v>2037</v>
      </c>
      <c r="G191" s="63">
        <v>4149.8900000000003</v>
      </c>
      <c r="H191" s="60">
        <v>0</v>
      </c>
      <c r="I191" s="64" t="s">
        <v>533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70">
        <f>SUM(G191:H191)</f>
        <v>4149.8900000000003</v>
      </c>
      <c r="T191" s="70">
        <f>SUM(J191:N191)</f>
        <v>0</v>
      </c>
    </row>
    <row r="192" spans="1:20" s="62" customFormat="1">
      <c r="A192" s="64">
        <v>27</v>
      </c>
      <c r="B192" s="64">
        <v>2512</v>
      </c>
      <c r="C192" s="67" t="s">
        <v>478</v>
      </c>
      <c r="D192" s="69">
        <v>39582</v>
      </c>
      <c r="E192" s="64" t="s">
        <v>531</v>
      </c>
      <c r="F192" s="64">
        <v>2037</v>
      </c>
      <c r="G192" s="63">
        <v>4149.8900000000003</v>
      </c>
      <c r="H192" s="60">
        <v>0</v>
      </c>
      <c r="I192" s="64" t="s">
        <v>533</v>
      </c>
      <c r="J192" s="60">
        <v>0</v>
      </c>
      <c r="K192" s="60">
        <v>0</v>
      </c>
      <c r="L192" s="60">
        <v>0</v>
      </c>
      <c r="M192" s="60">
        <v>0</v>
      </c>
      <c r="N192" s="60">
        <v>0</v>
      </c>
      <c r="O192" s="60">
        <v>0</v>
      </c>
      <c r="P192" s="60">
        <v>0</v>
      </c>
      <c r="Q192" s="60">
        <v>0</v>
      </c>
      <c r="R192" s="60">
        <v>0</v>
      </c>
      <c r="S192" s="70">
        <f>SUM(G192:H192)</f>
        <v>4149.8900000000003</v>
      </c>
      <c r="T192" s="70">
        <f>SUM(J192:N192)</f>
        <v>0</v>
      </c>
    </row>
    <row r="193" spans="1:20" s="62" customFormat="1">
      <c r="A193" s="64">
        <v>1</v>
      </c>
      <c r="B193" s="64">
        <v>2513</v>
      </c>
      <c r="C193" s="67" t="s">
        <v>178</v>
      </c>
      <c r="D193" s="69">
        <v>39582</v>
      </c>
      <c r="E193" s="64" t="s">
        <v>531</v>
      </c>
      <c r="F193" s="64">
        <v>2009</v>
      </c>
      <c r="G193" s="63">
        <v>1614.36</v>
      </c>
      <c r="H193" s="60">
        <v>0</v>
      </c>
      <c r="I193" s="64" t="s">
        <v>533</v>
      </c>
      <c r="J193" s="60">
        <v>930.5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70">
        <f>SUM(G193:H193)</f>
        <v>1614.36</v>
      </c>
      <c r="T193" s="70">
        <f>SUM(J193:N193)</f>
        <v>930.5</v>
      </c>
    </row>
    <row r="194" spans="1:20" s="62" customFormat="1">
      <c r="A194" s="64">
        <v>1</v>
      </c>
      <c r="B194" s="64">
        <v>2514</v>
      </c>
      <c r="C194" s="67" t="s">
        <v>179</v>
      </c>
      <c r="D194" s="69">
        <v>39582</v>
      </c>
      <c r="E194" s="64" t="s">
        <v>531</v>
      </c>
      <c r="F194" s="64">
        <v>2009</v>
      </c>
      <c r="G194" s="63">
        <v>1614.37</v>
      </c>
      <c r="H194" s="60">
        <v>0</v>
      </c>
      <c r="I194" s="64" t="s">
        <v>533</v>
      </c>
      <c r="J194" s="60">
        <v>0</v>
      </c>
      <c r="K194" s="60">
        <v>0</v>
      </c>
      <c r="L194" s="60">
        <v>0</v>
      </c>
      <c r="M194" s="60">
        <v>0</v>
      </c>
      <c r="N194" s="60">
        <v>0</v>
      </c>
      <c r="O194" s="60">
        <v>0</v>
      </c>
      <c r="P194" s="60">
        <v>0</v>
      </c>
      <c r="Q194" s="60">
        <v>0</v>
      </c>
      <c r="R194" s="60">
        <v>0</v>
      </c>
      <c r="S194" s="70">
        <f>SUM(G194:H194)</f>
        <v>1614.37</v>
      </c>
      <c r="T194" s="70">
        <f>SUM(J194:N194)</f>
        <v>0</v>
      </c>
    </row>
    <row r="195" spans="1:20" s="62" customFormat="1">
      <c r="A195" s="64">
        <v>26</v>
      </c>
      <c r="B195" s="64">
        <v>2518</v>
      </c>
      <c r="C195" s="67" t="s">
        <v>477</v>
      </c>
      <c r="D195" s="69">
        <v>39582</v>
      </c>
      <c r="E195" s="64" t="s">
        <v>531</v>
      </c>
      <c r="F195" s="64">
        <v>2009</v>
      </c>
      <c r="G195" s="63">
        <v>1614.36</v>
      </c>
      <c r="H195" s="60">
        <v>0</v>
      </c>
      <c r="I195" s="64" t="s">
        <v>533</v>
      </c>
      <c r="J195" s="60">
        <v>0</v>
      </c>
      <c r="K195" s="60">
        <v>0</v>
      </c>
      <c r="L195" s="60">
        <v>174.95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70">
        <f>SUM(G195:H195)</f>
        <v>1614.36</v>
      </c>
      <c r="T195" s="70">
        <f>SUM(J195:N195)</f>
        <v>174.95</v>
      </c>
    </row>
    <row r="196" spans="1:20" s="62" customFormat="1">
      <c r="A196" s="64">
        <v>27</v>
      </c>
      <c r="B196" s="64">
        <v>2520</v>
      </c>
      <c r="C196" s="67" t="s">
        <v>479</v>
      </c>
      <c r="D196" s="69">
        <v>39582</v>
      </c>
      <c r="E196" s="64" t="s">
        <v>531</v>
      </c>
      <c r="F196" s="64">
        <v>2009</v>
      </c>
      <c r="G196" s="63">
        <v>1614.36</v>
      </c>
      <c r="H196" s="60">
        <v>0</v>
      </c>
      <c r="I196" s="64" t="s">
        <v>533</v>
      </c>
      <c r="J196" s="60">
        <v>0</v>
      </c>
      <c r="K196" s="60">
        <v>0</v>
      </c>
      <c r="L196" s="60">
        <v>174.95</v>
      </c>
      <c r="M196" s="60">
        <v>0</v>
      </c>
      <c r="N196" s="60">
        <v>0</v>
      </c>
      <c r="O196" s="60">
        <v>0</v>
      </c>
      <c r="P196" s="60">
        <v>0</v>
      </c>
      <c r="Q196" s="60">
        <v>0</v>
      </c>
      <c r="R196" s="60">
        <v>0</v>
      </c>
      <c r="S196" s="70">
        <f>SUM(G196:H196)</f>
        <v>1614.36</v>
      </c>
      <c r="T196" s="70">
        <f>SUM(J196:N196)</f>
        <v>174.95</v>
      </c>
    </row>
    <row r="197" spans="1:20" s="62" customFormat="1">
      <c r="A197" s="64">
        <v>39</v>
      </c>
      <c r="B197" s="64">
        <v>2523</v>
      </c>
      <c r="C197" s="67" t="s">
        <v>488</v>
      </c>
      <c r="D197" s="69">
        <v>39582</v>
      </c>
      <c r="E197" s="64" t="s">
        <v>531</v>
      </c>
      <c r="F197" s="64">
        <v>2009</v>
      </c>
      <c r="G197" s="63">
        <v>1614.36</v>
      </c>
      <c r="H197" s="60">
        <v>0</v>
      </c>
      <c r="I197" s="64" t="s">
        <v>533</v>
      </c>
      <c r="J197" s="60">
        <v>0</v>
      </c>
      <c r="K197" s="60">
        <v>0</v>
      </c>
      <c r="L197" s="60">
        <v>174.95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70">
        <f>SUM(G197:H197)</f>
        <v>1614.36</v>
      </c>
      <c r="T197" s="70">
        <f>SUM(J197:N197)</f>
        <v>174.95</v>
      </c>
    </row>
    <row r="198" spans="1:20" s="62" customFormat="1">
      <c r="A198" s="64">
        <v>2</v>
      </c>
      <c r="B198" s="64">
        <v>2525</v>
      </c>
      <c r="C198" s="67" t="s">
        <v>441</v>
      </c>
      <c r="D198" s="69">
        <v>39588</v>
      </c>
      <c r="E198" s="64" t="s">
        <v>531</v>
      </c>
      <c r="F198" s="64">
        <v>2009</v>
      </c>
      <c r="G198" s="63">
        <v>1614.36</v>
      </c>
      <c r="H198" s="60">
        <v>0</v>
      </c>
      <c r="I198" s="64" t="s">
        <v>533</v>
      </c>
      <c r="J198" s="60">
        <v>0</v>
      </c>
      <c r="K198" s="60">
        <v>0</v>
      </c>
      <c r="L198" s="60">
        <v>174.95</v>
      </c>
      <c r="M198" s="60">
        <v>0</v>
      </c>
      <c r="N198" s="60">
        <v>0</v>
      </c>
      <c r="O198" s="60">
        <v>0</v>
      </c>
      <c r="P198" s="60">
        <v>0</v>
      </c>
      <c r="Q198" s="60">
        <v>0</v>
      </c>
      <c r="R198" s="60">
        <v>0</v>
      </c>
      <c r="S198" s="70">
        <f>SUM(G198:H198)</f>
        <v>1614.36</v>
      </c>
      <c r="T198" s="70">
        <f>SUM(J198:N198)</f>
        <v>174.95</v>
      </c>
    </row>
    <row r="199" spans="1:20" s="62" customFormat="1">
      <c r="A199" s="64">
        <v>1</v>
      </c>
      <c r="B199" s="64">
        <v>2526</v>
      </c>
      <c r="C199" s="67" t="s">
        <v>180</v>
      </c>
      <c r="D199" s="69">
        <v>39588</v>
      </c>
      <c r="E199" s="64" t="s">
        <v>531</v>
      </c>
      <c r="F199" s="64">
        <v>2014</v>
      </c>
      <c r="G199" s="63">
        <v>1537.47</v>
      </c>
      <c r="H199" s="60">
        <v>0</v>
      </c>
      <c r="I199" s="64" t="s">
        <v>533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70">
        <f>SUM(G199:H199)</f>
        <v>1537.47</v>
      </c>
      <c r="T199" s="70">
        <f>SUM(J199:N199)</f>
        <v>0</v>
      </c>
    </row>
    <row r="200" spans="1:20" s="62" customFormat="1">
      <c r="A200" s="64">
        <v>1</v>
      </c>
      <c r="B200" s="64">
        <v>2530</v>
      </c>
      <c r="C200" s="67" t="s">
        <v>181</v>
      </c>
      <c r="D200" s="69">
        <v>39601</v>
      </c>
      <c r="E200" s="64" t="s">
        <v>531</v>
      </c>
      <c r="F200" s="64">
        <v>2003</v>
      </c>
      <c r="G200" s="63">
        <v>1333.73</v>
      </c>
      <c r="H200" s="60">
        <v>0</v>
      </c>
      <c r="I200" s="64" t="s">
        <v>533</v>
      </c>
      <c r="J200" s="60">
        <v>0</v>
      </c>
      <c r="K200" s="60">
        <v>0</v>
      </c>
      <c r="L200" s="60">
        <v>0</v>
      </c>
      <c r="M200" s="60">
        <v>0</v>
      </c>
      <c r="N200" s="60">
        <v>0</v>
      </c>
      <c r="O200" s="60">
        <v>0</v>
      </c>
      <c r="P200" s="60">
        <v>0</v>
      </c>
      <c r="Q200" s="60">
        <v>0</v>
      </c>
      <c r="R200" s="60">
        <v>0</v>
      </c>
      <c r="S200" s="70">
        <f>SUM(G200:H200)</f>
        <v>1333.73</v>
      </c>
      <c r="T200" s="70">
        <f>SUM(J200:N200)</f>
        <v>0</v>
      </c>
    </row>
    <row r="201" spans="1:20" s="62" customFormat="1">
      <c r="A201" s="64">
        <v>1</v>
      </c>
      <c r="B201" s="64">
        <v>2534</v>
      </c>
      <c r="C201" s="67" t="s">
        <v>182</v>
      </c>
      <c r="D201" s="69">
        <v>39601</v>
      </c>
      <c r="E201" s="64" t="s">
        <v>531</v>
      </c>
      <c r="F201" s="64">
        <v>2003</v>
      </c>
      <c r="G201" s="63">
        <v>1333.73</v>
      </c>
      <c r="H201" s="60">
        <v>0</v>
      </c>
      <c r="I201" s="64" t="s">
        <v>533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70">
        <f>SUM(G201:H201)</f>
        <v>1333.73</v>
      </c>
      <c r="T201" s="70">
        <f>SUM(J201:N201)</f>
        <v>0</v>
      </c>
    </row>
    <row r="202" spans="1:20" s="62" customFormat="1">
      <c r="A202" s="64">
        <v>1</v>
      </c>
      <c r="B202" s="64">
        <v>2539</v>
      </c>
      <c r="C202" s="67" t="s">
        <v>183</v>
      </c>
      <c r="D202" s="69">
        <v>39601</v>
      </c>
      <c r="E202" s="64" t="s">
        <v>531</v>
      </c>
      <c r="F202" s="64">
        <v>2043</v>
      </c>
      <c r="G202" s="63">
        <v>1543.96</v>
      </c>
      <c r="H202" s="60">
        <v>0</v>
      </c>
      <c r="I202" s="64" t="s">
        <v>533</v>
      </c>
      <c r="J202" s="60">
        <v>0</v>
      </c>
      <c r="K202" s="60">
        <v>0</v>
      </c>
      <c r="L202" s="60">
        <v>0</v>
      </c>
      <c r="M202" s="60">
        <v>0</v>
      </c>
      <c r="N202" s="60">
        <v>0</v>
      </c>
      <c r="O202" s="60">
        <v>0</v>
      </c>
      <c r="P202" s="60">
        <v>0</v>
      </c>
      <c r="Q202" s="60">
        <v>0</v>
      </c>
      <c r="R202" s="60">
        <v>0</v>
      </c>
      <c r="S202" s="70">
        <f>SUM(G202:H202)</f>
        <v>1543.96</v>
      </c>
      <c r="T202" s="70">
        <f>SUM(J202:N202)</f>
        <v>0</v>
      </c>
    </row>
    <row r="203" spans="1:20" s="62" customFormat="1">
      <c r="A203" s="64">
        <v>1</v>
      </c>
      <c r="B203" s="64">
        <v>2541</v>
      </c>
      <c r="C203" s="67" t="s">
        <v>184</v>
      </c>
      <c r="D203" s="69">
        <v>39601</v>
      </c>
      <c r="E203" s="64" t="s">
        <v>531</v>
      </c>
      <c r="F203" s="64">
        <v>2003</v>
      </c>
      <c r="G203" s="63">
        <v>1333.73</v>
      </c>
      <c r="H203" s="60">
        <v>0</v>
      </c>
      <c r="I203" s="64" t="s">
        <v>533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70">
        <f>SUM(G203:H203)</f>
        <v>1333.73</v>
      </c>
      <c r="T203" s="70">
        <f>SUM(J203:N203)</f>
        <v>0</v>
      </c>
    </row>
    <row r="204" spans="1:20" s="62" customFormat="1">
      <c r="A204" s="64">
        <v>59</v>
      </c>
      <c r="B204" s="64">
        <v>2547</v>
      </c>
      <c r="C204" s="67" t="s">
        <v>508</v>
      </c>
      <c r="D204" s="69">
        <v>39601</v>
      </c>
      <c r="E204" s="64" t="s">
        <v>531</v>
      </c>
      <c r="F204" s="64">
        <v>2009</v>
      </c>
      <c r="G204" s="63">
        <v>1614.37</v>
      </c>
      <c r="H204" s="60">
        <v>0</v>
      </c>
      <c r="I204" s="64" t="s">
        <v>533</v>
      </c>
      <c r="J204" s="60">
        <v>0</v>
      </c>
      <c r="K204" s="60">
        <v>0</v>
      </c>
      <c r="L204" s="60">
        <v>0</v>
      </c>
      <c r="M204" s="60">
        <v>0</v>
      </c>
      <c r="N204" s="60">
        <v>0</v>
      </c>
      <c r="O204" s="60">
        <v>0</v>
      </c>
      <c r="P204" s="60">
        <v>0</v>
      </c>
      <c r="Q204" s="60">
        <v>0</v>
      </c>
      <c r="R204" s="60">
        <v>0</v>
      </c>
      <c r="S204" s="70">
        <f>SUM(G204:H204)</f>
        <v>1614.37</v>
      </c>
      <c r="T204" s="70">
        <f>SUM(J204:N204)</f>
        <v>0</v>
      </c>
    </row>
    <row r="205" spans="1:20" s="62" customFormat="1">
      <c r="A205" s="64">
        <v>1</v>
      </c>
      <c r="B205" s="64">
        <v>2548</v>
      </c>
      <c r="C205" s="67" t="s">
        <v>185</v>
      </c>
      <c r="D205" s="69">
        <v>39601</v>
      </c>
      <c r="E205" s="64" t="s">
        <v>531</v>
      </c>
      <c r="F205" s="64">
        <v>2009</v>
      </c>
      <c r="G205" s="63">
        <v>1695.09</v>
      </c>
      <c r="H205" s="60">
        <v>0</v>
      </c>
      <c r="I205" s="64" t="s">
        <v>533</v>
      </c>
      <c r="J205" s="60">
        <v>1350.38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70">
        <f>SUM(G205:H205)</f>
        <v>1695.09</v>
      </c>
      <c r="T205" s="70">
        <f>SUM(J205:N205)</f>
        <v>1350.38</v>
      </c>
    </row>
    <row r="206" spans="1:20" s="62" customFormat="1">
      <c r="A206" s="64">
        <v>1</v>
      </c>
      <c r="B206" s="64">
        <v>2553</v>
      </c>
      <c r="C206" s="67" t="s">
        <v>186</v>
      </c>
      <c r="D206" s="69">
        <v>39601</v>
      </c>
      <c r="E206" s="64" t="s">
        <v>531</v>
      </c>
      <c r="F206" s="64">
        <v>2009</v>
      </c>
      <c r="G206" s="63">
        <v>1614.36</v>
      </c>
      <c r="H206" s="60">
        <v>0</v>
      </c>
      <c r="I206" s="64" t="s">
        <v>533</v>
      </c>
      <c r="J206" s="60">
        <v>1993.92</v>
      </c>
      <c r="K206" s="60">
        <v>0</v>
      </c>
      <c r="L206" s="60">
        <v>0</v>
      </c>
      <c r="M206" s="60">
        <v>0</v>
      </c>
      <c r="N206" s="60">
        <v>0</v>
      </c>
      <c r="O206" s="60">
        <v>0</v>
      </c>
      <c r="P206" s="60">
        <v>0</v>
      </c>
      <c r="Q206" s="60">
        <v>0</v>
      </c>
      <c r="R206" s="60">
        <v>0</v>
      </c>
      <c r="S206" s="70">
        <f>SUM(G206:H206)</f>
        <v>1614.36</v>
      </c>
      <c r="T206" s="70">
        <f>SUM(J206:N206)</f>
        <v>1993.92</v>
      </c>
    </row>
    <row r="207" spans="1:20" s="62" customFormat="1">
      <c r="A207" s="64">
        <v>1</v>
      </c>
      <c r="B207" s="64">
        <v>2559</v>
      </c>
      <c r="C207" s="67" t="s">
        <v>449</v>
      </c>
      <c r="D207" s="69">
        <v>39601</v>
      </c>
      <c r="E207" s="64" t="s">
        <v>531</v>
      </c>
      <c r="F207" s="64">
        <v>2009</v>
      </c>
      <c r="G207" s="63">
        <v>1614.36</v>
      </c>
      <c r="H207" s="60">
        <v>0</v>
      </c>
      <c r="I207" s="64" t="s">
        <v>533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70">
        <f>SUM(G207:H207)</f>
        <v>1614.36</v>
      </c>
      <c r="T207" s="70">
        <f>SUM(J207:N207)</f>
        <v>0</v>
      </c>
    </row>
    <row r="208" spans="1:20" s="62" customFormat="1">
      <c r="A208" s="64">
        <v>22</v>
      </c>
      <c r="B208" s="64">
        <v>2562</v>
      </c>
      <c r="C208" s="67" t="s">
        <v>468</v>
      </c>
      <c r="D208" s="69">
        <v>39601</v>
      </c>
      <c r="E208" s="64" t="s">
        <v>531</v>
      </c>
      <c r="F208" s="64">
        <v>2037</v>
      </c>
      <c r="G208" s="63">
        <v>4149.8900000000003</v>
      </c>
      <c r="H208" s="60">
        <v>0</v>
      </c>
      <c r="I208" s="64" t="s">
        <v>533</v>
      </c>
      <c r="J208" s="60">
        <v>0</v>
      </c>
      <c r="K208" s="60">
        <v>0</v>
      </c>
      <c r="L208" s="60">
        <v>0</v>
      </c>
      <c r="M208" s="60">
        <v>0</v>
      </c>
      <c r="N208" s="60">
        <v>0</v>
      </c>
      <c r="O208" s="60">
        <v>0</v>
      </c>
      <c r="P208" s="60">
        <v>0</v>
      </c>
      <c r="Q208" s="60">
        <v>0</v>
      </c>
      <c r="R208" s="60">
        <v>0</v>
      </c>
      <c r="S208" s="70">
        <f>SUM(G208:H208)</f>
        <v>4149.8900000000003</v>
      </c>
      <c r="T208" s="70">
        <f>SUM(J208:N208)</f>
        <v>0</v>
      </c>
    </row>
    <row r="209" spans="1:20" s="62" customFormat="1">
      <c r="A209" s="64">
        <v>57</v>
      </c>
      <c r="B209" s="64">
        <v>2568</v>
      </c>
      <c r="C209" s="67" t="s">
        <v>507</v>
      </c>
      <c r="D209" s="69">
        <v>39608</v>
      </c>
      <c r="E209" s="64" t="s">
        <v>531</v>
      </c>
      <c r="F209" s="64">
        <v>2037</v>
      </c>
      <c r="G209" s="63">
        <v>4149.8900000000003</v>
      </c>
      <c r="H209" s="60">
        <v>0</v>
      </c>
      <c r="I209" s="64" t="s">
        <v>533</v>
      </c>
      <c r="J209" s="60">
        <v>0</v>
      </c>
      <c r="K209" s="60">
        <v>0</v>
      </c>
      <c r="L209" s="60">
        <v>0</v>
      </c>
      <c r="M209" s="60">
        <v>0</v>
      </c>
      <c r="N209" s="60">
        <v>0</v>
      </c>
      <c r="O209" s="60">
        <v>0</v>
      </c>
      <c r="P209" s="60">
        <v>0</v>
      </c>
      <c r="Q209" s="60">
        <v>0</v>
      </c>
      <c r="R209" s="60">
        <v>0</v>
      </c>
      <c r="S209" s="70">
        <f>SUM(G209:H209)</f>
        <v>4149.8900000000003</v>
      </c>
      <c r="T209" s="70">
        <f>SUM(J209:N209)</f>
        <v>0</v>
      </c>
    </row>
    <row r="210" spans="1:20" s="62" customFormat="1">
      <c r="A210" s="64">
        <v>1</v>
      </c>
      <c r="B210" s="64">
        <v>2574</v>
      </c>
      <c r="C210" s="67" t="s">
        <v>187</v>
      </c>
      <c r="D210" s="69">
        <v>39615</v>
      </c>
      <c r="E210" s="64" t="s">
        <v>531</v>
      </c>
      <c r="F210" s="64">
        <v>2009</v>
      </c>
      <c r="G210" s="63">
        <v>1695.09</v>
      </c>
      <c r="H210" s="60">
        <v>0</v>
      </c>
      <c r="I210" s="64" t="s">
        <v>533</v>
      </c>
      <c r="J210" s="60">
        <v>1993.92</v>
      </c>
      <c r="K210" s="60">
        <v>0</v>
      </c>
      <c r="L210" s="60">
        <v>0</v>
      </c>
      <c r="M210" s="60">
        <v>0</v>
      </c>
      <c r="N210" s="60">
        <v>0</v>
      </c>
      <c r="O210" s="60">
        <v>0</v>
      </c>
      <c r="P210" s="60">
        <v>0</v>
      </c>
      <c r="Q210" s="60">
        <v>0</v>
      </c>
      <c r="R210" s="60">
        <v>0</v>
      </c>
      <c r="S210" s="70">
        <f>SUM(G210:H210)</f>
        <v>1695.09</v>
      </c>
      <c r="T210" s="70">
        <f>SUM(J210:N210)</f>
        <v>1993.92</v>
      </c>
    </row>
    <row r="211" spans="1:20" s="62" customFormat="1">
      <c r="A211" s="64">
        <v>1</v>
      </c>
      <c r="B211" s="64">
        <v>2577</v>
      </c>
      <c r="C211" s="67" t="s">
        <v>188</v>
      </c>
      <c r="D211" s="69">
        <v>39615</v>
      </c>
      <c r="E211" s="64" t="s">
        <v>531</v>
      </c>
      <c r="F211" s="64">
        <v>2009</v>
      </c>
      <c r="G211" s="63">
        <v>1614.36</v>
      </c>
      <c r="H211" s="60">
        <v>0</v>
      </c>
      <c r="I211" s="64" t="s">
        <v>533</v>
      </c>
      <c r="J211" s="60">
        <v>708.95</v>
      </c>
      <c r="K211" s="60">
        <v>0</v>
      </c>
      <c r="L211" s="60">
        <v>0</v>
      </c>
      <c r="M211" s="60">
        <v>0</v>
      </c>
      <c r="N211" s="60">
        <v>0</v>
      </c>
      <c r="O211" s="60">
        <v>0</v>
      </c>
      <c r="P211" s="60">
        <v>0</v>
      </c>
      <c r="Q211" s="60">
        <v>0</v>
      </c>
      <c r="R211" s="60">
        <v>0</v>
      </c>
      <c r="S211" s="70">
        <f>SUM(G211:H211)</f>
        <v>1614.36</v>
      </c>
      <c r="T211" s="70">
        <f>SUM(J211:N211)</f>
        <v>708.95</v>
      </c>
    </row>
    <row r="212" spans="1:20" s="62" customFormat="1">
      <c r="A212" s="64">
        <v>1</v>
      </c>
      <c r="B212" s="64">
        <v>2584</v>
      </c>
      <c r="C212" s="67" t="s">
        <v>189</v>
      </c>
      <c r="D212" s="69">
        <v>39615</v>
      </c>
      <c r="E212" s="64" t="s">
        <v>531</v>
      </c>
      <c r="F212" s="64">
        <v>2009</v>
      </c>
      <c r="G212" s="63">
        <v>1614.37</v>
      </c>
      <c r="H212" s="60">
        <v>0</v>
      </c>
      <c r="I212" s="64" t="s">
        <v>533</v>
      </c>
      <c r="J212" s="60">
        <v>0</v>
      </c>
      <c r="K212" s="60">
        <v>0</v>
      </c>
      <c r="L212" s="60">
        <v>0</v>
      </c>
      <c r="M212" s="60">
        <v>0</v>
      </c>
      <c r="N212" s="60">
        <v>0</v>
      </c>
      <c r="O212" s="60">
        <v>0</v>
      </c>
      <c r="P212" s="60">
        <v>0</v>
      </c>
      <c r="Q212" s="60">
        <v>0</v>
      </c>
      <c r="R212" s="60">
        <v>0</v>
      </c>
      <c r="S212" s="70">
        <f>SUM(G212:H212)</f>
        <v>1614.37</v>
      </c>
      <c r="T212" s="70">
        <f>SUM(J212:N212)</f>
        <v>0</v>
      </c>
    </row>
    <row r="213" spans="1:20" s="62" customFormat="1">
      <c r="A213" s="64">
        <v>1</v>
      </c>
      <c r="B213" s="64">
        <v>2585</v>
      </c>
      <c r="C213" s="67" t="s">
        <v>190</v>
      </c>
      <c r="D213" s="69">
        <v>39615</v>
      </c>
      <c r="E213" s="64" t="s">
        <v>531</v>
      </c>
      <c r="F213" s="64">
        <v>2009</v>
      </c>
      <c r="G213" s="63">
        <v>1614.36</v>
      </c>
      <c r="H213" s="60">
        <v>0</v>
      </c>
      <c r="I213" s="64" t="s">
        <v>533</v>
      </c>
      <c r="J213" s="60">
        <v>0</v>
      </c>
      <c r="K213" s="60">
        <v>0</v>
      </c>
      <c r="L213" s="60">
        <v>0</v>
      </c>
      <c r="M213" s="60">
        <v>0</v>
      </c>
      <c r="N213" s="60">
        <v>0</v>
      </c>
      <c r="O213" s="60">
        <v>0</v>
      </c>
      <c r="P213" s="60">
        <v>0</v>
      </c>
      <c r="Q213" s="60">
        <v>0</v>
      </c>
      <c r="R213" s="60">
        <v>0</v>
      </c>
      <c r="S213" s="70">
        <f>SUM(G213:H213)</f>
        <v>1614.36</v>
      </c>
      <c r="T213" s="70">
        <f>SUM(J213:N213)</f>
        <v>0</v>
      </c>
    </row>
    <row r="214" spans="1:20" s="62" customFormat="1">
      <c r="A214" s="64">
        <v>9</v>
      </c>
      <c r="B214" s="64">
        <v>2586</v>
      </c>
      <c r="C214" s="67" t="s">
        <v>450</v>
      </c>
      <c r="D214" s="69">
        <v>39615</v>
      </c>
      <c r="E214" s="64" t="s">
        <v>531</v>
      </c>
      <c r="F214" s="64">
        <v>2009</v>
      </c>
      <c r="G214" s="63">
        <v>1614.36</v>
      </c>
      <c r="H214" s="60">
        <v>0</v>
      </c>
      <c r="I214" s="64" t="s">
        <v>533</v>
      </c>
      <c r="J214" s="60">
        <v>0</v>
      </c>
      <c r="K214" s="60">
        <v>0</v>
      </c>
      <c r="L214" s="60">
        <v>174.95</v>
      </c>
      <c r="M214" s="60">
        <v>0</v>
      </c>
      <c r="N214" s="60">
        <v>0</v>
      </c>
      <c r="O214" s="60">
        <v>0</v>
      </c>
      <c r="P214" s="60">
        <v>0</v>
      </c>
      <c r="Q214" s="60">
        <v>0</v>
      </c>
      <c r="R214" s="60">
        <v>0</v>
      </c>
      <c r="S214" s="70">
        <f>SUM(G214:H214)</f>
        <v>1614.36</v>
      </c>
      <c r="T214" s="70">
        <f>SUM(J214:N214)</f>
        <v>174.95</v>
      </c>
    </row>
    <row r="215" spans="1:20" s="62" customFormat="1">
      <c r="A215" s="64">
        <v>1</v>
      </c>
      <c r="B215" s="64">
        <v>2588</v>
      </c>
      <c r="C215" s="67" t="s">
        <v>191</v>
      </c>
      <c r="D215" s="69">
        <v>39615</v>
      </c>
      <c r="E215" s="64" t="s">
        <v>531</v>
      </c>
      <c r="F215" s="64">
        <v>2009</v>
      </c>
      <c r="G215" s="63">
        <v>1614.36</v>
      </c>
      <c r="H215" s="60">
        <v>0</v>
      </c>
      <c r="I215" s="64" t="s">
        <v>533</v>
      </c>
      <c r="J215" s="60">
        <v>1993.92</v>
      </c>
      <c r="K215" s="60">
        <v>0</v>
      </c>
      <c r="L215" s="60">
        <v>0</v>
      </c>
      <c r="M215" s="60">
        <v>0</v>
      </c>
      <c r="N215" s="60">
        <v>0</v>
      </c>
      <c r="O215" s="60">
        <v>0</v>
      </c>
      <c r="P215" s="60">
        <v>0</v>
      </c>
      <c r="Q215" s="60">
        <v>0</v>
      </c>
      <c r="R215" s="60">
        <v>0</v>
      </c>
      <c r="S215" s="70">
        <f>SUM(G215:H215)</f>
        <v>1614.36</v>
      </c>
      <c r="T215" s="70">
        <f>SUM(J215:N215)</f>
        <v>1993.92</v>
      </c>
    </row>
    <row r="216" spans="1:20" s="62" customFormat="1">
      <c r="A216" s="64">
        <v>22</v>
      </c>
      <c r="B216" s="64">
        <v>2593</v>
      </c>
      <c r="C216" s="67" t="s">
        <v>538</v>
      </c>
      <c r="D216" s="69">
        <v>39615</v>
      </c>
      <c r="E216" s="64" t="s">
        <v>531</v>
      </c>
      <c r="F216" s="64">
        <v>2009</v>
      </c>
      <c r="G216" s="63">
        <v>1614.36</v>
      </c>
      <c r="H216" s="60">
        <v>0</v>
      </c>
      <c r="I216" s="64" t="s">
        <v>533</v>
      </c>
      <c r="J216" s="60">
        <v>0</v>
      </c>
      <c r="K216" s="60">
        <v>0</v>
      </c>
      <c r="L216" s="60">
        <v>0</v>
      </c>
      <c r="M216" s="60">
        <v>0</v>
      </c>
      <c r="N216" s="60">
        <v>0</v>
      </c>
      <c r="O216" s="60">
        <v>0</v>
      </c>
      <c r="P216" s="60">
        <v>0</v>
      </c>
      <c r="Q216" s="60">
        <v>0</v>
      </c>
      <c r="R216" s="60">
        <v>0</v>
      </c>
      <c r="S216" s="70">
        <f>SUM(G216:H216)</f>
        <v>1614.36</v>
      </c>
      <c r="T216" s="70">
        <f>SUM(J216:N216)</f>
        <v>0</v>
      </c>
    </row>
    <row r="217" spans="1:20" s="62" customFormat="1">
      <c r="A217" s="64">
        <v>35</v>
      </c>
      <c r="B217" s="64">
        <v>2596</v>
      </c>
      <c r="C217" s="67" t="s">
        <v>480</v>
      </c>
      <c r="D217" s="69">
        <v>39615</v>
      </c>
      <c r="E217" s="64" t="s">
        <v>531</v>
      </c>
      <c r="F217" s="64">
        <v>2009</v>
      </c>
      <c r="G217" s="63">
        <v>1614.36</v>
      </c>
      <c r="H217" s="60">
        <v>0</v>
      </c>
      <c r="I217" s="64" t="s">
        <v>533</v>
      </c>
      <c r="J217" s="60">
        <v>0</v>
      </c>
      <c r="K217" s="60">
        <v>0</v>
      </c>
      <c r="L217" s="60">
        <v>174.95</v>
      </c>
      <c r="M217" s="60">
        <v>0</v>
      </c>
      <c r="N217" s="60">
        <v>0</v>
      </c>
      <c r="O217" s="60">
        <v>0</v>
      </c>
      <c r="P217" s="60">
        <v>0</v>
      </c>
      <c r="Q217" s="60">
        <v>0</v>
      </c>
      <c r="R217" s="60">
        <v>0</v>
      </c>
      <c r="S217" s="70">
        <f>SUM(G217:H217)</f>
        <v>1614.36</v>
      </c>
      <c r="T217" s="70">
        <f>SUM(J217:N217)</f>
        <v>174.95</v>
      </c>
    </row>
    <row r="218" spans="1:20" s="62" customFormat="1">
      <c r="A218" s="64">
        <v>47</v>
      </c>
      <c r="B218" s="64">
        <v>2602</v>
      </c>
      <c r="C218" s="67" t="s">
        <v>489</v>
      </c>
      <c r="D218" s="69">
        <v>39615</v>
      </c>
      <c r="E218" s="64" t="s">
        <v>531</v>
      </c>
      <c r="F218" s="64">
        <v>2037</v>
      </c>
      <c r="G218" s="63">
        <v>4149.8900000000003</v>
      </c>
      <c r="H218" s="60">
        <v>0</v>
      </c>
      <c r="I218" s="64" t="s">
        <v>533</v>
      </c>
      <c r="J218" s="60">
        <v>0</v>
      </c>
      <c r="K218" s="60">
        <v>0</v>
      </c>
      <c r="L218" s="60">
        <v>0</v>
      </c>
      <c r="M218" s="60">
        <v>0</v>
      </c>
      <c r="N218" s="60">
        <v>0</v>
      </c>
      <c r="O218" s="60">
        <v>0</v>
      </c>
      <c r="P218" s="60">
        <v>0</v>
      </c>
      <c r="Q218" s="60">
        <v>0</v>
      </c>
      <c r="R218" s="60">
        <v>0</v>
      </c>
      <c r="S218" s="70">
        <f>SUM(G218:H218)</f>
        <v>4149.8900000000003</v>
      </c>
      <c r="T218" s="70">
        <f>SUM(J218:N218)</f>
        <v>0</v>
      </c>
    </row>
    <row r="219" spans="1:20" s="62" customFormat="1">
      <c r="A219" s="64">
        <v>59</v>
      </c>
      <c r="B219" s="64">
        <v>2604</v>
      </c>
      <c r="C219" s="67" t="s">
        <v>509</v>
      </c>
      <c r="D219" s="69">
        <v>39615</v>
      </c>
      <c r="E219" s="64" t="s">
        <v>531</v>
      </c>
      <c r="F219" s="64">
        <v>2037</v>
      </c>
      <c r="G219" s="63">
        <v>4149.8900000000003</v>
      </c>
      <c r="H219" s="60">
        <v>0</v>
      </c>
      <c r="I219" s="64" t="s">
        <v>533</v>
      </c>
      <c r="J219" s="60">
        <v>0</v>
      </c>
      <c r="K219" s="60">
        <v>0</v>
      </c>
      <c r="L219" s="60">
        <v>0</v>
      </c>
      <c r="M219" s="60">
        <v>0</v>
      </c>
      <c r="N219" s="60">
        <v>0</v>
      </c>
      <c r="O219" s="60">
        <v>0</v>
      </c>
      <c r="P219" s="60">
        <v>0</v>
      </c>
      <c r="Q219" s="60">
        <v>0</v>
      </c>
      <c r="R219" s="60">
        <v>0</v>
      </c>
      <c r="S219" s="70">
        <f>SUM(G219:H219)</f>
        <v>4149.8900000000003</v>
      </c>
      <c r="T219" s="70">
        <f>SUM(J219:N219)</f>
        <v>0</v>
      </c>
    </row>
    <row r="220" spans="1:20" s="62" customFormat="1">
      <c r="A220" s="64">
        <v>1</v>
      </c>
      <c r="B220" s="64">
        <v>2614</v>
      </c>
      <c r="C220" s="67" t="s">
        <v>192</v>
      </c>
      <c r="D220" s="69">
        <v>39615</v>
      </c>
      <c r="E220" s="64" t="s">
        <v>531</v>
      </c>
      <c r="F220" s="64">
        <v>2003</v>
      </c>
      <c r="G220" s="63">
        <v>1333.73</v>
      </c>
      <c r="H220" s="60">
        <v>0</v>
      </c>
      <c r="I220" s="64" t="s">
        <v>533</v>
      </c>
      <c r="J220" s="60">
        <v>708.95</v>
      </c>
      <c r="K220" s="60">
        <v>0</v>
      </c>
      <c r="L220" s="60">
        <v>0</v>
      </c>
      <c r="M220" s="60">
        <v>0</v>
      </c>
      <c r="N220" s="60">
        <v>0</v>
      </c>
      <c r="O220" s="60">
        <v>0</v>
      </c>
      <c r="P220" s="60">
        <v>0</v>
      </c>
      <c r="Q220" s="60">
        <v>0</v>
      </c>
      <c r="R220" s="60">
        <v>0</v>
      </c>
      <c r="S220" s="70">
        <f>SUM(G220:H220)</f>
        <v>1333.73</v>
      </c>
      <c r="T220" s="70">
        <f>SUM(J220:N220)</f>
        <v>708.95</v>
      </c>
    </row>
    <row r="221" spans="1:20" s="62" customFormat="1">
      <c r="A221" s="64">
        <v>1</v>
      </c>
      <c r="B221" s="64">
        <v>2618</v>
      </c>
      <c r="C221" s="67" t="s">
        <v>193</v>
      </c>
      <c r="D221" s="69">
        <v>39615</v>
      </c>
      <c r="E221" s="64" t="s">
        <v>531</v>
      </c>
      <c r="F221" s="64">
        <v>2003</v>
      </c>
      <c r="G221" s="63">
        <v>1333.73</v>
      </c>
      <c r="H221" s="60">
        <v>0</v>
      </c>
      <c r="I221" s="64" t="s">
        <v>533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70">
        <f>SUM(G221:H221)</f>
        <v>1333.73</v>
      </c>
      <c r="T221" s="70">
        <f>SUM(J221:N221)</f>
        <v>0</v>
      </c>
    </row>
    <row r="222" spans="1:20" s="62" customFormat="1">
      <c r="A222" s="64">
        <v>1</v>
      </c>
      <c r="B222" s="64">
        <v>2623</v>
      </c>
      <c r="C222" s="67" t="s">
        <v>194</v>
      </c>
      <c r="D222" s="69">
        <v>39615</v>
      </c>
      <c r="E222" s="64" t="s">
        <v>531</v>
      </c>
      <c r="F222" s="64">
        <v>2003</v>
      </c>
      <c r="G222" s="63">
        <v>1209.71</v>
      </c>
      <c r="H222" s="60">
        <v>0</v>
      </c>
      <c r="I222" s="64" t="s">
        <v>533</v>
      </c>
      <c r="J222" s="60">
        <v>0</v>
      </c>
      <c r="K222" s="60">
        <v>0</v>
      </c>
      <c r="L222" s="60">
        <v>0</v>
      </c>
      <c r="M222" s="60">
        <v>0</v>
      </c>
      <c r="N222" s="60">
        <v>0</v>
      </c>
      <c r="O222" s="60">
        <v>0</v>
      </c>
      <c r="P222" s="60">
        <v>0</v>
      </c>
      <c r="Q222" s="60">
        <v>0</v>
      </c>
      <c r="R222" s="60">
        <v>0</v>
      </c>
      <c r="S222" s="70">
        <f>SUM(G222:H222)</f>
        <v>1209.71</v>
      </c>
      <c r="T222" s="70">
        <f>SUM(J222:N222)</f>
        <v>0</v>
      </c>
    </row>
    <row r="223" spans="1:20" s="62" customFormat="1">
      <c r="A223" s="64">
        <v>3</v>
      </c>
      <c r="B223" s="64">
        <v>2627</v>
      </c>
      <c r="C223" s="67" t="s">
        <v>443</v>
      </c>
      <c r="D223" s="69">
        <v>39619</v>
      </c>
      <c r="E223" s="64" t="s">
        <v>531</v>
      </c>
      <c r="F223" s="64">
        <v>2037</v>
      </c>
      <c r="G223" s="63">
        <v>4149.8900000000003</v>
      </c>
      <c r="H223" s="60">
        <v>0</v>
      </c>
      <c r="I223" s="64" t="s">
        <v>533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70">
        <f>SUM(G223:H223)</f>
        <v>4149.8900000000003</v>
      </c>
      <c r="T223" s="70">
        <f>SUM(J223:N223)</f>
        <v>0</v>
      </c>
    </row>
    <row r="224" spans="1:20" s="62" customFormat="1">
      <c r="A224" s="64">
        <v>1</v>
      </c>
      <c r="B224" s="64">
        <v>2628</v>
      </c>
      <c r="C224" s="67" t="s">
        <v>195</v>
      </c>
      <c r="D224" s="69">
        <v>39630</v>
      </c>
      <c r="E224" s="64" t="s">
        <v>531</v>
      </c>
      <c r="F224" s="64">
        <v>2009</v>
      </c>
      <c r="G224" s="63">
        <v>1614.36</v>
      </c>
      <c r="H224" s="60">
        <v>0</v>
      </c>
      <c r="I224" s="64" t="s">
        <v>533</v>
      </c>
      <c r="J224" s="60">
        <v>0</v>
      </c>
      <c r="K224" s="60">
        <v>0</v>
      </c>
      <c r="L224" s="60">
        <v>0</v>
      </c>
      <c r="M224" s="60">
        <v>1250</v>
      </c>
      <c r="N224" s="60">
        <v>0</v>
      </c>
      <c r="O224" s="60">
        <v>0</v>
      </c>
      <c r="P224" s="60">
        <v>0</v>
      </c>
      <c r="Q224" s="60">
        <v>0</v>
      </c>
      <c r="R224" s="60">
        <v>0</v>
      </c>
      <c r="S224" s="70">
        <f>SUM(G224:H224)</f>
        <v>1614.36</v>
      </c>
      <c r="T224" s="70">
        <f>SUM(J224:N224)</f>
        <v>1250</v>
      </c>
    </row>
    <row r="225" spans="1:20" s="62" customFormat="1">
      <c r="A225" s="64">
        <v>35</v>
      </c>
      <c r="B225" s="64">
        <v>2634</v>
      </c>
      <c r="C225" s="67" t="s">
        <v>481</v>
      </c>
      <c r="D225" s="69">
        <v>39630</v>
      </c>
      <c r="E225" s="64" t="s">
        <v>531</v>
      </c>
      <c r="F225" s="64">
        <v>2009</v>
      </c>
      <c r="G225" s="63">
        <v>1614.36</v>
      </c>
      <c r="H225" s="60">
        <v>0</v>
      </c>
      <c r="I225" s="64" t="s">
        <v>533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70">
        <f>SUM(G225:H225)</f>
        <v>1614.36</v>
      </c>
      <c r="T225" s="70">
        <f>SUM(J225:N225)</f>
        <v>0</v>
      </c>
    </row>
    <row r="226" spans="1:20" s="62" customFormat="1">
      <c r="A226" s="64">
        <v>1</v>
      </c>
      <c r="B226" s="64">
        <v>2642</v>
      </c>
      <c r="C226" s="67" t="s">
        <v>196</v>
      </c>
      <c r="D226" s="69">
        <v>39630</v>
      </c>
      <c r="E226" s="64" t="s">
        <v>531</v>
      </c>
      <c r="F226" s="64">
        <v>2009</v>
      </c>
      <c r="G226" s="63">
        <v>1695.09</v>
      </c>
      <c r="H226" s="60">
        <v>0</v>
      </c>
      <c r="I226" s="64" t="s">
        <v>533</v>
      </c>
      <c r="J226" s="60">
        <v>930.5</v>
      </c>
      <c r="K226" s="60">
        <v>0</v>
      </c>
      <c r="L226" s="60">
        <v>0</v>
      </c>
      <c r="M226" s="60">
        <v>0</v>
      </c>
      <c r="N226" s="60">
        <v>0</v>
      </c>
      <c r="O226" s="60">
        <v>0</v>
      </c>
      <c r="P226" s="60">
        <v>0</v>
      </c>
      <c r="Q226" s="60">
        <v>0</v>
      </c>
      <c r="R226" s="60">
        <v>0</v>
      </c>
      <c r="S226" s="70">
        <f>SUM(G226:H226)</f>
        <v>1695.09</v>
      </c>
      <c r="T226" s="70">
        <f>SUM(J226:N226)</f>
        <v>930.5</v>
      </c>
    </row>
    <row r="227" spans="1:20" s="62" customFormat="1">
      <c r="A227" s="64">
        <v>48</v>
      </c>
      <c r="B227" s="64">
        <v>2644</v>
      </c>
      <c r="C227" s="67" t="s">
        <v>492</v>
      </c>
      <c r="D227" s="69">
        <v>39630</v>
      </c>
      <c r="E227" s="64" t="s">
        <v>531</v>
      </c>
      <c r="F227" s="64">
        <v>2037</v>
      </c>
      <c r="G227" s="63">
        <v>4149.8900000000003</v>
      </c>
      <c r="H227" s="60">
        <v>0</v>
      </c>
      <c r="I227" s="64" t="s">
        <v>533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70">
        <f>SUM(G227:H227)</f>
        <v>4149.8900000000003</v>
      </c>
      <c r="T227" s="70">
        <f>SUM(J227:N227)</f>
        <v>0</v>
      </c>
    </row>
    <row r="228" spans="1:20" s="62" customFormat="1">
      <c r="A228" s="64">
        <v>49</v>
      </c>
      <c r="B228" s="64">
        <v>2651</v>
      </c>
      <c r="C228" s="67" t="s">
        <v>493</v>
      </c>
      <c r="D228" s="69">
        <v>39644</v>
      </c>
      <c r="E228" s="64" t="s">
        <v>531</v>
      </c>
      <c r="F228" s="64">
        <v>2037</v>
      </c>
      <c r="G228" s="63">
        <v>4149.8900000000003</v>
      </c>
      <c r="H228" s="60">
        <v>0</v>
      </c>
      <c r="I228" s="64" t="s">
        <v>533</v>
      </c>
      <c r="J228" s="60">
        <v>0</v>
      </c>
      <c r="K228" s="60">
        <v>0</v>
      </c>
      <c r="L228" s="60">
        <v>0</v>
      </c>
      <c r="M228" s="60">
        <v>0</v>
      </c>
      <c r="N228" s="60">
        <v>0</v>
      </c>
      <c r="O228" s="60">
        <v>0</v>
      </c>
      <c r="P228" s="60">
        <v>0</v>
      </c>
      <c r="Q228" s="60">
        <v>0</v>
      </c>
      <c r="R228" s="60">
        <v>0</v>
      </c>
      <c r="S228" s="70">
        <f>SUM(G228:H228)</f>
        <v>4149.8900000000003</v>
      </c>
      <c r="T228" s="70">
        <f>SUM(J228:N228)</f>
        <v>0</v>
      </c>
    </row>
    <row r="229" spans="1:20" s="62" customFormat="1">
      <c r="A229" s="64">
        <v>1</v>
      </c>
      <c r="B229" s="64">
        <v>2656</v>
      </c>
      <c r="C229" s="67" t="s">
        <v>197</v>
      </c>
      <c r="D229" s="69">
        <v>39646</v>
      </c>
      <c r="E229" s="64" t="s">
        <v>531</v>
      </c>
      <c r="F229" s="64">
        <v>2009</v>
      </c>
      <c r="G229" s="63">
        <v>1614.36</v>
      </c>
      <c r="H229" s="60">
        <v>0</v>
      </c>
      <c r="I229" s="64" t="s">
        <v>533</v>
      </c>
      <c r="J229" s="60">
        <v>708.95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70">
        <f>SUM(G229:H229)</f>
        <v>1614.36</v>
      </c>
      <c r="T229" s="70">
        <f>SUM(J229:N229)</f>
        <v>708.95</v>
      </c>
    </row>
    <row r="230" spans="1:20" s="62" customFormat="1">
      <c r="A230" s="64">
        <v>1</v>
      </c>
      <c r="B230" s="64">
        <v>2659</v>
      </c>
      <c r="C230" s="67" t="s">
        <v>198</v>
      </c>
      <c r="D230" s="69">
        <v>39646</v>
      </c>
      <c r="E230" s="64" t="s">
        <v>531</v>
      </c>
      <c r="F230" s="64">
        <v>2009</v>
      </c>
      <c r="G230" s="63">
        <v>1614.36</v>
      </c>
      <c r="H230" s="60">
        <v>0</v>
      </c>
      <c r="I230" s="64" t="s">
        <v>533</v>
      </c>
      <c r="J230" s="60">
        <v>1993.92</v>
      </c>
      <c r="K230" s="60">
        <v>0</v>
      </c>
      <c r="L230" s="60">
        <v>0</v>
      </c>
      <c r="M230" s="60">
        <v>0</v>
      </c>
      <c r="N230" s="60">
        <v>0</v>
      </c>
      <c r="O230" s="60">
        <v>0</v>
      </c>
      <c r="P230" s="60">
        <v>0</v>
      </c>
      <c r="Q230" s="60">
        <v>0</v>
      </c>
      <c r="R230" s="60">
        <v>0</v>
      </c>
      <c r="S230" s="70">
        <f>SUM(G230:H230)</f>
        <v>1614.36</v>
      </c>
      <c r="T230" s="70">
        <f>SUM(J230:N230)</f>
        <v>1993.92</v>
      </c>
    </row>
    <row r="231" spans="1:20" s="62" customFormat="1">
      <c r="A231" s="64">
        <v>1</v>
      </c>
      <c r="B231" s="64">
        <v>2661</v>
      </c>
      <c r="C231" s="67" t="s">
        <v>199</v>
      </c>
      <c r="D231" s="69">
        <v>39646</v>
      </c>
      <c r="E231" s="64" t="s">
        <v>531</v>
      </c>
      <c r="F231" s="64">
        <v>2003</v>
      </c>
      <c r="G231" s="63">
        <v>1270.2</v>
      </c>
      <c r="H231" s="60">
        <v>0</v>
      </c>
      <c r="I231" s="64" t="s">
        <v>533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70">
        <f>SUM(G231:H231)</f>
        <v>1270.2</v>
      </c>
      <c r="T231" s="70">
        <f>SUM(J231:N231)</f>
        <v>0</v>
      </c>
    </row>
    <row r="232" spans="1:20" s="62" customFormat="1">
      <c r="A232" s="64">
        <v>1</v>
      </c>
      <c r="B232" s="64">
        <v>2664</v>
      </c>
      <c r="C232" s="67" t="s">
        <v>200</v>
      </c>
      <c r="D232" s="69">
        <v>39661</v>
      </c>
      <c r="E232" s="64" t="s">
        <v>531</v>
      </c>
      <c r="F232" s="64">
        <v>2035</v>
      </c>
      <c r="G232" s="63">
        <v>4656.5600000000004</v>
      </c>
      <c r="H232" s="60">
        <v>0</v>
      </c>
      <c r="I232" s="64" t="s">
        <v>533</v>
      </c>
      <c r="J232" s="60">
        <v>1993.92</v>
      </c>
      <c r="K232" s="60">
        <v>0</v>
      </c>
      <c r="L232" s="60">
        <v>0</v>
      </c>
      <c r="M232" s="60">
        <v>0</v>
      </c>
      <c r="N232" s="60">
        <v>0</v>
      </c>
      <c r="O232" s="60">
        <v>0</v>
      </c>
      <c r="P232" s="60">
        <v>0</v>
      </c>
      <c r="Q232" s="60">
        <v>0</v>
      </c>
      <c r="R232" s="60">
        <v>0</v>
      </c>
      <c r="S232" s="70">
        <f>SUM(G232:H232)</f>
        <v>4656.5600000000004</v>
      </c>
      <c r="T232" s="70">
        <f>SUM(J232:N232)</f>
        <v>1993.92</v>
      </c>
    </row>
    <row r="233" spans="1:20" s="62" customFormat="1">
      <c r="A233" s="64">
        <v>1</v>
      </c>
      <c r="B233" s="64">
        <v>2665</v>
      </c>
      <c r="C233" s="67" t="s">
        <v>201</v>
      </c>
      <c r="D233" s="69">
        <v>39666</v>
      </c>
      <c r="E233" s="64" t="s">
        <v>531</v>
      </c>
      <c r="F233" s="64">
        <v>2009</v>
      </c>
      <c r="G233" s="63">
        <v>1614.36</v>
      </c>
      <c r="H233" s="60">
        <v>0</v>
      </c>
      <c r="I233" s="64" t="s">
        <v>533</v>
      </c>
      <c r="J233" s="60">
        <v>708.95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70">
        <f>SUM(G233:H233)</f>
        <v>1614.36</v>
      </c>
      <c r="T233" s="70">
        <f>SUM(J233:N233)</f>
        <v>708.95</v>
      </c>
    </row>
    <row r="234" spans="1:20" s="62" customFormat="1">
      <c r="A234" s="64">
        <v>1</v>
      </c>
      <c r="B234" s="64">
        <v>2666</v>
      </c>
      <c r="C234" s="67" t="s">
        <v>202</v>
      </c>
      <c r="D234" s="69">
        <v>39666</v>
      </c>
      <c r="E234" s="64" t="s">
        <v>531</v>
      </c>
      <c r="F234" s="64">
        <v>2009</v>
      </c>
      <c r="G234" s="63">
        <v>1614.36</v>
      </c>
      <c r="H234" s="60">
        <v>0</v>
      </c>
      <c r="I234" s="64" t="s">
        <v>533</v>
      </c>
      <c r="J234" s="60">
        <v>1993.92</v>
      </c>
      <c r="K234" s="60">
        <v>0</v>
      </c>
      <c r="L234" s="60">
        <v>0</v>
      </c>
      <c r="M234" s="60">
        <v>0</v>
      </c>
      <c r="N234" s="60">
        <v>0</v>
      </c>
      <c r="O234" s="60">
        <v>0</v>
      </c>
      <c r="P234" s="60">
        <v>0</v>
      </c>
      <c r="Q234" s="60">
        <v>0</v>
      </c>
      <c r="R234" s="60">
        <v>0</v>
      </c>
      <c r="S234" s="70">
        <f>SUM(G234:H234)</f>
        <v>1614.36</v>
      </c>
      <c r="T234" s="70">
        <f>SUM(J234:N234)</f>
        <v>1993.92</v>
      </c>
    </row>
    <row r="235" spans="1:20" s="62" customFormat="1">
      <c r="A235" s="64">
        <v>1</v>
      </c>
      <c r="B235" s="64">
        <v>2668</v>
      </c>
      <c r="C235" s="67" t="s">
        <v>203</v>
      </c>
      <c r="D235" s="69">
        <v>39666</v>
      </c>
      <c r="E235" s="64" t="s">
        <v>531</v>
      </c>
      <c r="F235" s="64">
        <v>2009</v>
      </c>
      <c r="G235" s="63">
        <v>1614.36</v>
      </c>
      <c r="H235" s="60">
        <v>0</v>
      </c>
      <c r="I235" s="64" t="s">
        <v>533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70">
        <f>SUM(G235:H235)</f>
        <v>1614.36</v>
      </c>
      <c r="T235" s="70">
        <f>SUM(J235:N235)</f>
        <v>0</v>
      </c>
    </row>
    <row r="236" spans="1:20" s="62" customFormat="1">
      <c r="A236" s="64">
        <v>1</v>
      </c>
      <c r="B236" s="64">
        <v>2671</v>
      </c>
      <c r="C236" s="67" t="s">
        <v>204</v>
      </c>
      <c r="D236" s="69">
        <v>39667</v>
      </c>
      <c r="E236" s="64" t="s">
        <v>531</v>
      </c>
      <c r="F236" s="64">
        <v>2003</v>
      </c>
      <c r="G236" s="63">
        <v>1333.73</v>
      </c>
      <c r="H236" s="60">
        <v>0</v>
      </c>
      <c r="I236" s="64" t="s">
        <v>533</v>
      </c>
      <c r="J236" s="60">
        <v>0</v>
      </c>
      <c r="K236" s="60">
        <v>0</v>
      </c>
      <c r="L236" s="60">
        <v>0</v>
      </c>
      <c r="M236" s="60">
        <v>0</v>
      </c>
      <c r="N236" s="60">
        <v>0</v>
      </c>
      <c r="O236" s="60">
        <v>0</v>
      </c>
      <c r="P236" s="60">
        <v>0</v>
      </c>
      <c r="Q236" s="60">
        <v>0</v>
      </c>
      <c r="R236" s="60">
        <v>0</v>
      </c>
      <c r="S236" s="70">
        <f>SUM(G236:H236)</f>
        <v>1333.73</v>
      </c>
      <c r="T236" s="70">
        <f>SUM(J236:N236)</f>
        <v>0</v>
      </c>
    </row>
    <row r="237" spans="1:20" s="62" customFormat="1">
      <c r="A237" s="64">
        <v>1</v>
      </c>
      <c r="B237" s="64">
        <v>2672</v>
      </c>
      <c r="C237" s="67" t="s">
        <v>205</v>
      </c>
      <c r="D237" s="69">
        <v>39667</v>
      </c>
      <c r="E237" s="64" t="s">
        <v>531</v>
      </c>
      <c r="F237" s="64">
        <v>2003</v>
      </c>
      <c r="G237" s="63">
        <v>1270.21</v>
      </c>
      <c r="H237" s="60">
        <v>0</v>
      </c>
      <c r="I237" s="64" t="s">
        <v>533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70">
        <f>SUM(G237:H237)</f>
        <v>1270.21</v>
      </c>
      <c r="T237" s="70">
        <f>SUM(J237:N237)</f>
        <v>0</v>
      </c>
    </row>
    <row r="238" spans="1:20" s="62" customFormat="1">
      <c r="A238" s="64">
        <v>1</v>
      </c>
      <c r="B238" s="64">
        <v>2675</v>
      </c>
      <c r="C238" s="67" t="s">
        <v>206</v>
      </c>
      <c r="D238" s="69">
        <v>39667</v>
      </c>
      <c r="E238" s="64" t="s">
        <v>531</v>
      </c>
      <c r="F238" s="64">
        <v>2003</v>
      </c>
      <c r="G238" s="63">
        <v>1209.71</v>
      </c>
      <c r="H238" s="60">
        <v>0</v>
      </c>
      <c r="I238" s="64" t="s">
        <v>533</v>
      </c>
      <c r="J238" s="60">
        <v>0</v>
      </c>
      <c r="K238" s="60">
        <v>0</v>
      </c>
      <c r="L238" s="60">
        <v>0</v>
      </c>
      <c r="M238" s="60">
        <v>0</v>
      </c>
      <c r="N238" s="60">
        <v>0</v>
      </c>
      <c r="O238" s="60">
        <v>0</v>
      </c>
      <c r="P238" s="60">
        <v>0</v>
      </c>
      <c r="Q238" s="60">
        <v>0</v>
      </c>
      <c r="R238" s="60">
        <v>0</v>
      </c>
      <c r="S238" s="70">
        <f>SUM(G238:H238)</f>
        <v>1209.71</v>
      </c>
      <c r="T238" s="70">
        <f>SUM(J238:N238)</f>
        <v>0</v>
      </c>
    </row>
    <row r="239" spans="1:20" s="62" customFormat="1">
      <c r="A239" s="64">
        <v>1</v>
      </c>
      <c r="B239" s="64">
        <v>2682</v>
      </c>
      <c r="C239" s="67" t="s">
        <v>207</v>
      </c>
      <c r="D239" s="69">
        <v>39675</v>
      </c>
      <c r="E239" s="64" t="s">
        <v>531</v>
      </c>
      <c r="F239" s="64">
        <v>2009</v>
      </c>
      <c r="G239" s="63">
        <v>1614.37</v>
      </c>
      <c r="H239" s="60">
        <v>0</v>
      </c>
      <c r="I239" s="64" t="s">
        <v>533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70">
        <f>SUM(G239:H239)</f>
        <v>1614.37</v>
      </c>
      <c r="T239" s="70">
        <f>SUM(J239:N239)</f>
        <v>0</v>
      </c>
    </row>
    <row r="240" spans="1:20" s="62" customFormat="1">
      <c r="A240" s="64">
        <v>10</v>
      </c>
      <c r="B240" s="64">
        <v>2684</v>
      </c>
      <c r="C240" s="67" t="s">
        <v>453</v>
      </c>
      <c r="D240" s="69">
        <v>39692</v>
      </c>
      <c r="E240" s="64" t="s">
        <v>531</v>
      </c>
      <c r="F240" s="64">
        <v>2037</v>
      </c>
      <c r="G240" s="63">
        <v>4149.8900000000003</v>
      </c>
      <c r="H240" s="60">
        <v>0</v>
      </c>
      <c r="I240" s="64" t="s">
        <v>533</v>
      </c>
      <c r="J240" s="60">
        <v>0</v>
      </c>
      <c r="K240" s="60">
        <v>0</v>
      </c>
      <c r="L240" s="60">
        <v>0</v>
      </c>
      <c r="M240" s="60">
        <v>0</v>
      </c>
      <c r="N240" s="60">
        <v>0</v>
      </c>
      <c r="O240" s="60">
        <v>0</v>
      </c>
      <c r="P240" s="60">
        <v>0</v>
      </c>
      <c r="Q240" s="60">
        <v>0</v>
      </c>
      <c r="R240" s="60">
        <v>0</v>
      </c>
      <c r="S240" s="70">
        <f>SUM(G240:H240)</f>
        <v>4149.8900000000003</v>
      </c>
      <c r="T240" s="70">
        <f>SUM(J240:N240)</f>
        <v>0</v>
      </c>
    </row>
    <row r="241" spans="1:20" s="62" customFormat="1">
      <c r="A241" s="64">
        <v>1</v>
      </c>
      <c r="B241" s="64">
        <v>2687</v>
      </c>
      <c r="C241" s="67" t="s">
        <v>208</v>
      </c>
      <c r="D241" s="69">
        <v>39700</v>
      </c>
      <c r="E241" s="64" t="s">
        <v>531</v>
      </c>
      <c r="F241" s="64">
        <v>2009</v>
      </c>
      <c r="G241" s="63">
        <v>1614.36</v>
      </c>
      <c r="H241" s="60">
        <v>0</v>
      </c>
      <c r="I241" s="64" t="s">
        <v>533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70">
        <f>SUM(G241:H241)</f>
        <v>1614.36</v>
      </c>
      <c r="T241" s="70">
        <f>SUM(J241:N241)</f>
        <v>0</v>
      </c>
    </row>
    <row r="242" spans="1:20" s="62" customFormat="1">
      <c r="A242" s="64">
        <v>1</v>
      </c>
      <c r="B242" s="64">
        <v>2689</v>
      </c>
      <c r="C242" s="67" t="s">
        <v>209</v>
      </c>
      <c r="D242" s="69">
        <v>39707</v>
      </c>
      <c r="E242" s="64" t="s">
        <v>531</v>
      </c>
      <c r="F242" s="64">
        <v>2009</v>
      </c>
      <c r="G242" s="63">
        <v>1614.36</v>
      </c>
      <c r="H242" s="60">
        <v>0</v>
      </c>
      <c r="I242" s="64" t="s">
        <v>533</v>
      </c>
      <c r="J242" s="60">
        <v>930.5</v>
      </c>
      <c r="K242" s="60">
        <v>0</v>
      </c>
      <c r="L242" s="60">
        <v>0</v>
      </c>
      <c r="M242" s="60">
        <v>0</v>
      </c>
      <c r="N242" s="60">
        <v>0</v>
      </c>
      <c r="O242" s="60">
        <v>0</v>
      </c>
      <c r="P242" s="60">
        <v>0</v>
      </c>
      <c r="Q242" s="60">
        <v>0</v>
      </c>
      <c r="R242" s="60">
        <v>0</v>
      </c>
      <c r="S242" s="70">
        <f>SUM(G242:H242)</f>
        <v>1614.36</v>
      </c>
      <c r="T242" s="70">
        <f>SUM(J242:N242)</f>
        <v>930.5</v>
      </c>
    </row>
    <row r="243" spans="1:20" s="62" customFormat="1">
      <c r="A243" s="64">
        <v>18</v>
      </c>
      <c r="B243" s="64">
        <v>2692</v>
      </c>
      <c r="C243" s="67" t="s">
        <v>464</v>
      </c>
      <c r="D243" s="69">
        <v>39716</v>
      </c>
      <c r="E243" s="64" t="s">
        <v>531</v>
      </c>
      <c r="F243" s="64">
        <v>2009</v>
      </c>
      <c r="G243" s="63">
        <v>1614.36</v>
      </c>
      <c r="H243" s="60">
        <v>0</v>
      </c>
      <c r="I243" s="64" t="s">
        <v>533</v>
      </c>
      <c r="J243" s="60">
        <v>0</v>
      </c>
      <c r="K243" s="60">
        <v>0</v>
      </c>
      <c r="L243" s="60">
        <v>174.95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70">
        <f>SUM(G243:H243)</f>
        <v>1614.36</v>
      </c>
      <c r="T243" s="70">
        <f>SUM(J243:N243)</f>
        <v>174.95</v>
      </c>
    </row>
    <row r="244" spans="1:20" s="62" customFormat="1">
      <c r="A244" s="64">
        <v>59</v>
      </c>
      <c r="B244" s="64">
        <v>2696</v>
      </c>
      <c r="C244" s="67" t="s">
        <v>510</v>
      </c>
      <c r="D244" s="69">
        <v>39716</v>
      </c>
      <c r="E244" s="64" t="s">
        <v>531</v>
      </c>
      <c r="F244" s="64">
        <v>2009</v>
      </c>
      <c r="G244" s="63">
        <v>1614.36</v>
      </c>
      <c r="H244" s="60">
        <v>0</v>
      </c>
      <c r="I244" s="64" t="s">
        <v>533</v>
      </c>
      <c r="J244" s="60">
        <v>0</v>
      </c>
      <c r="K244" s="60">
        <v>0</v>
      </c>
      <c r="L244" s="60">
        <v>0</v>
      </c>
      <c r="M244" s="60">
        <v>0</v>
      </c>
      <c r="N244" s="60">
        <v>0</v>
      </c>
      <c r="O244" s="60">
        <v>0</v>
      </c>
      <c r="P244" s="60">
        <v>0</v>
      </c>
      <c r="Q244" s="60">
        <v>0</v>
      </c>
      <c r="R244" s="60">
        <v>0</v>
      </c>
      <c r="S244" s="70">
        <f>SUM(G244:H244)</f>
        <v>1614.36</v>
      </c>
      <c r="T244" s="70">
        <f>SUM(J244:N244)</f>
        <v>0</v>
      </c>
    </row>
    <row r="245" spans="1:20" s="62" customFormat="1">
      <c r="A245" s="64">
        <v>1</v>
      </c>
      <c r="B245" s="64">
        <v>2697</v>
      </c>
      <c r="C245" s="67" t="s">
        <v>210</v>
      </c>
      <c r="D245" s="69">
        <v>39716</v>
      </c>
      <c r="E245" s="64" t="s">
        <v>531</v>
      </c>
      <c r="F245" s="64">
        <v>2009</v>
      </c>
      <c r="G245" s="63">
        <v>1614.36</v>
      </c>
      <c r="H245" s="60">
        <v>0</v>
      </c>
      <c r="I245" s="64" t="s">
        <v>533</v>
      </c>
      <c r="J245" s="60">
        <v>0</v>
      </c>
      <c r="K245" s="60">
        <v>0</v>
      </c>
      <c r="L245" s="60">
        <v>0</v>
      </c>
      <c r="M245" s="60">
        <v>0</v>
      </c>
      <c r="N245" s="60">
        <v>0</v>
      </c>
      <c r="O245" s="60">
        <v>0</v>
      </c>
      <c r="P245" s="60">
        <v>0</v>
      </c>
      <c r="Q245" s="60">
        <v>0</v>
      </c>
      <c r="R245" s="60">
        <v>0</v>
      </c>
      <c r="S245" s="70">
        <f>SUM(G245:H245)</f>
        <v>1614.36</v>
      </c>
      <c r="T245" s="70">
        <f>SUM(J245:N245)</f>
        <v>0</v>
      </c>
    </row>
    <row r="246" spans="1:20" s="62" customFormat="1">
      <c r="A246" s="64">
        <v>1</v>
      </c>
      <c r="B246" s="64">
        <v>2701</v>
      </c>
      <c r="C246" s="67" t="s">
        <v>211</v>
      </c>
      <c r="D246" s="69">
        <v>39720</v>
      </c>
      <c r="E246" s="64" t="s">
        <v>531</v>
      </c>
      <c r="F246" s="64">
        <v>2009</v>
      </c>
      <c r="G246" s="63">
        <v>1614.36</v>
      </c>
      <c r="H246" s="60">
        <v>0</v>
      </c>
      <c r="I246" s="64" t="s">
        <v>533</v>
      </c>
      <c r="J246" s="60">
        <v>0</v>
      </c>
      <c r="K246" s="60">
        <v>0</v>
      </c>
      <c r="L246" s="60">
        <v>0</v>
      </c>
      <c r="M246" s="60">
        <v>0</v>
      </c>
      <c r="N246" s="60">
        <v>0</v>
      </c>
      <c r="O246" s="60">
        <v>0</v>
      </c>
      <c r="P246" s="60">
        <v>0</v>
      </c>
      <c r="Q246" s="60">
        <v>0</v>
      </c>
      <c r="R246" s="60">
        <v>0</v>
      </c>
      <c r="S246" s="70">
        <f>SUM(G246:H246)</f>
        <v>1614.36</v>
      </c>
      <c r="T246" s="70">
        <f>SUM(J246:N246)</f>
        <v>0</v>
      </c>
    </row>
    <row r="247" spans="1:20" s="62" customFormat="1">
      <c r="A247" s="64">
        <v>35</v>
      </c>
      <c r="B247" s="64">
        <v>2702</v>
      </c>
      <c r="C247" s="67" t="s">
        <v>482</v>
      </c>
      <c r="D247" s="69">
        <v>39722</v>
      </c>
      <c r="E247" s="64" t="s">
        <v>531</v>
      </c>
      <c r="F247" s="64">
        <v>2037</v>
      </c>
      <c r="G247" s="63">
        <v>4149.8900000000003</v>
      </c>
      <c r="H247" s="60">
        <v>0</v>
      </c>
      <c r="I247" s="64" t="s">
        <v>533</v>
      </c>
      <c r="J247" s="60">
        <v>0</v>
      </c>
      <c r="K247" s="60">
        <v>0</v>
      </c>
      <c r="L247" s="60">
        <v>0</v>
      </c>
      <c r="M247" s="60">
        <v>0</v>
      </c>
      <c r="N247" s="60">
        <v>0</v>
      </c>
      <c r="O247" s="60">
        <v>0</v>
      </c>
      <c r="P247" s="60">
        <v>0</v>
      </c>
      <c r="Q247" s="60">
        <v>0</v>
      </c>
      <c r="R247" s="60">
        <v>0</v>
      </c>
      <c r="S247" s="70">
        <f>SUM(G247:H247)</f>
        <v>4149.8900000000003</v>
      </c>
      <c r="T247" s="70">
        <f>SUM(J247:N247)</f>
        <v>0</v>
      </c>
    </row>
    <row r="248" spans="1:20" s="62" customFormat="1">
      <c r="A248" s="64">
        <v>35</v>
      </c>
      <c r="B248" s="64">
        <v>2705</v>
      </c>
      <c r="C248" s="67" t="s">
        <v>483</v>
      </c>
      <c r="D248" s="69">
        <v>39728</v>
      </c>
      <c r="E248" s="64" t="s">
        <v>531</v>
      </c>
      <c r="F248" s="64">
        <v>2009</v>
      </c>
      <c r="G248" s="63">
        <v>1614.36</v>
      </c>
      <c r="H248" s="60">
        <v>0</v>
      </c>
      <c r="I248" s="64" t="s">
        <v>533</v>
      </c>
      <c r="J248" s="60">
        <v>0</v>
      </c>
      <c r="K248" s="60">
        <v>0</v>
      </c>
      <c r="L248" s="60">
        <v>0</v>
      </c>
      <c r="M248" s="60">
        <v>0</v>
      </c>
      <c r="N248" s="60">
        <v>0</v>
      </c>
      <c r="O248" s="60">
        <v>0</v>
      </c>
      <c r="P248" s="60">
        <v>0</v>
      </c>
      <c r="Q248" s="60">
        <v>0</v>
      </c>
      <c r="R248" s="60">
        <v>0</v>
      </c>
      <c r="S248" s="70">
        <f>SUM(G248:H248)</f>
        <v>1614.36</v>
      </c>
      <c r="T248" s="70">
        <f>SUM(J248:N248)</f>
        <v>0</v>
      </c>
    </row>
    <row r="249" spans="1:20" s="62" customFormat="1">
      <c r="A249" s="64">
        <v>24</v>
      </c>
      <c r="B249" s="64">
        <v>2706</v>
      </c>
      <c r="C249" s="67" t="s">
        <v>471</v>
      </c>
      <c r="D249" s="69">
        <v>39730</v>
      </c>
      <c r="E249" s="64" t="s">
        <v>531</v>
      </c>
      <c r="F249" s="64">
        <v>2037</v>
      </c>
      <c r="G249" s="63">
        <v>4149.8900000000003</v>
      </c>
      <c r="H249" s="60">
        <v>0</v>
      </c>
      <c r="I249" s="64" t="s">
        <v>533</v>
      </c>
      <c r="J249" s="60">
        <v>0</v>
      </c>
      <c r="K249" s="60">
        <v>0</v>
      </c>
      <c r="L249" s="60">
        <v>0</v>
      </c>
      <c r="M249" s="60">
        <v>0</v>
      </c>
      <c r="N249" s="60">
        <v>0</v>
      </c>
      <c r="O249" s="60">
        <v>0</v>
      </c>
      <c r="P249" s="60">
        <v>0</v>
      </c>
      <c r="Q249" s="60">
        <v>0</v>
      </c>
      <c r="R249" s="60">
        <v>0</v>
      </c>
      <c r="S249" s="70">
        <f>SUM(G249:H249)</f>
        <v>4149.8900000000003</v>
      </c>
      <c r="T249" s="70">
        <f>SUM(J249:N249)</f>
        <v>0</v>
      </c>
    </row>
    <row r="250" spans="1:20" s="62" customFormat="1">
      <c r="A250" s="64">
        <v>1</v>
      </c>
      <c r="B250" s="64">
        <v>2707</v>
      </c>
      <c r="C250" s="67" t="s">
        <v>212</v>
      </c>
      <c r="D250" s="69">
        <v>39734</v>
      </c>
      <c r="E250" s="64" t="s">
        <v>531</v>
      </c>
      <c r="F250" s="64">
        <v>2009</v>
      </c>
      <c r="G250" s="63">
        <v>1614.36</v>
      </c>
      <c r="H250" s="60">
        <v>0</v>
      </c>
      <c r="I250" s="64" t="s">
        <v>533</v>
      </c>
      <c r="J250" s="60">
        <v>708.95</v>
      </c>
      <c r="K250" s="60">
        <v>0</v>
      </c>
      <c r="L250" s="60">
        <v>0</v>
      </c>
      <c r="M250" s="60">
        <v>0</v>
      </c>
      <c r="N250" s="60">
        <v>0</v>
      </c>
      <c r="O250" s="60">
        <v>0</v>
      </c>
      <c r="P250" s="60">
        <v>0</v>
      </c>
      <c r="Q250" s="60">
        <v>0</v>
      </c>
      <c r="R250" s="60">
        <v>0</v>
      </c>
      <c r="S250" s="70">
        <f>SUM(G250:H250)</f>
        <v>1614.36</v>
      </c>
      <c r="T250" s="70">
        <f>SUM(J250:N250)</f>
        <v>708.95</v>
      </c>
    </row>
    <row r="251" spans="1:20" s="62" customFormat="1">
      <c r="A251" s="64">
        <v>1</v>
      </c>
      <c r="B251" s="64">
        <v>2709</v>
      </c>
      <c r="C251" s="67" t="s">
        <v>213</v>
      </c>
      <c r="D251" s="69">
        <v>39734</v>
      </c>
      <c r="E251" s="64" t="s">
        <v>531</v>
      </c>
      <c r="F251" s="64">
        <v>2009</v>
      </c>
      <c r="G251" s="63">
        <v>1614.36</v>
      </c>
      <c r="H251" s="60">
        <v>0</v>
      </c>
      <c r="I251" s="64" t="s">
        <v>533</v>
      </c>
      <c r="J251" s="60">
        <v>708.95</v>
      </c>
      <c r="K251" s="60">
        <v>0</v>
      </c>
      <c r="L251" s="60">
        <v>0</v>
      </c>
      <c r="M251" s="60">
        <v>0</v>
      </c>
      <c r="N251" s="60">
        <v>0</v>
      </c>
      <c r="O251" s="60">
        <v>0</v>
      </c>
      <c r="P251" s="60">
        <v>0</v>
      </c>
      <c r="Q251" s="60">
        <v>0</v>
      </c>
      <c r="R251" s="60">
        <v>0</v>
      </c>
      <c r="S251" s="70">
        <f>SUM(G251:H251)</f>
        <v>1614.36</v>
      </c>
      <c r="T251" s="70">
        <f>SUM(J251:N251)</f>
        <v>708.95</v>
      </c>
    </row>
    <row r="252" spans="1:20" s="62" customFormat="1">
      <c r="A252" s="64">
        <v>1</v>
      </c>
      <c r="B252" s="64">
        <v>2710</v>
      </c>
      <c r="C252" s="67" t="s">
        <v>214</v>
      </c>
      <c r="D252" s="69">
        <v>39734</v>
      </c>
      <c r="E252" s="64" t="s">
        <v>531</v>
      </c>
      <c r="F252" s="64">
        <v>2009</v>
      </c>
      <c r="G252" s="63">
        <v>1695.09</v>
      </c>
      <c r="H252" s="60">
        <v>0</v>
      </c>
      <c r="I252" s="64" t="s">
        <v>533</v>
      </c>
      <c r="J252" s="60">
        <v>708.95</v>
      </c>
      <c r="K252" s="60">
        <v>0</v>
      </c>
      <c r="L252" s="60">
        <v>0</v>
      </c>
      <c r="M252" s="60">
        <v>0</v>
      </c>
      <c r="N252" s="60">
        <v>0</v>
      </c>
      <c r="O252" s="60">
        <v>0</v>
      </c>
      <c r="P252" s="60">
        <v>0</v>
      </c>
      <c r="Q252" s="60">
        <v>0</v>
      </c>
      <c r="R252" s="60">
        <v>0</v>
      </c>
      <c r="S252" s="70">
        <f>SUM(G252:H252)</f>
        <v>1695.09</v>
      </c>
      <c r="T252" s="70">
        <f>SUM(J252:N252)</f>
        <v>708.95</v>
      </c>
    </row>
    <row r="253" spans="1:20" s="62" customFormat="1">
      <c r="A253" s="64">
        <v>1</v>
      </c>
      <c r="B253" s="64">
        <v>2712</v>
      </c>
      <c r="C253" s="67" t="s">
        <v>215</v>
      </c>
      <c r="D253" s="69">
        <v>39734</v>
      </c>
      <c r="E253" s="64" t="s">
        <v>531</v>
      </c>
      <c r="F253" s="64">
        <v>2009</v>
      </c>
      <c r="G253" s="63">
        <v>1695.09</v>
      </c>
      <c r="H253" s="60">
        <v>0</v>
      </c>
      <c r="I253" s="64" t="s">
        <v>533</v>
      </c>
      <c r="J253" s="60">
        <v>0</v>
      </c>
      <c r="K253" s="60">
        <v>0</v>
      </c>
      <c r="L253" s="60">
        <v>0</v>
      </c>
      <c r="M253" s="60">
        <v>0</v>
      </c>
      <c r="N253" s="60">
        <v>0</v>
      </c>
      <c r="O253" s="60">
        <v>0</v>
      </c>
      <c r="P253" s="60">
        <v>0</v>
      </c>
      <c r="Q253" s="60">
        <v>0</v>
      </c>
      <c r="R253" s="60">
        <v>0</v>
      </c>
      <c r="S253" s="70">
        <f>SUM(G253:H253)</f>
        <v>1695.09</v>
      </c>
      <c r="T253" s="70">
        <f>SUM(J253:N253)</f>
        <v>0</v>
      </c>
    </row>
    <row r="254" spans="1:20" s="62" customFormat="1">
      <c r="A254" s="64">
        <v>1</v>
      </c>
      <c r="B254" s="64">
        <v>2717</v>
      </c>
      <c r="C254" s="67" t="s">
        <v>217</v>
      </c>
      <c r="D254" s="69">
        <v>39748</v>
      </c>
      <c r="E254" s="64" t="s">
        <v>531</v>
      </c>
      <c r="F254" s="64">
        <v>2037</v>
      </c>
      <c r="G254" s="63">
        <v>4149.8900000000003</v>
      </c>
      <c r="H254" s="60">
        <v>0</v>
      </c>
      <c r="I254" s="64" t="s">
        <v>533</v>
      </c>
      <c r="J254" s="60">
        <v>0</v>
      </c>
      <c r="K254" s="60">
        <v>0</v>
      </c>
      <c r="L254" s="60">
        <v>0</v>
      </c>
      <c r="M254" s="60">
        <v>0</v>
      </c>
      <c r="N254" s="60">
        <v>0</v>
      </c>
      <c r="O254" s="60">
        <v>0</v>
      </c>
      <c r="P254" s="60">
        <v>0</v>
      </c>
      <c r="Q254" s="60">
        <v>0</v>
      </c>
      <c r="R254" s="60">
        <v>0</v>
      </c>
      <c r="S254" s="70">
        <f>SUM(G254:H254)</f>
        <v>4149.8900000000003</v>
      </c>
      <c r="T254" s="70">
        <f>SUM(J254:N254)</f>
        <v>0</v>
      </c>
    </row>
    <row r="255" spans="1:20" s="62" customFormat="1">
      <c r="A255" s="64">
        <v>24</v>
      </c>
      <c r="B255" s="64">
        <v>2718</v>
      </c>
      <c r="C255" s="67" t="s">
        <v>472</v>
      </c>
      <c r="D255" s="69">
        <v>39749</v>
      </c>
      <c r="E255" s="64" t="s">
        <v>531</v>
      </c>
      <c r="F255" s="64">
        <v>2009</v>
      </c>
      <c r="G255" s="63">
        <v>1614.36</v>
      </c>
      <c r="H255" s="60">
        <v>0</v>
      </c>
      <c r="I255" s="64" t="s">
        <v>533</v>
      </c>
      <c r="J255" s="60">
        <v>0</v>
      </c>
      <c r="K255" s="60">
        <v>0</v>
      </c>
      <c r="L255" s="60">
        <v>174.95</v>
      </c>
      <c r="M255" s="60">
        <v>0</v>
      </c>
      <c r="N255" s="60">
        <v>0</v>
      </c>
      <c r="O255" s="60">
        <v>0</v>
      </c>
      <c r="P255" s="60">
        <v>0</v>
      </c>
      <c r="Q255" s="60">
        <v>0</v>
      </c>
      <c r="R255" s="60">
        <v>0</v>
      </c>
      <c r="S255" s="70">
        <f>SUM(G255:H255)</f>
        <v>1614.36</v>
      </c>
      <c r="T255" s="70">
        <f>SUM(J255:N255)</f>
        <v>174.95</v>
      </c>
    </row>
    <row r="256" spans="1:20" s="62" customFormat="1">
      <c r="A256" s="64">
        <v>14</v>
      </c>
      <c r="B256" s="64">
        <v>2719</v>
      </c>
      <c r="C256" s="67" t="s">
        <v>457</v>
      </c>
      <c r="D256" s="69">
        <v>39749</v>
      </c>
      <c r="E256" s="64" t="s">
        <v>531</v>
      </c>
      <c r="F256" s="64">
        <v>2009</v>
      </c>
      <c r="G256" s="63">
        <v>1695.09</v>
      </c>
      <c r="H256" s="60">
        <v>0</v>
      </c>
      <c r="I256" s="64" t="s">
        <v>533</v>
      </c>
      <c r="J256" s="60">
        <v>0</v>
      </c>
      <c r="K256" s="60">
        <v>174.95</v>
      </c>
      <c r="L256" s="60">
        <v>0</v>
      </c>
      <c r="M256" s="60">
        <v>0</v>
      </c>
      <c r="N256" s="60">
        <v>0</v>
      </c>
      <c r="O256" s="60">
        <v>0</v>
      </c>
      <c r="P256" s="60">
        <v>0</v>
      </c>
      <c r="Q256" s="60">
        <v>0</v>
      </c>
      <c r="R256" s="60">
        <v>0</v>
      </c>
      <c r="S256" s="70">
        <f>SUM(G256:H256)</f>
        <v>1695.09</v>
      </c>
      <c r="T256" s="70">
        <f>SUM(J256:N256)</f>
        <v>174.95</v>
      </c>
    </row>
    <row r="257" spans="1:20" s="62" customFormat="1">
      <c r="A257" s="64">
        <v>37</v>
      </c>
      <c r="B257" s="64">
        <v>2720</v>
      </c>
      <c r="C257" s="67" t="s">
        <v>484</v>
      </c>
      <c r="D257" s="69">
        <v>39751</v>
      </c>
      <c r="E257" s="64" t="s">
        <v>531</v>
      </c>
      <c r="F257" s="64">
        <v>2009</v>
      </c>
      <c r="G257" s="63">
        <v>1614.37</v>
      </c>
      <c r="H257" s="60">
        <v>0</v>
      </c>
      <c r="I257" s="64" t="s">
        <v>533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70">
        <f>SUM(G257:H257)</f>
        <v>1614.37</v>
      </c>
      <c r="T257" s="70">
        <f>SUM(J257:N257)</f>
        <v>0</v>
      </c>
    </row>
    <row r="258" spans="1:20" s="62" customFormat="1">
      <c r="A258" s="64">
        <v>50</v>
      </c>
      <c r="B258" s="64">
        <v>2721</v>
      </c>
      <c r="C258" s="67" t="s">
        <v>495</v>
      </c>
      <c r="D258" s="69">
        <v>39753</v>
      </c>
      <c r="E258" s="64" t="s">
        <v>531</v>
      </c>
      <c r="F258" s="64">
        <v>2009</v>
      </c>
      <c r="G258" s="63">
        <v>1614.36</v>
      </c>
      <c r="H258" s="60">
        <v>0</v>
      </c>
      <c r="I258" s="64" t="s">
        <v>533</v>
      </c>
      <c r="J258" s="60">
        <v>0</v>
      </c>
      <c r="K258" s="60">
        <v>0</v>
      </c>
      <c r="L258" s="60">
        <v>0</v>
      </c>
      <c r="M258" s="60">
        <v>0</v>
      </c>
      <c r="N258" s="60">
        <v>0</v>
      </c>
      <c r="O258" s="60">
        <v>0</v>
      </c>
      <c r="P258" s="60">
        <v>0</v>
      </c>
      <c r="Q258" s="60">
        <v>0</v>
      </c>
      <c r="R258" s="60">
        <v>0</v>
      </c>
      <c r="S258" s="70">
        <f>SUM(G258:H258)</f>
        <v>1614.36</v>
      </c>
      <c r="T258" s="70">
        <f>SUM(J258:N258)</f>
        <v>0</v>
      </c>
    </row>
    <row r="259" spans="1:20" s="62" customFormat="1">
      <c r="A259" s="64">
        <v>1</v>
      </c>
      <c r="B259" s="64">
        <v>2726</v>
      </c>
      <c r="C259" s="67" t="s">
        <v>218</v>
      </c>
      <c r="D259" s="69">
        <v>39818</v>
      </c>
      <c r="E259" s="64" t="s">
        <v>531</v>
      </c>
      <c r="F259" s="64">
        <v>2009</v>
      </c>
      <c r="G259" s="63">
        <v>1695.09</v>
      </c>
      <c r="H259" s="60">
        <v>0</v>
      </c>
      <c r="I259" s="64" t="s">
        <v>533</v>
      </c>
      <c r="J259" s="60">
        <v>0</v>
      </c>
      <c r="K259" s="60">
        <v>0</v>
      </c>
      <c r="L259" s="60">
        <v>0</v>
      </c>
      <c r="M259" s="60">
        <v>1250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70">
        <f>SUM(G259:H259)</f>
        <v>1695.09</v>
      </c>
      <c r="T259" s="70">
        <f>SUM(J259:N259)</f>
        <v>1250</v>
      </c>
    </row>
    <row r="260" spans="1:20" s="62" customFormat="1">
      <c r="A260" s="64">
        <v>1</v>
      </c>
      <c r="B260" s="64">
        <v>2732</v>
      </c>
      <c r="C260" s="67" t="s">
        <v>219</v>
      </c>
      <c r="D260" s="69">
        <v>39874</v>
      </c>
      <c r="E260" s="64" t="s">
        <v>531</v>
      </c>
      <c r="F260" s="64">
        <v>2009</v>
      </c>
      <c r="G260" s="63">
        <v>1614.36</v>
      </c>
      <c r="H260" s="60">
        <v>0</v>
      </c>
      <c r="I260" s="64" t="s">
        <v>533</v>
      </c>
      <c r="J260" s="60">
        <v>0</v>
      </c>
      <c r="K260" s="60">
        <v>0</v>
      </c>
      <c r="L260" s="60">
        <v>0</v>
      </c>
      <c r="M260" s="60">
        <v>0</v>
      </c>
      <c r="N260" s="60">
        <v>0</v>
      </c>
      <c r="O260" s="60">
        <v>0</v>
      </c>
      <c r="P260" s="60">
        <v>0</v>
      </c>
      <c r="Q260" s="60">
        <v>0</v>
      </c>
      <c r="R260" s="60">
        <v>0</v>
      </c>
      <c r="S260" s="70">
        <f>SUM(G260:H260)</f>
        <v>1614.36</v>
      </c>
      <c r="T260" s="70">
        <f>SUM(J260:N260)</f>
        <v>0</v>
      </c>
    </row>
    <row r="261" spans="1:20" s="62" customFormat="1">
      <c r="A261" s="64">
        <v>47</v>
      </c>
      <c r="B261" s="64">
        <v>2736</v>
      </c>
      <c r="C261" s="67" t="s">
        <v>490</v>
      </c>
      <c r="D261" s="69">
        <v>39881</v>
      </c>
      <c r="E261" s="64" t="s">
        <v>531</v>
      </c>
      <c r="F261" s="64">
        <v>2009</v>
      </c>
      <c r="G261" s="63">
        <v>1614.36</v>
      </c>
      <c r="H261" s="60">
        <v>0</v>
      </c>
      <c r="I261" s="64" t="s">
        <v>533</v>
      </c>
      <c r="J261" s="60">
        <v>0</v>
      </c>
      <c r="K261" s="60">
        <v>0</v>
      </c>
      <c r="L261" s="60">
        <v>174.95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70">
        <f>SUM(G261:H261)</f>
        <v>1614.36</v>
      </c>
      <c r="T261" s="70">
        <f>SUM(J261:N261)</f>
        <v>174.95</v>
      </c>
    </row>
    <row r="262" spans="1:20" s="62" customFormat="1">
      <c r="A262" s="64">
        <v>1</v>
      </c>
      <c r="B262" s="64">
        <v>2748</v>
      </c>
      <c r="C262" s="67" t="s">
        <v>220</v>
      </c>
      <c r="D262" s="69">
        <v>39948</v>
      </c>
      <c r="E262" s="64" t="s">
        <v>531</v>
      </c>
      <c r="F262" s="64">
        <v>2003</v>
      </c>
      <c r="G262" s="63">
        <v>1209.71</v>
      </c>
      <c r="H262" s="60">
        <v>0</v>
      </c>
      <c r="I262" s="64" t="s">
        <v>533</v>
      </c>
      <c r="J262" s="60">
        <v>0</v>
      </c>
      <c r="K262" s="60">
        <v>0</v>
      </c>
      <c r="L262" s="60">
        <v>0</v>
      </c>
      <c r="M262" s="60">
        <v>0</v>
      </c>
      <c r="N262" s="60">
        <v>0</v>
      </c>
      <c r="O262" s="60">
        <v>0</v>
      </c>
      <c r="P262" s="60">
        <v>0</v>
      </c>
      <c r="Q262" s="60">
        <v>0</v>
      </c>
      <c r="R262" s="60">
        <v>0</v>
      </c>
      <c r="S262" s="70">
        <f>SUM(G262:H262)</f>
        <v>1209.71</v>
      </c>
      <c r="T262" s="70">
        <f>SUM(J262:N262)</f>
        <v>0</v>
      </c>
    </row>
    <row r="263" spans="1:20" s="62" customFormat="1">
      <c r="A263" s="64">
        <v>1</v>
      </c>
      <c r="B263" s="64">
        <v>2751</v>
      </c>
      <c r="C263" s="67" t="s">
        <v>221</v>
      </c>
      <c r="D263" s="69">
        <v>39948</v>
      </c>
      <c r="E263" s="64" t="s">
        <v>531</v>
      </c>
      <c r="F263" s="64">
        <v>2003</v>
      </c>
      <c r="G263" s="63">
        <v>1470.45</v>
      </c>
      <c r="H263" s="60">
        <v>0</v>
      </c>
      <c r="I263" s="64" t="s">
        <v>533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70">
        <f>SUM(G263:H263)</f>
        <v>1470.45</v>
      </c>
      <c r="T263" s="70">
        <f>SUM(J263:N263)</f>
        <v>0</v>
      </c>
    </row>
    <row r="264" spans="1:20" s="62" customFormat="1">
      <c r="A264" s="64">
        <v>1</v>
      </c>
      <c r="B264" s="64">
        <v>2754</v>
      </c>
      <c r="C264" s="67" t="s">
        <v>535</v>
      </c>
      <c r="D264" s="69">
        <v>39948</v>
      </c>
      <c r="E264" s="64" t="s">
        <v>531</v>
      </c>
      <c r="F264" s="64">
        <v>2003</v>
      </c>
      <c r="G264" s="63">
        <v>1097.25</v>
      </c>
      <c r="H264" s="60">
        <v>0</v>
      </c>
      <c r="I264" s="64" t="s">
        <v>533</v>
      </c>
      <c r="J264" s="60">
        <v>0</v>
      </c>
      <c r="K264" s="60">
        <v>0</v>
      </c>
      <c r="L264" s="60">
        <v>0</v>
      </c>
      <c r="M264" s="60">
        <v>0</v>
      </c>
      <c r="N264" s="60">
        <v>0</v>
      </c>
      <c r="O264" s="60">
        <v>0</v>
      </c>
      <c r="P264" s="60">
        <v>0</v>
      </c>
      <c r="Q264" s="60">
        <v>0</v>
      </c>
      <c r="R264" s="60">
        <v>0</v>
      </c>
      <c r="S264" s="70">
        <f>SUM(G264:H264)</f>
        <v>1097.25</v>
      </c>
      <c r="T264" s="70">
        <f>SUM(J264:N264)</f>
        <v>0</v>
      </c>
    </row>
    <row r="265" spans="1:20" s="62" customFormat="1">
      <c r="A265" s="64">
        <v>1</v>
      </c>
      <c r="B265" s="64">
        <v>2757</v>
      </c>
      <c r="C265" s="67" t="s">
        <v>222</v>
      </c>
      <c r="D265" s="69">
        <v>39948</v>
      </c>
      <c r="E265" s="64" t="s">
        <v>531</v>
      </c>
      <c r="F265" s="64">
        <v>2003</v>
      </c>
      <c r="G265" s="63">
        <v>1333.73</v>
      </c>
      <c r="H265" s="60">
        <v>0</v>
      </c>
      <c r="I265" s="64" t="s">
        <v>533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70">
        <f>SUM(G265:H265)</f>
        <v>1333.73</v>
      </c>
      <c r="T265" s="70">
        <f>SUM(J265:N265)</f>
        <v>0</v>
      </c>
    </row>
    <row r="266" spans="1:20" s="62" customFormat="1">
      <c r="A266" s="64">
        <v>1</v>
      </c>
      <c r="B266" s="64">
        <v>2764</v>
      </c>
      <c r="C266" s="67" t="s">
        <v>223</v>
      </c>
      <c r="D266" s="69">
        <v>39948</v>
      </c>
      <c r="E266" s="64" t="s">
        <v>531</v>
      </c>
      <c r="F266" s="64">
        <v>2003</v>
      </c>
      <c r="G266" s="63">
        <v>1209.71</v>
      </c>
      <c r="H266" s="60">
        <v>0</v>
      </c>
      <c r="I266" s="64" t="s">
        <v>533</v>
      </c>
      <c r="J266" s="60">
        <v>0</v>
      </c>
      <c r="K266" s="60">
        <v>0</v>
      </c>
      <c r="L266" s="60">
        <v>0</v>
      </c>
      <c r="M266" s="60">
        <v>0</v>
      </c>
      <c r="N266" s="60">
        <v>0</v>
      </c>
      <c r="O266" s="60">
        <v>0</v>
      </c>
      <c r="P266" s="60">
        <v>0</v>
      </c>
      <c r="Q266" s="60">
        <v>0</v>
      </c>
      <c r="R266" s="60">
        <v>0</v>
      </c>
      <c r="S266" s="70">
        <f>SUM(G266:H266)</f>
        <v>1209.71</v>
      </c>
      <c r="T266" s="70">
        <f>SUM(J266:N266)</f>
        <v>0</v>
      </c>
    </row>
    <row r="267" spans="1:20" s="62" customFormat="1">
      <c r="A267" s="64">
        <v>1</v>
      </c>
      <c r="B267" s="64">
        <v>2766</v>
      </c>
      <c r="C267" s="67" t="s">
        <v>224</v>
      </c>
      <c r="D267" s="69">
        <v>39952</v>
      </c>
      <c r="E267" s="64" t="s">
        <v>531</v>
      </c>
      <c r="F267" s="64">
        <v>2018</v>
      </c>
      <c r="G267" s="63">
        <v>1537.47</v>
      </c>
      <c r="H267" s="60">
        <v>0</v>
      </c>
      <c r="I267" s="64" t="s">
        <v>533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70">
        <f>SUM(G267:H267)</f>
        <v>1537.47</v>
      </c>
      <c r="T267" s="70">
        <f>SUM(J267:N267)</f>
        <v>0</v>
      </c>
    </row>
    <row r="268" spans="1:20" s="62" customFormat="1">
      <c r="A268" s="64">
        <v>1</v>
      </c>
      <c r="B268" s="64">
        <v>2768</v>
      </c>
      <c r="C268" s="67" t="s">
        <v>225</v>
      </c>
      <c r="D268" s="69">
        <v>39965</v>
      </c>
      <c r="E268" s="64" t="s">
        <v>531</v>
      </c>
      <c r="F268" s="64">
        <v>2003</v>
      </c>
      <c r="G268" s="63">
        <v>1333.73</v>
      </c>
      <c r="H268" s="60">
        <v>0</v>
      </c>
      <c r="I268" s="64" t="s">
        <v>533</v>
      </c>
      <c r="J268" s="60">
        <v>0</v>
      </c>
      <c r="K268" s="60">
        <v>0</v>
      </c>
      <c r="L268" s="60">
        <v>0</v>
      </c>
      <c r="M268" s="60">
        <v>0</v>
      </c>
      <c r="N268" s="60">
        <v>0</v>
      </c>
      <c r="O268" s="60">
        <v>0</v>
      </c>
      <c r="P268" s="60">
        <v>0</v>
      </c>
      <c r="Q268" s="60">
        <v>0</v>
      </c>
      <c r="R268" s="60">
        <v>0</v>
      </c>
      <c r="S268" s="70">
        <f>SUM(G268:H268)</f>
        <v>1333.73</v>
      </c>
      <c r="T268" s="70">
        <f>SUM(J268:N268)</f>
        <v>0</v>
      </c>
    </row>
    <row r="269" spans="1:20" s="62" customFormat="1">
      <c r="A269" s="64">
        <v>1</v>
      </c>
      <c r="B269" s="64">
        <v>2770</v>
      </c>
      <c r="C269" s="67" t="s">
        <v>226</v>
      </c>
      <c r="D269" s="69">
        <v>39965</v>
      </c>
      <c r="E269" s="64" t="s">
        <v>531</v>
      </c>
      <c r="F269" s="64">
        <v>2003</v>
      </c>
      <c r="G269" s="63">
        <v>1097.25</v>
      </c>
      <c r="H269" s="60">
        <v>0</v>
      </c>
      <c r="I269" s="64" t="s">
        <v>533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70">
        <f>SUM(G269:H269)</f>
        <v>1097.25</v>
      </c>
      <c r="T269" s="70">
        <f>SUM(J269:N269)</f>
        <v>0</v>
      </c>
    </row>
    <row r="270" spans="1:20" s="62" customFormat="1">
      <c r="A270" s="64">
        <v>24</v>
      </c>
      <c r="B270" s="64">
        <v>2772</v>
      </c>
      <c r="C270" s="67" t="s">
        <v>473</v>
      </c>
      <c r="D270" s="69">
        <v>39972</v>
      </c>
      <c r="E270" s="64" t="s">
        <v>531</v>
      </c>
      <c r="F270" s="64">
        <v>2009</v>
      </c>
      <c r="G270" s="63">
        <v>1614.36</v>
      </c>
      <c r="H270" s="60">
        <v>0</v>
      </c>
      <c r="I270" s="64" t="s">
        <v>533</v>
      </c>
      <c r="J270" s="60">
        <v>0</v>
      </c>
      <c r="K270" s="60">
        <v>0</v>
      </c>
      <c r="L270" s="60">
        <v>0</v>
      </c>
      <c r="M270" s="60">
        <v>0</v>
      </c>
      <c r="N270" s="60">
        <v>0</v>
      </c>
      <c r="O270" s="60">
        <v>0</v>
      </c>
      <c r="P270" s="60">
        <v>0</v>
      </c>
      <c r="Q270" s="60">
        <v>0</v>
      </c>
      <c r="R270" s="60">
        <v>0</v>
      </c>
      <c r="S270" s="70">
        <f>SUM(G270:H270)</f>
        <v>1614.36</v>
      </c>
      <c r="T270" s="70">
        <f>SUM(J270:N270)</f>
        <v>0</v>
      </c>
    </row>
    <row r="271" spans="1:20" s="62" customFormat="1">
      <c r="A271" s="64">
        <v>1</v>
      </c>
      <c r="B271" s="64">
        <v>2773</v>
      </c>
      <c r="C271" s="67" t="s">
        <v>227</v>
      </c>
      <c r="D271" s="69">
        <v>39979</v>
      </c>
      <c r="E271" s="64" t="s">
        <v>531</v>
      </c>
      <c r="F271" s="64">
        <v>2018</v>
      </c>
      <c r="G271" s="63">
        <v>1537.47</v>
      </c>
      <c r="H271" s="60">
        <v>0</v>
      </c>
      <c r="I271" s="64" t="s">
        <v>533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70">
        <f>SUM(G271:H271)</f>
        <v>1537.47</v>
      </c>
      <c r="T271" s="70">
        <f>SUM(J271:N271)</f>
        <v>0</v>
      </c>
    </row>
    <row r="272" spans="1:20" s="62" customFormat="1">
      <c r="A272" s="64">
        <v>1</v>
      </c>
      <c r="B272" s="64">
        <v>2775</v>
      </c>
      <c r="C272" s="67" t="s">
        <v>228</v>
      </c>
      <c r="D272" s="69">
        <v>39981</v>
      </c>
      <c r="E272" s="64" t="s">
        <v>531</v>
      </c>
      <c r="F272" s="64">
        <v>2009</v>
      </c>
      <c r="G272" s="63">
        <v>1695.09</v>
      </c>
      <c r="H272" s="60">
        <v>0</v>
      </c>
      <c r="I272" s="64" t="s">
        <v>533</v>
      </c>
      <c r="J272" s="60">
        <v>708.95</v>
      </c>
      <c r="K272" s="60">
        <v>0</v>
      </c>
      <c r="L272" s="60">
        <v>0</v>
      </c>
      <c r="M272" s="60">
        <v>0</v>
      </c>
      <c r="N272" s="60">
        <v>0</v>
      </c>
      <c r="O272" s="60">
        <v>0</v>
      </c>
      <c r="P272" s="60">
        <v>0</v>
      </c>
      <c r="Q272" s="60">
        <v>0</v>
      </c>
      <c r="R272" s="60">
        <v>0</v>
      </c>
      <c r="S272" s="70">
        <f>SUM(G272:H272)</f>
        <v>1695.09</v>
      </c>
      <c r="T272" s="70">
        <f>SUM(J272:N272)</f>
        <v>708.95</v>
      </c>
    </row>
    <row r="273" spans="1:20" s="62" customFormat="1">
      <c r="A273" s="64">
        <v>1</v>
      </c>
      <c r="B273" s="64">
        <v>2779</v>
      </c>
      <c r="C273" s="67" t="s">
        <v>229</v>
      </c>
      <c r="D273" s="69">
        <v>39995</v>
      </c>
      <c r="E273" s="64" t="s">
        <v>531</v>
      </c>
      <c r="F273" s="64">
        <v>2003</v>
      </c>
      <c r="G273" s="63">
        <v>1209.72</v>
      </c>
      <c r="H273" s="60">
        <v>0</v>
      </c>
      <c r="I273" s="64" t="s">
        <v>533</v>
      </c>
      <c r="J273" s="60">
        <v>708.95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70">
        <f>SUM(G273:H273)</f>
        <v>1209.72</v>
      </c>
      <c r="T273" s="70">
        <f>SUM(J273:N273)</f>
        <v>708.95</v>
      </c>
    </row>
    <row r="274" spans="1:20" s="62" customFormat="1">
      <c r="A274" s="64">
        <v>1</v>
      </c>
      <c r="B274" s="64">
        <v>2782</v>
      </c>
      <c r="C274" s="67" t="s">
        <v>230</v>
      </c>
      <c r="D274" s="69">
        <v>40042</v>
      </c>
      <c r="E274" s="64" t="s">
        <v>531</v>
      </c>
      <c r="F274" s="64">
        <v>2003</v>
      </c>
      <c r="G274" s="63">
        <v>1209.71</v>
      </c>
      <c r="H274" s="60">
        <v>0</v>
      </c>
      <c r="I274" s="64" t="s">
        <v>533</v>
      </c>
      <c r="J274" s="60">
        <v>0</v>
      </c>
      <c r="K274" s="60">
        <v>0</v>
      </c>
      <c r="L274" s="60">
        <v>0</v>
      </c>
      <c r="M274" s="60">
        <v>0</v>
      </c>
      <c r="N274" s="60">
        <v>0</v>
      </c>
      <c r="O274" s="60">
        <v>0</v>
      </c>
      <c r="P274" s="60">
        <v>0</v>
      </c>
      <c r="Q274" s="60">
        <v>0</v>
      </c>
      <c r="R274" s="60">
        <v>0</v>
      </c>
      <c r="S274" s="70">
        <f>SUM(G274:H274)</f>
        <v>1209.71</v>
      </c>
      <c r="T274" s="70">
        <f>SUM(J274:N274)</f>
        <v>0</v>
      </c>
    </row>
    <row r="275" spans="1:20" s="62" customFormat="1">
      <c r="A275" s="64">
        <v>1</v>
      </c>
      <c r="B275" s="64">
        <v>2784</v>
      </c>
      <c r="C275" s="67" t="s">
        <v>231</v>
      </c>
      <c r="D275" s="69">
        <v>40042</v>
      </c>
      <c r="E275" s="64" t="s">
        <v>531</v>
      </c>
      <c r="F275" s="64">
        <v>2003</v>
      </c>
      <c r="G275" s="63">
        <v>1270.2</v>
      </c>
      <c r="H275" s="60">
        <v>0</v>
      </c>
      <c r="I275" s="64" t="s">
        <v>533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70">
        <f>SUM(G275:H275)</f>
        <v>1270.2</v>
      </c>
      <c r="T275" s="70">
        <f>SUM(J275:N275)</f>
        <v>0</v>
      </c>
    </row>
    <row r="276" spans="1:20" s="62" customFormat="1">
      <c r="A276" s="64">
        <v>1</v>
      </c>
      <c r="B276" s="64">
        <v>2785</v>
      </c>
      <c r="C276" s="67" t="s">
        <v>232</v>
      </c>
      <c r="D276" s="69">
        <v>40042</v>
      </c>
      <c r="E276" s="64" t="s">
        <v>531</v>
      </c>
      <c r="F276" s="64">
        <v>2003</v>
      </c>
      <c r="G276" s="63">
        <v>1209.72</v>
      </c>
      <c r="H276" s="60">
        <v>0</v>
      </c>
      <c r="I276" s="64" t="s">
        <v>533</v>
      </c>
      <c r="J276" s="60">
        <v>0</v>
      </c>
      <c r="K276" s="60">
        <v>0</v>
      </c>
      <c r="L276" s="60">
        <v>0</v>
      </c>
      <c r="M276" s="60">
        <v>0</v>
      </c>
      <c r="N276" s="60">
        <v>0</v>
      </c>
      <c r="O276" s="60">
        <v>0</v>
      </c>
      <c r="P276" s="60">
        <v>0</v>
      </c>
      <c r="Q276" s="60">
        <v>0</v>
      </c>
      <c r="R276" s="60">
        <v>0</v>
      </c>
      <c r="S276" s="70">
        <f>SUM(G276:H276)</f>
        <v>1209.72</v>
      </c>
      <c r="T276" s="70">
        <f>SUM(J276:N276)</f>
        <v>0</v>
      </c>
    </row>
    <row r="277" spans="1:20" s="62" customFormat="1">
      <c r="A277" s="64">
        <v>1</v>
      </c>
      <c r="B277" s="64">
        <v>2788</v>
      </c>
      <c r="C277" s="67" t="s">
        <v>233</v>
      </c>
      <c r="D277" s="69">
        <v>40042</v>
      </c>
      <c r="E277" s="64" t="s">
        <v>531</v>
      </c>
      <c r="F277" s="64">
        <v>2003</v>
      </c>
      <c r="G277" s="63">
        <v>1333.73</v>
      </c>
      <c r="H277" s="60">
        <v>0</v>
      </c>
      <c r="I277" s="64" t="s">
        <v>533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70">
        <f>SUM(G277:H277)</f>
        <v>1333.73</v>
      </c>
      <c r="T277" s="70">
        <f>SUM(J277:N277)</f>
        <v>0</v>
      </c>
    </row>
    <row r="278" spans="1:20" s="62" customFormat="1">
      <c r="A278" s="64">
        <v>1</v>
      </c>
      <c r="B278" s="64">
        <v>2790</v>
      </c>
      <c r="C278" s="67" t="s">
        <v>234</v>
      </c>
      <c r="D278" s="69">
        <v>40057</v>
      </c>
      <c r="E278" s="64" t="s">
        <v>531</v>
      </c>
      <c r="F278" s="64">
        <v>2009</v>
      </c>
      <c r="G278" s="63">
        <v>1614.36</v>
      </c>
      <c r="H278" s="60">
        <v>0</v>
      </c>
      <c r="I278" s="64" t="s">
        <v>533</v>
      </c>
      <c r="J278" s="60">
        <v>930.5</v>
      </c>
      <c r="K278" s="60">
        <v>0</v>
      </c>
      <c r="L278" s="60">
        <v>0</v>
      </c>
      <c r="M278" s="60">
        <v>0</v>
      </c>
      <c r="N278" s="60">
        <v>0</v>
      </c>
      <c r="O278" s="60">
        <v>0</v>
      </c>
      <c r="P278" s="60">
        <v>0</v>
      </c>
      <c r="Q278" s="60">
        <v>0</v>
      </c>
      <c r="R278" s="60">
        <v>0</v>
      </c>
      <c r="S278" s="70">
        <f>SUM(G278:H278)</f>
        <v>1614.36</v>
      </c>
      <c r="T278" s="70">
        <f>SUM(J278:N278)</f>
        <v>930.5</v>
      </c>
    </row>
    <row r="279" spans="1:20" s="62" customFormat="1">
      <c r="A279" s="64">
        <v>1</v>
      </c>
      <c r="B279" s="64">
        <v>2791</v>
      </c>
      <c r="C279" s="67" t="s">
        <v>235</v>
      </c>
      <c r="D279" s="69">
        <v>40058</v>
      </c>
      <c r="E279" s="64" t="s">
        <v>531</v>
      </c>
      <c r="F279" s="64">
        <v>2035</v>
      </c>
      <c r="G279" s="63">
        <v>4656.5600000000004</v>
      </c>
      <c r="H279" s="60">
        <v>0</v>
      </c>
      <c r="I279" s="64" t="s">
        <v>533</v>
      </c>
      <c r="J279" s="60">
        <v>1993.92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70">
        <f>SUM(G279:H279)</f>
        <v>4656.5600000000004</v>
      </c>
      <c r="T279" s="70">
        <f>SUM(J279:N279)</f>
        <v>1993.92</v>
      </c>
    </row>
    <row r="280" spans="1:20" s="62" customFormat="1">
      <c r="A280" s="64">
        <v>1</v>
      </c>
      <c r="B280" s="64">
        <v>2797</v>
      </c>
      <c r="C280" s="67" t="s">
        <v>236</v>
      </c>
      <c r="D280" s="69">
        <v>40064</v>
      </c>
      <c r="E280" s="64" t="s">
        <v>531</v>
      </c>
      <c r="F280" s="64">
        <v>2009</v>
      </c>
      <c r="G280" s="63">
        <v>1614.36</v>
      </c>
      <c r="H280" s="60">
        <v>0</v>
      </c>
      <c r="I280" s="64" t="s">
        <v>533</v>
      </c>
      <c r="J280" s="60">
        <v>1993.92</v>
      </c>
      <c r="K280" s="60">
        <v>0</v>
      </c>
      <c r="L280" s="60">
        <v>0</v>
      </c>
      <c r="M280" s="60">
        <v>0</v>
      </c>
      <c r="N280" s="60">
        <v>0</v>
      </c>
      <c r="O280" s="60">
        <v>0</v>
      </c>
      <c r="P280" s="60">
        <v>0</v>
      </c>
      <c r="Q280" s="60">
        <v>0</v>
      </c>
      <c r="R280" s="60">
        <v>0</v>
      </c>
      <c r="S280" s="70">
        <f>SUM(G280:H280)</f>
        <v>1614.36</v>
      </c>
      <c r="T280" s="70">
        <f>SUM(J280:N280)</f>
        <v>1993.92</v>
      </c>
    </row>
    <row r="281" spans="1:20" s="62" customFormat="1">
      <c r="A281" s="64">
        <v>1</v>
      </c>
      <c r="B281" s="64">
        <v>2798</v>
      </c>
      <c r="C281" s="67" t="s">
        <v>237</v>
      </c>
      <c r="D281" s="69">
        <v>40077</v>
      </c>
      <c r="E281" s="64" t="s">
        <v>531</v>
      </c>
      <c r="F281" s="64">
        <v>2009</v>
      </c>
      <c r="G281" s="63">
        <v>1614.36</v>
      </c>
      <c r="H281" s="60">
        <v>0</v>
      </c>
      <c r="I281" s="64" t="s">
        <v>533</v>
      </c>
      <c r="J281" s="60">
        <v>1993.92</v>
      </c>
      <c r="K281" s="60">
        <v>0</v>
      </c>
      <c r="L281" s="60">
        <v>0</v>
      </c>
      <c r="M281" s="60">
        <v>0</v>
      </c>
      <c r="N281" s="60">
        <v>0</v>
      </c>
      <c r="O281" s="60">
        <v>0</v>
      </c>
      <c r="P281" s="60">
        <v>0</v>
      </c>
      <c r="Q281" s="60">
        <v>0</v>
      </c>
      <c r="R281" s="60">
        <v>0</v>
      </c>
      <c r="S281" s="70">
        <f>SUM(G281:H281)</f>
        <v>1614.36</v>
      </c>
      <c r="T281" s="70">
        <f>SUM(J281:N281)</f>
        <v>1993.92</v>
      </c>
    </row>
    <row r="282" spans="1:20" s="62" customFormat="1">
      <c r="A282" s="64">
        <v>20</v>
      </c>
      <c r="B282" s="64">
        <v>2799</v>
      </c>
      <c r="C282" s="67" t="s">
        <v>467</v>
      </c>
      <c r="D282" s="69">
        <v>40081</v>
      </c>
      <c r="E282" s="64" t="s">
        <v>531</v>
      </c>
      <c r="F282" s="64">
        <v>2009</v>
      </c>
      <c r="G282" s="63">
        <v>1614.36</v>
      </c>
      <c r="H282" s="60">
        <v>0</v>
      </c>
      <c r="I282" s="64" t="s">
        <v>533</v>
      </c>
      <c r="J282" s="60">
        <v>0</v>
      </c>
      <c r="K282" s="60">
        <v>0</v>
      </c>
      <c r="L282" s="60">
        <v>174.95</v>
      </c>
      <c r="M282" s="60">
        <v>0</v>
      </c>
      <c r="N282" s="60">
        <v>0</v>
      </c>
      <c r="O282" s="60">
        <v>0</v>
      </c>
      <c r="P282" s="60">
        <v>0</v>
      </c>
      <c r="Q282" s="60">
        <v>0</v>
      </c>
      <c r="R282" s="60">
        <v>0</v>
      </c>
      <c r="S282" s="70">
        <f>SUM(G282:H282)</f>
        <v>1614.36</v>
      </c>
      <c r="T282" s="70">
        <f>SUM(J282:N282)</f>
        <v>174.95</v>
      </c>
    </row>
    <row r="283" spans="1:20" s="62" customFormat="1">
      <c r="A283" s="64">
        <v>1</v>
      </c>
      <c r="B283" s="64">
        <v>2801</v>
      </c>
      <c r="C283" s="67" t="s">
        <v>238</v>
      </c>
      <c r="D283" s="69">
        <v>40087</v>
      </c>
      <c r="E283" s="64" t="s">
        <v>531</v>
      </c>
      <c r="F283" s="64">
        <v>2008</v>
      </c>
      <c r="G283" s="63">
        <v>4498.01</v>
      </c>
      <c r="H283" s="60">
        <v>0</v>
      </c>
      <c r="I283" s="64" t="s">
        <v>533</v>
      </c>
      <c r="J283" s="60">
        <v>0</v>
      </c>
      <c r="K283" s="60">
        <v>0</v>
      </c>
      <c r="L283" s="60">
        <v>0</v>
      </c>
      <c r="M283" s="60">
        <v>0</v>
      </c>
      <c r="N283" s="60">
        <v>0</v>
      </c>
      <c r="O283" s="60">
        <v>0</v>
      </c>
      <c r="P283" s="60">
        <v>0</v>
      </c>
      <c r="Q283" s="60">
        <v>0</v>
      </c>
      <c r="R283" s="60">
        <v>0</v>
      </c>
      <c r="S283" s="70">
        <f>SUM(G283:H283)</f>
        <v>4498.01</v>
      </c>
      <c r="T283" s="70">
        <f>SUM(J283:N283)</f>
        <v>0</v>
      </c>
    </row>
    <row r="284" spans="1:20" s="62" customFormat="1">
      <c r="A284" s="64">
        <v>1</v>
      </c>
      <c r="B284" s="64">
        <v>2806</v>
      </c>
      <c r="C284" s="67" t="s">
        <v>239</v>
      </c>
      <c r="D284" s="69">
        <v>40133</v>
      </c>
      <c r="E284" s="64" t="s">
        <v>531</v>
      </c>
      <c r="F284" s="64">
        <v>2008</v>
      </c>
      <c r="G284" s="63">
        <v>1868.82</v>
      </c>
      <c r="H284" s="60">
        <v>0</v>
      </c>
      <c r="I284" s="64" t="s">
        <v>533</v>
      </c>
      <c r="J284" s="60">
        <v>1993.92</v>
      </c>
      <c r="K284" s="60">
        <v>0</v>
      </c>
      <c r="L284" s="60">
        <v>0</v>
      </c>
      <c r="M284" s="60">
        <v>0</v>
      </c>
      <c r="N284" s="60">
        <v>0</v>
      </c>
      <c r="O284" s="60">
        <v>0</v>
      </c>
      <c r="P284" s="60">
        <v>0</v>
      </c>
      <c r="Q284" s="60">
        <v>0</v>
      </c>
      <c r="R284" s="60">
        <v>0</v>
      </c>
      <c r="S284" s="70">
        <f>SUM(G284:H284)</f>
        <v>1868.82</v>
      </c>
      <c r="T284" s="70">
        <f>SUM(J284:N284)</f>
        <v>1993.92</v>
      </c>
    </row>
    <row r="285" spans="1:20" s="62" customFormat="1">
      <c r="A285" s="64">
        <v>24</v>
      </c>
      <c r="B285" s="64">
        <v>2808</v>
      </c>
      <c r="C285" s="67" t="s">
        <v>474</v>
      </c>
      <c r="D285" s="69">
        <v>40137</v>
      </c>
      <c r="E285" s="64" t="s">
        <v>531</v>
      </c>
      <c r="F285" s="64">
        <v>2009</v>
      </c>
      <c r="G285" s="63">
        <v>1695.09</v>
      </c>
      <c r="H285" s="60">
        <v>0</v>
      </c>
      <c r="I285" s="64" t="s">
        <v>533</v>
      </c>
      <c r="J285" s="60">
        <v>0</v>
      </c>
      <c r="K285" s="60">
        <v>0</v>
      </c>
      <c r="L285" s="60">
        <v>0</v>
      </c>
      <c r="M285" s="60">
        <v>0</v>
      </c>
      <c r="N285" s="60">
        <v>0</v>
      </c>
      <c r="O285" s="60">
        <v>0</v>
      </c>
      <c r="P285" s="60">
        <v>0</v>
      </c>
      <c r="Q285" s="60">
        <v>0</v>
      </c>
      <c r="R285" s="60">
        <v>0</v>
      </c>
      <c r="S285" s="70">
        <f>SUM(G285:H285)</f>
        <v>1695.09</v>
      </c>
      <c r="T285" s="70">
        <f>SUM(J285:N285)</f>
        <v>0</v>
      </c>
    </row>
    <row r="286" spans="1:20" s="62" customFormat="1">
      <c r="A286" s="64">
        <v>1</v>
      </c>
      <c r="B286" s="64">
        <v>2816</v>
      </c>
      <c r="C286" s="67" t="s">
        <v>240</v>
      </c>
      <c r="D286" s="69">
        <v>40247</v>
      </c>
      <c r="E286" s="64" t="s">
        <v>531</v>
      </c>
      <c r="F286" s="64">
        <v>2018</v>
      </c>
      <c r="G286" s="63">
        <v>1537.47</v>
      </c>
      <c r="H286" s="60">
        <v>0</v>
      </c>
      <c r="I286" s="64" t="s">
        <v>533</v>
      </c>
      <c r="J286" s="60">
        <v>0</v>
      </c>
      <c r="K286" s="60">
        <v>0</v>
      </c>
      <c r="L286" s="60">
        <v>0</v>
      </c>
      <c r="M286" s="60">
        <v>0</v>
      </c>
      <c r="N286" s="60">
        <v>0</v>
      </c>
      <c r="O286" s="60">
        <v>0</v>
      </c>
      <c r="P286" s="60">
        <v>0</v>
      </c>
      <c r="Q286" s="60">
        <v>0</v>
      </c>
      <c r="R286" s="60">
        <v>0</v>
      </c>
      <c r="S286" s="70">
        <f>SUM(G286:H286)</f>
        <v>1537.47</v>
      </c>
      <c r="T286" s="70">
        <f>SUM(J286:N286)</f>
        <v>0</v>
      </c>
    </row>
    <row r="287" spans="1:20" s="62" customFormat="1">
      <c r="A287" s="64">
        <v>1</v>
      </c>
      <c r="B287" s="64">
        <v>2819</v>
      </c>
      <c r="C287" s="67" t="s">
        <v>241</v>
      </c>
      <c r="D287" s="69">
        <v>40269</v>
      </c>
      <c r="E287" s="64" t="s">
        <v>531</v>
      </c>
      <c r="F287" s="64">
        <v>2009</v>
      </c>
      <c r="G287" s="63">
        <v>1614.36</v>
      </c>
      <c r="H287" s="60">
        <v>0</v>
      </c>
      <c r="I287" s="64" t="s">
        <v>533</v>
      </c>
      <c r="J287" s="60">
        <v>5739.47</v>
      </c>
      <c r="K287" s="60">
        <v>0</v>
      </c>
      <c r="L287" s="60">
        <v>0</v>
      </c>
      <c r="M287" s="60">
        <v>0</v>
      </c>
      <c r="N287" s="60">
        <v>0</v>
      </c>
      <c r="O287" s="60">
        <v>0</v>
      </c>
      <c r="P287" s="60">
        <v>0</v>
      </c>
      <c r="Q287" s="60">
        <v>0</v>
      </c>
      <c r="R287" s="60">
        <v>0</v>
      </c>
      <c r="S287" s="70">
        <f>SUM(G287:H287)</f>
        <v>1614.36</v>
      </c>
      <c r="T287" s="70">
        <f>SUM(J287:N287)</f>
        <v>5739.47</v>
      </c>
    </row>
    <row r="288" spans="1:20" s="62" customFormat="1">
      <c r="A288" s="64">
        <v>1</v>
      </c>
      <c r="B288" s="64">
        <v>2820</v>
      </c>
      <c r="C288" s="67" t="s">
        <v>242</v>
      </c>
      <c r="D288" s="69">
        <v>40288</v>
      </c>
      <c r="E288" s="64" t="s">
        <v>531</v>
      </c>
      <c r="F288" s="64">
        <v>2009</v>
      </c>
      <c r="G288" s="63">
        <v>1614.36</v>
      </c>
      <c r="H288" s="60">
        <v>0</v>
      </c>
      <c r="I288" s="64" t="s">
        <v>533</v>
      </c>
      <c r="J288" s="60">
        <v>0</v>
      </c>
      <c r="K288" s="60">
        <v>0</v>
      </c>
      <c r="L288" s="60">
        <v>0</v>
      </c>
      <c r="M288" s="60">
        <v>0</v>
      </c>
      <c r="N288" s="60">
        <v>3000</v>
      </c>
      <c r="O288" s="60">
        <v>0</v>
      </c>
      <c r="P288" s="60">
        <v>0</v>
      </c>
      <c r="Q288" s="60">
        <v>0</v>
      </c>
      <c r="R288" s="60">
        <v>0</v>
      </c>
      <c r="S288" s="70">
        <f>SUM(G288:H288)</f>
        <v>1614.36</v>
      </c>
      <c r="T288" s="70">
        <f>SUM(J288:N288)</f>
        <v>3000</v>
      </c>
    </row>
    <row r="289" spans="1:20" s="62" customFormat="1">
      <c r="A289" s="64">
        <v>25</v>
      </c>
      <c r="B289" s="64">
        <v>2821</v>
      </c>
      <c r="C289" s="67" t="s">
        <v>475</v>
      </c>
      <c r="D289" s="69">
        <v>40288</v>
      </c>
      <c r="E289" s="64" t="s">
        <v>531</v>
      </c>
      <c r="F289" s="64">
        <v>2037</v>
      </c>
      <c r="G289" s="63">
        <v>3952.27</v>
      </c>
      <c r="H289" s="60">
        <v>0</v>
      </c>
      <c r="I289" s="64" t="s">
        <v>533</v>
      </c>
      <c r="J289" s="60">
        <v>0</v>
      </c>
      <c r="K289" s="60">
        <v>0</v>
      </c>
      <c r="L289" s="60">
        <v>0</v>
      </c>
      <c r="M289" s="60">
        <v>0</v>
      </c>
      <c r="N289" s="60">
        <v>0</v>
      </c>
      <c r="O289" s="60">
        <v>0</v>
      </c>
      <c r="P289" s="60">
        <v>0</v>
      </c>
      <c r="Q289" s="60">
        <v>0</v>
      </c>
      <c r="R289" s="60">
        <v>0</v>
      </c>
      <c r="S289" s="70">
        <f>SUM(G289:H289)</f>
        <v>3952.27</v>
      </c>
      <c r="T289" s="70">
        <f>SUM(J289:N289)</f>
        <v>0</v>
      </c>
    </row>
    <row r="290" spans="1:20" s="62" customFormat="1">
      <c r="A290" s="64">
        <v>14</v>
      </c>
      <c r="B290" s="64">
        <v>2823</v>
      </c>
      <c r="C290" s="67" t="s">
        <v>458</v>
      </c>
      <c r="D290" s="69">
        <v>40310</v>
      </c>
      <c r="E290" s="64" t="s">
        <v>531</v>
      </c>
      <c r="F290" s="64">
        <v>2009</v>
      </c>
      <c r="G290" s="63">
        <v>1614.36</v>
      </c>
      <c r="H290" s="60">
        <v>0</v>
      </c>
      <c r="I290" s="64" t="s">
        <v>533</v>
      </c>
      <c r="J290" s="60">
        <v>0</v>
      </c>
      <c r="K290" s="60">
        <v>0</v>
      </c>
      <c r="L290" s="60">
        <v>0</v>
      </c>
      <c r="M290" s="60">
        <v>0</v>
      </c>
      <c r="N290" s="60">
        <v>0</v>
      </c>
      <c r="O290" s="60">
        <v>0</v>
      </c>
      <c r="P290" s="60">
        <v>0</v>
      </c>
      <c r="Q290" s="60">
        <v>0</v>
      </c>
      <c r="R290" s="60">
        <v>0</v>
      </c>
      <c r="S290" s="70">
        <f>SUM(G290:H290)</f>
        <v>1614.36</v>
      </c>
      <c r="T290" s="70">
        <f>SUM(J290:N290)</f>
        <v>0</v>
      </c>
    </row>
    <row r="291" spans="1:20" s="62" customFormat="1">
      <c r="A291" s="64">
        <v>18</v>
      </c>
      <c r="B291" s="64">
        <v>2824</v>
      </c>
      <c r="C291" s="67" t="s">
        <v>537</v>
      </c>
      <c r="D291" s="69">
        <v>40319</v>
      </c>
      <c r="E291" s="64" t="s">
        <v>531</v>
      </c>
      <c r="F291" s="64">
        <v>2037</v>
      </c>
      <c r="G291" s="63">
        <v>3952.26</v>
      </c>
      <c r="H291" s="60">
        <v>0</v>
      </c>
      <c r="I291" s="64" t="s">
        <v>533</v>
      </c>
      <c r="J291" s="60">
        <v>0</v>
      </c>
      <c r="K291" s="60">
        <v>0</v>
      </c>
      <c r="L291" s="60">
        <v>0</v>
      </c>
      <c r="M291" s="60">
        <v>0</v>
      </c>
      <c r="N291" s="60">
        <v>0</v>
      </c>
      <c r="O291" s="60">
        <v>0</v>
      </c>
      <c r="P291" s="60">
        <v>0</v>
      </c>
      <c r="Q291" s="60">
        <v>0</v>
      </c>
      <c r="R291" s="60">
        <v>0</v>
      </c>
      <c r="S291" s="70">
        <f>SUM(G291:H291)</f>
        <v>3952.26</v>
      </c>
      <c r="T291" s="70">
        <f>SUM(J291:N291)</f>
        <v>0</v>
      </c>
    </row>
    <row r="292" spans="1:20" s="62" customFormat="1">
      <c r="A292" s="64">
        <v>37</v>
      </c>
      <c r="B292" s="64">
        <v>2827</v>
      </c>
      <c r="C292" s="67" t="s">
        <v>485</v>
      </c>
      <c r="D292" s="69">
        <v>40330</v>
      </c>
      <c r="E292" s="64" t="s">
        <v>531</v>
      </c>
      <c r="F292" s="64">
        <v>2009</v>
      </c>
      <c r="G292" s="63">
        <v>1614.36</v>
      </c>
      <c r="H292" s="60">
        <v>0</v>
      </c>
      <c r="I292" s="64" t="s">
        <v>533</v>
      </c>
      <c r="J292" s="60">
        <v>0</v>
      </c>
      <c r="K292" s="60">
        <v>0</v>
      </c>
      <c r="L292" s="60">
        <v>174.95</v>
      </c>
      <c r="M292" s="60">
        <v>0</v>
      </c>
      <c r="N292" s="60">
        <v>0</v>
      </c>
      <c r="O292" s="60">
        <v>0</v>
      </c>
      <c r="P292" s="60">
        <v>0</v>
      </c>
      <c r="Q292" s="60">
        <v>0</v>
      </c>
      <c r="R292" s="60">
        <v>0</v>
      </c>
      <c r="S292" s="70">
        <f>SUM(G292:H292)</f>
        <v>1614.36</v>
      </c>
      <c r="T292" s="70">
        <f>SUM(J292:N292)</f>
        <v>174.95</v>
      </c>
    </row>
    <row r="293" spans="1:20" s="62" customFormat="1">
      <c r="A293" s="64">
        <v>1</v>
      </c>
      <c r="B293" s="64">
        <v>2831</v>
      </c>
      <c r="C293" s="67" t="s">
        <v>243</v>
      </c>
      <c r="D293" s="69">
        <v>40339</v>
      </c>
      <c r="E293" s="64" t="s">
        <v>531</v>
      </c>
      <c r="F293" s="64">
        <v>2009</v>
      </c>
      <c r="G293" s="63">
        <v>1614.36</v>
      </c>
      <c r="H293" s="60">
        <v>0</v>
      </c>
      <c r="I293" s="64" t="s">
        <v>533</v>
      </c>
      <c r="J293" s="60">
        <v>0</v>
      </c>
      <c r="K293" s="60">
        <v>0</v>
      </c>
      <c r="L293" s="60">
        <v>0</v>
      </c>
      <c r="M293" s="60">
        <v>0</v>
      </c>
      <c r="N293" s="60">
        <v>3000</v>
      </c>
      <c r="O293" s="60">
        <v>0</v>
      </c>
      <c r="P293" s="60">
        <v>0</v>
      </c>
      <c r="Q293" s="60">
        <v>0</v>
      </c>
      <c r="R293" s="60">
        <v>0</v>
      </c>
      <c r="S293" s="70">
        <f>SUM(G293:H293)</f>
        <v>1614.36</v>
      </c>
      <c r="T293" s="70">
        <f>SUM(J293:N293)</f>
        <v>3000</v>
      </c>
    </row>
    <row r="294" spans="1:20" s="62" customFormat="1">
      <c r="A294" s="64">
        <v>1</v>
      </c>
      <c r="B294" s="64">
        <v>2833</v>
      </c>
      <c r="C294" s="67" t="s">
        <v>244</v>
      </c>
      <c r="D294" s="69">
        <v>40350</v>
      </c>
      <c r="E294" s="64" t="s">
        <v>531</v>
      </c>
      <c r="F294" s="64">
        <v>2009</v>
      </c>
      <c r="G294" s="63">
        <v>1695.09</v>
      </c>
      <c r="H294" s="60">
        <v>0</v>
      </c>
      <c r="I294" s="64" t="s">
        <v>533</v>
      </c>
      <c r="J294" s="60">
        <v>930.5</v>
      </c>
      <c r="K294" s="60">
        <v>0</v>
      </c>
      <c r="L294" s="60">
        <v>0</v>
      </c>
      <c r="M294" s="60">
        <v>0</v>
      </c>
      <c r="N294" s="60">
        <v>0</v>
      </c>
      <c r="O294" s="60">
        <v>0</v>
      </c>
      <c r="P294" s="60">
        <v>0</v>
      </c>
      <c r="Q294" s="60">
        <v>0</v>
      </c>
      <c r="R294" s="60">
        <v>0</v>
      </c>
      <c r="S294" s="70">
        <f>SUM(G294:H294)</f>
        <v>1695.09</v>
      </c>
      <c r="T294" s="70">
        <f>SUM(J294:N294)</f>
        <v>930.5</v>
      </c>
    </row>
    <row r="295" spans="1:20" s="62" customFormat="1">
      <c r="A295" s="64">
        <v>1</v>
      </c>
      <c r="B295" s="64">
        <v>2834</v>
      </c>
      <c r="C295" s="67" t="s">
        <v>245</v>
      </c>
      <c r="D295" s="69">
        <v>40350</v>
      </c>
      <c r="E295" s="64" t="s">
        <v>531</v>
      </c>
      <c r="F295" s="64">
        <v>2009</v>
      </c>
      <c r="G295" s="63">
        <v>1614.36</v>
      </c>
      <c r="H295" s="60">
        <v>0</v>
      </c>
      <c r="I295" s="64" t="s">
        <v>533</v>
      </c>
      <c r="J295" s="60">
        <v>708.95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70">
        <f>SUM(G295:H295)</f>
        <v>1614.36</v>
      </c>
      <c r="T295" s="70">
        <f>SUM(J295:N295)</f>
        <v>708.95</v>
      </c>
    </row>
    <row r="296" spans="1:20" s="62" customFormat="1">
      <c r="A296" s="64">
        <v>1</v>
      </c>
      <c r="B296" s="64">
        <v>2835</v>
      </c>
      <c r="C296" s="67" t="s">
        <v>503</v>
      </c>
      <c r="D296" s="69">
        <v>40360</v>
      </c>
      <c r="E296" s="64" t="s">
        <v>531</v>
      </c>
      <c r="F296" s="64">
        <v>2009</v>
      </c>
      <c r="G296" s="63">
        <v>1614.36</v>
      </c>
      <c r="H296" s="60">
        <v>0</v>
      </c>
      <c r="I296" s="64" t="s">
        <v>533</v>
      </c>
      <c r="J296" s="60">
        <v>0</v>
      </c>
      <c r="K296" s="60">
        <v>0</v>
      </c>
      <c r="L296" s="60">
        <v>174.95</v>
      </c>
      <c r="M296" s="60">
        <v>0</v>
      </c>
      <c r="N296" s="60">
        <v>0</v>
      </c>
      <c r="O296" s="60">
        <v>0</v>
      </c>
      <c r="P296" s="60">
        <v>0</v>
      </c>
      <c r="Q296" s="60">
        <v>0</v>
      </c>
      <c r="R296" s="60">
        <v>0</v>
      </c>
      <c r="S296" s="70">
        <f>SUM(G296:H296)</f>
        <v>1614.36</v>
      </c>
      <c r="T296" s="70">
        <f>SUM(J296:N296)</f>
        <v>174.95</v>
      </c>
    </row>
    <row r="297" spans="1:20" s="62" customFormat="1">
      <c r="A297" s="64">
        <v>50</v>
      </c>
      <c r="B297" s="64">
        <v>2836</v>
      </c>
      <c r="C297" s="67" t="s">
        <v>496</v>
      </c>
      <c r="D297" s="69">
        <v>40367</v>
      </c>
      <c r="E297" s="64" t="s">
        <v>531</v>
      </c>
      <c r="F297" s="64">
        <v>2009</v>
      </c>
      <c r="G297" s="63">
        <v>1614.36</v>
      </c>
      <c r="H297" s="60">
        <v>0</v>
      </c>
      <c r="I297" s="64" t="s">
        <v>533</v>
      </c>
      <c r="J297" s="60">
        <v>0</v>
      </c>
      <c r="K297" s="60">
        <v>0</v>
      </c>
      <c r="L297" s="60">
        <v>174.95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70">
        <f>SUM(G297:H297)</f>
        <v>1614.36</v>
      </c>
      <c r="T297" s="70">
        <f>SUM(J297:N297)</f>
        <v>174.95</v>
      </c>
    </row>
    <row r="298" spans="1:20" s="62" customFormat="1">
      <c r="A298" s="64">
        <v>1</v>
      </c>
      <c r="B298" s="64">
        <v>2837</v>
      </c>
      <c r="C298" s="67" t="s">
        <v>246</v>
      </c>
      <c r="D298" s="69">
        <v>40371</v>
      </c>
      <c r="E298" s="64" t="s">
        <v>531</v>
      </c>
      <c r="F298" s="64">
        <v>2009</v>
      </c>
      <c r="G298" s="63">
        <v>1614.36</v>
      </c>
      <c r="H298" s="60">
        <v>0</v>
      </c>
      <c r="I298" s="64" t="s">
        <v>533</v>
      </c>
      <c r="J298" s="60">
        <v>0</v>
      </c>
      <c r="K298" s="60">
        <v>0</v>
      </c>
      <c r="L298" s="60">
        <v>0</v>
      </c>
      <c r="M298" s="60">
        <v>0</v>
      </c>
      <c r="N298" s="60">
        <v>0</v>
      </c>
      <c r="O298" s="60">
        <v>0</v>
      </c>
      <c r="P298" s="60">
        <v>0</v>
      </c>
      <c r="Q298" s="60">
        <v>0</v>
      </c>
      <c r="R298" s="60">
        <v>0</v>
      </c>
      <c r="S298" s="70">
        <f>SUM(G298:H298)</f>
        <v>1614.36</v>
      </c>
      <c r="T298" s="70">
        <f>SUM(J298:N298)</f>
        <v>0</v>
      </c>
    </row>
    <row r="299" spans="1:20" s="62" customFormat="1">
      <c r="A299" s="64">
        <v>16</v>
      </c>
      <c r="B299" s="64">
        <v>2838</v>
      </c>
      <c r="C299" s="67" t="s">
        <v>462</v>
      </c>
      <c r="D299" s="69">
        <v>40372</v>
      </c>
      <c r="E299" s="64" t="s">
        <v>531</v>
      </c>
      <c r="F299" s="64">
        <v>2009</v>
      </c>
      <c r="G299" s="63">
        <v>1614.36</v>
      </c>
      <c r="H299" s="60">
        <v>0</v>
      </c>
      <c r="I299" s="64" t="s">
        <v>533</v>
      </c>
      <c r="J299" s="60">
        <v>0</v>
      </c>
      <c r="K299" s="60">
        <v>0</v>
      </c>
      <c r="L299" s="60">
        <v>174.95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70">
        <f>SUM(G299:H299)</f>
        <v>1614.36</v>
      </c>
      <c r="T299" s="70">
        <f>SUM(J299:N299)</f>
        <v>174.95</v>
      </c>
    </row>
    <row r="300" spans="1:20" s="62" customFormat="1">
      <c r="A300" s="64">
        <v>1</v>
      </c>
      <c r="B300" s="64">
        <v>2839</v>
      </c>
      <c r="C300" s="67" t="s">
        <v>247</v>
      </c>
      <c r="D300" s="69">
        <v>40379</v>
      </c>
      <c r="E300" s="64" t="s">
        <v>531</v>
      </c>
      <c r="F300" s="64">
        <v>2008</v>
      </c>
      <c r="G300" s="63">
        <v>1868.82</v>
      </c>
      <c r="H300" s="60">
        <v>0</v>
      </c>
      <c r="I300" s="64" t="s">
        <v>533</v>
      </c>
      <c r="J300" s="60">
        <v>1993.92</v>
      </c>
      <c r="K300" s="60">
        <v>0</v>
      </c>
      <c r="L300" s="60">
        <v>0</v>
      </c>
      <c r="M300" s="60">
        <v>0</v>
      </c>
      <c r="N300" s="60">
        <v>0</v>
      </c>
      <c r="O300" s="60">
        <v>0</v>
      </c>
      <c r="P300" s="60">
        <v>0</v>
      </c>
      <c r="Q300" s="60">
        <v>0</v>
      </c>
      <c r="R300" s="60">
        <v>0</v>
      </c>
      <c r="S300" s="70">
        <f>SUM(G300:H300)</f>
        <v>1868.82</v>
      </c>
      <c r="T300" s="70">
        <f>SUM(J300:N300)</f>
        <v>1993.92</v>
      </c>
    </row>
    <row r="301" spans="1:20" s="62" customFormat="1">
      <c r="A301" s="64">
        <v>1</v>
      </c>
      <c r="B301" s="64">
        <v>2848</v>
      </c>
      <c r="C301" s="67" t="s">
        <v>248</v>
      </c>
      <c r="D301" s="69">
        <v>40422</v>
      </c>
      <c r="E301" s="64" t="s">
        <v>531</v>
      </c>
      <c r="F301" s="64">
        <v>2003</v>
      </c>
      <c r="G301" s="63">
        <v>1097.25</v>
      </c>
      <c r="H301" s="60">
        <v>0</v>
      </c>
      <c r="I301" s="64" t="s">
        <v>533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70">
        <f>SUM(G301:H301)</f>
        <v>1097.25</v>
      </c>
      <c r="T301" s="70">
        <f>SUM(J301:N301)</f>
        <v>0</v>
      </c>
    </row>
    <row r="302" spans="1:20" s="62" customFormat="1">
      <c r="A302" s="64">
        <v>1</v>
      </c>
      <c r="B302" s="64">
        <v>2849</v>
      </c>
      <c r="C302" s="67" t="s">
        <v>249</v>
      </c>
      <c r="D302" s="69">
        <v>40422</v>
      </c>
      <c r="E302" s="64" t="s">
        <v>531</v>
      </c>
      <c r="F302" s="64">
        <v>2003</v>
      </c>
      <c r="G302" s="63">
        <v>1097.25</v>
      </c>
      <c r="H302" s="60">
        <v>0</v>
      </c>
      <c r="I302" s="64" t="s">
        <v>533</v>
      </c>
      <c r="J302" s="60">
        <v>0</v>
      </c>
      <c r="K302" s="60">
        <v>0</v>
      </c>
      <c r="L302" s="60">
        <v>0</v>
      </c>
      <c r="M302" s="60">
        <v>0</v>
      </c>
      <c r="N302" s="60">
        <v>0</v>
      </c>
      <c r="O302" s="60">
        <v>0</v>
      </c>
      <c r="P302" s="60">
        <v>0</v>
      </c>
      <c r="Q302" s="60">
        <v>0</v>
      </c>
      <c r="R302" s="60">
        <v>0</v>
      </c>
      <c r="S302" s="70">
        <f>SUM(G302:H302)</f>
        <v>1097.25</v>
      </c>
      <c r="T302" s="70">
        <f>SUM(J302:N302)</f>
        <v>0</v>
      </c>
    </row>
    <row r="303" spans="1:20" s="62" customFormat="1">
      <c r="A303" s="64">
        <v>1</v>
      </c>
      <c r="B303" s="64">
        <v>2850</v>
      </c>
      <c r="C303" s="67" t="s">
        <v>250</v>
      </c>
      <c r="D303" s="69">
        <v>40422</v>
      </c>
      <c r="E303" s="64" t="s">
        <v>531</v>
      </c>
      <c r="F303" s="64">
        <v>2003</v>
      </c>
      <c r="G303" s="63">
        <v>1097.25</v>
      </c>
      <c r="H303" s="60">
        <v>0</v>
      </c>
      <c r="I303" s="64" t="s">
        <v>533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70">
        <f>SUM(G303:H303)</f>
        <v>1097.25</v>
      </c>
      <c r="T303" s="70">
        <f>SUM(J303:N303)</f>
        <v>0</v>
      </c>
    </row>
    <row r="304" spans="1:20" s="62" customFormat="1">
      <c r="A304" s="64">
        <v>1</v>
      </c>
      <c r="B304" s="64">
        <v>2851</v>
      </c>
      <c r="C304" s="67" t="s">
        <v>251</v>
      </c>
      <c r="D304" s="69">
        <v>40422</v>
      </c>
      <c r="E304" s="64" t="s">
        <v>531</v>
      </c>
      <c r="F304" s="64">
        <v>2003</v>
      </c>
      <c r="G304" s="63">
        <v>1209.71</v>
      </c>
      <c r="H304" s="60">
        <v>0</v>
      </c>
      <c r="I304" s="64" t="s">
        <v>533</v>
      </c>
      <c r="J304" s="60">
        <v>0</v>
      </c>
      <c r="K304" s="60">
        <v>0</v>
      </c>
      <c r="L304" s="60">
        <v>0</v>
      </c>
      <c r="M304" s="60">
        <v>0</v>
      </c>
      <c r="N304" s="60">
        <v>0</v>
      </c>
      <c r="O304" s="60">
        <v>0</v>
      </c>
      <c r="P304" s="60">
        <v>0</v>
      </c>
      <c r="Q304" s="60">
        <v>0</v>
      </c>
      <c r="R304" s="60">
        <v>0</v>
      </c>
      <c r="S304" s="70">
        <f>SUM(G304:H304)</f>
        <v>1209.71</v>
      </c>
      <c r="T304" s="70">
        <f>SUM(J304:N304)</f>
        <v>0</v>
      </c>
    </row>
    <row r="305" spans="1:20" s="62" customFormat="1">
      <c r="A305" s="64">
        <v>1</v>
      </c>
      <c r="B305" s="64">
        <v>2853</v>
      </c>
      <c r="C305" s="67" t="s">
        <v>252</v>
      </c>
      <c r="D305" s="69">
        <v>40422</v>
      </c>
      <c r="E305" s="64" t="s">
        <v>531</v>
      </c>
      <c r="F305" s="64">
        <v>2003</v>
      </c>
      <c r="G305" s="63">
        <v>1209.72</v>
      </c>
      <c r="H305" s="60">
        <v>0</v>
      </c>
      <c r="I305" s="64" t="s">
        <v>533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70">
        <f>SUM(G305:H305)</f>
        <v>1209.72</v>
      </c>
      <c r="T305" s="70">
        <f>SUM(J305:N305)</f>
        <v>0</v>
      </c>
    </row>
    <row r="306" spans="1:20" s="62" customFormat="1">
      <c r="A306" s="64">
        <v>1</v>
      </c>
      <c r="B306" s="64">
        <v>2854</v>
      </c>
      <c r="C306" s="67" t="s">
        <v>253</v>
      </c>
      <c r="D306" s="69">
        <v>40422</v>
      </c>
      <c r="E306" s="64" t="s">
        <v>531</v>
      </c>
      <c r="F306" s="64">
        <v>2003</v>
      </c>
      <c r="G306" s="63">
        <v>1097.25</v>
      </c>
      <c r="H306" s="60">
        <v>0</v>
      </c>
      <c r="I306" s="64" t="s">
        <v>533</v>
      </c>
      <c r="J306" s="60">
        <v>0</v>
      </c>
      <c r="K306" s="60">
        <v>0</v>
      </c>
      <c r="L306" s="60">
        <v>0</v>
      </c>
      <c r="M306" s="60">
        <v>0</v>
      </c>
      <c r="N306" s="60">
        <v>0</v>
      </c>
      <c r="O306" s="60">
        <v>0</v>
      </c>
      <c r="P306" s="60">
        <v>0</v>
      </c>
      <c r="Q306" s="60">
        <v>0</v>
      </c>
      <c r="R306" s="60">
        <v>0</v>
      </c>
      <c r="S306" s="70">
        <f>SUM(G306:H306)</f>
        <v>1097.25</v>
      </c>
      <c r="T306" s="70">
        <f>SUM(J306:N306)</f>
        <v>0</v>
      </c>
    </row>
    <row r="307" spans="1:20" s="62" customFormat="1">
      <c r="A307" s="64">
        <v>1</v>
      </c>
      <c r="B307" s="64">
        <v>2856</v>
      </c>
      <c r="C307" s="67" t="s">
        <v>254</v>
      </c>
      <c r="D307" s="69">
        <v>40429</v>
      </c>
      <c r="E307" s="64" t="s">
        <v>531</v>
      </c>
      <c r="F307" s="64">
        <v>2018</v>
      </c>
      <c r="G307" s="63">
        <v>1537.47</v>
      </c>
      <c r="H307" s="60">
        <v>0</v>
      </c>
      <c r="I307" s="64" t="s">
        <v>533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70">
        <f>SUM(G307:H307)</f>
        <v>1537.47</v>
      </c>
      <c r="T307" s="70">
        <f>SUM(J307:N307)</f>
        <v>0</v>
      </c>
    </row>
    <row r="308" spans="1:20" s="62" customFormat="1">
      <c r="A308" s="64">
        <v>1</v>
      </c>
      <c r="B308" s="64">
        <v>2857</v>
      </c>
      <c r="C308" s="67" t="s">
        <v>255</v>
      </c>
      <c r="D308" s="69">
        <v>40431</v>
      </c>
      <c r="E308" s="64" t="s">
        <v>531</v>
      </c>
      <c r="F308" s="64">
        <v>2009</v>
      </c>
      <c r="G308" s="63">
        <v>1614.37</v>
      </c>
      <c r="H308" s="60">
        <v>0</v>
      </c>
      <c r="I308" s="64" t="s">
        <v>533</v>
      </c>
      <c r="J308" s="60">
        <v>0</v>
      </c>
      <c r="K308" s="60">
        <v>0</v>
      </c>
      <c r="L308" s="60">
        <v>0</v>
      </c>
      <c r="M308" s="60">
        <v>0</v>
      </c>
      <c r="N308" s="60">
        <v>0</v>
      </c>
      <c r="O308" s="60">
        <v>0</v>
      </c>
      <c r="P308" s="60">
        <v>0</v>
      </c>
      <c r="Q308" s="60">
        <v>0</v>
      </c>
      <c r="R308" s="60">
        <v>0</v>
      </c>
      <c r="S308" s="70">
        <f>SUM(G308:H308)</f>
        <v>1614.37</v>
      </c>
      <c r="T308" s="70">
        <f>SUM(J308:N308)</f>
        <v>0</v>
      </c>
    </row>
    <row r="309" spans="1:20" s="62" customFormat="1">
      <c r="A309" s="64">
        <v>1</v>
      </c>
      <c r="B309" s="64">
        <v>2860</v>
      </c>
      <c r="C309" s="67" t="s">
        <v>256</v>
      </c>
      <c r="D309" s="69">
        <v>40455</v>
      </c>
      <c r="E309" s="64" t="s">
        <v>531</v>
      </c>
      <c r="F309" s="64">
        <v>2003</v>
      </c>
      <c r="G309" s="63">
        <v>1097.25</v>
      </c>
      <c r="H309" s="60">
        <v>0</v>
      </c>
      <c r="I309" s="64" t="s">
        <v>533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70">
        <f>SUM(G309:H309)</f>
        <v>1097.25</v>
      </c>
      <c r="T309" s="70">
        <f>SUM(J309:N309)</f>
        <v>0</v>
      </c>
    </row>
    <row r="310" spans="1:20" s="62" customFormat="1">
      <c r="A310" s="64">
        <v>1</v>
      </c>
      <c r="B310" s="64">
        <v>2863</v>
      </c>
      <c r="C310" s="67" t="s">
        <v>257</v>
      </c>
      <c r="D310" s="69">
        <v>40455</v>
      </c>
      <c r="E310" s="64" t="s">
        <v>531</v>
      </c>
      <c r="F310" s="64">
        <v>2003</v>
      </c>
      <c r="G310" s="63">
        <v>1097.25</v>
      </c>
      <c r="H310" s="60">
        <v>0</v>
      </c>
      <c r="I310" s="64" t="s">
        <v>533</v>
      </c>
      <c r="J310" s="60">
        <v>0</v>
      </c>
      <c r="K310" s="60">
        <v>0</v>
      </c>
      <c r="L310" s="60">
        <v>0</v>
      </c>
      <c r="M310" s="60">
        <v>0</v>
      </c>
      <c r="N310" s="60">
        <v>0</v>
      </c>
      <c r="O310" s="60">
        <v>0</v>
      </c>
      <c r="P310" s="60">
        <v>0</v>
      </c>
      <c r="Q310" s="60">
        <v>0</v>
      </c>
      <c r="R310" s="60">
        <v>0</v>
      </c>
      <c r="S310" s="70">
        <f>SUM(G310:H310)</f>
        <v>1097.25</v>
      </c>
      <c r="T310" s="70">
        <f>SUM(J310:N310)</f>
        <v>0</v>
      </c>
    </row>
    <row r="311" spans="1:20" s="62" customFormat="1">
      <c r="A311" s="64">
        <v>1</v>
      </c>
      <c r="B311" s="64">
        <v>2864</v>
      </c>
      <c r="C311" s="67" t="s">
        <v>258</v>
      </c>
      <c r="D311" s="69">
        <v>40455</v>
      </c>
      <c r="E311" s="64" t="s">
        <v>531</v>
      </c>
      <c r="F311" s="64">
        <v>2003</v>
      </c>
      <c r="G311" s="63">
        <v>1270.2</v>
      </c>
      <c r="H311" s="60">
        <v>0</v>
      </c>
      <c r="I311" s="64" t="s">
        <v>533</v>
      </c>
      <c r="J311" s="60">
        <v>708.95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70">
        <f>SUM(G311:H311)</f>
        <v>1270.2</v>
      </c>
      <c r="T311" s="70">
        <f>SUM(J311:N311)</f>
        <v>708.95</v>
      </c>
    </row>
    <row r="312" spans="1:20" s="62" customFormat="1">
      <c r="A312" s="64">
        <v>1</v>
      </c>
      <c r="B312" s="64">
        <v>2866</v>
      </c>
      <c r="C312" s="67" t="s">
        <v>259</v>
      </c>
      <c r="D312" s="69">
        <v>40455</v>
      </c>
      <c r="E312" s="64" t="s">
        <v>531</v>
      </c>
      <c r="F312" s="64">
        <v>2003</v>
      </c>
      <c r="G312" s="63">
        <v>1097.25</v>
      </c>
      <c r="H312" s="60">
        <v>0</v>
      </c>
      <c r="I312" s="64" t="s">
        <v>533</v>
      </c>
      <c r="J312" s="60">
        <v>930.5</v>
      </c>
      <c r="K312" s="60">
        <v>0</v>
      </c>
      <c r="L312" s="60">
        <v>0</v>
      </c>
      <c r="M312" s="60">
        <v>0</v>
      </c>
      <c r="N312" s="60">
        <v>0</v>
      </c>
      <c r="O312" s="60">
        <v>0</v>
      </c>
      <c r="P312" s="60">
        <v>0</v>
      </c>
      <c r="Q312" s="60">
        <v>0</v>
      </c>
      <c r="R312" s="60">
        <v>0</v>
      </c>
      <c r="S312" s="70">
        <f>SUM(G312:H312)</f>
        <v>1097.25</v>
      </c>
      <c r="T312" s="70">
        <f>SUM(J312:N312)</f>
        <v>930.5</v>
      </c>
    </row>
    <row r="313" spans="1:20" s="62" customFormat="1">
      <c r="A313" s="64">
        <v>1</v>
      </c>
      <c r="B313" s="64">
        <v>2867</v>
      </c>
      <c r="C313" s="67" t="s">
        <v>260</v>
      </c>
      <c r="D313" s="69">
        <v>40455</v>
      </c>
      <c r="E313" s="64" t="s">
        <v>531</v>
      </c>
      <c r="F313" s="64">
        <v>2003</v>
      </c>
      <c r="G313" s="63">
        <v>1209.71</v>
      </c>
      <c r="H313" s="60">
        <v>0</v>
      </c>
      <c r="I313" s="64" t="s">
        <v>533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70">
        <f>SUM(G313:H313)</f>
        <v>1209.71</v>
      </c>
      <c r="T313" s="70">
        <f>SUM(J313:N313)</f>
        <v>0</v>
      </c>
    </row>
    <row r="314" spans="1:20" s="62" customFormat="1">
      <c r="A314" s="64">
        <v>1</v>
      </c>
      <c r="B314" s="64">
        <v>2869</v>
      </c>
      <c r="C314" s="67" t="s">
        <v>261</v>
      </c>
      <c r="D314" s="69">
        <v>40455</v>
      </c>
      <c r="E314" s="64" t="s">
        <v>531</v>
      </c>
      <c r="F314" s="64">
        <v>2003</v>
      </c>
      <c r="G314" s="63">
        <v>1097.25</v>
      </c>
      <c r="H314" s="60">
        <v>0</v>
      </c>
      <c r="I314" s="64" t="s">
        <v>533</v>
      </c>
      <c r="J314" s="60">
        <v>0</v>
      </c>
      <c r="K314" s="60">
        <v>0</v>
      </c>
      <c r="L314" s="60">
        <v>0</v>
      </c>
      <c r="M314" s="60">
        <v>0</v>
      </c>
      <c r="N314" s="60">
        <v>0</v>
      </c>
      <c r="O314" s="60">
        <v>0</v>
      </c>
      <c r="P314" s="60">
        <v>0</v>
      </c>
      <c r="Q314" s="60">
        <v>0</v>
      </c>
      <c r="R314" s="60">
        <v>0</v>
      </c>
      <c r="S314" s="70">
        <f>SUM(G314:H314)</f>
        <v>1097.25</v>
      </c>
      <c r="T314" s="70">
        <f>SUM(J314:N314)</f>
        <v>0</v>
      </c>
    </row>
    <row r="315" spans="1:20" s="62" customFormat="1">
      <c r="A315" s="64">
        <v>1</v>
      </c>
      <c r="B315" s="64">
        <v>2870</v>
      </c>
      <c r="C315" s="67" t="s">
        <v>262</v>
      </c>
      <c r="D315" s="69">
        <v>40455</v>
      </c>
      <c r="E315" s="64" t="s">
        <v>531</v>
      </c>
      <c r="F315" s="64">
        <v>2003</v>
      </c>
      <c r="G315" s="63">
        <v>1097.25</v>
      </c>
      <c r="H315" s="60">
        <v>0</v>
      </c>
      <c r="I315" s="64" t="s">
        <v>533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70">
        <f>SUM(G315:H315)</f>
        <v>1097.25</v>
      </c>
      <c r="T315" s="70">
        <f>SUM(J315:N315)</f>
        <v>0</v>
      </c>
    </row>
    <row r="316" spans="1:20" s="62" customFormat="1">
      <c r="A316" s="64">
        <v>1</v>
      </c>
      <c r="B316" s="64">
        <v>2871</v>
      </c>
      <c r="C316" s="67" t="s">
        <v>263</v>
      </c>
      <c r="D316" s="69">
        <v>40455</v>
      </c>
      <c r="E316" s="64" t="s">
        <v>531</v>
      </c>
      <c r="F316" s="64">
        <v>2003</v>
      </c>
      <c r="G316" s="63">
        <v>1209.72</v>
      </c>
      <c r="H316" s="60">
        <v>0</v>
      </c>
      <c r="I316" s="64" t="s">
        <v>533</v>
      </c>
      <c r="J316" s="60">
        <v>0</v>
      </c>
      <c r="K316" s="60">
        <v>0</v>
      </c>
      <c r="L316" s="60">
        <v>0</v>
      </c>
      <c r="M316" s="60">
        <v>0</v>
      </c>
      <c r="N316" s="60">
        <v>0</v>
      </c>
      <c r="O316" s="60">
        <v>0</v>
      </c>
      <c r="P316" s="60">
        <v>0</v>
      </c>
      <c r="Q316" s="60">
        <v>0</v>
      </c>
      <c r="R316" s="60">
        <v>0</v>
      </c>
      <c r="S316" s="70">
        <f>SUM(G316:H316)</f>
        <v>1209.72</v>
      </c>
      <c r="T316" s="70">
        <f>SUM(J316:N316)</f>
        <v>0</v>
      </c>
    </row>
    <row r="317" spans="1:20" s="62" customFormat="1">
      <c r="A317" s="64">
        <v>16</v>
      </c>
      <c r="B317" s="64">
        <v>2873</v>
      </c>
      <c r="C317" s="67" t="s">
        <v>463</v>
      </c>
      <c r="D317" s="69">
        <v>40455</v>
      </c>
      <c r="E317" s="64" t="s">
        <v>531</v>
      </c>
      <c r="F317" s="64">
        <v>2037</v>
      </c>
      <c r="G317" s="63">
        <v>3952.26</v>
      </c>
      <c r="H317" s="60">
        <v>0</v>
      </c>
      <c r="I317" s="64" t="s">
        <v>533</v>
      </c>
      <c r="J317" s="60">
        <v>0</v>
      </c>
      <c r="K317" s="60">
        <v>0</v>
      </c>
      <c r="L317" s="60">
        <v>0</v>
      </c>
      <c r="M317" s="60">
        <v>0</v>
      </c>
      <c r="N317" s="60">
        <v>0</v>
      </c>
      <c r="O317" s="60">
        <v>0</v>
      </c>
      <c r="P317" s="60">
        <v>0</v>
      </c>
      <c r="Q317" s="60">
        <v>0</v>
      </c>
      <c r="R317" s="60">
        <v>0</v>
      </c>
      <c r="S317" s="70">
        <f>SUM(G317:H317)</f>
        <v>3952.26</v>
      </c>
      <c r="T317" s="70">
        <f>SUM(J317:N317)</f>
        <v>0</v>
      </c>
    </row>
    <row r="318" spans="1:20" s="62" customFormat="1">
      <c r="A318" s="64">
        <v>25</v>
      </c>
      <c r="B318" s="64">
        <v>2878</v>
      </c>
      <c r="C318" s="67" t="s">
        <v>476</v>
      </c>
      <c r="D318" s="69">
        <v>40457</v>
      </c>
      <c r="E318" s="64" t="s">
        <v>531</v>
      </c>
      <c r="F318" s="64">
        <v>2009</v>
      </c>
      <c r="G318" s="63">
        <v>1614.36</v>
      </c>
      <c r="H318" s="60">
        <v>0</v>
      </c>
      <c r="I318" s="64" t="s">
        <v>533</v>
      </c>
      <c r="J318" s="60">
        <v>0</v>
      </c>
      <c r="K318" s="60">
        <v>0</v>
      </c>
      <c r="L318" s="60">
        <v>174.95</v>
      </c>
      <c r="M318" s="60">
        <v>0</v>
      </c>
      <c r="N318" s="60">
        <v>0</v>
      </c>
      <c r="O318" s="60">
        <v>0</v>
      </c>
      <c r="P318" s="60">
        <v>0</v>
      </c>
      <c r="Q318" s="60">
        <v>0</v>
      </c>
      <c r="R318" s="60">
        <v>0</v>
      </c>
      <c r="S318" s="70">
        <f>SUM(G318:H318)</f>
        <v>1614.36</v>
      </c>
      <c r="T318" s="70">
        <f>SUM(J318:N318)</f>
        <v>174.95</v>
      </c>
    </row>
    <row r="319" spans="1:20" s="62" customFormat="1">
      <c r="A319" s="64">
        <v>1</v>
      </c>
      <c r="B319" s="64">
        <v>2882</v>
      </c>
      <c r="C319" s="67" t="s">
        <v>264</v>
      </c>
      <c r="D319" s="69">
        <v>40485</v>
      </c>
      <c r="E319" s="64" t="s">
        <v>531</v>
      </c>
      <c r="F319" s="64">
        <v>2003</v>
      </c>
      <c r="G319" s="63">
        <v>1209.71</v>
      </c>
      <c r="H319" s="60">
        <v>0</v>
      </c>
      <c r="I319" s="64" t="s">
        <v>533</v>
      </c>
      <c r="J319" s="60">
        <v>0</v>
      </c>
      <c r="K319" s="60">
        <v>0</v>
      </c>
      <c r="L319" s="60">
        <v>0</v>
      </c>
      <c r="M319" s="60">
        <v>0</v>
      </c>
      <c r="N319" s="60">
        <v>0</v>
      </c>
      <c r="O319" s="60">
        <v>0</v>
      </c>
      <c r="P319" s="60">
        <v>0</v>
      </c>
      <c r="Q319" s="60">
        <v>0</v>
      </c>
      <c r="R319" s="60">
        <v>0</v>
      </c>
      <c r="S319" s="70">
        <f>SUM(G319:H319)</f>
        <v>1209.71</v>
      </c>
      <c r="T319" s="70">
        <f>SUM(J319:N319)</f>
        <v>0</v>
      </c>
    </row>
    <row r="320" spans="1:20" s="62" customFormat="1">
      <c r="A320" s="64">
        <v>1</v>
      </c>
      <c r="B320" s="64">
        <v>2887</v>
      </c>
      <c r="C320" s="67" t="s">
        <v>265</v>
      </c>
      <c r="D320" s="69">
        <v>40513</v>
      </c>
      <c r="E320" s="64" t="s">
        <v>531</v>
      </c>
      <c r="F320" s="64">
        <v>2009</v>
      </c>
      <c r="G320" s="63">
        <v>1614.37</v>
      </c>
      <c r="H320" s="60">
        <v>0</v>
      </c>
      <c r="I320" s="64" t="s">
        <v>533</v>
      </c>
      <c r="J320" s="60">
        <v>0</v>
      </c>
      <c r="K320" s="60">
        <v>0</v>
      </c>
      <c r="L320" s="60">
        <v>0</v>
      </c>
      <c r="M320" s="60">
        <v>0</v>
      </c>
      <c r="N320" s="60">
        <v>0</v>
      </c>
      <c r="O320" s="60">
        <v>0</v>
      </c>
      <c r="P320" s="60">
        <v>0</v>
      </c>
      <c r="Q320" s="60">
        <v>0</v>
      </c>
      <c r="R320" s="60">
        <v>0</v>
      </c>
      <c r="S320" s="70">
        <f>SUM(G320:H320)</f>
        <v>1614.37</v>
      </c>
      <c r="T320" s="70">
        <f>SUM(J320:N320)</f>
        <v>0</v>
      </c>
    </row>
    <row r="321" spans="1:20" s="62" customFormat="1">
      <c r="A321" s="64">
        <v>1</v>
      </c>
      <c r="B321" s="64">
        <v>2889</v>
      </c>
      <c r="C321" s="67" t="s">
        <v>266</v>
      </c>
      <c r="D321" s="69">
        <v>40575</v>
      </c>
      <c r="E321" s="64" t="s">
        <v>531</v>
      </c>
      <c r="F321" s="64">
        <v>2008</v>
      </c>
      <c r="G321" s="63">
        <v>1868.82</v>
      </c>
      <c r="H321" s="60">
        <v>0</v>
      </c>
      <c r="I321" s="64" t="s">
        <v>533</v>
      </c>
      <c r="J321" s="60">
        <v>0</v>
      </c>
      <c r="K321" s="60">
        <v>0</v>
      </c>
      <c r="L321" s="60">
        <v>0</v>
      </c>
      <c r="M321" s="60">
        <v>0</v>
      </c>
      <c r="N321" s="60">
        <v>0</v>
      </c>
      <c r="O321" s="60">
        <v>0</v>
      </c>
      <c r="P321" s="60">
        <v>0</v>
      </c>
      <c r="Q321" s="60">
        <v>0</v>
      </c>
      <c r="R321" s="60">
        <v>0</v>
      </c>
      <c r="S321" s="70">
        <f>SUM(G321:H321)</f>
        <v>1868.82</v>
      </c>
      <c r="T321" s="70">
        <f>SUM(J321:N321)</f>
        <v>0</v>
      </c>
    </row>
    <row r="322" spans="1:20" s="62" customFormat="1">
      <c r="A322" s="64">
        <v>1</v>
      </c>
      <c r="B322" s="64">
        <v>2890</v>
      </c>
      <c r="C322" s="67" t="s">
        <v>267</v>
      </c>
      <c r="D322" s="69">
        <v>40575</v>
      </c>
      <c r="E322" s="64" t="s">
        <v>531</v>
      </c>
      <c r="F322" s="64">
        <v>2003</v>
      </c>
      <c r="G322" s="63">
        <v>1097.25</v>
      </c>
      <c r="H322" s="60">
        <v>0</v>
      </c>
      <c r="I322" s="64" t="s">
        <v>533</v>
      </c>
      <c r="J322" s="60">
        <v>0</v>
      </c>
      <c r="K322" s="60">
        <v>0</v>
      </c>
      <c r="L322" s="60">
        <v>0</v>
      </c>
      <c r="M322" s="60">
        <v>0</v>
      </c>
      <c r="N322" s="60">
        <v>0</v>
      </c>
      <c r="O322" s="60">
        <v>0</v>
      </c>
      <c r="P322" s="60">
        <v>0</v>
      </c>
      <c r="Q322" s="60">
        <v>0</v>
      </c>
      <c r="R322" s="60">
        <v>0</v>
      </c>
      <c r="S322" s="70">
        <f>SUM(G322:H322)</f>
        <v>1097.25</v>
      </c>
      <c r="T322" s="70">
        <f>SUM(J322:N322)</f>
        <v>0</v>
      </c>
    </row>
    <row r="323" spans="1:20" s="62" customFormat="1">
      <c r="A323" s="64">
        <v>1</v>
      </c>
      <c r="B323" s="64">
        <v>2891</v>
      </c>
      <c r="C323" s="67" t="s">
        <v>268</v>
      </c>
      <c r="D323" s="69">
        <v>40575</v>
      </c>
      <c r="E323" s="64" t="s">
        <v>531</v>
      </c>
      <c r="F323" s="64">
        <v>2003</v>
      </c>
      <c r="G323" s="63">
        <v>1152.1199999999999</v>
      </c>
      <c r="H323" s="60">
        <v>0</v>
      </c>
      <c r="I323" s="64" t="s">
        <v>533</v>
      </c>
      <c r="J323" s="60">
        <v>0</v>
      </c>
      <c r="K323" s="60">
        <v>0</v>
      </c>
      <c r="L323" s="60">
        <v>0</v>
      </c>
      <c r="M323" s="60">
        <v>0</v>
      </c>
      <c r="N323" s="60">
        <v>0</v>
      </c>
      <c r="O323" s="60">
        <v>0</v>
      </c>
      <c r="P323" s="60">
        <v>0</v>
      </c>
      <c r="Q323" s="60">
        <v>0</v>
      </c>
      <c r="R323" s="60">
        <v>0</v>
      </c>
      <c r="S323" s="70">
        <f>SUM(G323:H323)</f>
        <v>1152.1199999999999</v>
      </c>
      <c r="T323" s="70">
        <f>SUM(J323:N323)</f>
        <v>0</v>
      </c>
    </row>
    <row r="324" spans="1:20" s="62" customFormat="1">
      <c r="A324" s="64">
        <v>1</v>
      </c>
      <c r="B324" s="64">
        <v>2894</v>
      </c>
      <c r="C324" s="67" t="s">
        <v>269</v>
      </c>
      <c r="D324" s="69">
        <v>40575</v>
      </c>
      <c r="E324" s="64" t="s">
        <v>531</v>
      </c>
      <c r="F324" s="64">
        <v>2003</v>
      </c>
      <c r="G324" s="63">
        <v>1209.72</v>
      </c>
      <c r="H324" s="60">
        <v>0</v>
      </c>
      <c r="I324" s="64" t="s">
        <v>533</v>
      </c>
      <c r="J324" s="60">
        <v>0</v>
      </c>
      <c r="K324" s="60">
        <v>0</v>
      </c>
      <c r="L324" s="60">
        <v>0</v>
      </c>
      <c r="M324" s="60">
        <v>0</v>
      </c>
      <c r="N324" s="60">
        <v>0</v>
      </c>
      <c r="O324" s="60">
        <v>0</v>
      </c>
      <c r="P324" s="60">
        <v>0</v>
      </c>
      <c r="Q324" s="60">
        <v>0</v>
      </c>
      <c r="R324" s="60">
        <v>0</v>
      </c>
      <c r="S324" s="70">
        <f>SUM(G324:H324)</f>
        <v>1209.72</v>
      </c>
      <c r="T324" s="70">
        <f>SUM(J324:N324)</f>
        <v>0</v>
      </c>
    </row>
    <row r="325" spans="1:20" s="62" customFormat="1">
      <c r="A325" s="64">
        <v>1</v>
      </c>
      <c r="B325" s="64">
        <v>2895</v>
      </c>
      <c r="C325" s="67" t="s">
        <v>270</v>
      </c>
      <c r="D325" s="69">
        <v>40575</v>
      </c>
      <c r="E325" s="64" t="s">
        <v>531</v>
      </c>
      <c r="F325" s="64">
        <v>2003</v>
      </c>
      <c r="G325" s="63">
        <v>1097.25</v>
      </c>
      <c r="H325" s="60">
        <v>0</v>
      </c>
      <c r="I325" s="64" t="s">
        <v>533</v>
      </c>
      <c r="J325" s="60">
        <v>0</v>
      </c>
      <c r="K325" s="60">
        <v>0</v>
      </c>
      <c r="L325" s="60">
        <v>0</v>
      </c>
      <c r="M325" s="60">
        <v>0</v>
      </c>
      <c r="N325" s="60">
        <v>0</v>
      </c>
      <c r="O325" s="60">
        <v>0</v>
      </c>
      <c r="P325" s="60">
        <v>0</v>
      </c>
      <c r="Q325" s="60">
        <v>0</v>
      </c>
      <c r="R325" s="60">
        <v>0</v>
      </c>
      <c r="S325" s="70">
        <f>SUM(G325:H325)</f>
        <v>1097.25</v>
      </c>
      <c r="T325" s="70">
        <f>SUM(J325:N325)</f>
        <v>0</v>
      </c>
    </row>
    <row r="326" spans="1:20" s="62" customFormat="1">
      <c r="A326" s="64">
        <v>47</v>
      </c>
      <c r="B326" s="64">
        <v>2904</v>
      </c>
      <c r="C326" s="67" t="s">
        <v>491</v>
      </c>
      <c r="D326" s="69">
        <v>40605</v>
      </c>
      <c r="E326" s="64" t="s">
        <v>531</v>
      </c>
      <c r="F326" s="64">
        <v>2009</v>
      </c>
      <c r="G326" s="63">
        <v>1614.37</v>
      </c>
      <c r="H326" s="60">
        <v>0</v>
      </c>
      <c r="I326" s="64" t="s">
        <v>533</v>
      </c>
      <c r="J326" s="60">
        <v>0</v>
      </c>
      <c r="K326" s="60">
        <v>0</v>
      </c>
      <c r="L326" s="60">
        <v>0</v>
      </c>
      <c r="M326" s="60">
        <v>0</v>
      </c>
      <c r="N326" s="60">
        <v>0</v>
      </c>
      <c r="O326" s="60">
        <v>0</v>
      </c>
      <c r="P326" s="60">
        <v>0</v>
      </c>
      <c r="Q326" s="60">
        <v>0</v>
      </c>
      <c r="R326" s="60">
        <v>0</v>
      </c>
      <c r="S326" s="70">
        <f>SUM(G326:H326)</f>
        <v>1614.37</v>
      </c>
      <c r="T326" s="70">
        <f>SUM(J326:N326)</f>
        <v>0</v>
      </c>
    </row>
    <row r="327" spans="1:20" s="62" customFormat="1">
      <c r="A327" s="64">
        <v>14</v>
      </c>
      <c r="B327" s="64">
        <v>2906</v>
      </c>
      <c r="C327" s="67" t="s">
        <v>459</v>
      </c>
      <c r="D327" s="69">
        <v>40612</v>
      </c>
      <c r="E327" s="64" t="s">
        <v>531</v>
      </c>
      <c r="F327" s="64">
        <v>2037</v>
      </c>
      <c r="G327" s="63">
        <v>3952.26</v>
      </c>
      <c r="H327" s="60">
        <v>0</v>
      </c>
      <c r="I327" s="64" t="s">
        <v>533</v>
      </c>
      <c r="J327" s="60">
        <v>0</v>
      </c>
      <c r="K327" s="60">
        <v>0</v>
      </c>
      <c r="L327" s="60">
        <v>0</v>
      </c>
      <c r="M327" s="60">
        <v>0</v>
      </c>
      <c r="N327" s="60">
        <v>0</v>
      </c>
      <c r="O327" s="60">
        <v>0</v>
      </c>
      <c r="P327" s="60">
        <v>0</v>
      </c>
      <c r="Q327" s="60">
        <v>0</v>
      </c>
      <c r="R327" s="60">
        <v>0</v>
      </c>
      <c r="S327" s="70">
        <f>SUM(G327:H327)</f>
        <v>3952.26</v>
      </c>
      <c r="T327" s="70">
        <f>SUM(J327:N327)</f>
        <v>0</v>
      </c>
    </row>
    <row r="328" spans="1:20" s="62" customFormat="1">
      <c r="A328" s="64">
        <v>1</v>
      </c>
      <c r="B328" s="64">
        <v>2907</v>
      </c>
      <c r="C328" s="67" t="s">
        <v>271</v>
      </c>
      <c r="D328" s="69">
        <v>40623</v>
      </c>
      <c r="E328" s="64" t="s">
        <v>531</v>
      </c>
      <c r="F328" s="64">
        <v>2009</v>
      </c>
      <c r="G328" s="63">
        <v>1614.37</v>
      </c>
      <c r="H328" s="60">
        <v>0</v>
      </c>
      <c r="I328" s="64" t="s">
        <v>533</v>
      </c>
      <c r="J328" s="60">
        <v>0</v>
      </c>
      <c r="K328" s="60">
        <v>0</v>
      </c>
      <c r="L328" s="60">
        <v>0</v>
      </c>
      <c r="M328" s="60">
        <v>0</v>
      </c>
      <c r="N328" s="60">
        <v>0</v>
      </c>
      <c r="O328" s="60">
        <v>0</v>
      </c>
      <c r="P328" s="60">
        <v>0</v>
      </c>
      <c r="Q328" s="60">
        <v>0</v>
      </c>
      <c r="R328" s="60">
        <v>0</v>
      </c>
      <c r="S328" s="70">
        <f>SUM(G328:H328)</f>
        <v>1614.37</v>
      </c>
      <c r="T328" s="70">
        <f>SUM(J328:N328)</f>
        <v>0</v>
      </c>
    </row>
    <row r="329" spans="1:20" s="62" customFormat="1">
      <c r="A329" s="64">
        <v>1</v>
      </c>
      <c r="B329" s="64">
        <v>2909</v>
      </c>
      <c r="C329" s="67" t="s">
        <v>272</v>
      </c>
      <c r="D329" s="69">
        <v>40634</v>
      </c>
      <c r="E329" s="64" t="s">
        <v>531</v>
      </c>
      <c r="F329" s="64">
        <v>2009</v>
      </c>
      <c r="G329" s="63">
        <v>1614.37</v>
      </c>
      <c r="H329" s="60">
        <v>0</v>
      </c>
      <c r="I329" s="64" t="s">
        <v>533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70">
        <f>SUM(G329:H329)</f>
        <v>1614.37</v>
      </c>
      <c r="T329" s="70">
        <f>SUM(J329:N329)</f>
        <v>0</v>
      </c>
    </row>
    <row r="330" spans="1:20" s="62" customFormat="1">
      <c r="A330" s="64">
        <v>1</v>
      </c>
      <c r="B330" s="64">
        <v>2910</v>
      </c>
      <c r="C330" s="67" t="s">
        <v>273</v>
      </c>
      <c r="D330" s="69">
        <v>40639</v>
      </c>
      <c r="E330" s="64" t="s">
        <v>531</v>
      </c>
      <c r="F330" s="64">
        <v>2009</v>
      </c>
      <c r="G330" s="63">
        <v>1695.09</v>
      </c>
      <c r="H330" s="60">
        <v>0</v>
      </c>
      <c r="I330" s="64" t="s">
        <v>533</v>
      </c>
      <c r="J330" s="60">
        <v>1993.92</v>
      </c>
      <c r="K330" s="60">
        <v>0</v>
      </c>
      <c r="L330" s="60">
        <v>0</v>
      </c>
      <c r="M330" s="60">
        <v>1250</v>
      </c>
      <c r="N330" s="60">
        <v>0</v>
      </c>
      <c r="O330" s="60">
        <v>0</v>
      </c>
      <c r="P330" s="60">
        <v>0</v>
      </c>
      <c r="Q330" s="60">
        <v>0</v>
      </c>
      <c r="R330" s="60">
        <v>0</v>
      </c>
      <c r="S330" s="70">
        <f>SUM(G330:H330)</f>
        <v>1695.09</v>
      </c>
      <c r="T330" s="70">
        <f>SUM(J330:N330)</f>
        <v>3243.92</v>
      </c>
    </row>
    <row r="331" spans="1:20" s="62" customFormat="1">
      <c r="A331" s="64">
        <v>1</v>
      </c>
      <c r="B331" s="64">
        <v>2911</v>
      </c>
      <c r="C331" s="67" t="s">
        <v>274</v>
      </c>
      <c r="D331" s="69">
        <v>40644</v>
      </c>
      <c r="E331" s="64" t="s">
        <v>531</v>
      </c>
      <c r="F331" s="64">
        <v>2003</v>
      </c>
      <c r="G331" s="63">
        <v>1209.71</v>
      </c>
      <c r="H331" s="60">
        <v>0</v>
      </c>
      <c r="I331" s="64" t="s">
        <v>533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70">
        <f>SUM(G331:H331)</f>
        <v>1209.71</v>
      </c>
      <c r="T331" s="70">
        <f>SUM(J331:N331)</f>
        <v>0</v>
      </c>
    </row>
    <row r="332" spans="1:20" s="62" customFormat="1">
      <c r="A332" s="64">
        <v>1</v>
      </c>
      <c r="B332" s="64">
        <v>2913</v>
      </c>
      <c r="C332" s="67" t="s">
        <v>275</v>
      </c>
      <c r="D332" s="69">
        <v>40644</v>
      </c>
      <c r="E332" s="64" t="s">
        <v>531</v>
      </c>
      <c r="F332" s="64">
        <v>2003</v>
      </c>
      <c r="G332" s="63">
        <v>1209.71</v>
      </c>
      <c r="H332" s="60">
        <v>0</v>
      </c>
      <c r="I332" s="64" t="s">
        <v>533</v>
      </c>
      <c r="J332" s="60">
        <v>0</v>
      </c>
      <c r="K332" s="60">
        <v>0</v>
      </c>
      <c r="L332" s="60">
        <v>0</v>
      </c>
      <c r="M332" s="60">
        <v>0</v>
      </c>
      <c r="N332" s="60">
        <v>0</v>
      </c>
      <c r="O332" s="60">
        <v>0</v>
      </c>
      <c r="P332" s="60">
        <v>0</v>
      </c>
      <c r="Q332" s="60">
        <v>0</v>
      </c>
      <c r="R332" s="60">
        <v>0</v>
      </c>
      <c r="S332" s="70">
        <f>SUM(G332:H332)</f>
        <v>1209.71</v>
      </c>
      <c r="T332" s="70">
        <f>SUM(J332:N332)</f>
        <v>0</v>
      </c>
    </row>
    <row r="333" spans="1:20" s="62" customFormat="1">
      <c r="A333" s="64">
        <v>1</v>
      </c>
      <c r="B333" s="64">
        <v>2915</v>
      </c>
      <c r="C333" s="67" t="s">
        <v>276</v>
      </c>
      <c r="D333" s="69">
        <v>40647</v>
      </c>
      <c r="E333" s="64" t="s">
        <v>531</v>
      </c>
      <c r="F333" s="64">
        <v>2003</v>
      </c>
      <c r="G333" s="63">
        <v>1209.71</v>
      </c>
      <c r="H333" s="60">
        <v>0</v>
      </c>
      <c r="I333" s="64" t="s">
        <v>533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70">
        <f>SUM(G333:H333)</f>
        <v>1209.71</v>
      </c>
      <c r="T333" s="70">
        <f>SUM(J333:N333)</f>
        <v>0</v>
      </c>
    </row>
    <row r="334" spans="1:20" s="62" customFormat="1">
      <c r="A334" s="64">
        <v>1</v>
      </c>
      <c r="B334" s="64">
        <v>2917</v>
      </c>
      <c r="C334" s="67" t="s">
        <v>277</v>
      </c>
      <c r="D334" s="69">
        <v>40644</v>
      </c>
      <c r="E334" s="64" t="s">
        <v>531</v>
      </c>
      <c r="F334" s="64">
        <v>2003</v>
      </c>
      <c r="G334" s="63">
        <v>1270.2</v>
      </c>
      <c r="H334" s="60">
        <v>0</v>
      </c>
      <c r="I334" s="64" t="s">
        <v>533</v>
      </c>
      <c r="J334" s="60">
        <v>0</v>
      </c>
      <c r="K334" s="60">
        <v>0</v>
      </c>
      <c r="L334" s="60">
        <v>0</v>
      </c>
      <c r="M334" s="60">
        <v>0</v>
      </c>
      <c r="N334" s="60">
        <v>0</v>
      </c>
      <c r="O334" s="60">
        <v>0</v>
      </c>
      <c r="P334" s="60">
        <v>0</v>
      </c>
      <c r="Q334" s="60">
        <v>0</v>
      </c>
      <c r="R334" s="60">
        <v>0</v>
      </c>
      <c r="S334" s="70">
        <f>SUM(G334:H334)</f>
        <v>1270.2</v>
      </c>
      <c r="T334" s="70">
        <f>SUM(J334:N334)</f>
        <v>0</v>
      </c>
    </row>
    <row r="335" spans="1:20" s="62" customFormat="1">
      <c r="A335" s="64">
        <v>1</v>
      </c>
      <c r="B335" s="64">
        <v>2918</v>
      </c>
      <c r="C335" s="67" t="s">
        <v>278</v>
      </c>
      <c r="D335" s="69">
        <v>40644</v>
      </c>
      <c r="E335" s="64" t="s">
        <v>531</v>
      </c>
      <c r="F335" s="64">
        <v>2003</v>
      </c>
      <c r="G335" s="63">
        <v>1097.25</v>
      </c>
      <c r="H335" s="60">
        <v>0</v>
      </c>
      <c r="I335" s="64" t="s">
        <v>533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70">
        <f>SUM(G335:H335)</f>
        <v>1097.25</v>
      </c>
      <c r="T335" s="70">
        <f>SUM(J335:N335)</f>
        <v>0</v>
      </c>
    </row>
    <row r="336" spans="1:20" s="62" customFormat="1">
      <c r="A336" s="64">
        <v>1</v>
      </c>
      <c r="B336" s="64">
        <v>2921</v>
      </c>
      <c r="C336" s="67" t="s">
        <v>279</v>
      </c>
      <c r="D336" s="69">
        <v>40644</v>
      </c>
      <c r="E336" s="64" t="s">
        <v>531</v>
      </c>
      <c r="F336" s="64">
        <v>2003</v>
      </c>
      <c r="G336" s="63">
        <v>1209.71</v>
      </c>
      <c r="H336" s="60">
        <v>0</v>
      </c>
      <c r="I336" s="64" t="s">
        <v>533</v>
      </c>
      <c r="J336" s="60">
        <v>0</v>
      </c>
      <c r="K336" s="60">
        <v>0</v>
      </c>
      <c r="L336" s="60">
        <v>0</v>
      </c>
      <c r="M336" s="60">
        <v>0</v>
      </c>
      <c r="N336" s="60">
        <v>0</v>
      </c>
      <c r="O336" s="60">
        <v>0</v>
      </c>
      <c r="P336" s="60">
        <v>0</v>
      </c>
      <c r="Q336" s="60">
        <v>0</v>
      </c>
      <c r="R336" s="60">
        <v>0</v>
      </c>
      <c r="S336" s="70">
        <f>SUM(G336:H336)</f>
        <v>1209.71</v>
      </c>
      <c r="T336" s="70">
        <f>SUM(J336:N336)</f>
        <v>0</v>
      </c>
    </row>
    <row r="337" spans="1:20" s="62" customFormat="1">
      <c r="A337" s="64">
        <v>1</v>
      </c>
      <c r="B337" s="64">
        <v>2922</v>
      </c>
      <c r="C337" s="67" t="s">
        <v>280</v>
      </c>
      <c r="D337" s="69">
        <v>40644</v>
      </c>
      <c r="E337" s="64" t="s">
        <v>531</v>
      </c>
      <c r="F337" s="64">
        <v>2003</v>
      </c>
      <c r="G337" s="63">
        <v>1270.2</v>
      </c>
      <c r="H337" s="60">
        <v>0</v>
      </c>
      <c r="I337" s="64" t="s">
        <v>533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70">
        <f>SUM(G337:H337)</f>
        <v>1270.2</v>
      </c>
      <c r="T337" s="70">
        <f>SUM(J337:N337)</f>
        <v>0</v>
      </c>
    </row>
    <row r="338" spans="1:20" s="62" customFormat="1">
      <c r="A338" s="64">
        <v>1</v>
      </c>
      <c r="B338" s="64">
        <v>2924</v>
      </c>
      <c r="C338" s="67" t="s">
        <v>281</v>
      </c>
      <c r="D338" s="69">
        <v>40646</v>
      </c>
      <c r="E338" s="64" t="s">
        <v>531</v>
      </c>
      <c r="F338" s="64">
        <v>2009</v>
      </c>
      <c r="G338" s="63">
        <v>1614.36</v>
      </c>
      <c r="H338" s="60">
        <v>0</v>
      </c>
      <c r="I338" s="64" t="s">
        <v>533</v>
      </c>
      <c r="J338" s="60">
        <v>0</v>
      </c>
      <c r="K338" s="60">
        <v>0</v>
      </c>
      <c r="L338" s="60">
        <v>0</v>
      </c>
      <c r="M338" s="60">
        <v>0</v>
      </c>
      <c r="N338" s="60">
        <v>0</v>
      </c>
      <c r="O338" s="60">
        <v>0</v>
      </c>
      <c r="P338" s="60">
        <v>0</v>
      </c>
      <c r="Q338" s="60">
        <v>0</v>
      </c>
      <c r="R338" s="60">
        <v>0</v>
      </c>
      <c r="S338" s="70">
        <f>SUM(G338:H338)</f>
        <v>1614.36</v>
      </c>
      <c r="T338" s="70">
        <f>SUM(J338:N338)</f>
        <v>0</v>
      </c>
    </row>
    <row r="339" spans="1:20" s="62" customFormat="1">
      <c r="A339" s="64">
        <v>1</v>
      </c>
      <c r="B339" s="64">
        <v>2926</v>
      </c>
      <c r="C339" s="67" t="s">
        <v>282</v>
      </c>
      <c r="D339" s="69">
        <v>40665</v>
      </c>
      <c r="E339" s="64" t="s">
        <v>531</v>
      </c>
      <c r="F339" s="64">
        <v>2003</v>
      </c>
      <c r="G339" s="63">
        <v>1333.75</v>
      </c>
      <c r="H339" s="60">
        <v>0</v>
      </c>
      <c r="I339" s="64" t="s">
        <v>533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70">
        <f>SUM(G339:H339)</f>
        <v>1333.75</v>
      </c>
      <c r="T339" s="70">
        <f>SUM(J339:N339)</f>
        <v>0</v>
      </c>
    </row>
    <row r="340" spans="1:20" s="62" customFormat="1">
      <c r="A340" s="64">
        <v>1</v>
      </c>
      <c r="B340" s="64">
        <v>2927</v>
      </c>
      <c r="C340" s="67" t="s">
        <v>283</v>
      </c>
      <c r="D340" s="69">
        <v>40665</v>
      </c>
      <c r="E340" s="64" t="s">
        <v>531</v>
      </c>
      <c r="F340" s="64">
        <v>2003</v>
      </c>
      <c r="G340" s="63">
        <v>1209.72</v>
      </c>
      <c r="H340" s="60">
        <v>0</v>
      </c>
      <c r="I340" s="64" t="s">
        <v>533</v>
      </c>
      <c r="J340" s="60">
        <v>0</v>
      </c>
      <c r="K340" s="60">
        <v>0</v>
      </c>
      <c r="L340" s="60">
        <v>0</v>
      </c>
      <c r="M340" s="60">
        <v>0</v>
      </c>
      <c r="N340" s="60">
        <v>0</v>
      </c>
      <c r="O340" s="60">
        <v>0</v>
      </c>
      <c r="P340" s="60">
        <v>0</v>
      </c>
      <c r="Q340" s="60">
        <v>0</v>
      </c>
      <c r="R340" s="60">
        <v>0</v>
      </c>
      <c r="S340" s="70">
        <f>SUM(G340:H340)</f>
        <v>1209.72</v>
      </c>
      <c r="T340" s="70">
        <f>SUM(J340:N340)</f>
        <v>0</v>
      </c>
    </row>
    <row r="341" spans="1:20" s="62" customFormat="1">
      <c r="A341" s="64">
        <v>1</v>
      </c>
      <c r="B341" s="64">
        <v>2930</v>
      </c>
      <c r="C341" s="67" t="s">
        <v>284</v>
      </c>
      <c r="D341" s="69">
        <v>40665</v>
      </c>
      <c r="E341" s="64" t="s">
        <v>531</v>
      </c>
      <c r="F341" s="64">
        <v>2043</v>
      </c>
      <c r="G341" s="63">
        <v>1333.75</v>
      </c>
      <c r="H341" s="60">
        <v>0</v>
      </c>
      <c r="I341" s="64" t="s">
        <v>533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70">
        <f>SUM(G341:H341)</f>
        <v>1333.75</v>
      </c>
      <c r="T341" s="70">
        <f>SUM(J341:N341)</f>
        <v>0</v>
      </c>
    </row>
    <row r="342" spans="1:20" s="62" customFormat="1">
      <c r="A342" s="64">
        <v>1</v>
      </c>
      <c r="B342" s="64">
        <v>2931</v>
      </c>
      <c r="C342" s="67" t="s">
        <v>285</v>
      </c>
      <c r="D342" s="69">
        <v>40665</v>
      </c>
      <c r="E342" s="64" t="s">
        <v>531</v>
      </c>
      <c r="F342" s="64">
        <v>2003</v>
      </c>
      <c r="G342" s="63">
        <v>1209.71</v>
      </c>
      <c r="H342" s="60">
        <v>0</v>
      </c>
      <c r="I342" s="64" t="s">
        <v>533</v>
      </c>
      <c r="J342" s="60">
        <v>708.95</v>
      </c>
      <c r="K342" s="60">
        <v>0</v>
      </c>
      <c r="L342" s="60">
        <v>0</v>
      </c>
      <c r="M342" s="60">
        <v>0</v>
      </c>
      <c r="N342" s="60">
        <v>0</v>
      </c>
      <c r="O342" s="60">
        <v>0</v>
      </c>
      <c r="P342" s="60">
        <v>0</v>
      </c>
      <c r="Q342" s="60">
        <v>0</v>
      </c>
      <c r="R342" s="60">
        <v>0</v>
      </c>
      <c r="S342" s="70">
        <f>SUM(G342:H342)</f>
        <v>1209.71</v>
      </c>
      <c r="T342" s="70">
        <f>SUM(J342:N342)</f>
        <v>708.95</v>
      </c>
    </row>
    <row r="343" spans="1:20" s="62" customFormat="1">
      <c r="A343" s="64">
        <v>1</v>
      </c>
      <c r="B343" s="64">
        <v>2933</v>
      </c>
      <c r="C343" s="67" t="s">
        <v>286</v>
      </c>
      <c r="D343" s="69">
        <v>40665</v>
      </c>
      <c r="E343" s="64" t="s">
        <v>531</v>
      </c>
      <c r="F343" s="64">
        <v>2003</v>
      </c>
      <c r="G343" s="63">
        <v>1209.71</v>
      </c>
      <c r="H343" s="60">
        <v>0</v>
      </c>
      <c r="I343" s="64" t="s">
        <v>533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70">
        <f>SUM(G343:H343)</f>
        <v>1209.71</v>
      </c>
      <c r="T343" s="70">
        <f>SUM(J343:N343)</f>
        <v>0</v>
      </c>
    </row>
    <row r="344" spans="1:20" s="62" customFormat="1">
      <c r="A344" s="64">
        <v>1</v>
      </c>
      <c r="B344" s="64">
        <v>2936</v>
      </c>
      <c r="C344" s="67" t="s">
        <v>287</v>
      </c>
      <c r="D344" s="69">
        <v>40665</v>
      </c>
      <c r="E344" s="64" t="s">
        <v>531</v>
      </c>
      <c r="F344" s="64">
        <v>2003</v>
      </c>
      <c r="G344" s="63">
        <v>1209.71</v>
      </c>
      <c r="H344" s="60">
        <v>0</v>
      </c>
      <c r="I344" s="64" t="s">
        <v>533</v>
      </c>
      <c r="J344" s="60">
        <v>0</v>
      </c>
      <c r="K344" s="60">
        <v>0</v>
      </c>
      <c r="L344" s="60">
        <v>0</v>
      </c>
      <c r="M344" s="60">
        <v>0</v>
      </c>
      <c r="N344" s="60">
        <v>0</v>
      </c>
      <c r="O344" s="60">
        <v>0</v>
      </c>
      <c r="P344" s="60">
        <v>0</v>
      </c>
      <c r="Q344" s="60">
        <v>0</v>
      </c>
      <c r="R344" s="60">
        <v>0</v>
      </c>
      <c r="S344" s="70">
        <f>SUM(G344:H344)</f>
        <v>1209.71</v>
      </c>
      <c r="T344" s="70">
        <f>SUM(J344:N344)</f>
        <v>0</v>
      </c>
    </row>
    <row r="345" spans="1:20" s="62" customFormat="1">
      <c r="A345" s="64">
        <v>1</v>
      </c>
      <c r="B345" s="64">
        <v>2937</v>
      </c>
      <c r="C345" s="67" t="s">
        <v>288</v>
      </c>
      <c r="D345" s="69">
        <v>40665</v>
      </c>
      <c r="E345" s="64" t="s">
        <v>531</v>
      </c>
      <c r="F345" s="64">
        <v>2003</v>
      </c>
      <c r="G345" s="63">
        <v>1097.25</v>
      </c>
      <c r="H345" s="60">
        <v>0</v>
      </c>
      <c r="I345" s="64" t="s">
        <v>533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70">
        <f>SUM(G345:H345)</f>
        <v>1097.25</v>
      </c>
      <c r="T345" s="70">
        <f>SUM(J345:N345)</f>
        <v>0</v>
      </c>
    </row>
    <row r="346" spans="1:20" s="62" customFormat="1">
      <c r="A346" s="64">
        <v>1</v>
      </c>
      <c r="B346" s="64">
        <v>2941</v>
      </c>
      <c r="C346" s="67" t="s">
        <v>289</v>
      </c>
      <c r="D346" s="69">
        <v>40672</v>
      </c>
      <c r="E346" s="64" t="s">
        <v>531</v>
      </c>
      <c r="F346" s="64">
        <v>2009</v>
      </c>
      <c r="G346" s="63">
        <v>1614.36</v>
      </c>
      <c r="H346" s="60">
        <v>0</v>
      </c>
      <c r="I346" s="64" t="s">
        <v>533</v>
      </c>
      <c r="J346" s="60">
        <v>708.95</v>
      </c>
      <c r="K346" s="60">
        <v>0</v>
      </c>
      <c r="L346" s="60">
        <v>0</v>
      </c>
      <c r="M346" s="60">
        <v>0</v>
      </c>
      <c r="N346" s="60">
        <v>0</v>
      </c>
      <c r="O346" s="60">
        <v>0</v>
      </c>
      <c r="P346" s="60">
        <v>0</v>
      </c>
      <c r="Q346" s="60">
        <v>0</v>
      </c>
      <c r="R346" s="60">
        <v>0</v>
      </c>
      <c r="S346" s="70">
        <f>SUM(G346:H346)</f>
        <v>1614.36</v>
      </c>
      <c r="T346" s="70">
        <f>SUM(J346:N346)</f>
        <v>708.95</v>
      </c>
    </row>
    <row r="347" spans="1:20" s="62" customFormat="1">
      <c r="A347" s="64">
        <v>1</v>
      </c>
      <c r="B347" s="64">
        <v>2942</v>
      </c>
      <c r="C347" s="67" t="s">
        <v>290</v>
      </c>
      <c r="D347" s="69">
        <v>40682</v>
      </c>
      <c r="E347" s="64" t="s">
        <v>531</v>
      </c>
      <c r="F347" s="64">
        <v>2003</v>
      </c>
      <c r="G347" s="63">
        <v>1209.72</v>
      </c>
      <c r="H347" s="60">
        <v>0</v>
      </c>
      <c r="I347" s="64" t="s">
        <v>533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70">
        <f>SUM(G347:H347)</f>
        <v>1209.72</v>
      </c>
      <c r="T347" s="70">
        <f>SUM(J347:N347)</f>
        <v>0</v>
      </c>
    </row>
    <row r="348" spans="1:20" s="62" customFormat="1">
      <c r="A348" s="64">
        <v>1</v>
      </c>
      <c r="B348" s="64">
        <v>2943</v>
      </c>
      <c r="C348" s="67" t="s">
        <v>291</v>
      </c>
      <c r="D348" s="69">
        <v>40682</v>
      </c>
      <c r="E348" s="64" t="s">
        <v>531</v>
      </c>
      <c r="F348" s="64">
        <v>2003</v>
      </c>
      <c r="G348" s="63">
        <v>1097.25</v>
      </c>
      <c r="H348" s="60">
        <v>0</v>
      </c>
      <c r="I348" s="64" t="s">
        <v>533</v>
      </c>
      <c r="J348" s="60">
        <v>0</v>
      </c>
      <c r="K348" s="60">
        <v>0</v>
      </c>
      <c r="L348" s="60">
        <v>0</v>
      </c>
      <c r="M348" s="60">
        <v>0</v>
      </c>
      <c r="N348" s="60">
        <v>0</v>
      </c>
      <c r="O348" s="60">
        <v>0</v>
      </c>
      <c r="P348" s="60">
        <v>0</v>
      </c>
      <c r="Q348" s="60">
        <v>0</v>
      </c>
      <c r="R348" s="60">
        <v>0</v>
      </c>
      <c r="S348" s="70">
        <f>SUM(G348:H348)</f>
        <v>1097.25</v>
      </c>
      <c r="T348" s="70">
        <f>SUM(J348:N348)</f>
        <v>0</v>
      </c>
    </row>
    <row r="349" spans="1:20" s="62" customFormat="1">
      <c r="A349" s="64">
        <v>59</v>
      </c>
      <c r="B349" s="64">
        <v>2962</v>
      </c>
      <c r="C349" s="67" t="s">
        <v>511</v>
      </c>
      <c r="D349" s="69">
        <v>41732</v>
      </c>
      <c r="E349" s="64" t="s">
        <v>531</v>
      </c>
      <c r="F349" s="64">
        <v>2010</v>
      </c>
      <c r="G349" s="63">
        <v>1537.47</v>
      </c>
      <c r="H349" s="60">
        <v>0</v>
      </c>
      <c r="I349" s="64" t="s">
        <v>533</v>
      </c>
      <c r="J349" s="60">
        <v>0</v>
      </c>
      <c r="K349" s="60">
        <v>0</v>
      </c>
      <c r="L349" s="60">
        <v>174.95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70">
        <f>SUM(G349:H349)</f>
        <v>1537.47</v>
      </c>
      <c r="T349" s="70">
        <f>SUM(J349:N349)</f>
        <v>174.95</v>
      </c>
    </row>
    <row r="350" spans="1:20" s="62" customFormat="1">
      <c r="A350" s="64">
        <v>1</v>
      </c>
      <c r="B350" s="64">
        <v>2967</v>
      </c>
      <c r="C350" s="67" t="s">
        <v>444</v>
      </c>
      <c r="D350" s="69">
        <v>41732</v>
      </c>
      <c r="E350" s="64" t="s">
        <v>531</v>
      </c>
      <c r="F350" s="64">
        <v>2037</v>
      </c>
      <c r="G350" s="63">
        <v>3414.1</v>
      </c>
      <c r="H350" s="60">
        <v>0</v>
      </c>
      <c r="I350" s="64" t="s">
        <v>533</v>
      </c>
      <c r="J350" s="60">
        <v>0</v>
      </c>
      <c r="K350" s="60">
        <v>0</v>
      </c>
      <c r="L350" s="60">
        <v>0</v>
      </c>
      <c r="M350" s="60">
        <v>0</v>
      </c>
      <c r="N350" s="60">
        <v>0</v>
      </c>
      <c r="O350" s="60">
        <v>0</v>
      </c>
      <c r="P350" s="60">
        <v>0</v>
      </c>
      <c r="Q350" s="60">
        <v>0</v>
      </c>
      <c r="R350" s="60">
        <v>0</v>
      </c>
      <c r="S350" s="70">
        <f>SUM(G350:H350)</f>
        <v>3414.1</v>
      </c>
      <c r="T350" s="70">
        <f>SUM(J350:N350)</f>
        <v>0</v>
      </c>
    </row>
    <row r="351" spans="1:20" s="62" customFormat="1">
      <c r="A351" s="64">
        <v>1</v>
      </c>
      <c r="B351" s="64">
        <v>2969</v>
      </c>
      <c r="C351" s="67" t="s">
        <v>293</v>
      </c>
      <c r="D351" s="69">
        <v>41732</v>
      </c>
      <c r="E351" s="64" t="s">
        <v>531</v>
      </c>
      <c r="F351" s="64">
        <v>2010</v>
      </c>
      <c r="G351" s="63">
        <v>1537.48</v>
      </c>
      <c r="H351" s="60">
        <v>0</v>
      </c>
      <c r="I351" s="64" t="s">
        <v>533</v>
      </c>
      <c r="J351" s="60">
        <v>930.5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70">
        <f>SUM(G351:H351)</f>
        <v>1537.48</v>
      </c>
      <c r="T351" s="70">
        <f>SUM(J351:N351)</f>
        <v>930.5</v>
      </c>
    </row>
    <row r="352" spans="1:20" s="62" customFormat="1">
      <c r="A352" s="64">
        <v>3</v>
      </c>
      <c r="B352" s="64">
        <v>2970</v>
      </c>
      <c r="C352" s="67" t="s">
        <v>445</v>
      </c>
      <c r="D352" s="69">
        <v>41732</v>
      </c>
      <c r="E352" s="64" t="s">
        <v>531</v>
      </c>
      <c r="F352" s="64">
        <v>2010</v>
      </c>
      <c r="G352" s="63">
        <v>1537.47</v>
      </c>
      <c r="H352" s="60">
        <v>0</v>
      </c>
      <c r="I352" s="64" t="s">
        <v>533</v>
      </c>
      <c r="J352" s="60">
        <v>0</v>
      </c>
      <c r="K352" s="60">
        <v>0</v>
      </c>
      <c r="L352" s="60">
        <v>174.95</v>
      </c>
      <c r="M352" s="60">
        <v>0</v>
      </c>
      <c r="N352" s="60">
        <v>0</v>
      </c>
      <c r="O352" s="60">
        <v>0</v>
      </c>
      <c r="P352" s="60">
        <v>0</v>
      </c>
      <c r="Q352" s="60">
        <v>0</v>
      </c>
      <c r="R352" s="60">
        <v>0</v>
      </c>
      <c r="S352" s="70">
        <f>SUM(G352:H352)</f>
        <v>1537.47</v>
      </c>
      <c r="T352" s="70">
        <f>SUM(J352:N352)</f>
        <v>174.95</v>
      </c>
    </row>
    <row r="353" spans="1:20" s="62" customFormat="1">
      <c r="A353" s="64">
        <v>51</v>
      </c>
      <c r="B353" s="64">
        <v>2971</v>
      </c>
      <c r="C353" s="67" t="s">
        <v>501</v>
      </c>
      <c r="D353" s="69">
        <v>41732</v>
      </c>
      <c r="E353" s="64" t="s">
        <v>531</v>
      </c>
      <c r="F353" s="64">
        <v>2010</v>
      </c>
      <c r="G353" s="63">
        <v>1537.47</v>
      </c>
      <c r="H353" s="60">
        <v>0</v>
      </c>
      <c r="I353" s="64" t="s">
        <v>533</v>
      </c>
      <c r="J353" s="60">
        <v>0</v>
      </c>
      <c r="K353" s="60">
        <v>0</v>
      </c>
      <c r="L353" s="60">
        <v>0</v>
      </c>
      <c r="M353" s="60">
        <v>0</v>
      </c>
      <c r="N353" s="60">
        <v>0</v>
      </c>
      <c r="O353" s="60">
        <v>0</v>
      </c>
      <c r="P353" s="60">
        <v>0</v>
      </c>
      <c r="Q353" s="60">
        <v>0</v>
      </c>
      <c r="R353" s="60">
        <v>0</v>
      </c>
      <c r="S353" s="70">
        <f>SUM(G353:H353)</f>
        <v>1537.47</v>
      </c>
      <c r="T353" s="70">
        <f>SUM(J353:N353)</f>
        <v>0</v>
      </c>
    </row>
    <row r="354" spans="1:20" s="62" customFormat="1">
      <c r="A354" s="64">
        <v>10</v>
      </c>
      <c r="B354" s="64">
        <v>2973</v>
      </c>
      <c r="C354" s="67" t="s">
        <v>454</v>
      </c>
      <c r="D354" s="69">
        <v>41732</v>
      </c>
      <c r="E354" s="64" t="s">
        <v>531</v>
      </c>
      <c r="F354" s="64">
        <v>2010</v>
      </c>
      <c r="G354" s="63">
        <v>1537.47</v>
      </c>
      <c r="H354" s="60">
        <v>0</v>
      </c>
      <c r="I354" s="64" t="s">
        <v>533</v>
      </c>
      <c r="J354" s="60">
        <v>0</v>
      </c>
      <c r="K354" s="60">
        <v>0</v>
      </c>
      <c r="L354" s="60">
        <v>174.95</v>
      </c>
      <c r="M354" s="60">
        <v>0</v>
      </c>
      <c r="N354" s="60">
        <v>0</v>
      </c>
      <c r="O354" s="60">
        <v>0</v>
      </c>
      <c r="P354" s="60">
        <v>0</v>
      </c>
      <c r="Q354" s="60">
        <v>0</v>
      </c>
      <c r="R354" s="60">
        <v>0</v>
      </c>
      <c r="S354" s="70">
        <f>SUM(G354:H354)</f>
        <v>1537.47</v>
      </c>
      <c r="T354" s="70">
        <f>SUM(J354:N354)</f>
        <v>174.95</v>
      </c>
    </row>
    <row r="355" spans="1:20" s="62" customFormat="1">
      <c r="A355" s="64">
        <v>10</v>
      </c>
      <c r="B355" s="64">
        <v>2974</v>
      </c>
      <c r="C355" s="67" t="s">
        <v>455</v>
      </c>
      <c r="D355" s="69">
        <v>41732</v>
      </c>
      <c r="E355" s="64" t="s">
        <v>531</v>
      </c>
      <c r="F355" s="64">
        <v>2010</v>
      </c>
      <c r="G355" s="63">
        <v>1537.47</v>
      </c>
      <c r="H355" s="60">
        <v>0</v>
      </c>
      <c r="I355" s="64" t="s">
        <v>533</v>
      </c>
      <c r="J355" s="60">
        <v>0</v>
      </c>
      <c r="K355" s="60">
        <v>0</v>
      </c>
      <c r="L355" s="60">
        <v>0</v>
      </c>
      <c r="M355" s="60">
        <v>0</v>
      </c>
      <c r="N355" s="60">
        <v>0</v>
      </c>
      <c r="O355" s="60">
        <v>0</v>
      </c>
      <c r="P355" s="60">
        <v>0</v>
      </c>
      <c r="Q355" s="60">
        <v>0</v>
      </c>
      <c r="R355" s="60">
        <v>0</v>
      </c>
      <c r="S355" s="70">
        <f>SUM(G355:H355)</f>
        <v>1537.47</v>
      </c>
      <c r="T355" s="70">
        <f>SUM(J355:N355)</f>
        <v>0</v>
      </c>
    </row>
    <row r="356" spans="1:20" s="62" customFormat="1">
      <c r="A356" s="64">
        <v>23</v>
      </c>
      <c r="B356" s="64">
        <v>2977</v>
      </c>
      <c r="C356" s="67" t="s">
        <v>469</v>
      </c>
      <c r="D356" s="69">
        <v>41732</v>
      </c>
      <c r="E356" s="64" t="s">
        <v>531</v>
      </c>
      <c r="F356" s="64">
        <v>2037</v>
      </c>
      <c r="G356" s="63">
        <v>3414.1</v>
      </c>
      <c r="H356" s="60">
        <v>0</v>
      </c>
      <c r="I356" s="64" t="s">
        <v>533</v>
      </c>
      <c r="J356" s="60">
        <v>0</v>
      </c>
      <c r="K356" s="60">
        <v>0</v>
      </c>
      <c r="L356" s="60">
        <v>0</v>
      </c>
      <c r="M356" s="60">
        <v>0</v>
      </c>
      <c r="N356" s="60">
        <v>0</v>
      </c>
      <c r="O356" s="60">
        <v>0</v>
      </c>
      <c r="P356" s="60">
        <v>0</v>
      </c>
      <c r="Q356" s="60">
        <v>0</v>
      </c>
      <c r="R356" s="60">
        <v>0</v>
      </c>
      <c r="S356" s="70">
        <f>SUM(G356:H356)</f>
        <v>3414.1</v>
      </c>
      <c r="T356" s="70">
        <f>SUM(J356:N356)</f>
        <v>0</v>
      </c>
    </row>
    <row r="357" spans="1:20" s="62" customFormat="1">
      <c r="A357" s="64">
        <v>23</v>
      </c>
      <c r="B357" s="64">
        <v>2978</v>
      </c>
      <c r="C357" s="67" t="s">
        <v>470</v>
      </c>
      <c r="D357" s="69">
        <v>41732</v>
      </c>
      <c r="E357" s="64" t="s">
        <v>531</v>
      </c>
      <c r="F357" s="64">
        <v>2010</v>
      </c>
      <c r="G357" s="63">
        <v>1537.47</v>
      </c>
      <c r="H357" s="60">
        <v>0</v>
      </c>
      <c r="I357" s="64" t="s">
        <v>533</v>
      </c>
      <c r="J357" s="60">
        <v>0</v>
      </c>
      <c r="K357" s="60">
        <v>0</v>
      </c>
      <c r="L357" s="60">
        <v>0</v>
      </c>
      <c r="M357" s="60">
        <v>0</v>
      </c>
      <c r="N357" s="60">
        <v>0</v>
      </c>
      <c r="O357" s="60">
        <v>0</v>
      </c>
      <c r="P357" s="60">
        <v>0</v>
      </c>
      <c r="Q357" s="60">
        <v>0</v>
      </c>
      <c r="R357" s="60">
        <v>0</v>
      </c>
      <c r="S357" s="70">
        <f>SUM(G357:H357)</f>
        <v>1537.47</v>
      </c>
      <c r="T357" s="70">
        <f>SUM(J357:N357)</f>
        <v>0</v>
      </c>
    </row>
    <row r="358" spans="1:20" s="62" customFormat="1">
      <c r="A358" s="64">
        <v>1</v>
      </c>
      <c r="B358" s="64">
        <v>2982</v>
      </c>
      <c r="C358" s="67" t="s">
        <v>294</v>
      </c>
      <c r="D358" s="69">
        <v>41732</v>
      </c>
      <c r="E358" s="64" t="s">
        <v>531</v>
      </c>
      <c r="F358" s="64">
        <v>2033</v>
      </c>
      <c r="G358" s="63">
        <v>2675.02</v>
      </c>
      <c r="H358" s="60">
        <v>0</v>
      </c>
      <c r="I358" s="64" t="s">
        <v>533</v>
      </c>
      <c r="J358" s="60">
        <v>930.5</v>
      </c>
      <c r="K358" s="60">
        <v>0</v>
      </c>
      <c r="L358" s="60">
        <v>0</v>
      </c>
      <c r="M358" s="60">
        <v>0</v>
      </c>
      <c r="N358" s="60">
        <v>0</v>
      </c>
      <c r="O358" s="60">
        <v>0</v>
      </c>
      <c r="P358" s="60">
        <v>0</v>
      </c>
      <c r="Q358" s="60">
        <v>0</v>
      </c>
      <c r="R358" s="60">
        <v>0</v>
      </c>
      <c r="S358" s="70">
        <f>SUM(G358:H358)</f>
        <v>2675.02</v>
      </c>
      <c r="T358" s="70">
        <f>SUM(J358:N358)</f>
        <v>930.5</v>
      </c>
    </row>
    <row r="359" spans="1:20" s="62" customFormat="1">
      <c r="A359" s="64">
        <v>1</v>
      </c>
      <c r="B359" s="64">
        <v>2983</v>
      </c>
      <c r="C359" s="67" t="s">
        <v>295</v>
      </c>
      <c r="D359" s="69">
        <v>41732</v>
      </c>
      <c r="E359" s="64" t="s">
        <v>531</v>
      </c>
      <c r="F359" s="64">
        <v>2019</v>
      </c>
      <c r="G359" s="63">
        <v>1537.47</v>
      </c>
      <c r="H359" s="60">
        <v>0</v>
      </c>
      <c r="I359" s="64" t="s">
        <v>533</v>
      </c>
      <c r="J359" s="60">
        <v>708.95</v>
      </c>
      <c r="K359" s="60">
        <v>0</v>
      </c>
      <c r="L359" s="60">
        <v>0</v>
      </c>
      <c r="M359" s="60">
        <v>0</v>
      </c>
      <c r="N359" s="60">
        <v>0</v>
      </c>
      <c r="O359" s="60">
        <v>0</v>
      </c>
      <c r="P359" s="60">
        <v>0</v>
      </c>
      <c r="Q359" s="60">
        <v>0</v>
      </c>
      <c r="R359" s="60">
        <v>0</v>
      </c>
      <c r="S359" s="70">
        <f>SUM(G359:H359)</f>
        <v>1537.47</v>
      </c>
      <c r="T359" s="70">
        <f>SUM(J359:N359)</f>
        <v>708.95</v>
      </c>
    </row>
    <row r="360" spans="1:20" s="62" customFormat="1">
      <c r="A360" s="64">
        <v>1</v>
      </c>
      <c r="B360" s="64">
        <v>2988</v>
      </c>
      <c r="C360" s="67" t="s">
        <v>296</v>
      </c>
      <c r="D360" s="69">
        <v>41732</v>
      </c>
      <c r="E360" s="64" t="s">
        <v>531</v>
      </c>
      <c r="F360" s="64">
        <v>2032</v>
      </c>
      <c r="G360" s="63">
        <v>2675.02</v>
      </c>
      <c r="H360" s="60">
        <v>0</v>
      </c>
      <c r="I360" s="64" t="s">
        <v>533</v>
      </c>
      <c r="J360" s="60">
        <v>0</v>
      </c>
      <c r="K360" s="60">
        <v>0</v>
      </c>
      <c r="L360" s="60">
        <v>0</v>
      </c>
      <c r="M360" s="60">
        <v>0</v>
      </c>
      <c r="N360" s="60">
        <v>0</v>
      </c>
      <c r="O360" s="60">
        <v>0</v>
      </c>
      <c r="P360" s="60">
        <v>0</v>
      </c>
      <c r="Q360" s="60">
        <v>0</v>
      </c>
      <c r="R360" s="60">
        <v>0</v>
      </c>
      <c r="S360" s="70">
        <f>SUM(G360:H360)</f>
        <v>2675.02</v>
      </c>
      <c r="T360" s="70">
        <f>SUM(J360:N360)</f>
        <v>0</v>
      </c>
    </row>
    <row r="361" spans="1:20" s="62" customFormat="1">
      <c r="A361" s="64">
        <v>1</v>
      </c>
      <c r="B361" s="64">
        <v>2990</v>
      </c>
      <c r="C361" s="67" t="s">
        <v>297</v>
      </c>
      <c r="D361" s="69">
        <v>41732</v>
      </c>
      <c r="E361" s="64" t="s">
        <v>531</v>
      </c>
      <c r="F361" s="64">
        <v>2008</v>
      </c>
      <c r="G361" s="63">
        <v>1537.47</v>
      </c>
      <c r="H361" s="60">
        <v>0</v>
      </c>
      <c r="I361" s="64" t="s">
        <v>533</v>
      </c>
      <c r="J361" s="60">
        <v>0</v>
      </c>
      <c r="K361" s="60">
        <v>0</v>
      </c>
      <c r="L361" s="60">
        <v>0</v>
      </c>
      <c r="M361" s="60">
        <v>0</v>
      </c>
      <c r="N361" s="60">
        <v>0</v>
      </c>
      <c r="O361" s="60">
        <v>0</v>
      </c>
      <c r="P361" s="60">
        <v>0</v>
      </c>
      <c r="Q361" s="60">
        <v>0</v>
      </c>
      <c r="R361" s="60">
        <v>0</v>
      </c>
      <c r="S361" s="70">
        <f>SUM(G361:H361)</f>
        <v>1537.47</v>
      </c>
      <c r="T361" s="70">
        <f>SUM(J361:N361)</f>
        <v>0</v>
      </c>
    </row>
    <row r="362" spans="1:20" s="62" customFormat="1">
      <c r="A362" s="64">
        <v>1</v>
      </c>
      <c r="B362" s="64">
        <v>2991</v>
      </c>
      <c r="C362" s="67" t="s">
        <v>298</v>
      </c>
      <c r="D362" s="69">
        <v>41732</v>
      </c>
      <c r="E362" s="64" t="s">
        <v>531</v>
      </c>
      <c r="F362" s="64">
        <v>2008</v>
      </c>
      <c r="G362" s="63">
        <v>1537.47</v>
      </c>
      <c r="H362" s="60">
        <v>0</v>
      </c>
      <c r="I362" s="64" t="s">
        <v>533</v>
      </c>
      <c r="J362" s="60">
        <v>708.95</v>
      </c>
      <c r="K362" s="60">
        <v>0</v>
      </c>
      <c r="L362" s="60">
        <v>0</v>
      </c>
      <c r="M362" s="60">
        <v>0</v>
      </c>
      <c r="N362" s="60">
        <v>0</v>
      </c>
      <c r="O362" s="60">
        <v>0</v>
      </c>
      <c r="P362" s="60">
        <v>0</v>
      </c>
      <c r="Q362" s="60">
        <v>0</v>
      </c>
      <c r="R362" s="60">
        <v>0</v>
      </c>
      <c r="S362" s="70">
        <f>SUM(G362:H362)</f>
        <v>1537.47</v>
      </c>
      <c r="T362" s="70">
        <f>SUM(J362:N362)</f>
        <v>708.95</v>
      </c>
    </row>
    <row r="363" spans="1:20" s="62" customFormat="1">
      <c r="A363" s="64">
        <v>1</v>
      </c>
      <c r="B363" s="64">
        <v>2995</v>
      </c>
      <c r="C363" s="67" t="s">
        <v>299</v>
      </c>
      <c r="D363" s="69">
        <v>41751</v>
      </c>
      <c r="E363" s="64" t="s">
        <v>531</v>
      </c>
      <c r="F363" s="64">
        <v>2036</v>
      </c>
      <c r="G363" s="63">
        <v>4656.5600000000004</v>
      </c>
      <c r="H363" s="60">
        <v>0</v>
      </c>
      <c r="I363" s="64" t="s">
        <v>533</v>
      </c>
      <c r="J363" s="60">
        <v>1993.92</v>
      </c>
      <c r="K363" s="60">
        <v>0</v>
      </c>
      <c r="L363" s="60">
        <v>0</v>
      </c>
      <c r="M363" s="60">
        <v>0</v>
      </c>
      <c r="N363" s="60">
        <v>0</v>
      </c>
      <c r="O363" s="60">
        <v>0</v>
      </c>
      <c r="P363" s="60">
        <v>0</v>
      </c>
      <c r="Q363" s="60">
        <v>0</v>
      </c>
      <c r="R363" s="60">
        <v>0</v>
      </c>
      <c r="S363" s="70">
        <f>SUM(G363:H363)</f>
        <v>4656.5600000000004</v>
      </c>
      <c r="T363" s="70">
        <f>SUM(J363:N363)</f>
        <v>1993.92</v>
      </c>
    </row>
    <row r="364" spans="1:20" s="62" customFormat="1">
      <c r="A364" s="64">
        <v>1</v>
      </c>
      <c r="B364" s="64">
        <v>2996</v>
      </c>
      <c r="C364" s="67" t="s">
        <v>300</v>
      </c>
      <c r="D364" s="69">
        <v>41751</v>
      </c>
      <c r="E364" s="64" t="s">
        <v>531</v>
      </c>
      <c r="F364" s="64">
        <v>2036</v>
      </c>
      <c r="G364" s="63">
        <v>4656.5600000000004</v>
      </c>
      <c r="H364" s="60">
        <v>0</v>
      </c>
      <c r="I364" s="64" t="s">
        <v>533</v>
      </c>
      <c r="J364" s="60">
        <v>0</v>
      </c>
      <c r="K364" s="60">
        <v>0</v>
      </c>
      <c r="L364" s="60">
        <v>0</v>
      </c>
      <c r="M364" s="60">
        <v>0</v>
      </c>
      <c r="N364" s="60">
        <v>0</v>
      </c>
      <c r="O364" s="60">
        <v>0</v>
      </c>
      <c r="P364" s="60">
        <v>0</v>
      </c>
      <c r="Q364" s="60">
        <v>0</v>
      </c>
      <c r="R364" s="60">
        <v>0</v>
      </c>
      <c r="S364" s="70">
        <f>SUM(G364:H364)</f>
        <v>4656.5600000000004</v>
      </c>
      <c r="T364" s="70">
        <f>SUM(J364:N364)</f>
        <v>0</v>
      </c>
    </row>
    <row r="365" spans="1:20" s="62" customFormat="1">
      <c r="A365" s="64">
        <v>1</v>
      </c>
      <c r="B365" s="64">
        <v>2997</v>
      </c>
      <c r="C365" s="67" t="s">
        <v>301</v>
      </c>
      <c r="D365" s="69">
        <v>41751</v>
      </c>
      <c r="E365" s="64" t="s">
        <v>531</v>
      </c>
      <c r="F365" s="64">
        <v>2036</v>
      </c>
      <c r="G365" s="63">
        <v>4656.5600000000004</v>
      </c>
      <c r="H365" s="60">
        <v>0</v>
      </c>
      <c r="I365" s="64" t="s">
        <v>533</v>
      </c>
      <c r="J365" s="60">
        <v>1993.92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70">
        <f>SUM(G365:H365)</f>
        <v>4656.5600000000004</v>
      </c>
      <c r="T365" s="70">
        <f>SUM(J365:N365)</f>
        <v>1993.92</v>
      </c>
    </row>
    <row r="366" spans="1:20" s="62" customFormat="1">
      <c r="A366" s="64">
        <v>1</v>
      </c>
      <c r="B366" s="64">
        <v>2998</v>
      </c>
      <c r="C366" s="67" t="s">
        <v>302</v>
      </c>
      <c r="D366" s="69">
        <v>41751</v>
      </c>
      <c r="E366" s="64" t="s">
        <v>531</v>
      </c>
      <c r="F366" s="64">
        <v>2036</v>
      </c>
      <c r="G366" s="63">
        <v>4656.5600000000004</v>
      </c>
      <c r="H366" s="60">
        <v>0</v>
      </c>
      <c r="I366" s="64" t="s">
        <v>533</v>
      </c>
      <c r="J366" s="60">
        <v>5739.47</v>
      </c>
      <c r="K366" s="60">
        <v>0</v>
      </c>
      <c r="L366" s="60">
        <v>0</v>
      </c>
      <c r="M366" s="60">
        <v>0</v>
      </c>
      <c r="N366" s="60">
        <v>0</v>
      </c>
      <c r="O366" s="60">
        <v>0</v>
      </c>
      <c r="P366" s="60">
        <v>0</v>
      </c>
      <c r="Q366" s="60">
        <v>0</v>
      </c>
      <c r="R366" s="60">
        <v>0</v>
      </c>
      <c r="S366" s="70">
        <f>SUM(G366:H366)</f>
        <v>4656.5600000000004</v>
      </c>
      <c r="T366" s="70">
        <f>SUM(J366:N366)</f>
        <v>5739.47</v>
      </c>
    </row>
    <row r="367" spans="1:20" s="62" customFormat="1">
      <c r="A367" s="64">
        <v>1</v>
      </c>
      <c r="B367" s="64">
        <v>3000</v>
      </c>
      <c r="C367" s="67" t="s">
        <v>303</v>
      </c>
      <c r="D367" s="69">
        <v>41751</v>
      </c>
      <c r="E367" s="64" t="s">
        <v>531</v>
      </c>
      <c r="F367" s="64">
        <v>2018</v>
      </c>
      <c r="G367" s="63">
        <v>1537.47</v>
      </c>
      <c r="H367" s="60">
        <v>0</v>
      </c>
      <c r="I367" s="64" t="s">
        <v>533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70">
        <f>SUM(G367:H367)</f>
        <v>1537.47</v>
      </c>
      <c r="T367" s="70">
        <f>SUM(J367:N367)</f>
        <v>0</v>
      </c>
    </row>
    <row r="368" spans="1:20" s="62" customFormat="1">
      <c r="A368" s="64">
        <v>1</v>
      </c>
      <c r="B368" s="64">
        <v>3002</v>
      </c>
      <c r="C368" s="67" t="s">
        <v>304</v>
      </c>
      <c r="D368" s="69">
        <v>41751</v>
      </c>
      <c r="E368" s="64" t="s">
        <v>531</v>
      </c>
      <c r="F368" s="64">
        <v>2018</v>
      </c>
      <c r="G368" s="63">
        <v>1537.47</v>
      </c>
      <c r="H368" s="60">
        <v>0</v>
      </c>
      <c r="I368" s="64" t="s">
        <v>533</v>
      </c>
      <c r="J368" s="60">
        <v>0</v>
      </c>
      <c r="K368" s="60">
        <v>0</v>
      </c>
      <c r="L368" s="60">
        <v>0</v>
      </c>
      <c r="M368" s="60">
        <v>0</v>
      </c>
      <c r="N368" s="60">
        <v>0</v>
      </c>
      <c r="O368" s="60">
        <v>0</v>
      </c>
      <c r="P368" s="60">
        <v>0</v>
      </c>
      <c r="Q368" s="60">
        <v>0</v>
      </c>
      <c r="R368" s="60">
        <v>0</v>
      </c>
      <c r="S368" s="70">
        <f>SUM(G368:H368)</f>
        <v>1537.47</v>
      </c>
      <c r="T368" s="70">
        <f>SUM(J368:N368)</f>
        <v>0</v>
      </c>
    </row>
    <row r="369" spans="1:20" s="62" customFormat="1">
      <c r="A369" s="64">
        <v>1</v>
      </c>
      <c r="B369" s="64">
        <v>3003</v>
      </c>
      <c r="C369" s="67" t="s">
        <v>305</v>
      </c>
      <c r="D369" s="69">
        <v>41751</v>
      </c>
      <c r="E369" s="64" t="s">
        <v>531</v>
      </c>
      <c r="F369" s="64">
        <v>2024</v>
      </c>
      <c r="G369" s="63">
        <v>2675.02</v>
      </c>
      <c r="H369" s="60">
        <v>0</v>
      </c>
      <c r="I369" s="64" t="s">
        <v>533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70">
        <f>SUM(G369:H369)</f>
        <v>2675.02</v>
      </c>
      <c r="T369" s="70">
        <f>SUM(J369:N369)</f>
        <v>0</v>
      </c>
    </row>
    <row r="370" spans="1:20" s="62" customFormat="1">
      <c r="A370" s="64">
        <v>1</v>
      </c>
      <c r="B370" s="64">
        <v>3004</v>
      </c>
      <c r="C370" s="67" t="s">
        <v>306</v>
      </c>
      <c r="D370" s="69">
        <v>41751</v>
      </c>
      <c r="E370" s="64" t="s">
        <v>531</v>
      </c>
      <c r="F370" s="64">
        <v>2024</v>
      </c>
      <c r="G370" s="63">
        <v>2675.02</v>
      </c>
      <c r="H370" s="60">
        <v>0</v>
      </c>
      <c r="I370" s="64" t="s">
        <v>533</v>
      </c>
      <c r="J370" s="60">
        <v>708.95</v>
      </c>
      <c r="K370" s="60">
        <v>0</v>
      </c>
      <c r="L370" s="60">
        <v>0</v>
      </c>
      <c r="M370" s="60">
        <v>0</v>
      </c>
      <c r="N370" s="60">
        <v>0</v>
      </c>
      <c r="O370" s="60">
        <v>0</v>
      </c>
      <c r="P370" s="60">
        <v>0</v>
      </c>
      <c r="Q370" s="60">
        <v>0</v>
      </c>
      <c r="R370" s="60">
        <v>0</v>
      </c>
      <c r="S370" s="70">
        <f>SUM(G370:H370)</f>
        <v>2675.02</v>
      </c>
      <c r="T370" s="70">
        <f>SUM(J370:N370)</f>
        <v>708.95</v>
      </c>
    </row>
    <row r="371" spans="1:20" s="62" customFormat="1">
      <c r="A371" s="64">
        <v>1</v>
      </c>
      <c r="B371" s="64">
        <v>3012</v>
      </c>
      <c r="C371" s="67" t="s">
        <v>307</v>
      </c>
      <c r="D371" s="69">
        <v>41751</v>
      </c>
      <c r="E371" s="64" t="s">
        <v>531</v>
      </c>
      <c r="F371" s="64">
        <v>2018</v>
      </c>
      <c r="G371" s="63">
        <v>1537.47</v>
      </c>
      <c r="H371" s="60">
        <v>0</v>
      </c>
      <c r="I371" s="64" t="s">
        <v>533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70">
        <f>SUM(G371:H371)</f>
        <v>1537.47</v>
      </c>
      <c r="T371" s="70">
        <f>SUM(J371:N371)</f>
        <v>0</v>
      </c>
    </row>
    <row r="372" spans="1:20" s="62" customFormat="1">
      <c r="A372" s="64">
        <v>1</v>
      </c>
      <c r="B372" s="64">
        <v>3015</v>
      </c>
      <c r="C372" s="67" t="s">
        <v>308</v>
      </c>
      <c r="D372" s="69">
        <v>41751</v>
      </c>
      <c r="E372" s="64" t="s">
        <v>531</v>
      </c>
      <c r="F372" s="64">
        <v>2018</v>
      </c>
      <c r="G372" s="63">
        <v>1537.47</v>
      </c>
      <c r="H372" s="60">
        <v>0</v>
      </c>
      <c r="I372" s="64" t="s">
        <v>533</v>
      </c>
      <c r="J372" s="60">
        <v>0</v>
      </c>
      <c r="K372" s="60">
        <v>0</v>
      </c>
      <c r="L372" s="60">
        <v>0</v>
      </c>
      <c r="M372" s="60">
        <v>0</v>
      </c>
      <c r="N372" s="60">
        <v>0</v>
      </c>
      <c r="O372" s="60">
        <v>0</v>
      </c>
      <c r="P372" s="60">
        <v>0</v>
      </c>
      <c r="Q372" s="60">
        <v>0</v>
      </c>
      <c r="R372" s="60">
        <v>0</v>
      </c>
      <c r="S372" s="70">
        <f>SUM(G372:H372)</f>
        <v>1537.47</v>
      </c>
      <c r="T372" s="70">
        <f>SUM(J372:N372)</f>
        <v>0</v>
      </c>
    </row>
    <row r="373" spans="1:20" s="62" customFormat="1">
      <c r="A373" s="64">
        <v>1</v>
      </c>
      <c r="B373" s="64">
        <v>3016</v>
      </c>
      <c r="C373" s="67" t="s">
        <v>309</v>
      </c>
      <c r="D373" s="69">
        <v>41751</v>
      </c>
      <c r="E373" s="64" t="s">
        <v>531</v>
      </c>
      <c r="F373" s="64">
        <v>2018</v>
      </c>
      <c r="G373" s="63">
        <v>1537.47</v>
      </c>
      <c r="H373" s="60">
        <v>0</v>
      </c>
      <c r="I373" s="64" t="s">
        <v>533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70">
        <f>SUM(G373:H373)</f>
        <v>1537.47</v>
      </c>
      <c r="T373" s="70">
        <f>SUM(J373:N373)</f>
        <v>0</v>
      </c>
    </row>
    <row r="374" spans="1:20" s="62" customFormat="1">
      <c r="A374" s="64">
        <v>1</v>
      </c>
      <c r="B374" s="64">
        <v>3017</v>
      </c>
      <c r="C374" s="67" t="s">
        <v>310</v>
      </c>
      <c r="D374" s="69">
        <v>41751</v>
      </c>
      <c r="E374" s="64" t="s">
        <v>531</v>
      </c>
      <c r="F374" s="64">
        <v>2018</v>
      </c>
      <c r="G374" s="63">
        <v>1537.47</v>
      </c>
      <c r="H374" s="60">
        <v>0</v>
      </c>
      <c r="I374" s="64" t="s">
        <v>533</v>
      </c>
      <c r="J374" s="60">
        <v>0</v>
      </c>
      <c r="K374" s="60">
        <v>0</v>
      </c>
      <c r="L374" s="60">
        <v>0</v>
      </c>
      <c r="M374" s="60">
        <v>0</v>
      </c>
      <c r="N374" s="60">
        <v>0</v>
      </c>
      <c r="O374" s="60">
        <v>0</v>
      </c>
      <c r="P374" s="60">
        <v>0</v>
      </c>
      <c r="Q374" s="60">
        <v>0</v>
      </c>
      <c r="R374" s="60">
        <v>0</v>
      </c>
      <c r="S374" s="70">
        <f>SUM(G374:H374)</f>
        <v>1537.47</v>
      </c>
      <c r="T374" s="70">
        <f>SUM(J374:N374)</f>
        <v>0</v>
      </c>
    </row>
    <row r="375" spans="1:20" s="62" customFormat="1">
      <c r="A375" s="64">
        <v>1</v>
      </c>
      <c r="B375" s="64">
        <v>3019</v>
      </c>
      <c r="C375" s="67" t="s">
        <v>311</v>
      </c>
      <c r="D375" s="69">
        <v>41751</v>
      </c>
      <c r="E375" s="64" t="s">
        <v>531</v>
      </c>
      <c r="F375" s="64">
        <v>2018</v>
      </c>
      <c r="G375" s="63">
        <v>1537.47</v>
      </c>
      <c r="H375" s="60">
        <v>0</v>
      </c>
      <c r="I375" s="64" t="s">
        <v>533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70">
        <f>SUM(G375:H375)</f>
        <v>1537.47</v>
      </c>
      <c r="T375" s="70">
        <f>SUM(J375:N375)</f>
        <v>0</v>
      </c>
    </row>
    <row r="376" spans="1:20" s="62" customFormat="1">
      <c r="A376" s="64">
        <v>1</v>
      </c>
      <c r="B376" s="64">
        <v>3020</v>
      </c>
      <c r="C376" s="67" t="s">
        <v>312</v>
      </c>
      <c r="D376" s="69">
        <v>41751</v>
      </c>
      <c r="E376" s="64" t="s">
        <v>531</v>
      </c>
      <c r="F376" s="64">
        <v>2009</v>
      </c>
      <c r="G376" s="63">
        <v>1537.47</v>
      </c>
      <c r="H376" s="60">
        <v>0</v>
      </c>
      <c r="I376" s="64" t="s">
        <v>533</v>
      </c>
      <c r="J376" s="60">
        <v>0</v>
      </c>
      <c r="K376" s="60">
        <v>0</v>
      </c>
      <c r="L376" s="60">
        <v>0</v>
      </c>
      <c r="M376" s="60">
        <v>0</v>
      </c>
      <c r="N376" s="60">
        <v>0</v>
      </c>
      <c r="O376" s="60">
        <v>0</v>
      </c>
      <c r="P376" s="60">
        <v>0</v>
      </c>
      <c r="Q376" s="60">
        <v>0</v>
      </c>
      <c r="R376" s="60">
        <v>0</v>
      </c>
      <c r="S376" s="70">
        <f>SUM(G376:H376)</f>
        <v>1537.47</v>
      </c>
      <c r="T376" s="70">
        <f>SUM(J376:N376)</f>
        <v>0</v>
      </c>
    </row>
    <row r="377" spans="1:20" s="62" customFormat="1">
      <c r="A377" s="64">
        <v>18</v>
      </c>
      <c r="B377" s="64">
        <v>3023</v>
      </c>
      <c r="C377" s="67" t="s">
        <v>465</v>
      </c>
      <c r="D377" s="69">
        <v>41751</v>
      </c>
      <c r="E377" s="64" t="s">
        <v>531</v>
      </c>
      <c r="F377" s="64">
        <v>2037</v>
      </c>
      <c r="G377" s="63">
        <v>3414.1</v>
      </c>
      <c r="H377" s="60">
        <v>0</v>
      </c>
      <c r="I377" s="64" t="s">
        <v>533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70">
        <f>SUM(G377:H377)</f>
        <v>3414.1</v>
      </c>
      <c r="T377" s="70">
        <f>SUM(J377:N377)</f>
        <v>0</v>
      </c>
    </row>
    <row r="378" spans="1:20" s="62" customFormat="1">
      <c r="A378" s="64">
        <v>53</v>
      </c>
      <c r="B378" s="64">
        <v>3025</v>
      </c>
      <c r="C378" s="67" t="s">
        <v>504</v>
      </c>
      <c r="D378" s="69">
        <v>41751</v>
      </c>
      <c r="E378" s="64" t="s">
        <v>531</v>
      </c>
      <c r="F378" s="64">
        <v>2037</v>
      </c>
      <c r="G378" s="63">
        <v>3414.1</v>
      </c>
      <c r="H378" s="60">
        <v>0</v>
      </c>
      <c r="I378" s="64" t="s">
        <v>533</v>
      </c>
      <c r="J378" s="60">
        <v>0</v>
      </c>
      <c r="K378" s="60">
        <v>0</v>
      </c>
      <c r="L378" s="60">
        <v>0</v>
      </c>
      <c r="M378" s="60">
        <v>0</v>
      </c>
      <c r="N378" s="60">
        <v>0</v>
      </c>
      <c r="O378" s="60">
        <v>0</v>
      </c>
      <c r="P378" s="60">
        <v>0</v>
      </c>
      <c r="Q378" s="60">
        <v>0</v>
      </c>
      <c r="R378" s="60">
        <v>0</v>
      </c>
      <c r="S378" s="70">
        <f>SUM(G378:H378)</f>
        <v>3414.1</v>
      </c>
      <c r="T378" s="70">
        <f>SUM(J378:N378)</f>
        <v>0</v>
      </c>
    </row>
    <row r="379" spans="1:20" s="62" customFormat="1">
      <c r="A379" s="64">
        <v>1</v>
      </c>
      <c r="B379" s="64">
        <v>3027</v>
      </c>
      <c r="C379" s="67" t="s">
        <v>313</v>
      </c>
      <c r="D379" s="69">
        <v>41751</v>
      </c>
      <c r="E379" s="64" t="s">
        <v>531</v>
      </c>
      <c r="F379" s="64">
        <v>2037</v>
      </c>
      <c r="G379" s="63">
        <v>3414.1</v>
      </c>
      <c r="H379" s="60">
        <v>0</v>
      </c>
      <c r="I379" s="64" t="s">
        <v>533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70">
        <f>SUM(G379:H379)</f>
        <v>3414.1</v>
      </c>
      <c r="T379" s="70">
        <f>SUM(J379:N379)</f>
        <v>0</v>
      </c>
    </row>
    <row r="380" spans="1:20" s="62" customFormat="1">
      <c r="A380" s="64">
        <v>1</v>
      </c>
      <c r="B380" s="64">
        <v>3028</v>
      </c>
      <c r="C380" s="67" t="s">
        <v>314</v>
      </c>
      <c r="D380" s="69">
        <v>41775</v>
      </c>
      <c r="E380" s="64" t="s">
        <v>531</v>
      </c>
      <c r="F380" s="64">
        <v>2036</v>
      </c>
      <c r="G380" s="63">
        <v>4656.5600000000004</v>
      </c>
      <c r="H380" s="60">
        <v>0</v>
      </c>
      <c r="I380" s="64" t="s">
        <v>533</v>
      </c>
      <c r="J380" s="60">
        <v>1993.92</v>
      </c>
      <c r="K380" s="60">
        <v>0</v>
      </c>
      <c r="L380" s="60">
        <v>0</v>
      </c>
      <c r="M380" s="60">
        <v>0</v>
      </c>
      <c r="N380" s="60">
        <v>0</v>
      </c>
      <c r="O380" s="60">
        <v>0</v>
      </c>
      <c r="P380" s="60">
        <v>0</v>
      </c>
      <c r="Q380" s="60">
        <v>0</v>
      </c>
      <c r="R380" s="60">
        <v>0</v>
      </c>
      <c r="S380" s="70">
        <f>SUM(G380:H380)</f>
        <v>4656.5600000000004</v>
      </c>
      <c r="T380" s="70">
        <f>SUM(J380:N380)</f>
        <v>1993.92</v>
      </c>
    </row>
    <row r="381" spans="1:20" s="62" customFormat="1">
      <c r="A381" s="64">
        <v>51</v>
      </c>
      <c r="B381" s="64">
        <v>3029</v>
      </c>
      <c r="C381" s="67" t="s">
        <v>502</v>
      </c>
      <c r="D381" s="69">
        <v>41806</v>
      </c>
      <c r="E381" s="64" t="s">
        <v>531</v>
      </c>
      <c r="F381" s="64">
        <v>2037</v>
      </c>
      <c r="G381" s="63">
        <v>3414.1</v>
      </c>
      <c r="H381" s="60">
        <v>0</v>
      </c>
      <c r="I381" s="64" t="s">
        <v>533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70">
        <f>SUM(G381:H381)</f>
        <v>3414.1</v>
      </c>
      <c r="T381" s="70">
        <f>SUM(J381:N381)</f>
        <v>0</v>
      </c>
    </row>
    <row r="382" spans="1:20" s="62" customFormat="1">
      <c r="A382" s="64">
        <v>1</v>
      </c>
      <c r="B382" s="64">
        <v>3031</v>
      </c>
      <c r="C382" s="67" t="s">
        <v>315</v>
      </c>
      <c r="D382" s="69">
        <v>41782</v>
      </c>
      <c r="E382" s="64" t="s">
        <v>531</v>
      </c>
      <c r="F382" s="64">
        <v>2034</v>
      </c>
      <c r="G382" s="63">
        <v>5296.42</v>
      </c>
      <c r="H382" s="60">
        <v>0</v>
      </c>
      <c r="I382" s="64" t="s">
        <v>533</v>
      </c>
      <c r="J382" s="60">
        <v>0</v>
      </c>
      <c r="K382" s="60">
        <v>0</v>
      </c>
      <c r="L382" s="60">
        <v>0</v>
      </c>
      <c r="M382" s="60">
        <v>0</v>
      </c>
      <c r="N382" s="60">
        <v>0</v>
      </c>
      <c r="O382" s="60">
        <v>0</v>
      </c>
      <c r="P382" s="60">
        <v>0</v>
      </c>
      <c r="Q382" s="60">
        <v>0</v>
      </c>
      <c r="R382" s="60">
        <v>0</v>
      </c>
      <c r="S382" s="70">
        <f>SUM(G382:H382)</f>
        <v>5296.42</v>
      </c>
      <c r="T382" s="70">
        <f>SUM(J382:N382)</f>
        <v>0</v>
      </c>
    </row>
    <row r="383" spans="1:20" s="62" customFormat="1">
      <c r="A383" s="64">
        <v>2</v>
      </c>
      <c r="B383" s="64">
        <v>3032</v>
      </c>
      <c r="C383" s="67" t="s">
        <v>442</v>
      </c>
      <c r="D383" s="69">
        <v>41806</v>
      </c>
      <c r="E383" s="64" t="s">
        <v>531</v>
      </c>
      <c r="F383" s="64">
        <v>2037</v>
      </c>
      <c r="G383" s="63">
        <v>3414.1</v>
      </c>
      <c r="H383" s="60">
        <v>0</v>
      </c>
      <c r="I383" s="64" t="s">
        <v>533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70">
        <f>SUM(G383:H383)</f>
        <v>3414.1</v>
      </c>
      <c r="T383" s="70">
        <f>SUM(J383:N383)</f>
        <v>0</v>
      </c>
    </row>
    <row r="384" spans="1:20" s="62" customFormat="1">
      <c r="A384" s="64">
        <v>1</v>
      </c>
      <c r="B384" s="64">
        <v>3036</v>
      </c>
      <c r="C384" s="67" t="s">
        <v>316</v>
      </c>
      <c r="D384" s="69">
        <v>41837</v>
      </c>
      <c r="E384" s="64" t="s">
        <v>531</v>
      </c>
      <c r="F384" s="64">
        <v>2018</v>
      </c>
      <c r="G384" s="63">
        <v>1537.47</v>
      </c>
      <c r="H384" s="60">
        <v>0</v>
      </c>
      <c r="I384" s="64" t="s">
        <v>533</v>
      </c>
      <c r="J384" s="60">
        <v>0</v>
      </c>
      <c r="K384" s="60">
        <v>0</v>
      </c>
      <c r="L384" s="60">
        <v>0</v>
      </c>
      <c r="M384" s="60">
        <v>0</v>
      </c>
      <c r="N384" s="60">
        <v>0</v>
      </c>
      <c r="O384" s="60">
        <v>0</v>
      </c>
      <c r="P384" s="60">
        <v>0</v>
      </c>
      <c r="Q384" s="60">
        <v>0</v>
      </c>
      <c r="R384" s="60">
        <v>0</v>
      </c>
      <c r="S384" s="70">
        <f>SUM(G384:H384)</f>
        <v>1537.47</v>
      </c>
      <c r="T384" s="70">
        <f>SUM(J384:N384)</f>
        <v>0</v>
      </c>
    </row>
    <row r="385" spans="1:20" s="62" customFormat="1">
      <c r="A385" s="64">
        <v>1</v>
      </c>
      <c r="B385" s="64">
        <v>3037</v>
      </c>
      <c r="C385" s="67" t="s">
        <v>317</v>
      </c>
      <c r="D385" s="69">
        <v>41837</v>
      </c>
      <c r="E385" s="64" t="s">
        <v>531</v>
      </c>
      <c r="F385" s="64">
        <v>2001</v>
      </c>
      <c r="G385" s="63">
        <v>1048.8800000000001</v>
      </c>
      <c r="H385" s="60">
        <v>0</v>
      </c>
      <c r="I385" s="64" t="s">
        <v>533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70">
        <f>SUM(G385:H385)</f>
        <v>1048.8800000000001</v>
      </c>
      <c r="T385" s="70">
        <f>SUM(J385:N385)</f>
        <v>0</v>
      </c>
    </row>
    <row r="386" spans="1:20" s="62" customFormat="1">
      <c r="A386" s="64">
        <v>1</v>
      </c>
      <c r="B386" s="64">
        <v>3039</v>
      </c>
      <c r="C386" s="67" t="s">
        <v>318</v>
      </c>
      <c r="D386" s="69">
        <v>41837</v>
      </c>
      <c r="E386" s="64" t="s">
        <v>531</v>
      </c>
      <c r="F386" s="64">
        <v>2017</v>
      </c>
      <c r="G386" s="63">
        <v>1537.47</v>
      </c>
      <c r="H386" s="60">
        <v>0</v>
      </c>
      <c r="I386" s="64" t="s">
        <v>533</v>
      </c>
      <c r="J386" s="60">
        <v>0</v>
      </c>
      <c r="K386" s="60">
        <v>0</v>
      </c>
      <c r="L386" s="60">
        <v>0</v>
      </c>
      <c r="M386" s="60">
        <v>0</v>
      </c>
      <c r="N386" s="60">
        <v>0</v>
      </c>
      <c r="O386" s="60">
        <v>0</v>
      </c>
      <c r="P386" s="60">
        <v>0</v>
      </c>
      <c r="Q386" s="60">
        <v>0</v>
      </c>
      <c r="R386" s="60">
        <v>0</v>
      </c>
      <c r="S386" s="70">
        <f>SUM(G386:H386)</f>
        <v>1537.47</v>
      </c>
      <c r="T386" s="70">
        <f>SUM(J386:N386)</f>
        <v>0</v>
      </c>
    </row>
    <row r="387" spans="1:20" s="62" customFormat="1">
      <c r="A387" s="64">
        <v>1</v>
      </c>
      <c r="B387" s="64">
        <v>3040</v>
      </c>
      <c r="C387" s="67" t="s">
        <v>319</v>
      </c>
      <c r="D387" s="69">
        <v>41837</v>
      </c>
      <c r="E387" s="64" t="s">
        <v>531</v>
      </c>
      <c r="F387" s="64">
        <v>2017</v>
      </c>
      <c r="G387" s="63">
        <v>1537.47</v>
      </c>
      <c r="H387" s="60">
        <v>0</v>
      </c>
      <c r="I387" s="64" t="s">
        <v>533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70">
        <f>SUM(G387:H387)</f>
        <v>1537.47</v>
      </c>
      <c r="T387" s="70">
        <f>SUM(J387:N387)</f>
        <v>0</v>
      </c>
    </row>
    <row r="388" spans="1:20" s="62" customFormat="1">
      <c r="A388" s="64">
        <v>9</v>
      </c>
      <c r="B388" s="64">
        <v>3044</v>
      </c>
      <c r="C388" s="67" t="s">
        <v>451</v>
      </c>
      <c r="D388" s="69">
        <v>41871</v>
      </c>
      <c r="E388" s="64" t="s">
        <v>531</v>
      </c>
      <c r="F388" s="64">
        <v>2037</v>
      </c>
      <c r="G388" s="63">
        <v>3414.1</v>
      </c>
      <c r="H388" s="60">
        <v>0</v>
      </c>
      <c r="I388" s="64" t="s">
        <v>533</v>
      </c>
      <c r="J388" s="60">
        <v>0</v>
      </c>
      <c r="K388" s="60">
        <v>0</v>
      </c>
      <c r="L388" s="60">
        <v>0</v>
      </c>
      <c r="M388" s="60">
        <v>0</v>
      </c>
      <c r="N388" s="60">
        <v>0</v>
      </c>
      <c r="O388" s="60">
        <v>0</v>
      </c>
      <c r="P388" s="60">
        <v>0</v>
      </c>
      <c r="Q388" s="60">
        <v>0</v>
      </c>
      <c r="R388" s="60">
        <v>0</v>
      </c>
      <c r="S388" s="70">
        <f>SUM(G388:H388)</f>
        <v>3414.1</v>
      </c>
      <c r="T388" s="70">
        <f>SUM(J388:N388)</f>
        <v>0</v>
      </c>
    </row>
    <row r="389" spans="1:20" s="62" customFormat="1">
      <c r="A389" s="64">
        <v>37</v>
      </c>
      <c r="B389" s="64">
        <v>3045</v>
      </c>
      <c r="C389" s="67" t="s">
        <v>486</v>
      </c>
      <c r="D389" s="69">
        <v>41871</v>
      </c>
      <c r="E389" s="64" t="s">
        <v>531</v>
      </c>
      <c r="F389" s="64">
        <v>2037</v>
      </c>
      <c r="G389" s="63">
        <v>3414.1</v>
      </c>
      <c r="H389" s="60">
        <v>0</v>
      </c>
      <c r="I389" s="64" t="s">
        <v>533</v>
      </c>
      <c r="J389" s="60">
        <v>0</v>
      </c>
      <c r="K389" s="60">
        <v>0</v>
      </c>
      <c r="L389" s="60">
        <v>0</v>
      </c>
      <c r="M389" s="60">
        <v>0</v>
      </c>
      <c r="N389" s="60">
        <v>0</v>
      </c>
      <c r="O389" s="60">
        <v>0</v>
      </c>
      <c r="P389" s="60">
        <v>0</v>
      </c>
      <c r="Q389" s="60">
        <v>0</v>
      </c>
      <c r="R389" s="60">
        <v>0</v>
      </c>
      <c r="S389" s="70">
        <f>SUM(G389:H389)</f>
        <v>3414.1</v>
      </c>
      <c r="T389" s="70">
        <f>SUM(J389:N389)</f>
        <v>0</v>
      </c>
    </row>
    <row r="390" spans="1:20" s="62" customFormat="1">
      <c r="A390" s="64">
        <v>56</v>
      </c>
      <c r="B390" s="64">
        <v>3046</v>
      </c>
      <c r="C390" s="67" t="s">
        <v>506</v>
      </c>
      <c r="D390" s="69">
        <v>41871</v>
      </c>
      <c r="E390" s="64" t="s">
        <v>531</v>
      </c>
      <c r="F390" s="64">
        <v>2037</v>
      </c>
      <c r="G390" s="63">
        <v>3414.1</v>
      </c>
      <c r="H390" s="60">
        <v>0</v>
      </c>
      <c r="I390" s="64" t="s">
        <v>533</v>
      </c>
      <c r="J390" s="60">
        <v>0</v>
      </c>
      <c r="K390" s="60">
        <v>0</v>
      </c>
      <c r="L390" s="60">
        <v>0</v>
      </c>
      <c r="M390" s="60">
        <v>0</v>
      </c>
      <c r="N390" s="60">
        <v>0</v>
      </c>
      <c r="O390" s="60">
        <v>0</v>
      </c>
      <c r="P390" s="60">
        <v>0</v>
      </c>
      <c r="Q390" s="60">
        <v>0</v>
      </c>
      <c r="R390" s="60">
        <v>0</v>
      </c>
      <c r="S390" s="70">
        <f>SUM(G390:H390)</f>
        <v>3414.1</v>
      </c>
      <c r="T390" s="70">
        <f>SUM(J390:N390)</f>
        <v>0</v>
      </c>
    </row>
    <row r="391" spans="1:20" s="62" customFormat="1">
      <c r="A391" s="64">
        <v>1</v>
      </c>
      <c r="B391" s="64">
        <v>3047</v>
      </c>
      <c r="C391" s="67" t="s">
        <v>320</v>
      </c>
      <c r="D391" s="69">
        <v>41871</v>
      </c>
      <c r="E391" s="64" t="s">
        <v>531</v>
      </c>
      <c r="F391" s="64">
        <v>2009</v>
      </c>
      <c r="G391" s="63">
        <v>1537.47</v>
      </c>
      <c r="H391" s="60">
        <v>0</v>
      </c>
      <c r="I391" s="64" t="s">
        <v>533</v>
      </c>
      <c r="J391" s="60">
        <v>0</v>
      </c>
      <c r="K391" s="60">
        <v>0</v>
      </c>
      <c r="L391" s="60">
        <v>0</v>
      </c>
      <c r="M391" s="60">
        <v>0</v>
      </c>
      <c r="N391" s="60">
        <v>0</v>
      </c>
      <c r="O391" s="60">
        <v>0</v>
      </c>
      <c r="P391" s="60">
        <v>0</v>
      </c>
      <c r="Q391" s="60">
        <v>0</v>
      </c>
      <c r="R391" s="60">
        <v>0</v>
      </c>
      <c r="S391" s="70">
        <f>SUM(G391:H391)</f>
        <v>1537.47</v>
      </c>
      <c r="T391" s="70">
        <f>SUM(J391:N391)</f>
        <v>0</v>
      </c>
    </row>
    <row r="392" spans="1:20" s="62" customFormat="1">
      <c r="A392" s="64">
        <v>1</v>
      </c>
      <c r="B392" s="64">
        <v>3049</v>
      </c>
      <c r="C392" s="67" t="s">
        <v>321</v>
      </c>
      <c r="D392" s="69">
        <v>41871</v>
      </c>
      <c r="E392" s="64" t="s">
        <v>531</v>
      </c>
      <c r="F392" s="64">
        <v>2030</v>
      </c>
      <c r="G392" s="63">
        <v>2675.02</v>
      </c>
      <c r="H392" s="60">
        <v>0</v>
      </c>
      <c r="I392" s="64" t="s">
        <v>533</v>
      </c>
      <c r="J392" s="60">
        <v>1993.92</v>
      </c>
      <c r="K392" s="60">
        <v>0</v>
      </c>
      <c r="L392" s="60">
        <v>0</v>
      </c>
      <c r="M392" s="60">
        <v>0</v>
      </c>
      <c r="N392" s="60">
        <v>0</v>
      </c>
      <c r="O392" s="60">
        <v>0</v>
      </c>
      <c r="P392" s="60">
        <v>0</v>
      </c>
      <c r="Q392" s="60">
        <v>0</v>
      </c>
      <c r="R392" s="60">
        <v>0</v>
      </c>
      <c r="S392" s="70">
        <f>SUM(G392:H392)</f>
        <v>2675.02</v>
      </c>
      <c r="T392" s="70">
        <f>SUM(J392:N392)</f>
        <v>1993.92</v>
      </c>
    </row>
    <row r="393" spans="1:20" s="62" customFormat="1">
      <c r="A393" s="64">
        <v>1</v>
      </c>
      <c r="B393" s="64">
        <v>3052</v>
      </c>
      <c r="C393" s="67" t="s">
        <v>322</v>
      </c>
      <c r="D393" s="69">
        <v>41884</v>
      </c>
      <c r="E393" s="64" t="s">
        <v>531</v>
      </c>
      <c r="F393" s="64">
        <v>2035</v>
      </c>
      <c r="G393" s="63">
        <v>4656.5600000000004</v>
      </c>
      <c r="H393" s="60">
        <v>0</v>
      </c>
      <c r="I393" s="64" t="s">
        <v>533</v>
      </c>
      <c r="J393" s="60">
        <v>0</v>
      </c>
      <c r="K393" s="60">
        <v>0</v>
      </c>
      <c r="L393" s="60">
        <v>0</v>
      </c>
      <c r="M393" s="60">
        <v>0</v>
      </c>
      <c r="N393" s="60">
        <v>0</v>
      </c>
      <c r="O393" s="60">
        <v>0</v>
      </c>
      <c r="P393" s="60">
        <v>0</v>
      </c>
      <c r="Q393" s="60">
        <v>0</v>
      </c>
      <c r="R393" s="60">
        <v>0</v>
      </c>
      <c r="S393" s="70">
        <f>SUM(G393:H393)</f>
        <v>4656.5600000000004</v>
      </c>
      <c r="T393" s="70">
        <f>SUM(J393:N393)</f>
        <v>0</v>
      </c>
    </row>
    <row r="394" spans="1:20" s="62" customFormat="1">
      <c r="A394" s="64">
        <v>50</v>
      </c>
      <c r="B394" s="64">
        <v>3055</v>
      </c>
      <c r="C394" s="67" t="s">
        <v>497</v>
      </c>
      <c r="D394" s="69">
        <v>41927</v>
      </c>
      <c r="E394" s="64" t="s">
        <v>531</v>
      </c>
      <c r="F394" s="64">
        <v>2037</v>
      </c>
      <c r="G394" s="63">
        <v>3414.1</v>
      </c>
      <c r="H394" s="60">
        <v>0</v>
      </c>
      <c r="I394" s="64" t="s">
        <v>533</v>
      </c>
      <c r="J394" s="60">
        <v>0</v>
      </c>
      <c r="K394" s="60">
        <v>0</v>
      </c>
      <c r="L394" s="60">
        <v>0</v>
      </c>
      <c r="M394" s="60">
        <v>0</v>
      </c>
      <c r="N394" s="60">
        <v>0</v>
      </c>
      <c r="O394" s="60">
        <v>0</v>
      </c>
      <c r="P394" s="60">
        <v>0</v>
      </c>
      <c r="Q394" s="60">
        <v>0</v>
      </c>
      <c r="R394" s="60">
        <v>0</v>
      </c>
      <c r="S394" s="70">
        <f>SUM(G394:H394)</f>
        <v>3414.1</v>
      </c>
      <c r="T394" s="70">
        <f>SUM(J394:N394)</f>
        <v>0</v>
      </c>
    </row>
    <row r="395" spans="1:20" s="62" customFormat="1">
      <c r="A395" s="64">
        <v>1</v>
      </c>
      <c r="B395" s="64">
        <v>3057</v>
      </c>
      <c r="C395" s="67" t="s">
        <v>323</v>
      </c>
      <c r="D395" s="69">
        <v>41946</v>
      </c>
      <c r="E395" s="64" t="s">
        <v>531</v>
      </c>
      <c r="F395" s="64">
        <v>2018</v>
      </c>
      <c r="G395" s="63">
        <v>1537.47</v>
      </c>
      <c r="H395" s="60">
        <v>0</v>
      </c>
      <c r="I395" s="64" t="s">
        <v>533</v>
      </c>
      <c r="J395" s="60">
        <v>0</v>
      </c>
      <c r="K395" s="60">
        <v>0</v>
      </c>
      <c r="L395" s="60">
        <v>0</v>
      </c>
      <c r="M395" s="60">
        <v>0</v>
      </c>
      <c r="N395" s="60">
        <v>0</v>
      </c>
      <c r="O395" s="60">
        <v>0</v>
      </c>
      <c r="P395" s="60">
        <v>0</v>
      </c>
      <c r="Q395" s="60">
        <v>0</v>
      </c>
      <c r="R395" s="60">
        <v>0</v>
      </c>
      <c r="S395" s="70">
        <f>SUM(G395:H395)</f>
        <v>1537.47</v>
      </c>
      <c r="T395" s="70">
        <f>SUM(J395:N395)</f>
        <v>0</v>
      </c>
    </row>
    <row r="396" spans="1:20" s="62" customFormat="1">
      <c r="A396" s="64">
        <v>1</v>
      </c>
      <c r="B396" s="64">
        <v>3061</v>
      </c>
      <c r="C396" s="67" t="s">
        <v>324</v>
      </c>
      <c r="D396" s="69">
        <v>41974</v>
      </c>
      <c r="E396" s="64" t="s">
        <v>531</v>
      </c>
      <c r="F396" s="64">
        <v>2018</v>
      </c>
      <c r="G396" s="63">
        <v>1537.47</v>
      </c>
      <c r="H396" s="60">
        <v>0</v>
      </c>
      <c r="I396" s="64" t="s">
        <v>533</v>
      </c>
      <c r="J396" s="60">
        <v>0</v>
      </c>
      <c r="K396" s="60">
        <v>0</v>
      </c>
      <c r="L396" s="60">
        <v>0</v>
      </c>
      <c r="M396" s="60">
        <v>0</v>
      </c>
      <c r="N396" s="60">
        <v>0</v>
      </c>
      <c r="O396" s="60">
        <v>0</v>
      </c>
      <c r="P396" s="60">
        <v>0</v>
      </c>
      <c r="Q396" s="60">
        <v>0</v>
      </c>
      <c r="R396" s="60">
        <v>0</v>
      </c>
      <c r="S396" s="70">
        <f>SUM(G396:H396)</f>
        <v>1537.47</v>
      </c>
      <c r="T396" s="70">
        <f>SUM(J396:N396)</f>
        <v>0</v>
      </c>
    </row>
    <row r="397" spans="1:20" s="62" customFormat="1">
      <c r="A397" s="64">
        <v>1</v>
      </c>
      <c r="B397" s="64">
        <v>3062</v>
      </c>
      <c r="C397" s="67" t="s">
        <v>325</v>
      </c>
      <c r="D397" s="69">
        <v>41976</v>
      </c>
      <c r="E397" s="64" t="s">
        <v>531</v>
      </c>
      <c r="F397" s="64">
        <v>2001</v>
      </c>
      <c r="G397" s="63">
        <v>1048.8800000000001</v>
      </c>
      <c r="H397" s="60">
        <v>0</v>
      </c>
      <c r="I397" s="64" t="s">
        <v>533</v>
      </c>
      <c r="J397" s="60">
        <v>0</v>
      </c>
      <c r="K397" s="60">
        <v>0</v>
      </c>
      <c r="L397" s="60">
        <v>0</v>
      </c>
      <c r="M397" s="60">
        <v>0</v>
      </c>
      <c r="N397" s="60">
        <v>0</v>
      </c>
      <c r="O397" s="60">
        <v>0</v>
      </c>
      <c r="P397" s="60">
        <v>0</v>
      </c>
      <c r="Q397" s="60">
        <v>0</v>
      </c>
      <c r="R397" s="60">
        <v>0</v>
      </c>
      <c r="S397" s="70">
        <f>SUM(G397:H397)</f>
        <v>1048.8800000000001</v>
      </c>
      <c r="T397" s="70">
        <f>SUM(J397:N397)</f>
        <v>0</v>
      </c>
    </row>
    <row r="398" spans="1:20" s="62" customFormat="1">
      <c r="A398" s="64">
        <v>1</v>
      </c>
      <c r="B398" s="64">
        <v>3063</v>
      </c>
      <c r="C398" s="67" t="s">
        <v>326</v>
      </c>
      <c r="D398" s="69">
        <v>41978</v>
      </c>
      <c r="E398" s="64" t="s">
        <v>531</v>
      </c>
      <c r="F398" s="64">
        <v>2010</v>
      </c>
      <c r="G398" s="63">
        <v>1537.48</v>
      </c>
      <c r="H398" s="60">
        <v>0</v>
      </c>
      <c r="I398" s="64" t="s">
        <v>533</v>
      </c>
      <c r="J398" s="60">
        <v>0</v>
      </c>
      <c r="K398" s="60">
        <v>0</v>
      </c>
      <c r="L398" s="60">
        <v>0</v>
      </c>
      <c r="M398" s="60">
        <v>0</v>
      </c>
      <c r="N398" s="60">
        <v>0</v>
      </c>
      <c r="O398" s="60">
        <v>0</v>
      </c>
      <c r="P398" s="60">
        <v>0</v>
      </c>
      <c r="Q398" s="60">
        <v>0</v>
      </c>
      <c r="R398" s="60">
        <v>0</v>
      </c>
      <c r="S398" s="70">
        <f>SUM(G398:H398)</f>
        <v>1537.48</v>
      </c>
      <c r="T398" s="70">
        <f>SUM(J398:N398)</f>
        <v>0</v>
      </c>
    </row>
    <row r="399" spans="1:20" s="62" customFormat="1">
      <c r="A399" s="64">
        <v>1</v>
      </c>
      <c r="B399" s="64">
        <v>3066</v>
      </c>
      <c r="C399" s="67" t="s">
        <v>327</v>
      </c>
      <c r="D399" s="69">
        <v>42009</v>
      </c>
      <c r="E399" s="64" t="s">
        <v>531</v>
      </c>
      <c r="F399" s="64">
        <v>2029</v>
      </c>
      <c r="G399" s="63">
        <v>2675.02</v>
      </c>
      <c r="H399" s="60">
        <v>0</v>
      </c>
      <c r="I399" s="64" t="s">
        <v>533</v>
      </c>
      <c r="J399" s="60">
        <v>1107.73</v>
      </c>
      <c r="K399" s="60">
        <v>0</v>
      </c>
      <c r="L399" s="60">
        <v>0</v>
      </c>
      <c r="M399" s="60">
        <v>0</v>
      </c>
      <c r="N399" s="60">
        <v>0</v>
      </c>
      <c r="O399" s="60">
        <v>0</v>
      </c>
      <c r="P399" s="60">
        <v>0</v>
      </c>
      <c r="Q399" s="60">
        <v>0</v>
      </c>
      <c r="R399" s="60">
        <v>0</v>
      </c>
      <c r="S399" s="70">
        <f>SUM(G399:H399)</f>
        <v>2675.02</v>
      </c>
      <c r="T399" s="70">
        <f>SUM(J399:N399)</f>
        <v>1107.73</v>
      </c>
    </row>
    <row r="400" spans="1:20" s="62" customFormat="1">
      <c r="A400" s="64">
        <v>1</v>
      </c>
      <c r="B400" s="64">
        <v>3067</v>
      </c>
      <c r="C400" s="67" t="s">
        <v>328</v>
      </c>
      <c r="D400" s="69">
        <v>42009</v>
      </c>
      <c r="E400" s="64" t="s">
        <v>531</v>
      </c>
      <c r="F400" s="64">
        <v>2009</v>
      </c>
      <c r="G400" s="63">
        <v>1537.47</v>
      </c>
      <c r="H400" s="60">
        <v>0</v>
      </c>
      <c r="I400" s="64" t="s">
        <v>533</v>
      </c>
      <c r="J400" s="60">
        <v>0</v>
      </c>
      <c r="K400" s="60">
        <v>0</v>
      </c>
      <c r="L400" s="60">
        <v>0</v>
      </c>
      <c r="M400" s="60">
        <v>0</v>
      </c>
      <c r="N400" s="60">
        <v>0</v>
      </c>
      <c r="O400" s="60">
        <v>0</v>
      </c>
      <c r="P400" s="60">
        <v>0</v>
      </c>
      <c r="Q400" s="60">
        <v>0</v>
      </c>
      <c r="R400" s="60">
        <v>0</v>
      </c>
      <c r="S400" s="70">
        <f>SUM(G400:H400)</f>
        <v>1537.47</v>
      </c>
      <c r="T400" s="70">
        <f>SUM(J400:N400)</f>
        <v>0</v>
      </c>
    </row>
    <row r="401" spans="1:20" s="62" customFormat="1">
      <c r="A401" s="64">
        <v>51</v>
      </c>
      <c r="B401" s="64">
        <v>3069</v>
      </c>
      <c r="C401" s="67" t="s">
        <v>446</v>
      </c>
      <c r="D401" s="69">
        <v>42009</v>
      </c>
      <c r="E401" s="64" t="s">
        <v>531</v>
      </c>
      <c r="F401" s="64">
        <v>2010</v>
      </c>
      <c r="G401" s="63">
        <v>1537.47</v>
      </c>
      <c r="H401" s="60">
        <v>0</v>
      </c>
      <c r="I401" s="64" t="s">
        <v>533</v>
      </c>
      <c r="J401" s="60">
        <v>0</v>
      </c>
      <c r="K401" s="60">
        <v>0</v>
      </c>
      <c r="L401" s="60">
        <v>174.95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70">
        <f>SUM(G401:H401)</f>
        <v>1537.47</v>
      </c>
      <c r="T401" s="70">
        <f>SUM(J401:N401)</f>
        <v>174.95</v>
      </c>
    </row>
    <row r="402" spans="1:20" s="62" customFormat="1">
      <c r="A402" s="64">
        <v>1</v>
      </c>
      <c r="B402" s="64">
        <v>3080</v>
      </c>
      <c r="C402" s="67" t="s">
        <v>329</v>
      </c>
      <c r="D402" s="69">
        <v>42016</v>
      </c>
      <c r="E402" s="64" t="s">
        <v>531</v>
      </c>
      <c r="F402" s="64">
        <v>2026</v>
      </c>
      <c r="G402" s="63">
        <v>2675.02</v>
      </c>
      <c r="H402" s="60">
        <v>0</v>
      </c>
      <c r="I402" s="64" t="s">
        <v>533</v>
      </c>
      <c r="J402" s="60">
        <v>0</v>
      </c>
      <c r="K402" s="60">
        <v>0</v>
      </c>
      <c r="L402" s="60">
        <v>0</v>
      </c>
      <c r="M402" s="60">
        <v>0</v>
      </c>
      <c r="N402" s="60">
        <v>0</v>
      </c>
      <c r="O402" s="60">
        <v>0</v>
      </c>
      <c r="P402" s="60">
        <v>0</v>
      </c>
      <c r="Q402" s="60">
        <v>0</v>
      </c>
      <c r="R402" s="60">
        <v>0</v>
      </c>
      <c r="S402" s="70">
        <f>SUM(G402:H402)</f>
        <v>2675.02</v>
      </c>
      <c r="T402" s="70">
        <f>SUM(J402:N402)</f>
        <v>0</v>
      </c>
    </row>
    <row r="403" spans="1:20" s="62" customFormat="1">
      <c r="A403" s="64">
        <v>1</v>
      </c>
      <c r="B403" s="64">
        <v>3084</v>
      </c>
      <c r="C403" s="67" t="s">
        <v>331</v>
      </c>
      <c r="D403" s="69">
        <v>42026</v>
      </c>
      <c r="E403" s="64" t="s">
        <v>531</v>
      </c>
      <c r="F403" s="64">
        <v>2018</v>
      </c>
      <c r="G403" s="63">
        <v>1537.47</v>
      </c>
      <c r="H403" s="60">
        <v>0</v>
      </c>
      <c r="I403" s="64" t="s">
        <v>533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70">
        <f>SUM(G403:H403)</f>
        <v>1537.47</v>
      </c>
      <c r="T403" s="70">
        <f>SUM(J403:N403)</f>
        <v>0</v>
      </c>
    </row>
    <row r="404" spans="1:20" s="62" customFormat="1">
      <c r="A404" s="64">
        <v>1</v>
      </c>
      <c r="B404" s="64">
        <v>3085</v>
      </c>
      <c r="C404" s="67" t="s">
        <v>332</v>
      </c>
      <c r="D404" s="69">
        <v>42026</v>
      </c>
      <c r="E404" s="64" t="s">
        <v>531</v>
      </c>
      <c r="F404" s="64">
        <v>2018</v>
      </c>
      <c r="G404" s="63">
        <v>1537.47</v>
      </c>
      <c r="H404" s="60">
        <v>0</v>
      </c>
      <c r="I404" s="64" t="s">
        <v>533</v>
      </c>
      <c r="J404" s="60">
        <v>0</v>
      </c>
      <c r="K404" s="60">
        <v>0</v>
      </c>
      <c r="L404" s="60">
        <v>0</v>
      </c>
      <c r="M404" s="60">
        <v>0</v>
      </c>
      <c r="N404" s="60">
        <v>0</v>
      </c>
      <c r="O404" s="60">
        <v>0</v>
      </c>
      <c r="P404" s="60">
        <v>0</v>
      </c>
      <c r="Q404" s="60">
        <v>0</v>
      </c>
      <c r="R404" s="60">
        <v>0</v>
      </c>
      <c r="S404" s="70">
        <f>SUM(G404:H404)</f>
        <v>1537.47</v>
      </c>
      <c r="T404" s="70">
        <f>SUM(J404:N404)</f>
        <v>0</v>
      </c>
    </row>
    <row r="405" spans="1:20" s="62" customFormat="1">
      <c r="A405" s="64">
        <v>3</v>
      </c>
      <c r="B405" s="64">
        <v>3086</v>
      </c>
      <c r="C405" s="67" t="s">
        <v>447</v>
      </c>
      <c r="D405" s="69">
        <v>42030</v>
      </c>
      <c r="E405" s="64" t="s">
        <v>531</v>
      </c>
      <c r="F405" s="64">
        <v>2037</v>
      </c>
      <c r="G405" s="63">
        <v>3414.1</v>
      </c>
      <c r="H405" s="60">
        <v>0</v>
      </c>
      <c r="I405" s="64" t="s">
        <v>533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70">
        <f>SUM(G405:H405)</f>
        <v>3414.1</v>
      </c>
      <c r="T405" s="70">
        <f>SUM(J405:N405)</f>
        <v>0</v>
      </c>
    </row>
    <row r="406" spans="1:20" s="62" customFormat="1">
      <c r="A406" s="64">
        <v>1</v>
      </c>
      <c r="B406" s="64">
        <v>3112</v>
      </c>
      <c r="C406" s="67" t="s">
        <v>334</v>
      </c>
      <c r="D406" s="69">
        <v>42065</v>
      </c>
      <c r="E406" s="64" t="s">
        <v>531</v>
      </c>
      <c r="F406" s="64">
        <v>2013</v>
      </c>
      <c r="G406" s="63">
        <v>1537.47</v>
      </c>
      <c r="H406" s="60">
        <v>0</v>
      </c>
      <c r="I406" s="64" t="s">
        <v>533</v>
      </c>
      <c r="J406" s="60">
        <v>0</v>
      </c>
      <c r="K406" s="60">
        <v>0</v>
      </c>
      <c r="L406" s="60">
        <v>0</v>
      </c>
      <c r="M406" s="60">
        <v>0</v>
      </c>
      <c r="N406" s="60">
        <v>0</v>
      </c>
      <c r="O406" s="60">
        <v>0</v>
      </c>
      <c r="P406" s="60">
        <v>0</v>
      </c>
      <c r="Q406" s="60">
        <v>0</v>
      </c>
      <c r="R406" s="60">
        <v>0</v>
      </c>
      <c r="S406" s="70">
        <f>SUM(G406:H406)</f>
        <v>1537.47</v>
      </c>
      <c r="T406" s="70">
        <f>SUM(J406:N406)</f>
        <v>0</v>
      </c>
    </row>
    <row r="407" spans="1:20" s="62" customFormat="1">
      <c r="A407" s="64">
        <v>1</v>
      </c>
      <c r="B407" s="64">
        <v>3113</v>
      </c>
      <c r="C407" s="67" t="s">
        <v>335</v>
      </c>
      <c r="D407" s="69">
        <v>42065</v>
      </c>
      <c r="E407" s="64" t="s">
        <v>531</v>
      </c>
      <c r="F407" s="64">
        <v>2010</v>
      </c>
      <c r="G407" s="63">
        <v>1537.47</v>
      </c>
      <c r="H407" s="60">
        <v>0</v>
      </c>
      <c r="I407" s="64" t="s">
        <v>533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70">
        <f>SUM(G407:H407)</f>
        <v>1537.47</v>
      </c>
      <c r="T407" s="70">
        <f>SUM(J407:N407)</f>
        <v>0</v>
      </c>
    </row>
    <row r="408" spans="1:20" s="62" customFormat="1">
      <c r="A408" s="64">
        <v>1</v>
      </c>
      <c r="B408" s="64">
        <v>3132</v>
      </c>
      <c r="C408" s="67" t="s">
        <v>336</v>
      </c>
      <c r="D408" s="69">
        <v>42100</v>
      </c>
      <c r="E408" s="64" t="s">
        <v>531</v>
      </c>
      <c r="F408" s="64">
        <v>2009</v>
      </c>
      <c r="G408" s="63">
        <v>1537.47</v>
      </c>
      <c r="H408" s="60">
        <v>0</v>
      </c>
      <c r="I408" s="64" t="s">
        <v>533</v>
      </c>
      <c r="J408" s="60">
        <v>0</v>
      </c>
      <c r="K408" s="60">
        <v>0</v>
      </c>
      <c r="L408" s="60">
        <v>0</v>
      </c>
      <c r="M408" s="60">
        <v>0</v>
      </c>
      <c r="N408" s="60">
        <v>0</v>
      </c>
      <c r="O408" s="60">
        <v>0</v>
      </c>
      <c r="P408" s="60">
        <v>0</v>
      </c>
      <c r="Q408" s="60">
        <v>0</v>
      </c>
      <c r="R408" s="60">
        <v>0</v>
      </c>
      <c r="S408" s="70">
        <f>SUM(G408:H408)</f>
        <v>1537.47</v>
      </c>
      <c r="T408" s="70">
        <f>SUM(J408:N408)</f>
        <v>0</v>
      </c>
    </row>
    <row r="409" spans="1:20" s="62" customFormat="1">
      <c r="A409" s="64">
        <v>1</v>
      </c>
      <c r="B409" s="64">
        <v>3134</v>
      </c>
      <c r="C409" s="67" t="s">
        <v>337</v>
      </c>
      <c r="D409" s="69">
        <v>42100</v>
      </c>
      <c r="E409" s="64" t="s">
        <v>531</v>
      </c>
      <c r="F409" s="64">
        <v>2018</v>
      </c>
      <c r="G409" s="63">
        <v>1537.47</v>
      </c>
      <c r="H409" s="60">
        <v>0</v>
      </c>
      <c r="I409" s="64" t="s">
        <v>533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70">
        <f>SUM(G409:H409)</f>
        <v>1537.47</v>
      </c>
      <c r="T409" s="70">
        <f>SUM(J409:N409)</f>
        <v>0</v>
      </c>
    </row>
    <row r="410" spans="1:20" s="62" customFormat="1">
      <c r="A410" s="64">
        <v>1</v>
      </c>
      <c r="B410" s="64">
        <v>3135</v>
      </c>
      <c r="C410" s="67" t="s">
        <v>338</v>
      </c>
      <c r="D410" s="69">
        <v>42107</v>
      </c>
      <c r="E410" s="64" t="s">
        <v>531</v>
      </c>
      <c r="F410" s="64">
        <v>2028</v>
      </c>
      <c r="G410" s="63">
        <v>2675.02</v>
      </c>
      <c r="H410" s="60">
        <v>0</v>
      </c>
      <c r="I410" s="64" t="s">
        <v>533</v>
      </c>
      <c r="J410" s="60">
        <v>1993.92</v>
      </c>
      <c r="K410" s="60">
        <v>0</v>
      </c>
      <c r="L410" s="60">
        <v>0</v>
      </c>
      <c r="M410" s="60">
        <v>0</v>
      </c>
      <c r="N410" s="60">
        <v>0</v>
      </c>
      <c r="O410" s="60">
        <v>0</v>
      </c>
      <c r="P410" s="60">
        <v>0</v>
      </c>
      <c r="Q410" s="60">
        <v>0</v>
      </c>
      <c r="R410" s="60">
        <v>0</v>
      </c>
      <c r="S410" s="70">
        <f>SUM(G410:H410)</f>
        <v>2675.02</v>
      </c>
      <c r="T410" s="70">
        <f>SUM(J410:N410)</f>
        <v>1993.92</v>
      </c>
    </row>
    <row r="411" spans="1:20" s="62" customFormat="1">
      <c r="A411" s="64">
        <v>1</v>
      </c>
      <c r="B411" s="64">
        <v>3136</v>
      </c>
      <c r="C411" s="67" t="s">
        <v>339</v>
      </c>
      <c r="D411" s="69">
        <v>42107</v>
      </c>
      <c r="E411" s="64" t="s">
        <v>531</v>
      </c>
      <c r="F411" s="64">
        <v>2016</v>
      </c>
      <c r="G411" s="63">
        <v>1537.47</v>
      </c>
      <c r="H411" s="60">
        <v>0</v>
      </c>
      <c r="I411" s="64" t="s">
        <v>533</v>
      </c>
      <c r="J411" s="60">
        <v>1107.73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70">
        <f>SUM(G411:H411)</f>
        <v>1537.47</v>
      </c>
      <c r="T411" s="70">
        <f>SUM(J411:N411)</f>
        <v>1107.73</v>
      </c>
    </row>
    <row r="412" spans="1:20" s="62" customFormat="1">
      <c r="A412" s="64">
        <v>1</v>
      </c>
      <c r="B412" s="64">
        <v>3137</v>
      </c>
      <c r="C412" s="67" t="s">
        <v>340</v>
      </c>
      <c r="D412" s="69">
        <v>42107</v>
      </c>
      <c r="E412" s="64" t="s">
        <v>531</v>
      </c>
      <c r="F412" s="64">
        <v>2009</v>
      </c>
      <c r="G412" s="63">
        <v>1537.47</v>
      </c>
      <c r="H412" s="60">
        <v>0</v>
      </c>
      <c r="I412" s="64" t="s">
        <v>533</v>
      </c>
      <c r="J412" s="60">
        <v>0</v>
      </c>
      <c r="K412" s="60">
        <v>0</v>
      </c>
      <c r="L412" s="60">
        <v>0</v>
      </c>
      <c r="M412" s="60">
        <v>0</v>
      </c>
      <c r="N412" s="60">
        <v>0</v>
      </c>
      <c r="O412" s="60">
        <v>0</v>
      </c>
      <c r="P412" s="60">
        <v>0</v>
      </c>
      <c r="Q412" s="60">
        <v>0</v>
      </c>
      <c r="R412" s="60">
        <v>0</v>
      </c>
      <c r="S412" s="70">
        <f>SUM(G412:H412)</f>
        <v>1537.47</v>
      </c>
      <c r="T412" s="70">
        <f>SUM(J412:N412)</f>
        <v>0</v>
      </c>
    </row>
    <row r="413" spans="1:20" s="62" customFormat="1">
      <c r="A413" s="64">
        <v>1</v>
      </c>
      <c r="B413" s="64">
        <v>3138</v>
      </c>
      <c r="C413" s="67" t="s">
        <v>341</v>
      </c>
      <c r="D413" s="69">
        <v>42107</v>
      </c>
      <c r="E413" s="64" t="s">
        <v>531</v>
      </c>
      <c r="F413" s="64">
        <v>2018</v>
      </c>
      <c r="G413" s="63">
        <v>1537.47</v>
      </c>
      <c r="H413" s="60">
        <v>0</v>
      </c>
      <c r="I413" s="64" t="s">
        <v>533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70">
        <f>SUM(G413:H413)</f>
        <v>1537.47</v>
      </c>
      <c r="T413" s="70">
        <f>SUM(J413:N413)</f>
        <v>0</v>
      </c>
    </row>
    <row r="414" spans="1:20" s="62" customFormat="1">
      <c r="A414" s="64">
        <v>1</v>
      </c>
      <c r="B414" s="64">
        <v>3139</v>
      </c>
      <c r="C414" s="67" t="s">
        <v>342</v>
      </c>
      <c r="D414" s="69">
        <v>42107</v>
      </c>
      <c r="E414" s="64" t="s">
        <v>531</v>
      </c>
      <c r="F414" s="64">
        <v>2018</v>
      </c>
      <c r="G414" s="63">
        <v>1537.47</v>
      </c>
      <c r="H414" s="60">
        <v>0</v>
      </c>
      <c r="I414" s="64" t="s">
        <v>533</v>
      </c>
      <c r="J414" s="60">
        <v>0</v>
      </c>
      <c r="K414" s="60">
        <v>0</v>
      </c>
      <c r="L414" s="60">
        <v>0</v>
      </c>
      <c r="M414" s="60">
        <v>0</v>
      </c>
      <c r="N414" s="60">
        <v>0</v>
      </c>
      <c r="O414" s="60">
        <v>0</v>
      </c>
      <c r="P414" s="60">
        <v>0</v>
      </c>
      <c r="Q414" s="60">
        <v>0</v>
      </c>
      <c r="R414" s="60">
        <v>0</v>
      </c>
      <c r="S414" s="70">
        <f>SUM(G414:H414)</f>
        <v>1537.47</v>
      </c>
      <c r="T414" s="70">
        <f>SUM(J414:N414)</f>
        <v>0</v>
      </c>
    </row>
    <row r="415" spans="1:20" s="62" customFormat="1">
      <c r="A415" s="64">
        <v>1</v>
      </c>
      <c r="B415" s="64">
        <v>3141</v>
      </c>
      <c r="C415" s="67" t="s">
        <v>343</v>
      </c>
      <c r="D415" s="69">
        <v>42110</v>
      </c>
      <c r="E415" s="64" t="s">
        <v>531</v>
      </c>
      <c r="F415" s="64">
        <v>2009</v>
      </c>
      <c r="G415" s="63">
        <v>1537.47</v>
      </c>
      <c r="H415" s="60">
        <v>0</v>
      </c>
      <c r="I415" s="64" t="s">
        <v>533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70">
        <f>SUM(G415:H415)</f>
        <v>1537.47</v>
      </c>
      <c r="T415" s="70">
        <f>SUM(J415:N415)</f>
        <v>0</v>
      </c>
    </row>
    <row r="416" spans="1:20" s="62" customFormat="1">
      <c r="A416" s="64">
        <v>1</v>
      </c>
      <c r="B416" s="64">
        <v>3147</v>
      </c>
      <c r="C416" s="67" t="s">
        <v>344</v>
      </c>
      <c r="D416" s="69">
        <v>42128</v>
      </c>
      <c r="E416" s="64" t="s">
        <v>531</v>
      </c>
      <c r="F416" s="64">
        <v>2003</v>
      </c>
      <c r="G416" s="63">
        <v>1048.8800000000001</v>
      </c>
      <c r="H416" s="60">
        <v>0</v>
      </c>
      <c r="I416" s="64" t="s">
        <v>533</v>
      </c>
      <c r="J416" s="60">
        <v>0</v>
      </c>
      <c r="K416" s="60">
        <v>0</v>
      </c>
      <c r="L416" s="60">
        <v>0</v>
      </c>
      <c r="M416" s="60">
        <v>0</v>
      </c>
      <c r="N416" s="60">
        <v>0</v>
      </c>
      <c r="O416" s="60">
        <v>0</v>
      </c>
      <c r="P416" s="60">
        <v>0</v>
      </c>
      <c r="Q416" s="60">
        <v>0</v>
      </c>
      <c r="R416" s="60">
        <v>0</v>
      </c>
      <c r="S416" s="70">
        <f>SUM(G416:H416)</f>
        <v>1048.8800000000001</v>
      </c>
      <c r="T416" s="70">
        <f>SUM(J416:N416)</f>
        <v>0</v>
      </c>
    </row>
    <row r="417" spans="1:20" s="62" customFormat="1">
      <c r="A417" s="64">
        <v>1</v>
      </c>
      <c r="B417" s="64">
        <v>3150</v>
      </c>
      <c r="C417" s="67" t="s">
        <v>345</v>
      </c>
      <c r="D417" s="69">
        <v>42128</v>
      </c>
      <c r="E417" s="64" t="s">
        <v>531</v>
      </c>
      <c r="F417" s="64">
        <v>2003</v>
      </c>
      <c r="G417" s="63">
        <v>1048.8800000000001</v>
      </c>
      <c r="H417" s="60">
        <v>0</v>
      </c>
      <c r="I417" s="64" t="s">
        <v>533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70">
        <f>SUM(G417:H417)</f>
        <v>1048.8800000000001</v>
      </c>
      <c r="T417" s="70">
        <f>SUM(J417:N417)</f>
        <v>0</v>
      </c>
    </row>
    <row r="418" spans="1:20" s="62" customFormat="1">
      <c r="A418" s="64">
        <v>1</v>
      </c>
      <c r="B418" s="64">
        <v>3152</v>
      </c>
      <c r="C418" s="67" t="s">
        <v>346</v>
      </c>
      <c r="D418" s="69">
        <v>42128</v>
      </c>
      <c r="E418" s="64" t="s">
        <v>531</v>
      </c>
      <c r="F418" s="64">
        <v>2003</v>
      </c>
      <c r="G418" s="63">
        <v>1048.8800000000001</v>
      </c>
      <c r="H418" s="60">
        <v>0</v>
      </c>
      <c r="I418" s="64" t="s">
        <v>533</v>
      </c>
      <c r="J418" s="60">
        <v>0</v>
      </c>
      <c r="K418" s="60">
        <v>0</v>
      </c>
      <c r="L418" s="60">
        <v>0</v>
      </c>
      <c r="M418" s="60">
        <v>0</v>
      </c>
      <c r="N418" s="60">
        <v>0</v>
      </c>
      <c r="O418" s="60">
        <v>0</v>
      </c>
      <c r="P418" s="60">
        <v>0</v>
      </c>
      <c r="Q418" s="60">
        <v>0</v>
      </c>
      <c r="R418" s="60">
        <v>0</v>
      </c>
      <c r="S418" s="70">
        <f>SUM(G418:H418)</f>
        <v>1048.8800000000001</v>
      </c>
      <c r="T418" s="70">
        <f>SUM(J418:N418)</f>
        <v>0</v>
      </c>
    </row>
    <row r="419" spans="1:20" s="62" customFormat="1">
      <c r="A419" s="64">
        <v>1</v>
      </c>
      <c r="B419" s="64">
        <v>3154</v>
      </c>
      <c r="C419" s="67" t="s">
        <v>347</v>
      </c>
      <c r="D419" s="69">
        <v>42128</v>
      </c>
      <c r="E419" s="64" t="s">
        <v>531</v>
      </c>
      <c r="F419" s="64">
        <v>2003</v>
      </c>
      <c r="G419" s="63">
        <v>1048.8800000000001</v>
      </c>
      <c r="H419" s="60">
        <v>0</v>
      </c>
      <c r="I419" s="64" t="s">
        <v>533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70">
        <f>SUM(G419:H419)</f>
        <v>1048.8800000000001</v>
      </c>
      <c r="T419" s="70">
        <f>SUM(J419:N419)</f>
        <v>0</v>
      </c>
    </row>
    <row r="420" spans="1:20" s="62" customFormat="1">
      <c r="A420" s="64">
        <v>1</v>
      </c>
      <c r="B420" s="64">
        <v>3155</v>
      </c>
      <c r="C420" s="67" t="s">
        <v>348</v>
      </c>
      <c r="D420" s="69">
        <v>42128</v>
      </c>
      <c r="E420" s="64" t="s">
        <v>531</v>
      </c>
      <c r="F420" s="64">
        <v>2036</v>
      </c>
      <c r="G420" s="63">
        <v>4656.5600000000004</v>
      </c>
      <c r="H420" s="60">
        <v>0</v>
      </c>
      <c r="I420" s="64" t="s">
        <v>533</v>
      </c>
      <c r="J420" s="60">
        <v>0</v>
      </c>
      <c r="K420" s="60">
        <v>0</v>
      </c>
      <c r="L420" s="60">
        <v>0</v>
      </c>
      <c r="M420" s="60">
        <v>0</v>
      </c>
      <c r="N420" s="60">
        <v>0</v>
      </c>
      <c r="O420" s="60">
        <v>0</v>
      </c>
      <c r="P420" s="60">
        <v>0</v>
      </c>
      <c r="Q420" s="60">
        <v>0</v>
      </c>
      <c r="R420" s="60">
        <v>0</v>
      </c>
      <c r="S420" s="70">
        <f>SUM(G420:H420)</f>
        <v>4656.5600000000004</v>
      </c>
      <c r="T420" s="70">
        <f>SUM(J420:N420)</f>
        <v>0</v>
      </c>
    </row>
    <row r="421" spans="1:20" s="62" customFormat="1">
      <c r="A421" s="64">
        <v>1</v>
      </c>
      <c r="B421" s="64">
        <v>3156</v>
      </c>
      <c r="C421" s="67" t="s">
        <v>349</v>
      </c>
      <c r="D421" s="69">
        <v>42128</v>
      </c>
      <c r="E421" s="64" t="s">
        <v>531</v>
      </c>
      <c r="F421" s="64">
        <v>2003</v>
      </c>
      <c r="G421" s="63">
        <v>1048.8800000000001</v>
      </c>
      <c r="H421" s="60">
        <v>0</v>
      </c>
      <c r="I421" s="64" t="s">
        <v>533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70">
        <f>SUM(G421:H421)</f>
        <v>1048.8800000000001</v>
      </c>
      <c r="T421" s="70">
        <f>SUM(J421:N421)</f>
        <v>0</v>
      </c>
    </row>
    <row r="422" spans="1:20" s="62" customFormat="1">
      <c r="A422" s="64">
        <v>1</v>
      </c>
      <c r="B422" s="64">
        <v>3158</v>
      </c>
      <c r="C422" s="67" t="s">
        <v>350</v>
      </c>
      <c r="D422" s="69">
        <v>42128</v>
      </c>
      <c r="E422" s="64" t="s">
        <v>531</v>
      </c>
      <c r="F422" s="64">
        <v>2035</v>
      </c>
      <c r="G422" s="63">
        <v>4656.5600000000004</v>
      </c>
      <c r="H422" s="60">
        <v>0</v>
      </c>
      <c r="I422" s="64" t="s">
        <v>533</v>
      </c>
      <c r="J422" s="60">
        <v>0</v>
      </c>
      <c r="K422" s="60">
        <v>0</v>
      </c>
      <c r="L422" s="60">
        <v>0</v>
      </c>
      <c r="M422" s="60">
        <v>0</v>
      </c>
      <c r="N422" s="60">
        <v>0</v>
      </c>
      <c r="O422" s="60">
        <v>0</v>
      </c>
      <c r="P422" s="60">
        <v>0</v>
      </c>
      <c r="Q422" s="60">
        <v>0</v>
      </c>
      <c r="R422" s="60">
        <v>0</v>
      </c>
      <c r="S422" s="70">
        <f>SUM(G422:H422)</f>
        <v>4656.5600000000004</v>
      </c>
      <c r="T422" s="70">
        <f>SUM(J422:N422)</f>
        <v>0</v>
      </c>
    </row>
    <row r="423" spans="1:20" s="62" customFormat="1">
      <c r="A423" s="64">
        <v>1</v>
      </c>
      <c r="B423" s="64">
        <v>3159</v>
      </c>
      <c r="C423" s="67" t="s">
        <v>351</v>
      </c>
      <c r="D423" s="69">
        <v>42128</v>
      </c>
      <c r="E423" s="64" t="s">
        <v>531</v>
      </c>
      <c r="F423" s="64">
        <v>2018</v>
      </c>
      <c r="G423" s="63">
        <v>1537.47</v>
      </c>
      <c r="H423" s="60">
        <v>0</v>
      </c>
      <c r="I423" s="64" t="s">
        <v>533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70">
        <f>SUM(G423:H423)</f>
        <v>1537.47</v>
      </c>
      <c r="T423" s="70">
        <f>SUM(J423:N423)</f>
        <v>0</v>
      </c>
    </row>
    <row r="424" spans="1:20" s="62" customFormat="1">
      <c r="A424" s="64">
        <v>1</v>
      </c>
      <c r="B424" s="64">
        <v>3160</v>
      </c>
      <c r="C424" s="67" t="s">
        <v>352</v>
      </c>
      <c r="D424" s="69">
        <v>42128</v>
      </c>
      <c r="E424" s="64" t="s">
        <v>531</v>
      </c>
      <c r="F424" s="64">
        <v>2018</v>
      </c>
      <c r="G424" s="63">
        <v>1537.47</v>
      </c>
      <c r="H424" s="60">
        <v>0</v>
      </c>
      <c r="I424" s="64" t="s">
        <v>533</v>
      </c>
      <c r="J424" s="60">
        <v>0</v>
      </c>
      <c r="K424" s="60">
        <v>0</v>
      </c>
      <c r="L424" s="60">
        <v>0</v>
      </c>
      <c r="M424" s="60">
        <v>0</v>
      </c>
      <c r="N424" s="60">
        <v>0</v>
      </c>
      <c r="O424" s="60">
        <v>0</v>
      </c>
      <c r="P424" s="60">
        <v>0</v>
      </c>
      <c r="Q424" s="60">
        <v>0</v>
      </c>
      <c r="R424" s="60">
        <v>0</v>
      </c>
      <c r="S424" s="70">
        <f>SUM(G424:H424)</f>
        <v>1537.47</v>
      </c>
      <c r="T424" s="70">
        <f>SUM(J424:N424)</f>
        <v>0</v>
      </c>
    </row>
    <row r="425" spans="1:20" s="62" customFormat="1">
      <c r="A425" s="64">
        <v>1</v>
      </c>
      <c r="B425" s="64">
        <v>3164</v>
      </c>
      <c r="C425" s="67" t="s">
        <v>353</v>
      </c>
      <c r="D425" s="69">
        <v>42128</v>
      </c>
      <c r="E425" s="64" t="s">
        <v>531</v>
      </c>
      <c r="F425" s="64">
        <v>2018</v>
      </c>
      <c r="G425" s="63">
        <v>1537.47</v>
      </c>
      <c r="H425" s="60">
        <v>0</v>
      </c>
      <c r="I425" s="64" t="s">
        <v>533</v>
      </c>
      <c r="J425" s="60">
        <v>0</v>
      </c>
      <c r="K425" s="60">
        <v>0</v>
      </c>
      <c r="L425" s="60">
        <v>0</v>
      </c>
      <c r="M425" s="60">
        <v>0</v>
      </c>
      <c r="N425" s="60">
        <v>0</v>
      </c>
      <c r="O425" s="60">
        <v>0</v>
      </c>
      <c r="P425" s="60">
        <v>0</v>
      </c>
      <c r="Q425" s="60">
        <v>0</v>
      </c>
      <c r="R425" s="60">
        <v>0</v>
      </c>
      <c r="S425" s="70">
        <f>SUM(G425:H425)</f>
        <v>1537.47</v>
      </c>
      <c r="T425" s="70">
        <f>SUM(J425:N425)</f>
        <v>0</v>
      </c>
    </row>
    <row r="426" spans="1:20" s="62" customFormat="1">
      <c r="A426" s="64">
        <v>1</v>
      </c>
      <c r="B426" s="64">
        <v>3165</v>
      </c>
      <c r="C426" s="67" t="s">
        <v>354</v>
      </c>
      <c r="D426" s="69">
        <v>42128</v>
      </c>
      <c r="E426" s="64" t="s">
        <v>531</v>
      </c>
      <c r="F426" s="64">
        <v>2018</v>
      </c>
      <c r="G426" s="63">
        <v>1537.47</v>
      </c>
      <c r="H426" s="60">
        <v>0</v>
      </c>
      <c r="I426" s="64" t="s">
        <v>533</v>
      </c>
      <c r="J426" s="60">
        <v>0</v>
      </c>
      <c r="K426" s="60">
        <v>0</v>
      </c>
      <c r="L426" s="60">
        <v>0</v>
      </c>
      <c r="M426" s="60">
        <v>0</v>
      </c>
      <c r="N426" s="60">
        <v>0</v>
      </c>
      <c r="O426" s="60">
        <v>0</v>
      </c>
      <c r="P426" s="60">
        <v>0</v>
      </c>
      <c r="Q426" s="60">
        <v>0</v>
      </c>
      <c r="R426" s="60">
        <v>0</v>
      </c>
      <c r="S426" s="70">
        <f>SUM(G426:H426)</f>
        <v>1537.47</v>
      </c>
      <c r="T426" s="70">
        <f>SUM(J426:N426)</f>
        <v>0</v>
      </c>
    </row>
    <row r="427" spans="1:20" s="62" customFormat="1">
      <c r="A427" s="64">
        <v>1</v>
      </c>
      <c r="B427" s="64">
        <v>3167</v>
      </c>
      <c r="C427" s="67" t="s">
        <v>355</v>
      </c>
      <c r="D427" s="69">
        <v>42128</v>
      </c>
      <c r="E427" s="64" t="s">
        <v>531</v>
      </c>
      <c r="F427" s="64">
        <v>2035</v>
      </c>
      <c r="G427" s="63">
        <v>4656.5600000000004</v>
      </c>
      <c r="H427" s="60">
        <v>0</v>
      </c>
      <c r="I427" s="64" t="s">
        <v>533</v>
      </c>
      <c r="J427" s="60">
        <v>1993.92</v>
      </c>
      <c r="K427" s="60">
        <v>0</v>
      </c>
      <c r="L427" s="60">
        <v>0</v>
      </c>
      <c r="M427" s="60">
        <v>0</v>
      </c>
      <c r="N427" s="60">
        <v>0</v>
      </c>
      <c r="O427" s="60">
        <v>0</v>
      </c>
      <c r="P427" s="60">
        <v>0</v>
      </c>
      <c r="Q427" s="60">
        <v>0</v>
      </c>
      <c r="R427" s="60">
        <v>0</v>
      </c>
      <c r="S427" s="70">
        <f>SUM(G427:H427)</f>
        <v>4656.5600000000004</v>
      </c>
      <c r="T427" s="70">
        <f>SUM(J427:N427)</f>
        <v>1993.92</v>
      </c>
    </row>
    <row r="428" spans="1:20" s="62" customFormat="1">
      <c r="A428" s="64">
        <v>1</v>
      </c>
      <c r="B428" s="64">
        <v>3169</v>
      </c>
      <c r="C428" s="67" t="s">
        <v>356</v>
      </c>
      <c r="D428" s="69">
        <v>42128</v>
      </c>
      <c r="E428" s="64" t="s">
        <v>531</v>
      </c>
      <c r="F428" s="64">
        <v>2003</v>
      </c>
      <c r="G428" s="63">
        <v>1048.8800000000001</v>
      </c>
      <c r="H428" s="60">
        <v>0</v>
      </c>
      <c r="I428" s="64" t="s">
        <v>533</v>
      </c>
      <c r="J428" s="60">
        <v>0</v>
      </c>
      <c r="K428" s="60">
        <v>0</v>
      </c>
      <c r="L428" s="60">
        <v>0</v>
      </c>
      <c r="M428" s="60">
        <v>0</v>
      </c>
      <c r="N428" s="60">
        <v>0</v>
      </c>
      <c r="O428" s="60">
        <v>0</v>
      </c>
      <c r="P428" s="60">
        <v>0</v>
      </c>
      <c r="Q428" s="60">
        <v>0</v>
      </c>
      <c r="R428" s="60">
        <v>0</v>
      </c>
      <c r="S428" s="70">
        <f>SUM(G428:H428)</f>
        <v>1048.8800000000001</v>
      </c>
      <c r="T428" s="70">
        <f>SUM(J428:N428)</f>
        <v>0</v>
      </c>
    </row>
    <row r="429" spans="1:20" s="62" customFormat="1">
      <c r="A429" s="64">
        <v>1</v>
      </c>
      <c r="B429" s="64">
        <v>3171</v>
      </c>
      <c r="C429" s="67" t="s">
        <v>357</v>
      </c>
      <c r="D429" s="69">
        <v>42128</v>
      </c>
      <c r="E429" s="64" t="s">
        <v>531</v>
      </c>
      <c r="F429" s="64">
        <v>2018</v>
      </c>
      <c r="G429" s="63">
        <v>1537.47</v>
      </c>
      <c r="H429" s="60">
        <v>0</v>
      </c>
      <c r="I429" s="64" t="s">
        <v>533</v>
      </c>
      <c r="J429" s="60">
        <v>0</v>
      </c>
      <c r="K429" s="60">
        <v>0</v>
      </c>
      <c r="L429" s="60">
        <v>0</v>
      </c>
      <c r="M429" s="60">
        <v>0</v>
      </c>
      <c r="N429" s="60">
        <v>0</v>
      </c>
      <c r="O429" s="60">
        <v>0</v>
      </c>
      <c r="P429" s="60">
        <v>0</v>
      </c>
      <c r="Q429" s="60">
        <v>0</v>
      </c>
      <c r="R429" s="60">
        <v>0</v>
      </c>
      <c r="S429" s="70">
        <f>SUM(G429:H429)</f>
        <v>1537.47</v>
      </c>
      <c r="T429" s="70">
        <f>SUM(J429:N429)</f>
        <v>0</v>
      </c>
    </row>
    <row r="430" spans="1:20" s="62" customFormat="1">
      <c r="A430" s="64">
        <v>1</v>
      </c>
      <c r="B430" s="64">
        <v>3172</v>
      </c>
      <c r="C430" s="67" t="s">
        <v>358</v>
      </c>
      <c r="D430" s="69">
        <v>42128</v>
      </c>
      <c r="E430" s="64" t="s">
        <v>531</v>
      </c>
      <c r="F430" s="64">
        <v>2003</v>
      </c>
      <c r="G430" s="63">
        <v>1048.8800000000001</v>
      </c>
      <c r="H430" s="60">
        <v>0</v>
      </c>
      <c r="I430" s="64" t="s">
        <v>533</v>
      </c>
      <c r="J430" s="60">
        <v>0</v>
      </c>
      <c r="K430" s="60">
        <v>0</v>
      </c>
      <c r="L430" s="60">
        <v>0</v>
      </c>
      <c r="M430" s="60">
        <v>0</v>
      </c>
      <c r="N430" s="60">
        <v>0</v>
      </c>
      <c r="O430" s="60">
        <v>0</v>
      </c>
      <c r="P430" s="60">
        <v>0</v>
      </c>
      <c r="Q430" s="60">
        <v>0</v>
      </c>
      <c r="R430" s="60">
        <v>0</v>
      </c>
      <c r="S430" s="70">
        <f>SUM(G430:H430)</f>
        <v>1048.8800000000001</v>
      </c>
      <c r="T430" s="70">
        <f>SUM(J430:N430)</f>
        <v>0</v>
      </c>
    </row>
    <row r="431" spans="1:20" s="62" customFormat="1">
      <c r="A431" s="64">
        <v>1</v>
      </c>
      <c r="B431" s="64">
        <v>3173</v>
      </c>
      <c r="C431" s="67" t="s">
        <v>359</v>
      </c>
      <c r="D431" s="69">
        <v>42128</v>
      </c>
      <c r="E431" s="64" t="s">
        <v>531</v>
      </c>
      <c r="F431" s="64">
        <v>2001</v>
      </c>
      <c r="G431" s="63">
        <v>1048.8800000000001</v>
      </c>
      <c r="H431" s="60">
        <v>0</v>
      </c>
      <c r="I431" s="64" t="s">
        <v>533</v>
      </c>
      <c r="J431" s="60">
        <v>0</v>
      </c>
      <c r="K431" s="60">
        <v>0</v>
      </c>
      <c r="L431" s="60">
        <v>0</v>
      </c>
      <c r="M431" s="60">
        <v>0</v>
      </c>
      <c r="N431" s="60">
        <v>0</v>
      </c>
      <c r="O431" s="60">
        <v>0</v>
      </c>
      <c r="P431" s="60">
        <v>0</v>
      </c>
      <c r="Q431" s="60">
        <v>0</v>
      </c>
      <c r="R431" s="60">
        <v>0</v>
      </c>
      <c r="S431" s="70">
        <f>SUM(G431:H431)</f>
        <v>1048.8800000000001</v>
      </c>
      <c r="T431" s="70">
        <f>SUM(J431:N431)</f>
        <v>0</v>
      </c>
    </row>
    <row r="432" spans="1:20" s="62" customFormat="1">
      <c r="A432" s="64">
        <v>1</v>
      </c>
      <c r="B432" s="64">
        <v>3175</v>
      </c>
      <c r="C432" s="67" t="s">
        <v>361</v>
      </c>
      <c r="D432" s="69">
        <v>42128</v>
      </c>
      <c r="E432" s="64" t="s">
        <v>531</v>
      </c>
      <c r="F432" s="64">
        <v>2035</v>
      </c>
      <c r="G432" s="63">
        <v>4656.5600000000004</v>
      </c>
      <c r="H432" s="60">
        <v>0</v>
      </c>
      <c r="I432" s="64" t="s">
        <v>533</v>
      </c>
      <c r="J432" s="60">
        <v>1993.92</v>
      </c>
      <c r="K432" s="60">
        <v>0</v>
      </c>
      <c r="L432" s="60">
        <v>0</v>
      </c>
      <c r="M432" s="60">
        <v>0</v>
      </c>
      <c r="N432" s="60">
        <v>0</v>
      </c>
      <c r="O432" s="60">
        <v>0</v>
      </c>
      <c r="P432" s="60">
        <v>0</v>
      </c>
      <c r="Q432" s="60">
        <v>0</v>
      </c>
      <c r="R432" s="60">
        <v>0</v>
      </c>
      <c r="S432" s="70">
        <f>SUM(G432:H432)</f>
        <v>4656.5600000000004</v>
      </c>
      <c r="T432" s="70">
        <f>SUM(J432:N432)</f>
        <v>1993.92</v>
      </c>
    </row>
    <row r="433" spans="1:20" s="62" customFormat="1">
      <c r="A433" s="64">
        <v>1</v>
      </c>
      <c r="B433" s="64">
        <v>3177</v>
      </c>
      <c r="C433" s="67" t="s">
        <v>362</v>
      </c>
      <c r="D433" s="69">
        <v>42135</v>
      </c>
      <c r="E433" s="64" t="s">
        <v>531</v>
      </c>
      <c r="F433" s="64">
        <v>2036</v>
      </c>
      <c r="G433" s="63">
        <v>4656.5600000000004</v>
      </c>
      <c r="H433" s="60">
        <v>0</v>
      </c>
      <c r="I433" s="64" t="s">
        <v>533</v>
      </c>
      <c r="J433" s="60">
        <v>0</v>
      </c>
      <c r="K433" s="60">
        <v>0</v>
      </c>
      <c r="L433" s="60">
        <v>0</v>
      </c>
      <c r="M433" s="60">
        <v>0</v>
      </c>
      <c r="N433" s="60">
        <v>0</v>
      </c>
      <c r="O433" s="60">
        <v>0</v>
      </c>
      <c r="P433" s="60">
        <v>0</v>
      </c>
      <c r="Q433" s="60">
        <v>0</v>
      </c>
      <c r="R433" s="60">
        <v>0</v>
      </c>
      <c r="S433" s="70">
        <f>SUM(G433:H433)</f>
        <v>4656.5600000000004</v>
      </c>
      <c r="T433" s="70">
        <f>SUM(J433:N433)</f>
        <v>0</v>
      </c>
    </row>
    <row r="434" spans="1:20" s="62" customFormat="1">
      <c r="A434" s="64">
        <v>1</v>
      </c>
      <c r="B434" s="64">
        <v>3178</v>
      </c>
      <c r="C434" s="67" t="s">
        <v>363</v>
      </c>
      <c r="D434" s="69">
        <v>42142</v>
      </c>
      <c r="E434" s="64" t="s">
        <v>531</v>
      </c>
      <c r="F434" s="64">
        <v>2036</v>
      </c>
      <c r="G434" s="63">
        <v>4656.5600000000004</v>
      </c>
      <c r="H434" s="60">
        <v>0</v>
      </c>
      <c r="I434" s="64" t="s">
        <v>533</v>
      </c>
      <c r="J434" s="60">
        <v>1993.92</v>
      </c>
      <c r="K434" s="60">
        <v>0</v>
      </c>
      <c r="L434" s="60">
        <v>0</v>
      </c>
      <c r="M434" s="60">
        <v>0</v>
      </c>
      <c r="N434" s="60">
        <v>0</v>
      </c>
      <c r="O434" s="60">
        <v>0</v>
      </c>
      <c r="P434" s="60">
        <v>0</v>
      </c>
      <c r="Q434" s="60">
        <v>0</v>
      </c>
      <c r="R434" s="60">
        <v>0</v>
      </c>
      <c r="S434" s="70">
        <f>SUM(G434:H434)</f>
        <v>4656.5600000000004</v>
      </c>
      <c r="T434" s="70">
        <f>SUM(J434:N434)</f>
        <v>1993.92</v>
      </c>
    </row>
    <row r="435" spans="1:20" s="62" customFormat="1">
      <c r="A435" s="64">
        <v>1</v>
      </c>
      <c r="B435" s="64">
        <v>3180</v>
      </c>
      <c r="C435" s="67" t="s">
        <v>364</v>
      </c>
      <c r="D435" s="69">
        <v>42156</v>
      </c>
      <c r="E435" s="64" t="s">
        <v>531</v>
      </c>
      <c r="F435" s="64">
        <v>2036</v>
      </c>
      <c r="G435" s="63">
        <v>4656.5600000000004</v>
      </c>
      <c r="H435" s="60">
        <v>0</v>
      </c>
      <c r="I435" s="64" t="s">
        <v>533</v>
      </c>
      <c r="J435" s="60">
        <v>1993.92</v>
      </c>
      <c r="K435" s="60">
        <v>0</v>
      </c>
      <c r="L435" s="60">
        <v>0</v>
      </c>
      <c r="M435" s="60">
        <v>0</v>
      </c>
      <c r="N435" s="60">
        <v>0</v>
      </c>
      <c r="O435" s="60">
        <v>0</v>
      </c>
      <c r="P435" s="60">
        <v>0</v>
      </c>
      <c r="Q435" s="60">
        <v>0</v>
      </c>
      <c r="R435" s="60">
        <v>0</v>
      </c>
      <c r="S435" s="70">
        <f>SUM(G435:H435)</f>
        <v>4656.5600000000004</v>
      </c>
      <c r="T435" s="70">
        <f>SUM(J435:N435)</f>
        <v>1993.92</v>
      </c>
    </row>
    <row r="436" spans="1:20" s="62" customFormat="1">
      <c r="A436" s="64">
        <v>1</v>
      </c>
      <c r="B436" s="64">
        <v>3182</v>
      </c>
      <c r="C436" s="67" t="s">
        <v>365</v>
      </c>
      <c r="D436" s="69">
        <v>42186</v>
      </c>
      <c r="E436" s="64" t="s">
        <v>531</v>
      </c>
      <c r="F436" s="64">
        <v>2018</v>
      </c>
      <c r="G436" s="63">
        <v>1537.47</v>
      </c>
      <c r="H436" s="60">
        <v>0</v>
      </c>
      <c r="I436" s="64" t="s">
        <v>533</v>
      </c>
      <c r="J436" s="60">
        <v>0</v>
      </c>
      <c r="K436" s="60">
        <v>0</v>
      </c>
      <c r="L436" s="60">
        <v>0</v>
      </c>
      <c r="M436" s="60">
        <v>0</v>
      </c>
      <c r="N436" s="60">
        <v>0</v>
      </c>
      <c r="O436" s="60">
        <v>0</v>
      </c>
      <c r="P436" s="60">
        <v>0</v>
      </c>
      <c r="Q436" s="60">
        <v>0</v>
      </c>
      <c r="R436" s="60">
        <v>0</v>
      </c>
      <c r="S436" s="70">
        <f>SUM(G436:H436)</f>
        <v>1537.47</v>
      </c>
      <c r="T436" s="70">
        <f>SUM(J436:N436)</f>
        <v>0</v>
      </c>
    </row>
    <row r="437" spans="1:20" s="62" customFormat="1">
      <c r="A437" s="64">
        <v>1</v>
      </c>
      <c r="B437" s="64">
        <v>3183</v>
      </c>
      <c r="C437" s="67" t="s">
        <v>366</v>
      </c>
      <c r="D437" s="69">
        <v>42192</v>
      </c>
      <c r="E437" s="64" t="s">
        <v>531</v>
      </c>
      <c r="F437" s="64">
        <v>2012</v>
      </c>
      <c r="G437" s="63">
        <v>1537.47</v>
      </c>
      <c r="H437" s="60">
        <v>0</v>
      </c>
      <c r="I437" s="64" t="s">
        <v>533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70">
        <f>SUM(G437:H437)</f>
        <v>1537.47</v>
      </c>
      <c r="T437" s="70">
        <f>SUM(J437:N437)</f>
        <v>0</v>
      </c>
    </row>
    <row r="438" spans="1:20" s="62" customFormat="1">
      <c r="A438" s="64">
        <v>1</v>
      </c>
      <c r="B438" s="64">
        <v>3193</v>
      </c>
      <c r="C438" s="67" t="s">
        <v>367</v>
      </c>
      <c r="D438" s="69">
        <v>42219</v>
      </c>
      <c r="E438" s="64" t="s">
        <v>531</v>
      </c>
      <c r="F438" s="64">
        <v>2009</v>
      </c>
      <c r="G438" s="63">
        <v>1537.47</v>
      </c>
      <c r="H438" s="60">
        <v>0</v>
      </c>
      <c r="I438" s="64" t="s">
        <v>533</v>
      </c>
      <c r="J438" s="60">
        <v>0</v>
      </c>
      <c r="K438" s="60">
        <v>0</v>
      </c>
      <c r="L438" s="60">
        <v>0</v>
      </c>
      <c r="M438" s="60">
        <v>0</v>
      </c>
      <c r="N438" s="60">
        <v>0</v>
      </c>
      <c r="O438" s="60">
        <v>0</v>
      </c>
      <c r="P438" s="60">
        <v>0</v>
      </c>
      <c r="Q438" s="60">
        <v>0</v>
      </c>
      <c r="R438" s="60">
        <v>0</v>
      </c>
      <c r="S438" s="70">
        <f>SUM(G438:H438)</f>
        <v>1537.47</v>
      </c>
      <c r="T438" s="70">
        <f>SUM(J438:N438)</f>
        <v>0</v>
      </c>
    </row>
    <row r="439" spans="1:20" s="62" customFormat="1">
      <c r="A439" s="64">
        <v>1</v>
      </c>
      <c r="B439" s="64">
        <v>3194</v>
      </c>
      <c r="C439" s="67" t="s">
        <v>368</v>
      </c>
      <c r="D439" s="69">
        <v>42226</v>
      </c>
      <c r="E439" s="64" t="s">
        <v>531</v>
      </c>
      <c r="F439" s="64">
        <v>2025</v>
      </c>
      <c r="G439" s="63">
        <v>2675.02</v>
      </c>
      <c r="H439" s="60">
        <v>0</v>
      </c>
      <c r="I439" s="64" t="s">
        <v>533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5739.47</v>
      </c>
      <c r="Q439" s="60">
        <v>0</v>
      </c>
      <c r="R439" s="60">
        <v>0</v>
      </c>
      <c r="S439" s="70">
        <f>SUM(G439:H439)</f>
        <v>2675.02</v>
      </c>
      <c r="T439" s="70">
        <f>SUM(J439:N439)</f>
        <v>0</v>
      </c>
    </row>
    <row r="440" spans="1:20" s="62" customFormat="1">
      <c r="A440" s="64">
        <v>55</v>
      </c>
      <c r="B440" s="64">
        <v>3228</v>
      </c>
      <c r="C440" s="67" t="s">
        <v>505</v>
      </c>
      <c r="D440" s="69">
        <v>42706</v>
      </c>
      <c r="E440" s="64" t="s">
        <v>531</v>
      </c>
      <c r="F440" s="64">
        <v>2010</v>
      </c>
      <c r="G440" s="63">
        <v>1537.47</v>
      </c>
      <c r="H440" s="60">
        <v>0</v>
      </c>
      <c r="I440" s="64" t="s">
        <v>533</v>
      </c>
      <c r="J440" s="60">
        <v>0</v>
      </c>
      <c r="K440" s="60">
        <v>0</v>
      </c>
      <c r="L440" s="60">
        <v>0</v>
      </c>
      <c r="M440" s="60">
        <v>0</v>
      </c>
      <c r="N440" s="60">
        <v>0</v>
      </c>
      <c r="O440" s="60">
        <v>0</v>
      </c>
      <c r="P440" s="60">
        <v>0</v>
      </c>
      <c r="Q440" s="60">
        <v>0</v>
      </c>
      <c r="R440" s="60">
        <v>0</v>
      </c>
      <c r="S440" s="70">
        <f>SUM(G440:H440)</f>
        <v>1537.47</v>
      </c>
      <c r="T440" s="70">
        <f>SUM(J440:N440)</f>
        <v>0</v>
      </c>
    </row>
    <row r="441" spans="1:20" s="62" customFormat="1">
      <c r="A441" s="64">
        <v>1</v>
      </c>
      <c r="B441" s="64">
        <v>3229</v>
      </c>
      <c r="C441" s="67" t="s">
        <v>375</v>
      </c>
      <c r="D441" s="69">
        <v>42737</v>
      </c>
      <c r="E441" s="64" t="s">
        <v>531</v>
      </c>
      <c r="F441" s="64">
        <v>2020</v>
      </c>
      <c r="G441" s="63">
        <v>1537.47</v>
      </c>
      <c r="H441" s="60">
        <v>0</v>
      </c>
      <c r="I441" s="64" t="s">
        <v>533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70">
        <f>SUM(G441:H441)</f>
        <v>1537.47</v>
      </c>
      <c r="T441" s="70">
        <f>SUM(J441:N441)</f>
        <v>0</v>
      </c>
    </row>
    <row r="442" spans="1:20" s="62" customFormat="1">
      <c r="A442" s="64">
        <v>1</v>
      </c>
      <c r="B442" s="64">
        <v>3230</v>
      </c>
      <c r="C442" s="67" t="s">
        <v>376</v>
      </c>
      <c r="D442" s="69">
        <v>42737</v>
      </c>
      <c r="E442" s="64" t="s">
        <v>531</v>
      </c>
      <c r="F442" s="64">
        <v>1241</v>
      </c>
      <c r="G442" s="63">
        <v>2675.02</v>
      </c>
      <c r="H442" s="60">
        <v>0</v>
      </c>
      <c r="I442" s="64" t="s">
        <v>533</v>
      </c>
      <c r="J442" s="60">
        <v>0</v>
      </c>
      <c r="K442" s="60">
        <v>0</v>
      </c>
      <c r="L442" s="60">
        <v>0</v>
      </c>
      <c r="M442" s="60">
        <v>0</v>
      </c>
      <c r="N442" s="60">
        <v>0</v>
      </c>
      <c r="O442" s="60">
        <v>0</v>
      </c>
      <c r="P442" s="60">
        <v>1012.78</v>
      </c>
      <c r="Q442" s="60">
        <v>0</v>
      </c>
      <c r="R442" s="60">
        <v>0</v>
      </c>
      <c r="S442" s="70">
        <f>SUM(G442:H442)</f>
        <v>2675.02</v>
      </c>
      <c r="T442" s="70">
        <f>SUM(J442:N442)</f>
        <v>0</v>
      </c>
    </row>
    <row r="443" spans="1:20" s="62" customFormat="1">
      <c r="A443" s="64">
        <v>1</v>
      </c>
      <c r="B443" s="64">
        <v>3232</v>
      </c>
      <c r="C443" s="67" t="s">
        <v>377</v>
      </c>
      <c r="D443" s="69">
        <v>42737</v>
      </c>
      <c r="E443" s="64" t="s">
        <v>531</v>
      </c>
      <c r="F443" s="64">
        <v>2020</v>
      </c>
      <c r="G443" s="63">
        <v>1537.47</v>
      </c>
      <c r="H443" s="60">
        <v>0</v>
      </c>
      <c r="I443" s="64" t="s">
        <v>533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70">
        <f>SUM(G443:H443)</f>
        <v>1537.47</v>
      </c>
      <c r="T443" s="70">
        <f>SUM(J443:N443)</f>
        <v>0</v>
      </c>
    </row>
    <row r="444" spans="1:20" s="62" customFormat="1">
      <c r="A444" s="64">
        <v>1</v>
      </c>
      <c r="B444" s="64">
        <v>3233</v>
      </c>
      <c r="C444" s="67" t="s">
        <v>378</v>
      </c>
      <c r="D444" s="69">
        <v>42737</v>
      </c>
      <c r="E444" s="64" t="s">
        <v>531</v>
      </c>
      <c r="F444" s="64">
        <v>2014</v>
      </c>
      <c r="G444" s="63">
        <v>1537.47</v>
      </c>
      <c r="H444" s="60">
        <v>0</v>
      </c>
      <c r="I444" s="64" t="s">
        <v>533</v>
      </c>
      <c r="J444" s="60">
        <v>0</v>
      </c>
      <c r="K444" s="60">
        <v>0</v>
      </c>
      <c r="L444" s="60">
        <v>0</v>
      </c>
      <c r="M444" s="60">
        <v>0</v>
      </c>
      <c r="N444" s="60">
        <v>0</v>
      </c>
      <c r="O444" s="60">
        <v>0</v>
      </c>
      <c r="P444" s="60">
        <v>0</v>
      </c>
      <c r="Q444" s="60">
        <v>0</v>
      </c>
      <c r="R444" s="60">
        <v>0</v>
      </c>
      <c r="S444" s="70">
        <f>SUM(G444:H444)</f>
        <v>1537.47</v>
      </c>
      <c r="T444" s="70">
        <f>SUM(J444:N444)</f>
        <v>0</v>
      </c>
    </row>
    <row r="445" spans="1:20" s="62" customFormat="1">
      <c r="A445" s="64">
        <v>1</v>
      </c>
      <c r="B445" s="64">
        <v>3234</v>
      </c>
      <c r="C445" s="67" t="s">
        <v>379</v>
      </c>
      <c r="D445" s="69">
        <v>42737</v>
      </c>
      <c r="E445" s="64" t="s">
        <v>531</v>
      </c>
      <c r="F445" s="64">
        <v>2027</v>
      </c>
      <c r="G445" s="63">
        <v>2675.02</v>
      </c>
      <c r="H445" s="60">
        <v>0</v>
      </c>
      <c r="I445" s="64" t="s">
        <v>533</v>
      </c>
      <c r="J445" s="60">
        <v>1993.92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70">
        <f>SUM(G445:H445)</f>
        <v>2675.02</v>
      </c>
      <c r="T445" s="70">
        <f>SUM(J445:N445)</f>
        <v>1993.92</v>
      </c>
    </row>
    <row r="446" spans="1:20" s="62" customFormat="1">
      <c r="A446" s="64">
        <v>1</v>
      </c>
      <c r="B446" s="64">
        <v>3237</v>
      </c>
      <c r="C446" s="67" t="s">
        <v>380</v>
      </c>
      <c r="D446" s="69">
        <v>42751</v>
      </c>
      <c r="E446" s="64" t="s">
        <v>531</v>
      </c>
      <c r="F446" s="64">
        <v>2016</v>
      </c>
      <c r="G446" s="63">
        <v>1537.47</v>
      </c>
      <c r="H446" s="60">
        <v>0</v>
      </c>
      <c r="I446" s="64" t="s">
        <v>533</v>
      </c>
      <c r="J446" s="60">
        <v>0</v>
      </c>
      <c r="K446" s="60">
        <v>0</v>
      </c>
      <c r="L446" s="60">
        <v>0</v>
      </c>
      <c r="M446" s="60">
        <v>0</v>
      </c>
      <c r="N446" s="60">
        <v>0</v>
      </c>
      <c r="O446" s="60">
        <v>0</v>
      </c>
      <c r="P446" s="60">
        <v>0</v>
      </c>
      <c r="Q446" s="60">
        <v>0</v>
      </c>
      <c r="R446" s="60">
        <v>0</v>
      </c>
      <c r="S446" s="70">
        <f>SUM(G446:H446)</f>
        <v>1537.47</v>
      </c>
      <c r="T446" s="70">
        <f>SUM(J446:N446)</f>
        <v>0</v>
      </c>
    </row>
    <row r="447" spans="1:20" s="62" customFormat="1">
      <c r="A447" s="64">
        <v>1</v>
      </c>
      <c r="B447" s="64">
        <v>3241</v>
      </c>
      <c r="C447" s="67" t="s">
        <v>381</v>
      </c>
      <c r="D447" s="69">
        <v>42814</v>
      </c>
      <c r="E447" s="64" t="s">
        <v>531</v>
      </c>
      <c r="F447" s="64">
        <v>2020</v>
      </c>
      <c r="G447" s="63">
        <v>1537.47</v>
      </c>
      <c r="H447" s="60">
        <v>0</v>
      </c>
      <c r="I447" s="64" t="s">
        <v>533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70">
        <f>SUM(G447:H447)</f>
        <v>1537.47</v>
      </c>
      <c r="T447" s="70">
        <f>SUM(J447:N447)</f>
        <v>0</v>
      </c>
    </row>
    <row r="448" spans="1:20" s="62" customFormat="1">
      <c r="A448" s="64">
        <v>1</v>
      </c>
      <c r="B448" s="64">
        <v>3242</v>
      </c>
      <c r="C448" s="67" t="s">
        <v>382</v>
      </c>
      <c r="D448" s="69">
        <v>42814</v>
      </c>
      <c r="E448" s="64" t="s">
        <v>531</v>
      </c>
      <c r="F448" s="64">
        <v>2020</v>
      </c>
      <c r="G448" s="63">
        <v>1537.47</v>
      </c>
      <c r="H448" s="60">
        <v>0</v>
      </c>
      <c r="I448" s="64" t="s">
        <v>533</v>
      </c>
      <c r="J448" s="60">
        <v>0</v>
      </c>
      <c r="K448" s="60">
        <v>0</v>
      </c>
      <c r="L448" s="60">
        <v>0</v>
      </c>
      <c r="M448" s="60">
        <v>0</v>
      </c>
      <c r="N448" s="60">
        <v>0</v>
      </c>
      <c r="O448" s="60">
        <v>0</v>
      </c>
      <c r="P448" s="60">
        <v>0</v>
      </c>
      <c r="Q448" s="60">
        <v>0</v>
      </c>
      <c r="R448" s="60">
        <v>0</v>
      </c>
      <c r="S448" s="70">
        <f>SUM(G448:H448)</f>
        <v>1537.47</v>
      </c>
      <c r="T448" s="70">
        <f>SUM(J448:N448)</f>
        <v>0</v>
      </c>
    </row>
    <row r="449" spans="1:20" s="62" customFormat="1">
      <c r="A449" s="64">
        <v>1</v>
      </c>
      <c r="B449" s="64">
        <v>3281</v>
      </c>
      <c r="C449" s="67" t="s">
        <v>395</v>
      </c>
      <c r="D449" s="69">
        <v>42870</v>
      </c>
      <c r="E449" s="64" t="s">
        <v>531</v>
      </c>
      <c r="F449" s="64">
        <v>2014</v>
      </c>
      <c r="G449" s="63">
        <v>1537.47</v>
      </c>
      <c r="H449" s="60">
        <v>0</v>
      </c>
      <c r="I449" s="64" t="s">
        <v>533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70">
        <f>SUM(G449:H449)</f>
        <v>1537.47</v>
      </c>
      <c r="T449" s="70">
        <f>SUM(J449:N449)</f>
        <v>0</v>
      </c>
    </row>
    <row r="450" spans="1:20" s="62" customFormat="1">
      <c r="A450" s="64">
        <v>1</v>
      </c>
      <c r="B450" s="64">
        <v>3317</v>
      </c>
      <c r="C450" s="67" t="s">
        <v>404</v>
      </c>
      <c r="D450" s="69">
        <v>42948</v>
      </c>
      <c r="E450" s="64" t="s">
        <v>531</v>
      </c>
      <c r="F450" s="64">
        <v>2008</v>
      </c>
      <c r="G450" s="63">
        <v>1537.49</v>
      </c>
      <c r="H450" s="60">
        <v>0</v>
      </c>
      <c r="I450" s="64" t="s">
        <v>533</v>
      </c>
      <c r="J450" s="60">
        <v>0</v>
      </c>
      <c r="K450" s="60">
        <v>0</v>
      </c>
      <c r="L450" s="60">
        <v>0</v>
      </c>
      <c r="M450" s="60">
        <v>0</v>
      </c>
      <c r="N450" s="60">
        <v>0</v>
      </c>
      <c r="O450" s="60">
        <v>0</v>
      </c>
      <c r="P450" s="60">
        <v>0</v>
      </c>
      <c r="Q450" s="60">
        <v>0</v>
      </c>
      <c r="R450" s="60">
        <v>0</v>
      </c>
      <c r="S450" s="70">
        <f>SUM(G450:H450)</f>
        <v>1537.49</v>
      </c>
      <c r="T450" s="70">
        <f>SUM(J450:N450)</f>
        <v>0</v>
      </c>
    </row>
    <row r="451" spans="1:20" s="62" customFormat="1">
      <c r="A451" s="64">
        <v>1</v>
      </c>
      <c r="B451" s="64">
        <v>3322</v>
      </c>
      <c r="C451" s="67" t="s">
        <v>407</v>
      </c>
      <c r="D451" s="69">
        <v>42997</v>
      </c>
      <c r="E451" s="64" t="s">
        <v>531</v>
      </c>
      <c r="F451" s="64">
        <v>1074</v>
      </c>
      <c r="G451" s="63">
        <v>1537.49</v>
      </c>
      <c r="H451" s="60">
        <v>0</v>
      </c>
      <c r="I451" s="64" t="s">
        <v>533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70">
        <f>SUM(G451:H451)</f>
        <v>1537.49</v>
      </c>
      <c r="T451" s="70">
        <f>SUM(J451:N451)</f>
        <v>0</v>
      </c>
    </row>
    <row r="452" spans="1:20" s="62" customFormat="1">
      <c r="A452" s="64">
        <v>1</v>
      </c>
      <c r="B452" s="64">
        <v>3333</v>
      </c>
      <c r="C452" s="67" t="s">
        <v>413</v>
      </c>
      <c r="D452" s="69">
        <v>43192</v>
      </c>
      <c r="E452" s="64" t="s">
        <v>531</v>
      </c>
      <c r="F452" s="64">
        <v>2003</v>
      </c>
      <c r="G452" s="63">
        <v>1152.1300000000001</v>
      </c>
      <c r="H452" s="60">
        <v>0</v>
      </c>
      <c r="I452" s="64" t="s">
        <v>533</v>
      </c>
      <c r="J452" s="60">
        <v>0</v>
      </c>
      <c r="K452" s="60">
        <v>0</v>
      </c>
      <c r="L452" s="60">
        <v>0</v>
      </c>
      <c r="M452" s="60">
        <v>0</v>
      </c>
      <c r="N452" s="60">
        <v>0</v>
      </c>
      <c r="O452" s="60">
        <v>0</v>
      </c>
      <c r="P452" s="60">
        <v>0</v>
      </c>
      <c r="Q452" s="60">
        <v>0</v>
      </c>
      <c r="R452" s="60">
        <v>0</v>
      </c>
      <c r="S452" s="70">
        <f>SUM(G452:H452)</f>
        <v>1152.1300000000001</v>
      </c>
      <c r="T452" s="70">
        <f>SUM(J452:N452)</f>
        <v>0</v>
      </c>
    </row>
    <row r="453" spans="1:20" s="62" customFormat="1">
      <c r="A453" s="64">
        <v>1</v>
      </c>
      <c r="B453" s="64">
        <v>3336</v>
      </c>
      <c r="C453" s="67" t="s">
        <v>414</v>
      </c>
      <c r="D453" s="69">
        <v>43255</v>
      </c>
      <c r="E453" s="64" t="s">
        <v>531</v>
      </c>
      <c r="F453" s="64">
        <v>2003</v>
      </c>
      <c r="G453" s="63">
        <v>1152.1300000000001</v>
      </c>
      <c r="H453" s="60">
        <v>0</v>
      </c>
      <c r="I453" s="64" t="s">
        <v>533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70">
        <f>SUM(G453:H453)</f>
        <v>1152.1300000000001</v>
      </c>
      <c r="T453" s="70">
        <f>SUM(J453:N453)</f>
        <v>0</v>
      </c>
    </row>
    <row r="454" spans="1:20" s="62" customFormat="1">
      <c r="A454" s="64">
        <v>1</v>
      </c>
      <c r="B454" s="64">
        <v>3339</v>
      </c>
      <c r="C454" s="67" t="s">
        <v>416</v>
      </c>
      <c r="D454" s="69">
        <v>43271</v>
      </c>
      <c r="E454" s="64" t="s">
        <v>531</v>
      </c>
      <c r="F454" s="64">
        <v>1164</v>
      </c>
      <c r="G454" s="63">
        <v>2675.02</v>
      </c>
      <c r="H454" s="60">
        <v>0</v>
      </c>
      <c r="I454" s="64" t="s">
        <v>533</v>
      </c>
      <c r="J454" s="60">
        <v>0</v>
      </c>
      <c r="K454" s="60">
        <v>0</v>
      </c>
      <c r="L454" s="60">
        <v>0</v>
      </c>
      <c r="M454" s="60">
        <v>0</v>
      </c>
      <c r="N454" s="60">
        <v>0</v>
      </c>
      <c r="O454" s="60">
        <v>0</v>
      </c>
      <c r="P454" s="60">
        <v>0</v>
      </c>
      <c r="Q454" s="60">
        <v>0</v>
      </c>
      <c r="R454" s="60">
        <v>0</v>
      </c>
      <c r="S454" s="70">
        <f>SUM(G454:H454)</f>
        <v>2675.02</v>
      </c>
      <c r="T454" s="70">
        <f>SUM(J454:N454)</f>
        <v>0</v>
      </c>
    </row>
    <row r="455" spans="1:20" s="62" customFormat="1">
      <c r="A455" s="64">
        <v>1</v>
      </c>
      <c r="B455" s="64">
        <v>3344</v>
      </c>
      <c r="C455" s="67" t="s">
        <v>420</v>
      </c>
      <c r="D455" s="69">
        <v>43346</v>
      </c>
      <c r="E455" s="64" t="s">
        <v>531</v>
      </c>
      <c r="F455" s="64">
        <v>2003</v>
      </c>
      <c r="G455" s="63">
        <v>1048.8800000000001</v>
      </c>
      <c r="H455" s="60">
        <v>0</v>
      </c>
      <c r="I455" s="64" t="s">
        <v>533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70">
        <f>SUM(G455:H455)</f>
        <v>1048.8800000000001</v>
      </c>
      <c r="T455" s="70">
        <f>SUM(J455:N455)</f>
        <v>0</v>
      </c>
    </row>
    <row r="456" spans="1:20" s="62" customFormat="1">
      <c r="A456" s="64">
        <v>1</v>
      </c>
      <c r="B456" s="64">
        <v>3345</v>
      </c>
      <c r="C456" s="67" t="s">
        <v>421</v>
      </c>
      <c r="D456" s="69">
        <v>43346</v>
      </c>
      <c r="E456" s="64" t="s">
        <v>531</v>
      </c>
      <c r="F456" s="64">
        <v>2042</v>
      </c>
      <c r="G456" s="63">
        <v>1152.1300000000001</v>
      </c>
      <c r="H456" s="60">
        <v>0</v>
      </c>
      <c r="I456" s="64" t="s">
        <v>533</v>
      </c>
      <c r="J456" s="60">
        <v>0</v>
      </c>
      <c r="K456" s="60">
        <v>0</v>
      </c>
      <c r="L456" s="60">
        <v>0</v>
      </c>
      <c r="M456" s="60">
        <v>0</v>
      </c>
      <c r="N456" s="60">
        <v>0</v>
      </c>
      <c r="O456" s="60">
        <v>0</v>
      </c>
      <c r="P456" s="60">
        <v>0</v>
      </c>
      <c r="Q456" s="60">
        <v>0</v>
      </c>
      <c r="R456" s="60">
        <v>0</v>
      </c>
      <c r="S456" s="70">
        <f>SUM(G456:H456)</f>
        <v>1152.1300000000001</v>
      </c>
      <c r="T456" s="70">
        <f>SUM(J456:N456)</f>
        <v>0</v>
      </c>
    </row>
    <row r="457" spans="1:20" s="62" customFormat="1">
      <c r="A457" s="64">
        <v>1</v>
      </c>
      <c r="B457" s="64">
        <v>3346</v>
      </c>
      <c r="C457" s="67" t="s">
        <v>422</v>
      </c>
      <c r="D457" s="69">
        <v>43346</v>
      </c>
      <c r="E457" s="64" t="s">
        <v>531</v>
      </c>
      <c r="F457" s="64">
        <v>2003</v>
      </c>
      <c r="G457" s="63">
        <v>1048.8800000000001</v>
      </c>
      <c r="H457" s="60">
        <v>0</v>
      </c>
      <c r="I457" s="64" t="s">
        <v>533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70">
        <f>SUM(G457:H457)</f>
        <v>1048.8800000000001</v>
      </c>
      <c r="T457" s="70">
        <f>SUM(J457:N457)</f>
        <v>0</v>
      </c>
    </row>
    <row r="458" spans="1:20" s="62" customFormat="1">
      <c r="A458" s="64">
        <v>1</v>
      </c>
      <c r="B458" s="64">
        <v>3348</v>
      </c>
      <c r="C458" s="67" t="s">
        <v>423</v>
      </c>
      <c r="D458" s="69">
        <v>43346</v>
      </c>
      <c r="E458" s="64" t="s">
        <v>531</v>
      </c>
      <c r="F458" s="64">
        <v>2042</v>
      </c>
      <c r="G458" s="63">
        <v>1152.1300000000001</v>
      </c>
      <c r="H458" s="60">
        <v>0</v>
      </c>
      <c r="I458" s="64" t="s">
        <v>533</v>
      </c>
      <c r="J458" s="60">
        <v>0</v>
      </c>
      <c r="K458" s="60">
        <v>0</v>
      </c>
      <c r="L458" s="60">
        <v>0</v>
      </c>
      <c r="M458" s="60">
        <v>0</v>
      </c>
      <c r="N458" s="60">
        <v>0</v>
      </c>
      <c r="O458" s="60">
        <v>0</v>
      </c>
      <c r="P458" s="60">
        <v>0</v>
      </c>
      <c r="Q458" s="60">
        <v>0</v>
      </c>
      <c r="R458" s="60">
        <v>0</v>
      </c>
      <c r="S458" s="70">
        <f>SUM(G458:H458)</f>
        <v>1152.1300000000001</v>
      </c>
      <c r="T458" s="70">
        <f>SUM(J458:N458)</f>
        <v>0</v>
      </c>
    </row>
    <row r="459" spans="1:20" s="62" customFormat="1">
      <c r="A459" s="64">
        <v>1</v>
      </c>
      <c r="B459" s="64">
        <v>3349</v>
      </c>
      <c r="C459" s="67" t="s">
        <v>424</v>
      </c>
      <c r="D459" s="69">
        <v>43346</v>
      </c>
      <c r="E459" s="64" t="s">
        <v>531</v>
      </c>
      <c r="F459" s="64">
        <v>2003</v>
      </c>
      <c r="G459" s="63">
        <v>1048.8800000000001</v>
      </c>
      <c r="H459" s="60">
        <v>0</v>
      </c>
      <c r="I459" s="64" t="s">
        <v>533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70">
        <f>SUM(G459:H459)</f>
        <v>1048.8800000000001</v>
      </c>
      <c r="T459" s="70">
        <f>SUM(J459:N459)</f>
        <v>0</v>
      </c>
    </row>
    <row r="460" spans="1:20" s="62" customFormat="1">
      <c r="A460" s="64">
        <v>1</v>
      </c>
      <c r="B460" s="64">
        <v>3351</v>
      </c>
      <c r="C460" s="67" t="s">
        <v>425</v>
      </c>
      <c r="D460" s="69">
        <v>43346</v>
      </c>
      <c r="E460" s="64" t="s">
        <v>531</v>
      </c>
      <c r="F460" s="64">
        <v>2003</v>
      </c>
      <c r="G460" s="63">
        <v>1048.8800000000001</v>
      </c>
      <c r="H460" s="60">
        <v>0</v>
      </c>
      <c r="I460" s="64" t="s">
        <v>533</v>
      </c>
      <c r="J460" s="60">
        <v>0</v>
      </c>
      <c r="K460" s="60">
        <v>0</v>
      </c>
      <c r="L460" s="60">
        <v>0</v>
      </c>
      <c r="M460" s="60">
        <v>0</v>
      </c>
      <c r="N460" s="60">
        <v>0</v>
      </c>
      <c r="O460" s="60">
        <v>0</v>
      </c>
      <c r="P460" s="60">
        <v>0</v>
      </c>
      <c r="Q460" s="60">
        <v>0</v>
      </c>
      <c r="R460" s="60">
        <v>0</v>
      </c>
      <c r="S460" s="70">
        <f>SUM(G460:H460)</f>
        <v>1048.8800000000001</v>
      </c>
      <c r="T460" s="70">
        <f>SUM(J460:N460)</f>
        <v>0</v>
      </c>
    </row>
    <row r="461" spans="1:20" s="62" customFormat="1">
      <c r="A461" s="64">
        <v>1</v>
      </c>
      <c r="B461" s="64">
        <v>3352</v>
      </c>
      <c r="C461" s="67" t="s">
        <v>426</v>
      </c>
      <c r="D461" s="69">
        <v>43346</v>
      </c>
      <c r="E461" s="64" t="s">
        <v>531</v>
      </c>
      <c r="F461" s="64">
        <v>1140</v>
      </c>
      <c r="G461" s="63">
        <v>1537.48</v>
      </c>
      <c r="H461" s="60">
        <v>0</v>
      </c>
      <c r="I461" s="64" t="s">
        <v>533</v>
      </c>
      <c r="J461" s="60">
        <v>0</v>
      </c>
      <c r="K461" s="60">
        <v>0</v>
      </c>
      <c r="L461" s="60">
        <v>0</v>
      </c>
      <c r="M461" s="60">
        <v>0</v>
      </c>
      <c r="N461" s="60">
        <v>0</v>
      </c>
      <c r="O461" s="60">
        <v>0</v>
      </c>
      <c r="P461" s="60">
        <v>0</v>
      </c>
      <c r="Q461" s="60">
        <v>0</v>
      </c>
      <c r="R461" s="60">
        <v>0</v>
      </c>
      <c r="S461" s="70">
        <f>SUM(G461:H461)</f>
        <v>1537.48</v>
      </c>
      <c r="T461" s="70">
        <f>SUM(J461:N461)</f>
        <v>0</v>
      </c>
    </row>
    <row r="462" spans="1:20" s="62" customFormat="1">
      <c r="A462" s="64">
        <v>1</v>
      </c>
      <c r="B462" s="64">
        <v>3353</v>
      </c>
      <c r="C462" s="67" t="s">
        <v>427</v>
      </c>
      <c r="D462" s="69">
        <v>43346</v>
      </c>
      <c r="E462" s="64" t="s">
        <v>531</v>
      </c>
      <c r="F462" s="64">
        <v>2003</v>
      </c>
      <c r="G462" s="63">
        <v>1152.1300000000001</v>
      </c>
      <c r="H462" s="60">
        <v>0</v>
      </c>
      <c r="I462" s="64" t="s">
        <v>533</v>
      </c>
      <c r="J462" s="60">
        <v>0</v>
      </c>
      <c r="K462" s="60">
        <v>0</v>
      </c>
      <c r="L462" s="60">
        <v>0</v>
      </c>
      <c r="M462" s="60">
        <v>0</v>
      </c>
      <c r="N462" s="60">
        <v>0</v>
      </c>
      <c r="O462" s="60">
        <v>0</v>
      </c>
      <c r="P462" s="60">
        <v>0</v>
      </c>
      <c r="Q462" s="60">
        <v>0</v>
      </c>
      <c r="R462" s="60">
        <v>0</v>
      </c>
      <c r="S462" s="70">
        <f>SUM(G462:H462)</f>
        <v>1152.1300000000001</v>
      </c>
      <c r="T462" s="70">
        <f>SUM(J462:N462)</f>
        <v>0</v>
      </c>
    </row>
    <row r="463" spans="1:20" s="62" customFormat="1">
      <c r="A463" s="64">
        <v>1</v>
      </c>
      <c r="B463" s="64">
        <v>3354</v>
      </c>
      <c r="C463" s="67" t="s">
        <v>428</v>
      </c>
      <c r="D463" s="69">
        <v>43362</v>
      </c>
      <c r="E463" s="64" t="s">
        <v>531</v>
      </c>
      <c r="F463" s="64">
        <v>2003</v>
      </c>
      <c r="G463" s="63">
        <v>1048.8800000000001</v>
      </c>
      <c r="H463" s="60">
        <v>0</v>
      </c>
      <c r="I463" s="64" t="s">
        <v>533</v>
      </c>
      <c r="J463" s="60">
        <v>0</v>
      </c>
      <c r="K463" s="60">
        <v>0</v>
      </c>
      <c r="L463" s="60">
        <v>0</v>
      </c>
      <c r="M463" s="60">
        <v>0</v>
      </c>
      <c r="N463" s="60">
        <v>0</v>
      </c>
      <c r="O463" s="60">
        <v>0</v>
      </c>
      <c r="P463" s="60">
        <v>0</v>
      </c>
      <c r="Q463" s="60">
        <v>0</v>
      </c>
      <c r="R463" s="60">
        <v>0</v>
      </c>
      <c r="S463" s="70">
        <f>SUM(G463:H463)</f>
        <v>1048.8800000000001</v>
      </c>
      <c r="T463" s="70">
        <f>SUM(J463:N463)</f>
        <v>0</v>
      </c>
    </row>
    <row r="464" spans="1:20" s="62" customFormat="1">
      <c r="A464" s="64">
        <v>1</v>
      </c>
      <c r="B464" s="64">
        <v>3355</v>
      </c>
      <c r="C464" s="67" t="s">
        <v>429</v>
      </c>
      <c r="D464" s="69">
        <v>43362</v>
      </c>
      <c r="E464" s="64" t="s">
        <v>531</v>
      </c>
      <c r="F464" s="64">
        <v>2042</v>
      </c>
      <c r="G464" s="63">
        <v>1152.1300000000001</v>
      </c>
      <c r="H464" s="60">
        <v>0</v>
      </c>
      <c r="I464" s="64" t="s">
        <v>533</v>
      </c>
      <c r="J464" s="60">
        <v>0</v>
      </c>
      <c r="K464" s="60">
        <v>0</v>
      </c>
      <c r="L464" s="60">
        <v>0</v>
      </c>
      <c r="M464" s="60">
        <v>0</v>
      </c>
      <c r="N464" s="60">
        <v>0</v>
      </c>
      <c r="O464" s="60">
        <v>0</v>
      </c>
      <c r="P464" s="60">
        <v>0</v>
      </c>
      <c r="Q464" s="60">
        <v>0</v>
      </c>
      <c r="R464" s="60">
        <v>0</v>
      </c>
      <c r="S464" s="70">
        <f>SUM(G464:H464)</f>
        <v>1152.1300000000001</v>
      </c>
      <c r="T464" s="70">
        <f>SUM(J464:N464)</f>
        <v>0</v>
      </c>
    </row>
    <row r="465" spans="1:20" s="62" customFormat="1">
      <c r="A465" s="64">
        <v>1</v>
      </c>
      <c r="B465" s="64">
        <v>3356</v>
      </c>
      <c r="C465" s="67" t="s">
        <v>430</v>
      </c>
      <c r="D465" s="69">
        <v>43362</v>
      </c>
      <c r="E465" s="64" t="s">
        <v>531</v>
      </c>
      <c r="F465" s="64">
        <v>2003</v>
      </c>
      <c r="G465" s="63">
        <v>1048.8800000000001</v>
      </c>
      <c r="H465" s="60">
        <v>0</v>
      </c>
      <c r="I465" s="64" t="s">
        <v>533</v>
      </c>
      <c r="J465" s="60">
        <v>0</v>
      </c>
      <c r="K465" s="60">
        <v>0</v>
      </c>
      <c r="L465" s="60">
        <v>0</v>
      </c>
      <c r="M465" s="60">
        <v>0</v>
      </c>
      <c r="N465" s="60">
        <v>0</v>
      </c>
      <c r="O465" s="60">
        <v>0</v>
      </c>
      <c r="P465" s="60">
        <v>0</v>
      </c>
      <c r="Q465" s="60">
        <v>0</v>
      </c>
      <c r="R465" s="60">
        <v>0</v>
      </c>
      <c r="S465" s="70">
        <f>SUM(G465:H465)</f>
        <v>1048.8800000000001</v>
      </c>
      <c r="T465" s="70">
        <f>SUM(J465:N465)</f>
        <v>0</v>
      </c>
    </row>
    <row r="466" spans="1:20" s="62" customFormat="1">
      <c r="A466" s="64">
        <v>1</v>
      </c>
      <c r="B466" s="64">
        <v>3364</v>
      </c>
      <c r="C466" s="67" t="s">
        <v>436</v>
      </c>
      <c r="D466" s="69">
        <v>43699</v>
      </c>
      <c r="E466" s="64" t="s">
        <v>531</v>
      </c>
      <c r="F466" s="64">
        <v>2003</v>
      </c>
      <c r="G466" s="63">
        <v>1048.8800000000001</v>
      </c>
      <c r="H466" s="60">
        <v>0</v>
      </c>
      <c r="I466" s="64" t="s">
        <v>533</v>
      </c>
      <c r="J466" s="60">
        <v>0</v>
      </c>
      <c r="K466" s="60">
        <v>0</v>
      </c>
      <c r="L466" s="60">
        <v>0</v>
      </c>
      <c r="M466" s="60">
        <v>0</v>
      </c>
      <c r="N466" s="60">
        <v>0</v>
      </c>
      <c r="O466" s="60">
        <v>0</v>
      </c>
      <c r="P466" s="60">
        <v>0</v>
      </c>
      <c r="Q466" s="60">
        <v>0</v>
      </c>
      <c r="R466" s="60">
        <v>0</v>
      </c>
      <c r="S466" s="70">
        <f>SUM(G466:H466)</f>
        <v>1048.8800000000001</v>
      </c>
      <c r="T466" s="70">
        <f>SUM(J466:N466)</f>
        <v>0</v>
      </c>
    </row>
    <row r="467" spans="1:20" s="62" customFormat="1">
      <c r="A467" s="64">
        <v>1</v>
      </c>
      <c r="B467" s="64">
        <v>2274</v>
      </c>
      <c r="C467" s="67" t="s">
        <v>132</v>
      </c>
      <c r="D467" s="69">
        <v>37883</v>
      </c>
      <c r="E467" s="64" t="s">
        <v>531</v>
      </c>
      <c r="F467" s="64">
        <v>1179</v>
      </c>
      <c r="G467" s="63">
        <v>0</v>
      </c>
      <c r="H467" s="60">
        <v>0</v>
      </c>
      <c r="I467" s="64" t="s">
        <v>532</v>
      </c>
      <c r="J467" s="60">
        <v>0</v>
      </c>
      <c r="K467" s="60">
        <v>0</v>
      </c>
      <c r="L467" s="60">
        <v>0</v>
      </c>
      <c r="M467" s="60">
        <v>0</v>
      </c>
      <c r="N467" s="60">
        <v>0</v>
      </c>
      <c r="O467" s="60">
        <v>0</v>
      </c>
      <c r="P467" s="60">
        <v>9570.82</v>
      </c>
      <c r="Q467" s="60">
        <v>0</v>
      </c>
      <c r="R467" s="60">
        <v>0</v>
      </c>
      <c r="S467" s="70">
        <f>O467</f>
        <v>0</v>
      </c>
      <c r="T467" s="70">
        <f>P467+J467+M467+R467</f>
        <v>9570.82</v>
      </c>
    </row>
    <row r="468" spans="1:20" s="62" customFormat="1">
      <c r="A468" s="64">
        <v>1</v>
      </c>
      <c r="B468" s="64">
        <v>2279</v>
      </c>
      <c r="C468" s="67" t="s">
        <v>133</v>
      </c>
      <c r="D468" s="69">
        <v>38321</v>
      </c>
      <c r="E468" s="64" t="s">
        <v>531</v>
      </c>
      <c r="F468" s="64">
        <v>1094</v>
      </c>
      <c r="G468" s="63">
        <v>0</v>
      </c>
      <c r="H468" s="60">
        <v>0</v>
      </c>
      <c r="I468" s="64" t="s">
        <v>532</v>
      </c>
      <c r="J468" s="60">
        <v>0</v>
      </c>
      <c r="K468" s="60">
        <v>0</v>
      </c>
      <c r="L468" s="60">
        <v>0</v>
      </c>
      <c r="M468" s="60">
        <v>0</v>
      </c>
      <c r="N468" s="60">
        <v>0</v>
      </c>
      <c r="O468" s="60">
        <v>843.99</v>
      </c>
      <c r="P468" s="60">
        <v>3375.95</v>
      </c>
      <c r="Q468" s="60">
        <v>0</v>
      </c>
      <c r="R468" s="60">
        <v>0</v>
      </c>
      <c r="S468" s="70">
        <f>O468</f>
        <v>843.99</v>
      </c>
      <c r="T468" s="70">
        <f>P468+J468+M468+R468</f>
        <v>3375.95</v>
      </c>
    </row>
    <row r="469" spans="1:20" s="62" customFormat="1">
      <c r="A469" s="64">
        <v>1</v>
      </c>
      <c r="B469" s="64">
        <v>2280</v>
      </c>
      <c r="C469" s="67" t="s">
        <v>134</v>
      </c>
      <c r="D469" s="69">
        <v>38335</v>
      </c>
      <c r="E469" s="64" t="s">
        <v>531</v>
      </c>
      <c r="F469" s="64">
        <v>1091</v>
      </c>
      <c r="G469" s="63">
        <v>0</v>
      </c>
      <c r="H469" s="60">
        <v>0</v>
      </c>
      <c r="I469" s="64" t="s">
        <v>532</v>
      </c>
      <c r="J469" s="60">
        <v>0</v>
      </c>
      <c r="K469" s="60">
        <v>0</v>
      </c>
      <c r="L469" s="60">
        <v>0</v>
      </c>
      <c r="M469" s="60">
        <v>0</v>
      </c>
      <c r="N469" s="60">
        <v>0</v>
      </c>
      <c r="O469" s="60">
        <v>548.59</v>
      </c>
      <c r="P469" s="60">
        <v>2194.37</v>
      </c>
      <c r="Q469" s="60">
        <v>0</v>
      </c>
      <c r="R469" s="60">
        <v>0</v>
      </c>
      <c r="S469" s="70">
        <f>O469</f>
        <v>548.59</v>
      </c>
      <c r="T469" s="70">
        <f>P469+J469+M469+R469</f>
        <v>2194.37</v>
      </c>
    </row>
    <row r="470" spans="1:20" s="62" customFormat="1">
      <c r="A470" s="64">
        <v>1</v>
      </c>
      <c r="B470" s="64">
        <v>2291</v>
      </c>
      <c r="C470" s="67" t="s">
        <v>135</v>
      </c>
      <c r="D470" s="69">
        <v>38657</v>
      </c>
      <c r="E470" s="64" t="s">
        <v>531</v>
      </c>
      <c r="F470" s="64">
        <v>1235</v>
      </c>
      <c r="G470" s="63">
        <v>0</v>
      </c>
      <c r="H470" s="60">
        <v>0</v>
      </c>
      <c r="I470" s="64" t="s">
        <v>532</v>
      </c>
      <c r="J470" s="60">
        <v>0</v>
      </c>
      <c r="K470" s="60">
        <v>0</v>
      </c>
      <c r="L470" s="60">
        <v>0</v>
      </c>
      <c r="M470" s="60">
        <v>0</v>
      </c>
      <c r="N470" s="60">
        <v>0</v>
      </c>
      <c r="O470" s="60">
        <v>759.59</v>
      </c>
      <c r="P470" s="60">
        <v>3038.35</v>
      </c>
      <c r="Q470" s="60">
        <v>0</v>
      </c>
      <c r="R470" s="60">
        <v>0</v>
      </c>
      <c r="S470" s="70">
        <f>O470</f>
        <v>759.59</v>
      </c>
      <c r="T470" s="70">
        <f>P470+J470+M470+R470</f>
        <v>3038.35</v>
      </c>
    </row>
    <row r="471" spans="1:20" s="62" customFormat="1">
      <c r="A471" s="64">
        <v>1</v>
      </c>
      <c r="B471" s="64">
        <v>2295</v>
      </c>
      <c r="C471" s="67" t="s">
        <v>136</v>
      </c>
      <c r="D471" s="69">
        <v>38657</v>
      </c>
      <c r="E471" s="64" t="s">
        <v>531</v>
      </c>
      <c r="F471" s="64">
        <v>1235</v>
      </c>
      <c r="G471" s="63">
        <v>0</v>
      </c>
      <c r="H471" s="60">
        <v>0</v>
      </c>
      <c r="I471" s="64" t="s">
        <v>532</v>
      </c>
      <c r="J471" s="60">
        <v>0</v>
      </c>
      <c r="K471" s="60">
        <v>0</v>
      </c>
      <c r="L471" s="60">
        <v>0</v>
      </c>
      <c r="M471" s="60">
        <v>0</v>
      </c>
      <c r="N471" s="60">
        <v>0</v>
      </c>
      <c r="O471" s="60">
        <v>759.59</v>
      </c>
      <c r="P471" s="60">
        <v>3038.35</v>
      </c>
      <c r="Q471" s="60">
        <v>0</v>
      </c>
      <c r="R471" s="60">
        <v>0</v>
      </c>
      <c r="S471" s="70">
        <f>O471</f>
        <v>759.59</v>
      </c>
      <c r="T471" s="70">
        <f>P471+J471+M471+R471</f>
        <v>3038.35</v>
      </c>
    </row>
    <row r="472" spans="1:20" s="62" customFormat="1">
      <c r="A472" s="64">
        <v>1</v>
      </c>
      <c r="B472" s="64">
        <v>2308</v>
      </c>
      <c r="C472" s="67" t="s">
        <v>137</v>
      </c>
      <c r="D472" s="69">
        <v>38749</v>
      </c>
      <c r="E472" s="64" t="s">
        <v>531</v>
      </c>
      <c r="F472" s="64">
        <v>1236</v>
      </c>
      <c r="G472" s="63">
        <v>0</v>
      </c>
      <c r="H472" s="60">
        <v>0</v>
      </c>
      <c r="I472" s="64" t="s">
        <v>532</v>
      </c>
      <c r="J472" s="60">
        <v>0</v>
      </c>
      <c r="K472" s="60">
        <v>0</v>
      </c>
      <c r="L472" s="60">
        <v>0</v>
      </c>
      <c r="M472" s="60">
        <v>0</v>
      </c>
      <c r="N472" s="60">
        <v>0</v>
      </c>
      <c r="O472" s="60">
        <v>253.2</v>
      </c>
      <c r="P472" s="60">
        <v>1012.78</v>
      </c>
      <c r="Q472" s="60">
        <v>0</v>
      </c>
      <c r="R472" s="60">
        <v>0</v>
      </c>
      <c r="S472" s="70">
        <f>O472</f>
        <v>253.2</v>
      </c>
      <c r="T472" s="70">
        <f>P472+J472+M472+R472</f>
        <v>1012.78</v>
      </c>
    </row>
    <row r="473" spans="1:20" s="62" customFormat="1">
      <c r="A473" s="64">
        <v>1</v>
      </c>
      <c r="B473" s="64">
        <v>2504</v>
      </c>
      <c r="C473" s="67" t="s">
        <v>173</v>
      </c>
      <c r="D473" s="69">
        <v>39576</v>
      </c>
      <c r="E473" s="64" t="s">
        <v>531</v>
      </c>
      <c r="F473" s="64">
        <v>1236</v>
      </c>
      <c r="G473" s="63">
        <v>0</v>
      </c>
      <c r="H473" s="60">
        <v>0</v>
      </c>
      <c r="I473" s="64" t="s">
        <v>532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253.2</v>
      </c>
      <c r="P473" s="60">
        <v>1012.78</v>
      </c>
      <c r="Q473" s="60">
        <v>0</v>
      </c>
      <c r="R473" s="60">
        <v>0</v>
      </c>
      <c r="S473" s="70">
        <f>O473</f>
        <v>253.2</v>
      </c>
      <c r="T473" s="70">
        <f>P473+J473+M473+R473</f>
        <v>1012.78</v>
      </c>
    </row>
    <row r="474" spans="1:20" s="62" customFormat="1">
      <c r="A474" s="64">
        <v>1</v>
      </c>
      <c r="B474" s="64">
        <v>2506</v>
      </c>
      <c r="C474" s="67" t="s">
        <v>174</v>
      </c>
      <c r="D474" s="69">
        <v>39576</v>
      </c>
      <c r="E474" s="64" t="s">
        <v>531</v>
      </c>
      <c r="F474" s="64">
        <v>1236</v>
      </c>
      <c r="G474" s="63">
        <v>0</v>
      </c>
      <c r="H474" s="60">
        <v>0</v>
      </c>
      <c r="I474" s="64" t="s">
        <v>532</v>
      </c>
      <c r="J474" s="60">
        <v>0</v>
      </c>
      <c r="K474" s="60">
        <v>0</v>
      </c>
      <c r="L474" s="60">
        <v>0</v>
      </c>
      <c r="M474" s="60">
        <v>0</v>
      </c>
      <c r="N474" s="60">
        <v>0</v>
      </c>
      <c r="O474" s="60">
        <v>253.2</v>
      </c>
      <c r="P474" s="60">
        <v>1012.78</v>
      </c>
      <c r="Q474" s="60">
        <v>0</v>
      </c>
      <c r="R474" s="60">
        <v>0</v>
      </c>
      <c r="S474" s="70">
        <f>O474</f>
        <v>253.2</v>
      </c>
      <c r="T474" s="70">
        <f>P474+J474+M474+R474</f>
        <v>1012.78</v>
      </c>
    </row>
    <row r="475" spans="1:20" s="62" customFormat="1">
      <c r="A475" s="64">
        <v>1</v>
      </c>
      <c r="B475" s="64">
        <v>2507</v>
      </c>
      <c r="C475" s="67" t="s">
        <v>175</v>
      </c>
      <c r="D475" s="69">
        <v>39576</v>
      </c>
      <c r="E475" s="64" t="s">
        <v>531</v>
      </c>
      <c r="F475" s="64">
        <v>1236</v>
      </c>
      <c r="G475" s="63">
        <v>0</v>
      </c>
      <c r="H475" s="60">
        <v>0</v>
      </c>
      <c r="I475" s="64" t="s">
        <v>532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253.2</v>
      </c>
      <c r="P475" s="60">
        <v>1012.78</v>
      </c>
      <c r="Q475" s="60">
        <v>0</v>
      </c>
      <c r="R475" s="60">
        <v>0</v>
      </c>
      <c r="S475" s="70">
        <f>O475</f>
        <v>253.2</v>
      </c>
      <c r="T475" s="70">
        <f>P475+J475+M475+R475</f>
        <v>1012.78</v>
      </c>
    </row>
    <row r="476" spans="1:20" s="62" customFormat="1">
      <c r="A476" s="64">
        <v>1</v>
      </c>
      <c r="B476" s="64">
        <v>2508</v>
      </c>
      <c r="C476" s="67" t="s">
        <v>176</v>
      </c>
      <c r="D476" s="69">
        <v>39576</v>
      </c>
      <c r="E476" s="64" t="s">
        <v>531</v>
      </c>
      <c r="F476" s="64">
        <v>1236</v>
      </c>
      <c r="G476" s="63">
        <v>0</v>
      </c>
      <c r="H476" s="60">
        <v>0</v>
      </c>
      <c r="I476" s="64" t="s">
        <v>532</v>
      </c>
      <c r="J476" s="60">
        <v>0</v>
      </c>
      <c r="K476" s="60">
        <v>0</v>
      </c>
      <c r="L476" s="60">
        <v>0</v>
      </c>
      <c r="M476" s="60">
        <v>0</v>
      </c>
      <c r="N476" s="60">
        <v>0</v>
      </c>
      <c r="O476" s="60">
        <v>253.2</v>
      </c>
      <c r="P476" s="60">
        <v>1012.78</v>
      </c>
      <c r="Q476" s="60">
        <v>0</v>
      </c>
      <c r="R476" s="60">
        <v>0</v>
      </c>
      <c r="S476" s="70">
        <f>O476</f>
        <v>253.2</v>
      </c>
      <c r="T476" s="70">
        <f>P476+J476+M476+R476</f>
        <v>1012.78</v>
      </c>
    </row>
    <row r="477" spans="1:20" s="62" customFormat="1">
      <c r="A477" s="64">
        <v>1</v>
      </c>
      <c r="B477" s="64">
        <v>2509</v>
      </c>
      <c r="C477" s="67" t="s">
        <v>177</v>
      </c>
      <c r="D477" s="69">
        <v>39576</v>
      </c>
      <c r="E477" s="64" t="s">
        <v>531</v>
      </c>
      <c r="F477" s="64">
        <v>1236</v>
      </c>
      <c r="G477" s="63">
        <v>0</v>
      </c>
      <c r="H477" s="60">
        <v>0</v>
      </c>
      <c r="I477" s="64" t="s">
        <v>532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253.2</v>
      </c>
      <c r="P477" s="60">
        <v>1012.78</v>
      </c>
      <c r="Q477" s="60">
        <v>0</v>
      </c>
      <c r="R477" s="60">
        <v>0</v>
      </c>
      <c r="S477" s="70">
        <f>O477</f>
        <v>253.2</v>
      </c>
      <c r="T477" s="70">
        <f>P477+J477+M477+R477</f>
        <v>1012.78</v>
      </c>
    </row>
    <row r="478" spans="1:20" s="62" customFormat="1">
      <c r="A478" s="64">
        <v>1</v>
      </c>
      <c r="B478" s="64">
        <v>2715</v>
      </c>
      <c r="C478" s="67" t="s">
        <v>216</v>
      </c>
      <c r="D478" s="69">
        <v>39738</v>
      </c>
      <c r="E478" s="64" t="s">
        <v>531</v>
      </c>
      <c r="F478" s="64">
        <v>1236</v>
      </c>
      <c r="G478" s="63">
        <v>0</v>
      </c>
      <c r="H478" s="60">
        <v>0</v>
      </c>
      <c r="I478" s="64" t="s">
        <v>532</v>
      </c>
      <c r="J478" s="60">
        <v>0</v>
      </c>
      <c r="K478" s="60">
        <v>0</v>
      </c>
      <c r="L478" s="60">
        <v>0</v>
      </c>
      <c r="M478" s="60">
        <v>0</v>
      </c>
      <c r="N478" s="60">
        <v>0</v>
      </c>
      <c r="O478" s="60">
        <v>253.2</v>
      </c>
      <c r="P478" s="60">
        <v>1012.78</v>
      </c>
      <c r="Q478" s="60">
        <v>0</v>
      </c>
      <c r="R478" s="60">
        <v>0</v>
      </c>
      <c r="S478" s="70">
        <f>O478</f>
        <v>253.2</v>
      </c>
      <c r="T478" s="70">
        <f>P478+J478+M478+R478</f>
        <v>1012.78</v>
      </c>
    </row>
    <row r="479" spans="1:20" s="62" customFormat="1">
      <c r="A479" s="64">
        <v>1</v>
      </c>
      <c r="B479" s="64">
        <v>2952</v>
      </c>
      <c r="C479" s="67" t="s">
        <v>292</v>
      </c>
      <c r="D479" s="69">
        <v>41589</v>
      </c>
      <c r="E479" s="64" t="s">
        <v>531</v>
      </c>
      <c r="F479" s="64">
        <v>1235</v>
      </c>
      <c r="G479" s="63">
        <v>0</v>
      </c>
      <c r="H479" s="60">
        <v>0</v>
      </c>
      <c r="I479" s="64" t="s">
        <v>532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759.59</v>
      </c>
      <c r="P479" s="60">
        <v>3038.35</v>
      </c>
      <c r="Q479" s="60">
        <v>0</v>
      </c>
      <c r="R479" s="60">
        <v>0</v>
      </c>
      <c r="S479" s="70">
        <f>O479</f>
        <v>759.59</v>
      </c>
      <c r="T479" s="70">
        <f>P479+J479+M479+R479</f>
        <v>3038.35</v>
      </c>
    </row>
    <row r="480" spans="1:20" s="62" customFormat="1">
      <c r="A480" s="64">
        <v>1</v>
      </c>
      <c r="B480" s="64">
        <v>3081</v>
      </c>
      <c r="C480" s="67" t="s">
        <v>330</v>
      </c>
      <c r="D480" s="69">
        <v>42024</v>
      </c>
      <c r="E480" s="64" t="s">
        <v>531</v>
      </c>
      <c r="F480" s="64">
        <v>1248</v>
      </c>
      <c r="G480" s="63">
        <v>0</v>
      </c>
      <c r="H480" s="60">
        <v>0</v>
      </c>
      <c r="I480" s="64" t="s">
        <v>532</v>
      </c>
      <c r="J480" s="60">
        <v>0</v>
      </c>
      <c r="K480" s="60">
        <v>0</v>
      </c>
      <c r="L480" s="60">
        <v>0</v>
      </c>
      <c r="M480" s="60">
        <v>0</v>
      </c>
      <c r="N480" s="60">
        <v>0</v>
      </c>
      <c r="O480" s="60">
        <v>253.2</v>
      </c>
      <c r="P480" s="60">
        <v>1012.78</v>
      </c>
      <c r="Q480" s="60">
        <v>0</v>
      </c>
      <c r="R480" s="60">
        <v>0</v>
      </c>
      <c r="S480" s="70">
        <f>O480</f>
        <v>253.2</v>
      </c>
      <c r="T480" s="70">
        <f>P480+J480+M480+R480</f>
        <v>1012.78</v>
      </c>
    </row>
    <row r="481" spans="1:20" s="62" customFormat="1">
      <c r="A481" s="64">
        <v>1</v>
      </c>
      <c r="B481" s="64">
        <v>3092</v>
      </c>
      <c r="C481" s="67" t="s">
        <v>333</v>
      </c>
      <c r="D481" s="69">
        <v>42058</v>
      </c>
      <c r="E481" s="64" t="s">
        <v>531</v>
      </c>
      <c r="F481" s="64">
        <v>1101</v>
      </c>
      <c r="G481" s="63">
        <v>0</v>
      </c>
      <c r="H481" s="60">
        <v>0</v>
      </c>
      <c r="I481" s="64" t="s">
        <v>532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2392.6999999999998</v>
      </c>
      <c r="R481" s="60">
        <v>9570.82</v>
      </c>
      <c r="S481" s="70">
        <f>Q481</f>
        <v>2392.6999999999998</v>
      </c>
      <c r="T481" s="70">
        <f>P481+J481+M481+R481</f>
        <v>9570.82</v>
      </c>
    </row>
    <row r="482" spans="1:20" s="62" customFormat="1">
      <c r="A482" s="64">
        <v>1</v>
      </c>
      <c r="B482" s="64">
        <v>3201</v>
      </c>
      <c r="C482" s="67" t="s">
        <v>369</v>
      </c>
      <c r="D482" s="69">
        <v>42292</v>
      </c>
      <c r="E482" s="64" t="s">
        <v>531</v>
      </c>
      <c r="F482" s="64">
        <v>1248</v>
      </c>
      <c r="G482" s="63">
        <v>0</v>
      </c>
      <c r="H482" s="60">
        <v>0</v>
      </c>
      <c r="I482" s="64" t="s">
        <v>532</v>
      </c>
      <c r="J482" s="60">
        <v>0</v>
      </c>
      <c r="K482" s="60">
        <v>0</v>
      </c>
      <c r="L482" s="60">
        <v>0</v>
      </c>
      <c r="M482" s="60">
        <v>0</v>
      </c>
      <c r="N482" s="60">
        <v>0</v>
      </c>
      <c r="O482" s="60">
        <v>253.2</v>
      </c>
      <c r="P482" s="60">
        <v>1012.78</v>
      </c>
      <c r="Q482" s="60">
        <v>0</v>
      </c>
      <c r="R482" s="60">
        <v>0</v>
      </c>
      <c r="S482" s="70">
        <f>O482</f>
        <v>253.2</v>
      </c>
      <c r="T482" s="70">
        <f>P482+J482+M482+R482</f>
        <v>1012.78</v>
      </c>
    </row>
    <row r="483" spans="1:20" s="62" customFormat="1">
      <c r="A483" s="64">
        <v>1</v>
      </c>
      <c r="B483" s="64">
        <v>3206</v>
      </c>
      <c r="C483" s="67" t="s">
        <v>370</v>
      </c>
      <c r="D483" s="69">
        <v>42522</v>
      </c>
      <c r="E483" s="64" t="s">
        <v>531</v>
      </c>
      <c r="F483" s="64">
        <v>2040</v>
      </c>
      <c r="G483" s="63">
        <v>0</v>
      </c>
      <c r="H483" s="60">
        <v>0</v>
      </c>
      <c r="I483" s="64" t="s">
        <v>532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5739.47</v>
      </c>
      <c r="Q483" s="60">
        <v>0</v>
      </c>
      <c r="R483" s="60">
        <v>0</v>
      </c>
      <c r="S483" s="70">
        <f>O483</f>
        <v>0</v>
      </c>
      <c r="T483" s="70">
        <f>P483+J483+M483+R483</f>
        <v>5739.47</v>
      </c>
    </row>
    <row r="484" spans="1:20" s="62" customFormat="1">
      <c r="A484" s="64">
        <v>1</v>
      </c>
      <c r="B484" s="64">
        <v>3208</v>
      </c>
      <c r="C484" s="67" t="s">
        <v>371</v>
      </c>
      <c r="D484" s="69">
        <v>42388</v>
      </c>
      <c r="E484" s="64" t="s">
        <v>531</v>
      </c>
      <c r="F484" s="64">
        <v>1235</v>
      </c>
      <c r="G484" s="63">
        <v>0</v>
      </c>
      <c r="H484" s="60">
        <v>0</v>
      </c>
      <c r="I484" s="64" t="s">
        <v>532</v>
      </c>
      <c r="J484" s="60">
        <v>0</v>
      </c>
      <c r="K484" s="60">
        <v>0</v>
      </c>
      <c r="L484" s="60">
        <v>0</v>
      </c>
      <c r="M484" s="60">
        <v>0</v>
      </c>
      <c r="N484" s="60">
        <v>0</v>
      </c>
      <c r="O484" s="60">
        <v>759.59</v>
      </c>
      <c r="P484" s="60">
        <v>3038.35</v>
      </c>
      <c r="Q484" s="60">
        <v>0</v>
      </c>
      <c r="R484" s="60">
        <v>0</v>
      </c>
      <c r="S484" s="70">
        <f>O484</f>
        <v>759.59</v>
      </c>
      <c r="T484" s="70">
        <f>P484+J484+M484+R484</f>
        <v>3038.35</v>
      </c>
    </row>
    <row r="485" spans="1:20" s="62" customFormat="1">
      <c r="A485" s="64">
        <v>1</v>
      </c>
      <c r="B485" s="64">
        <v>3210</v>
      </c>
      <c r="C485" s="67" t="s">
        <v>372</v>
      </c>
      <c r="D485" s="69">
        <v>42415</v>
      </c>
      <c r="E485" s="64" t="s">
        <v>531</v>
      </c>
      <c r="F485" s="64">
        <v>1236</v>
      </c>
      <c r="G485" s="63">
        <v>0</v>
      </c>
      <c r="H485" s="60">
        <v>0</v>
      </c>
      <c r="I485" s="64" t="s">
        <v>532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253.2</v>
      </c>
      <c r="P485" s="60">
        <v>1012.78</v>
      </c>
      <c r="Q485" s="60">
        <v>0</v>
      </c>
      <c r="R485" s="60">
        <v>0</v>
      </c>
      <c r="S485" s="70">
        <f>O485</f>
        <v>253.2</v>
      </c>
      <c r="T485" s="70">
        <f>P485+J485+M485+R485</f>
        <v>1012.78</v>
      </c>
    </row>
    <row r="486" spans="1:20" s="62" customFormat="1">
      <c r="A486" s="64">
        <v>1</v>
      </c>
      <c r="B486" s="64">
        <v>3220</v>
      </c>
      <c r="C486" s="67" t="s">
        <v>373</v>
      </c>
      <c r="D486" s="69">
        <v>42552</v>
      </c>
      <c r="E486" s="64" t="s">
        <v>531</v>
      </c>
      <c r="F486" s="64">
        <v>1258</v>
      </c>
      <c r="G486" s="63">
        <v>0</v>
      </c>
      <c r="H486" s="60">
        <v>0</v>
      </c>
      <c r="I486" s="64" t="s">
        <v>532</v>
      </c>
      <c r="J486" s="60">
        <v>0</v>
      </c>
      <c r="K486" s="60">
        <v>0</v>
      </c>
      <c r="L486" s="60">
        <v>0</v>
      </c>
      <c r="M486" s="60">
        <v>0</v>
      </c>
      <c r="N486" s="60">
        <v>0</v>
      </c>
      <c r="O486" s="60">
        <v>1434.87</v>
      </c>
      <c r="P486" s="60">
        <v>5739.47</v>
      </c>
      <c r="Q486" s="60">
        <v>0</v>
      </c>
      <c r="R486" s="60">
        <v>0</v>
      </c>
      <c r="S486" s="70">
        <f>O486</f>
        <v>1434.87</v>
      </c>
      <c r="T486" s="70">
        <f>P486+J486+M486+R486</f>
        <v>5739.47</v>
      </c>
    </row>
    <row r="487" spans="1:20" s="62" customFormat="1">
      <c r="A487" s="64">
        <v>1</v>
      </c>
      <c r="B487" s="64">
        <v>3221</v>
      </c>
      <c r="C487" s="67" t="s">
        <v>374</v>
      </c>
      <c r="D487" s="69">
        <v>42566</v>
      </c>
      <c r="E487" s="64" t="s">
        <v>531</v>
      </c>
      <c r="F487" s="64">
        <v>1091</v>
      </c>
      <c r="G487" s="63">
        <v>0</v>
      </c>
      <c r="H487" s="60">
        <v>0</v>
      </c>
      <c r="I487" s="64" t="s">
        <v>532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337.59</v>
      </c>
      <c r="P487" s="60">
        <v>1350.38</v>
      </c>
      <c r="Q487" s="60">
        <v>0</v>
      </c>
      <c r="R487" s="60">
        <v>0</v>
      </c>
      <c r="S487" s="70">
        <f>O487</f>
        <v>337.59</v>
      </c>
      <c r="T487" s="70">
        <f>P487+J487+M487+R487</f>
        <v>1350.38</v>
      </c>
    </row>
    <row r="488" spans="1:20" s="62" customFormat="1">
      <c r="A488" s="64">
        <v>1</v>
      </c>
      <c r="B488" s="64">
        <v>3243</v>
      </c>
      <c r="C488" s="67" t="s">
        <v>383</v>
      </c>
      <c r="D488" s="69">
        <v>42821</v>
      </c>
      <c r="E488" s="64" t="s">
        <v>531</v>
      </c>
      <c r="F488" s="64">
        <v>1099</v>
      </c>
      <c r="G488" s="63">
        <v>0</v>
      </c>
      <c r="H488" s="60">
        <v>0</v>
      </c>
      <c r="I488" s="64" t="s">
        <v>532</v>
      </c>
      <c r="J488" s="60">
        <v>0</v>
      </c>
      <c r="K488" s="60">
        <v>0</v>
      </c>
      <c r="L488" s="60">
        <v>0</v>
      </c>
      <c r="M488" s="60">
        <v>0</v>
      </c>
      <c r="N488" s="60">
        <v>0</v>
      </c>
      <c r="O488" s="60">
        <v>0</v>
      </c>
      <c r="P488" s="60">
        <v>0</v>
      </c>
      <c r="Q488" s="60">
        <v>2658.56</v>
      </c>
      <c r="R488" s="60">
        <v>10634.24</v>
      </c>
      <c r="S488" s="70">
        <f>Q488</f>
        <v>2658.56</v>
      </c>
      <c r="T488" s="70">
        <f>P488+J488+M488+R488</f>
        <v>10634.24</v>
      </c>
    </row>
    <row r="489" spans="1:20" s="62" customFormat="1">
      <c r="A489" s="64">
        <v>1</v>
      </c>
      <c r="B489" s="64">
        <v>3245</v>
      </c>
      <c r="C489" s="67" t="s">
        <v>384</v>
      </c>
      <c r="D489" s="69">
        <v>42828</v>
      </c>
      <c r="E489" s="64" t="s">
        <v>531</v>
      </c>
      <c r="F489" s="64">
        <v>1194</v>
      </c>
      <c r="G489" s="63">
        <v>0</v>
      </c>
      <c r="H489" s="60">
        <v>0</v>
      </c>
      <c r="I489" s="64" t="s">
        <v>532</v>
      </c>
      <c r="J489" s="60">
        <v>0</v>
      </c>
      <c r="K489" s="60">
        <v>0</v>
      </c>
      <c r="L489" s="60">
        <v>0</v>
      </c>
      <c r="M489" s="60">
        <v>1250</v>
      </c>
      <c r="N489" s="60">
        <v>0</v>
      </c>
      <c r="O489" s="60">
        <v>1561.48</v>
      </c>
      <c r="P489" s="60">
        <v>6245.89</v>
      </c>
      <c r="Q489" s="60">
        <v>0</v>
      </c>
      <c r="R489" s="60">
        <v>0</v>
      </c>
      <c r="S489" s="70">
        <f>O489</f>
        <v>1561.48</v>
      </c>
      <c r="T489" s="70">
        <f>P489+J489+M489+R489</f>
        <v>7495.89</v>
      </c>
    </row>
    <row r="490" spans="1:20" s="62" customFormat="1">
      <c r="A490" s="64">
        <v>1</v>
      </c>
      <c r="B490" s="64">
        <v>3247</v>
      </c>
      <c r="C490" s="67" t="s">
        <v>385</v>
      </c>
      <c r="D490" s="69">
        <v>42845</v>
      </c>
      <c r="E490" s="64" t="s">
        <v>531</v>
      </c>
      <c r="F490" s="64">
        <v>1252</v>
      </c>
      <c r="G490" s="63">
        <v>0</v>
      </c>
      <c r="H490" s="60">
        <v>0</v>
      </c>
      <c r="I490" s="64" t="s">
        <v>532</v>
      </c>
      <c r="J490" s="60">
        <v>0</v>
      </c>
      <c r="K490" s="60">
        <v>0</v>
      </c>
      <c r="L490" s="60">
        <v>0</v>
      </c>
      <c r="M490" s="60">
        <v>0</v>
      </c>
      <c r="N490" s="60">
        <v>0</v>
      </c>
      <c r="O490" s="60">
        <v>1561.48</v>
      </c>
      <c r="P490" s="60">
        <v>6245.89</v>
      </c>
      <c r="Q490" s="60">
        <v>0</v>
      </c>
      <c r="R490" s="60">
        <v>0</v>
      </c>
      <c r="S490" s="70">
        <f>O490</f>
        <v>1561.48</v>
      </c>
      <c r="T490" s="70">
        <f>P490+J490+M490+R490</f>
        <v>6245.89</v>
      </c>
    </row>
    <row r="491" spans="1:20" s="62" customFormat="1">
      <c r="A491" s="64">
        <v>1</v>
      </c>
      <c r="B491" s="64">
        <v>3249</v>
      </c>
      <c r="C491" s="67" t="s">
        <v>386</v>
      </c>
      <c r="D491" s="69">
        <v>42845</v>
      </c>
      <c r="E491" s="64" t="s">
        <v>531</v>
      </c>
      <c r="F491" s="64">
        <v>1094</v>
      </c>
      <c r="G491" s="63">
        <v>0</v>
      </c>
      <c r="H491" s="60">
        <v>0</v>
      </c>
      <c r="I491" s="64" t="s">
        <v>532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843.99</v>
      </c>
      <c r="P491" s="60">
        <v>3375.95</v>
      </c>
      <c r="Q491" s="60">
        <v>0</v>
      </c>
      <c r="R491" s="60">
        <v>0</v>
      </c>
      <c r="S491" s="70">
        <f>O491</f>
        <v>843.99</v>
      </c>
      <c r="T491" s="70">
        <f>P491+J491+M491+R491</f>
        <v>3375.95</v>
      </c>
    </row>
    <row r="492" spans="1:20" s="62" customFormat="1">
      <c r="A492" s="64">
        <v>1</v>
      </c>
      <c r="B492" s="64">
        <v>3250</v>
      </c>
      <c r="C492" s="67" t="s">
        <v>387</v>
      </c>
      <c r="D492" s="69">
        <v>42845</v>
      </c>
      <c r="E492" s="64" t="s">
        <v>531</v>
      </c>
      <c r="F492" s="64">
        <v>1235</v>
      </c>
      <c r="G492" s="63">
        <v>0</v>
      </c>
      <c r="H492" s="60">
        <v>0</v>
      </c>
      <c r="I492" s="64" t="s">
        <v>532</v>
      </c>
      <c r="J492" s="60">
        <v>0</v>
      </c>
      <c r="K492" s="60">
        <v>0</v>
      </c>
      <c r="L492" s="60">
        <v>0</v>
      </c>
      <c r="M492" s="60">
        <v>0</v>
      </c>
      <c r="N492" s="60">
        <v>0</v>
      </c>
      <c r="O492" s="60">
        <v>759.59</v>
      </c>
      <c r="P492" s="60">
        <v>3038.35</v>
      </c>
      <c r="Q492" s="60">
        <v>0</v>
      </c>
      <c r="R492" s="60">
        <v>0</v>
      </c>
      <c r="S492" s="70">
        <f>O492</f>
        <v>759.59</v>
      </c>
      <c r="T492" s="70">
        <f>P492+J492+M492+R492</f>
        <v>3038.35</v>
      </c>
    </row>
    <row r="493" spans="1:20" s="62" customFormat="1">
      <c r="A493" s="64">
        <v>1</v>
      </c>
      <c r="B493" s="64">
        <v>3256</v>
      </c>
      <c r="C493" s="67" t="s">
        <v>388</v>
      </c>
      <c r="D493" s="69">
        <v>42859</v>
      </c>
      <c r="E493" s="64" t="s">
        <v>531</v>
      </c>
      <c r="F493" s="64">
        <v>1094</v>
      </c>
      <c r="G493" s="63">
        <v>0</v>
      </c>
      <c r="H493" s="60">
        <v>0</v>
      </c>
      <c r="I493" s="64" t="s">
        <v>532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843.99</v>
      </c>
      <c r="P493" s="60">
        <v>3375.95</v>
      </c>
      <c r="Q493" s="60">
        <v>0</v>
      </c>
      <c r="R493" s="60">
        <v>0</v>
      </c>
      <c r="S493" s="70">
        <f>O493</f>
        <v>843.99</v>
      </c>
      <c r="T493" s="70">
        <f>P493+J493+M493+R493</f>
        <v>3375.95</v>
      </c>
    </row>
    <row r="494" spans="1:20" s="62" customFormat="1">
      <c r="A494" s="64">
        <v>1</v>
      </c>
      <c r="B494" s="64">
        <v>3258</v>
      </c>
      <c r="C494" s="67" t="s">
        <v>389</v>
      </c>
      <c r="D494" s="69">
        <v>42859</v>
      </c>
      <c r="E494" s="64" t="s">
        <v>531</v>
      </c>
      <c r="F494" s="64">
        <v>1260</v>
      </c>
      <c r="G494" s="63">
        <v>0</v>
      </c>
      <c r="H494" s="60">
        <v>0</v>
      </c>
      <c r="I494" s="64" t="s">
        <v>532</v>
      </c>
      <c r="J494" s="60">
        <v>0</v>
      </c>
      <c r="K494" s="60">
        <v>0</v>
      </c>
      <c r="L494" s="60">
        <v>0</v>
      </c>
      <c r="M494" s="60">
        <v>0</v>
      </c>
      <c r="N494" s="60">
        <v>0</v>
      </c>
      <c r="O494" s="60">
        <v>1434.87</v>
      </c>
      <c r="P494" s="60">
        <v>5739.47</v>
      </c>
      <c r="Q494" s="60">
        <v>0</v>
      </c>
      <c r="R494" s="60">
        <v>0</v>
      </c>
      <c r="S494" s="70">
        <f>O494</f>
        <v>1434.87</v>
      </c>
      <c r="T494" s="70">
        <f>P494+J494+M494+R494</f>
        <v>5739.47</v>
      </c>
    </row>
    <row r="495" spans="1:20" s="62" customFormat="1">
      <c r="A495" s="64">
        <v>1</v>
      </c>
      <c r="B495" s="64">
        <v>3260</v>
      </c>
      <c r="C495" s="67" t="s">
        <v>390</v>
      </c>
      <c r="D495" s="69">
        <v>42859</v>
      </c>
      <c r="E495" s="64" t="s">
        <v>531</v>
      </c>
      <c r="F495" s="64">
        <v>1249</v>
      </c>
      <c r="G495" s="63">
        <v>0</v>
      </c>
      <c r="H495" s="60">
        <v>0</v>
      </c>
      <c r="I495" s="64" t="s">
        <v>532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1434.87</v>
      </c>
      <c r="P495" s="60">
        <v>5739.47</v>
      </c>
      <c r="Q495" s="60">
        <v>0</v>
      </c>
      <c r="R495" s="60">
        <v>0</v>
      </c>
      <c r="S495" s="70">
        <f>O495</f>
        <v>1434.87</v>
      </c>
      <c r="T495" s="70">
        <f>P495+J495+M495+R495</f>
        <v>5739.47</v>
      </c>
    </row>
    <row r="496" spans="1:20" s="62" customFormat="1">
      <c r="A496" s="64">
        <v>1</v>
      </c>
      <c r="B496" s="64">
        <v>3261</v>
      </c>
      <c r="C496" s="67" t="s">
        <v>391</v>
      </c>
      <c r="D496" s="69">
        <v>42859</v>
      </c>
      <c r="E496" s="64" t="s">
        <v>531</v>
      </c>
      <c r="F496" s="64">
        <v>1189</v>
      </c>
      <c r="G496" s="63">
        <v>0</v>
      </c>
      <c r="H496" s="60">
        <v>0</v>
      </c>
      <c r="I496" s="64" t="s">
        <v>532</v>
      </c>
      <c r="J496" s="60">
        <v>0</v>
      </c>
      <c r="K496" s="60">
        <v>0</v>
      </c>
      <c r="L496" s="60">
        <v>0</v>
      </c>
      <c r="M496" s="60">
        <v>0</v>
      </c>
      <c r="N496" s="60">
        <v>0</v>
      </c>
      <c r="O496" s="60">
        <v>1434.87</v>
      </c>
      <c r="P496" s="60">
        <v>5739.47</v>
      </c>
      <c r="Q496" s="60">
        <v>0</v>
      </c>
      <c r="R496" s="60">
        <v>0</v>
      </c>
      <c r="S496" s="70">
        <f>O496</f>
        <v>1434.87</v>
      </c>
      <c r="T496" s="70">
        <f>P496+J496+M496+R496</f>
        <v>5739.47</v>
      </c>
    </row>
    <row r="497" spans="1:20" s="62" customFormat="1">
      <c r="A497" s="64">
        <v>1</v>
      </c>
      <c r="B497" s="64">
        <v>3263</v>
      </c>
      <c r="C497" s="67" t="s">
        <v>393</v>
      </c>
      <c r="D497" s="69">
        <v>42859</v>
      </c>
      <c r="E497" s="64" t="s">
        <v>531</v>
      </c>
      <c r="F497" s="64">
        <v>2046</v>
      </c>
      <c r="G497" s="63">
        <v>0</v>
      </c>
      <c r="H497" s="60">
        <v>0</v>
      </c>
      <c r="I497" s="64" t="s">
        <v>532</v>
      </c>
      <c r="J497" s="60">
        <v>0</v>
      </c>
      <c r="K497" s="60">
        <v>0</v>
      </c>
      <c r="L497" s="60">
        <v>0</v>
      </c>
      <c r="M497" s="60">
        <v>0</v>
      </c>
      <c r="N497" s="60">
        <v>0</v>
      </c>
      <c r="O497" s="60">
        <v>1434.87</v>
      </c>
      <c r="P497" s="60">
        <v>5739.47</v>
      </c>
      <c r="Q497" s="60">
        <v>0</v>
      </c>
      <c r="R497" s="60">
        <v>0</v>
      </c>
      <c r="S497" s="70">
        <f>O497</f>
        <v>1434.87</v>
      </c>
      <c r="T497" s="70">
        <f>P497+J497+M497+R497</f>
        <v>5739.47</v>
      </c>
    </row>
    <row r="498" spans="1:20" s="62" customFormat="1">
      <c r="A498" s="64">
        <v>1</v>
      </c>
      <c r="B498" s="64">
        <v>3278</v>
      </c>
      <c r="C498" s="67" t="s">
        <v>394</v>
      </c>
      <c r="D498" s="69">
        <v>42867</v>
      </c>
      <c r="E498" s="64" t="s">
        <v>531</v>
      </c>
      <c r="F498" s="64">
        <v>1235</v>
      </c>
      <c r="G498" s="63">
        <v>0</v>
      </c>
      <c r="H498" s="60">
        <v>0</v>
      </c>
      <c r="I498" s="64" t="s">
        <v>532</v>
      </c>
      <c r="J498" s="60">
        <v>0</v>
      </c>
      <c r="K498" s="60">
        <v>0</v>
      </c>
      <c r="L498" s="60">
        <v>0</v>
      </c>
      <c r="M498" s="60">
        <v>0</v>
      </c>
      <c r="N498" s="60">
        <v>0</v>
      </c>
      <c r="O498" s="60">
        <v>759.59</v>
      </c>
      <c r="P498" s="60">
        <v>3038.35</v>
      </c>
      <c r="Q498" s="60">
        <v>0</v>
      </c>
      <c r="R498" s="60">
        <v>0</v>
      </c>
      <c r="S498" s="70">
        <f>O498</f>
        <v>759.59</v>
      </c>
      <c r="T498" s="70">
        <f>P498+J498+M498+R498</f>
        <v>3038.35</v>
      </c>
    </row>
    <row r="499" spans="1:20" s="62" customFormat="1">
      <c r="A499" s="64">
        <v>1</v>
      </c>
      <c r="B499" s="64">
        <v>3283</v>
      </c>
      <c r="C499" s="67" t="s">
        <v>396</v>
      </c>
      <c r="D499" s="69">
        <v>42879</v>
      </c>
      <c r="E499" s="64" t="s">
        <v>531</v>
      </c>
      <c r="F499" s="64">
        <v>1260</v>
      </c>
      <c r="G499" s="63">
        <v>0</v>
      </c>
      <c r="H499" s="60">
        <v>0</v>
      </c>
      <c r="I499" s="64" t="s">
        <v>532</v>
      </c>
      <c r="J499" s="60">
        <v>0</v>
      </c>
      <c r="K499" s="60">
        <v>0</v>
      </c>
      <c r="L499" s="60">
        <v>0</v>
      </c>
      <c r="M499" s="60">
        <v>0</v>
      </c>
      <c r="N499" s="60">
        <v>0</v>
      </c>
      <c r="O499" s="60">
        <v>1434.87</v>
      </c>
      <c r="P499" s="60">
        <v>5739.47</v>
      </c>
      <c r="Q499" s="60">
        <v>0</v>
      </c>
      <c r="R499" s="60">
        <v>0</v>
      </c>
      <c r="S499" s="70">
        <f>O499</f>
        <v>1434.87</v>
      </c>
      <c r="T499" s="70">
        <f>P499+J499+M499+R499</f>
        <v>5739.47</v>
      </c>
    </row>
    <row r="500" spans="1:20" s="62" customFormat="1">
      <c r="A500" s="64">
        <v>1</v>
      </c>
      <c r="B500" s="64">
        <v>3287</v>
      </c>
      <c r="C500" s="67" t="s">
        <v>397</v>
      </c>
      <c r="D500" s="69">
        <v>42901</v>
      </c>
      <c r="E500" s="64" t="s">
        <v>531</v>
      </c>
      <c r="F500" s="64">
        <v>1191</v>
      </c>
      <c r="G500" s="63">
        <v>0</v>
      </c>
      <c r="H500" s="60">
        <v>0</v>
      </c>
      <c r="I500" s="64" t="s">
        <v>532</v>
      </c>
      <c r="J500" s="60">
        <v>0</v>
      </c>
      <c r="K500" s="60">
        <v>0</v>
      </c>
      <c r="L500" s="60">
        <v>0</v>
      </c>
      <c r="M500" s="60">
        <v>0</v>
      </c>
      <c r="N500" s="60">
        <v>0</v>
      </c>
      <c r="O500" s="60">
        <v>1434.87</v>
      </c>
      <c r="P500" s="60">
        <v>5739.47</v>
      </c>
      <c r="Q500" s="60">
        <v>0</v>
      </c>
      <c r="R500" s="60">
        <v>0</v>
      </c>
      <c r="S500" s="70">
        <f>O500</f>
        <v>1434.87</v>
      </c>
      <c r="T500" s="70">
        <f>P500+J500+M500+R500</f>
        <v>5739.47</v>
      </c>
    </row>
    <row r="501" spans="1:20" s="62" customFormat="1">
      <c r="A501" s="64">
        <v>1</v>
      </c>
      <c r="B501" s="64">
        <v>3289</v>
      </c>
      <c r="C501" s="67" t="s">
        <v>398</v>
      </c>
      <c r="D501" s="69">
        <v>42887</v>
      </c>
      <c r="E501" s="64" t="s">
        <v>531</v>
      </c>
      <c r="F501" s="64">
        <v>1100</v>
      </c>
      <c r="G501" s="63">
        <v>0</v>
      </c>
      <c r="H501" s="60">
        <v>0</v>
      </c>
      <c r="I501" s="64" t="s">
        <v>532</v>
      </c>
      <c r="J501" s="60">
        <v>0</v>
      </c>
      <c r="K501" s="60">
        <v>0</v>
      </c>
      <c r="L501" s="60">
        <v>0</v>
      </c>
      <c r="M501" s="60">
        <v>0</v>
      </c>
      <c r="N501" s="60">
        <v>0</v>
      </c>
      <c r="O501" s="60">
        <v>2392.6999999999998</v>
      </c>
      <c r="P501" s="60">
        <v>9570.82</v>
      </c>
      <c r="Q501" s="60">
        <v>0</v>
      </c>
      <c r="R501" s="60">
        <v>0</v>
      </c>
      <c r="S501" s="70">
        <f>O501</f>
        <v>2392.6999999999998</v>
      </c>
      <c r="T501" s="70">
        <f>P501+J501+M501+R501</f>
        <v>9570.82</v>
      </c>
    </row>
    <row r="502" spans="1:20" s="62" customFormat="1">
      <c r="A502" s="64">
        <v>1</v>
      </c>
      <c r="B502" s="64">
        <v>3295</v>
      </c>
      <c r="C502" s="67" t="s">
        <v>399</v>
      </c>
      <c r="D502" s="69">
        <v>42895</v>
      </c>
      <c r="E502" s="64" t="s">
        <v>531</v>
      </c>
      <c r="F502" s="64">
        <v>1248</v>
      </c>
      <c r="G502" s="63">
        <v>0</v>
      </c>
      <c r="H502" s="60">
        <v>0</v>
      </c>
      <c r="I502" s="64" t="s">
        <v>532</v>
      </c>
      <c r="J502" s="60">
        <v>0</v>
      </c>
      <c r="K502" s="60">
        <v>0</v>
      </c>
      <c r="L502" s="60">
        <v>0</v>
      </c>
      <c r="M502" s="60">
        <v>0</v>
      </c>
      <c r="N502" s="60">
        <v>0</v>
      </c>
      <c r="O502" s="60">
        <v>253.2</v>
      </c>
      <c r="P502" s="60">
        <v>1012.78</v>
      </c>
      <c r="Q502" s="60">
        <v>0</v>
      </c>
      <c r="R502" s="60">
        <v>0</v>
      </c>
      <c r="S502" s="70">
        <f>O502</f>
        <v>253.2</v>
      </c>
      <c r="T502" s="70">
        <f>P502+J502+M502+R502</f>
        <v>1012.78</v>
      </c>
    </row>
    <row r="503" spans="1:20" s="62" customFormat="1">
      <c r="A503" s="64">
        <v>1</v>
      </c>
      <c r="B503" s="64">
        <v>3304</v>
      </c>
      <c r="C503" s="67" t="s">
        <v>400</v>
      </c>
      <c r="D503" s="69">
        <v>42906</v>
      </c>
      <c r="E503" s="64" t="s">
        <v>531</v>
      </c>
      <c r="F503" s="64">
        <v>1193</v>
      </c>
      <c r="G503" s="63">
        <v>0</v>
      </c>
      <c r="H503" s="60">
        <v>0</v>
      </c>
      <c r="I503" s="64" t="s">
        <v>532</v>
      </c>
      <c r="J503" s="60">
        <v>0</v>
      </c>
      <c r="K503" s="60">
        <v>0</v>
      </c>
      <c r="L503" s="60">
        <v>0</v>
      </c>
      <c r="M503" s="60">
        <v>0</v>
      </c>
      <c r="N503" s="60">
        <v>0</v>
      </c>
      <c r="O503" s="60">
        <v>337.59</v>
      </c>
      <c r="P503" s="60">
        <v>1350.38</v>
      </c>
      <c r="Q503" s="60">
        <v>0</v>
      </c>
      <c r="R503" s="60">
        <v>0</v>
      </c>
      <c r="S503" s="70">
        <f>O503</f>
        <v>337.59</v>
      </c>
      <c r="T503" s="70">
        <f>P503+J503+M503+R503</f>
        <v>1350.38</v>
      </c>
    </row>
    <row r="504" spans="1:20" s="62" customFormat="1">
      <c r="A504" s="64">
        <v>1</v>
      </c>
      <c r="B504" s="64">
        <v>3312</v>
      </c>
      <c r="C504" s="67" t="s">
        <v>401</v>
      </c>
      <c r="D504" s="69">
        <v>42926</v>
      </c>
      <c r="E504" s="64" t="s">
        <v>531</v>
      </c>
      <c r="F504" s="64">
        <v>1231</v>
      </c>
      <c r="G504" s="63">
        <v>0</v>
      </c>
      <c r="H504" s="60">
        <v>0</v>
      </c>
      <c r="I504" s="64" t="s">
        <v>532</v>
      </c>
      <c r="J504" s="60">
        <v>0</v>
      </c>
      <c r="K504" s="60">
        <v>0</v>
      </c>
      <c r="L504" s="60">
        <v>0</v>
      </c>
      <c r="M504" s="60">
        <v>0</v>
      </c>
      <c r="N504" s="60">
        <v>0</v>
      </c>
      <c r="O504" s="60">
        <v>1561.48</v>
      </c>
      <c r="P504" s="60">
        <v>6245.89</v>
      </c>
      <c r="Q504" s="60">
        <v>0</v>
      </c>
      <c r="R504" s="60">
        <v>0</v>
      </c>
      <c r="S504" s="70">
        <f>O504</f>
        <v>1561.48</v>
      </c>
      <c r="T504" s="70">
        <f>P504+J504+M504+R504</f>
        <v>6245.89</v>
      </c>
    </row>
    <row r="505" spans="1:20" s="62" customFormat="1">
      <c r="A505" s="64">
        <v>1</v>
      </c>
      <c r="B505" s="64">
        <v>3314</v>
      </c>
      <c r="C505" s="67" t="s">
        <v>402</v>
      </c>
      <c r="D505" s="69">
        <v>42928</v>
      </c>
      <c r="E505" s="64" t="s">
        <v>531</v>
      </c>
      <c r="F505" s="64">
        <v>1094</v>
      </c>
      <c r="G505" s="63">
        <v>0</v>
      </c>
      <c r="H505" s="60">
        <v>0</v>
      </c>
      <c r="I505" s="64" t="s">
        <v>532</v>
      </c>
      <c r="J505" s="60">
        <v>0</v>
      </c>
      <c r="K505" s="60">
        <v>0</v>
      </c>
      <c r="L505" s="60">
        <v>0</v>
      </c>
      <c r="M505" s="60">
        <v>0</v>
      </c>
      <c r="N505" s="60">
        <v>0</v>
      </c>
      <c r="O505" s="60">
        <v>843.99</v>
      </c>
      <c r="P505" s="60">
        <v>3375.95</v>
      </c>
      <c r="Q505" s="60">
        <v>0</v>
      </c>
      <c r="R505" s="60">
        <v>0</v>
      </c>
      <c r="S505" s="70">
        <f>O505</f>
        <v>843.99</v>
      </c>
      <c r="T505" s="70">
        <f>P505+J505+M505+R505</f>
        <v>3375.95</v>
      </c>
    </row>
    <row r="506" spans="1:20" s="62" customFormat="1">
      <c r="A506" s="64">
        <v>1</v>
      </c>
      <c r="B506" s="64">
        <v>3316</v>
      </c>
      <c r="C506" s="67" t="s">
        <v>403</v>
      </c>
      <c r="D506" s="69">
        <v>42948</v>
      </c>
      <c r="E506" s="64" t="s">
        <v>531</v>
      </c>
      <c r="F506" s="64">
        <v>1236</v>
      </c>
      <c r="G506" s="63">
        <v>0</v>
      </c>
      <c r="H506" s="60">
        <v>0</v>
      </c>
      <c r="I506" s="64" t="s">
        <v>532</v>
      </c>
      <c r="J506" s="60">
        <v>0</v>
      </c>
      <c r="K506" s="60">
        <v>0</v>
      </c>
      <c r="L506" s="60">
        <v>0</v>
      </c>
      <c r="M506" s="60">
        <v>0</v>
      </c>
      <c r="N506" s="60">
        <v>0</v>
      </c>
      <c r="O506" s="60">
        <v>253.2</v>
      </c>
      <c r="P506" s="60">
        <v>1012.78</v>
      </c>
      <c r="Q506" s="60">
        <v>0</v>
      </c>
      <c r="R506" s="60">
        <v>0</v>
      </c>
      <c r="S506" s="70">
        <f>O506</f>
        <v>253.2</v>
      </c>
      <c r="T506" s="70">
        <f>P506+J506+M506+R506</f>
        <v>1012.78</v>
      </c>
    </row>
    <row r="507" spans="1:20" s="62" customFormat="1">
      <c r="A507" s="64">
        <v>1</v>
      </c>
      <c r="B507" s="64">
        <v>3319</v>
      </c>
      <c r="C507" s="67" t="s">
        <v>406</v>
      </c>
      <c r="D507" s="69">
        <v>42979</v>
      </c>
      <c r="E507" s="64" t="s">
        <v>531</v>
      </c>
      <c r="F507" s="64">
        <v>1248</v>
      </c>
      <c r="G507" s="63">
        <v>0</v>
      </c>
      <c r="H507" s="60">
        <v>0</v>
      </c>
      <c r="I507" s="64" t="s">
        <v>532</v>
      </c>
      <c r="J507" s="60">
        <v>0</v>
      </c>
      <c r="K507" s="60">
        <v>0</v>
      </c>
      <c r="L507" s="60">
        <v>0</v>
      </c>
      <c r="M507" s="60">
        <v>0</v>
      </c>
      <c r="N507" s="60">
        <v>0</v>
      </c>
      <c r="O507" s="60">
        <v>253.2</v>
      </c>
      <c r="P507" s="60">
        <v>1265.98</v>
      </c>
      <c r="Q507" s="60">
        <v>0</v>
      </c>
      <c r="R507" s="60">
        <v>0</v>
      </c>
      <c r="S507" s="70">
        <f>O507</f>
        <v>253.2</v>
      </c>
      <c r="T507" s="70">
        <f>P507+J507+M507+R507</f>
        <v>1265.98</v>
      </c>
    </row>
    <row r="508" spans="1:20" s="62" customFormat="1">
      <c r="A508" s="64">
        <v>1</v>
      </c>
      <c r="B508" s="64">
        <v>3324</v>
      </c>
      <c r="C508" s="67" t="s">
        <v>408</v>
      </c>
      <c r="D508" s="69">
        <v>43040</v>
      </c>
      <c r="E508" s="64" t="s">
        <v>531</v>
      </c>
      <c r="F508" s="64">
        <v>1251</v>
      </c>
      <c r="G508" s="63">
        <v>0</v>
      </c>
      <c r="H508" s="60">
        <v>0</v>
      </c>
      <c r="I508" s="64" t="s">
        <v>532</v>
      </c>
      <c r="J508" s="60">
        <v>0</v>
      </c>
      <c r="K508" s="60">
        <v>0</v>
      </c>
      <c r="L508" s="60">
        <v>0</v>
      </c>
      <c r="M508" s="60">
        <v>0</v>
      </c>
      <c r="N508" s="60">
        <v>0</v>
      </c>
      <c r="O508" s="60">
        <v>1561.48</v>
      </c>
      <c r="P508" s="60">
        <v>6245.89</v>
      </c>
      <c r="Q508" s="60">
        <v>0</v>
      </c>
      <c r="R508" s="60">
        <v>0</v>
      </c>
      <c r="S508" s="70">
        <f>O508</f>
        <v>1561.48</v>
      </c>
      <c r="T508" s="70">
        <f>P508+J508+M508+R508</f>
        <v>6245.89</v>
      </c>
    </row>
    <row r="509" spans="1:20" s="62" customFormat="1">
      <c r="A509" s="64">
        <v>1</v>
      </c>
      <c r="B509" s="64">
        <v>3325</v>
      </c>
      <c r="C509" s="67" t="s">
        <v>409</v>
      </c>
      <c r="D509" s="69">
        <v>43053</v>
      </c>
      <c r="E509" s="64" t="s">
        <v>531</v>
      </c>
      <c r="F509" s="64">
        <v>1230</v>
      </c>
      <c r="G509" s="63">
        <v>0</v>
      </c>
      <c r="H509" s="60">
        <v>0</v>
      </c>
      <c r="I509" s="64" t="s">
        <v>532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1434.87</v>
      </c>
      <c r="P509" s="60">
        <v>5739.47</v>
      </c>
      <c r="Q509" s="60">
        <v>0</v>
      </c>
      <c r="R509" s="60">
        <v>0</v>
      </c>
      <c r="S509" s="70">
        <f>O509</f>
        <v>1434.87</v>
      </c>
      <c r="T509" s="70">
        <f>P509+J509+M509+R509</f>
        <v>5739.47</v>
      </c>
    </row>
    <row r="510" spans="1:20" s="62" customFormat="1">
      <c r="A510" s="64">
        <v>1</v>
      </c>
      <c r="B510" s="64">
        <v>3327</v>
      </c>
      <c r="C510" s="67" t="s">
        <v>410</v>
      </c>
      <c r="D510" s="69">
        <v>43102</v>
      </c>
      <c r="E510" s="64" t="s">
        <v>531</v>
      </c>
      <c r="F510" s="64">
        <v>1184</v>
      </c>
      <c r="G510" s="63">
        <v>0</v>
      </c>
      <c r="H510" s="60">
        <v>0</v>
      </c>
      <c r="I510" s="64" t="s">
        <v>532</v>
      </c>
      <c r="J510" s="60">
        <v>0</v>
      </c>
      <c r="K510" s="60">
        <v>0</v>
      </c>
      <c r="L510" s="60">
        <v>0</v>
      </c>
      <c r="M510" s="60">
        <v>0</v>
      </c>
      <c r="N510" s="60">
        <v>0</v>
      </c>
      <c r="O510" s="60">
        <v>1434.87</v>
      </c>
      <c r="P510" s="60">
        <v>5739.47</v>
      </c>
      <c r="Q510" s="60">
        <v>0</v>
      </c>
      <c r="R510" s="60">
        <v>0</v>
      </c>
      <c r="S510" s="70">
        <f>O510</f>
        <v>1434.87</v>
      </c>
      <c r="T510" s="70">
        <f>P510+J510+M510+R510</f>
        <v>5739.47</v>
      </c>
    </row>
    <row r="511" spans="1:20" s="62" customFormat="1">
      <c r="A511" s="64">
        <v>1</v>
      </c>
      <c r="B511" s="64">
        <v>3328</v>
      </c>
      <c r="C511" s="67" t="s">
        <v>411</v>
      </c>
      <c r="D511" s="69">
        <v>43108</v>
      </c>
      <c r="E511" s="64" t="s">
        <v>531</v>
      </c>
      <c r="F511" s="64">
        <v>1182</v>
      </c>
      <c r="G511" s="63">
        <v>0</v>
      </c>
      <c r="H511" s="60">
        <v>0</v>
      </c>
      <c r="I511" s="64" t="s">
        <v>532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1434.87</v>
      </c>
      <c r="P511" s="60">
        <v>5739.47</v>
      </c>
      <c r="Q511" s="60">
        <v>0</v>
      </c>
      <c r="R511" s="60">
        <v>0</v>
      </c>
      <c r="S511" s="70">
        <f>O511</f>
        <v>1434.87</v>
      </c>
      <c r="T511" s="70">
        <f>P511+J511+M511+R511</f>
        <v>5739.47</v>
      </c>
    </row>
    <row r="512" spans="1:20" s="62" customFormat="1">
      <c r="A512" s="64">
        <v>1</v>
      </c>
      <c r="B512" s="64">
        <v>3329</v>
      </c>
      <c r="C512" s="67" t="s">
        <v>412</v>
      </c>
      <c r="D512" s="69">
        <v>43138</v>
      </c>
      <c r="E512" s="64" t="s">
        <v>531</v>
      </c>
      <c r="F512" s="64">
        <v>1235</v>
      </c>
      <c r="G512" s="63">
        <v>0</v>
      </c>
      <c r="H512" s="60">
        <v>0</v>
      </c>
      <c r="I512" s="64" t="s">
        <v>532</v>
      </c>
      <c r="J512" s="60">
        <v>0</v>
      </c>
      <c r="K512" s="60">
        <v>0</v>
      </c>
      <c r="L512" s="60">
        <v>0</v>
      </c>
      <c r="M512" s="60">
        <v>0</v>
      </c>
      <c r="N512" s="60">
        <v>0</v>
      </c>
      <c r="O512" s="60">
        <v>759.59</v>
      </c>
      <c r="P512" s="60">
        <v>3038.35</v>
      </c>
      <c r="Q512" s="60">
        <v>0</v>
      </c>
      <c r="R512" s="60">
        <v>0</v>
      </c>
      <c r="S512" s="70">
        <f>O512</f>
        <v>759.59</v>
      </c>
      <c r="T512" s="70">
        <f>P512+J512+M512+R512</f>
        <v>3038.35</v>
      </c>
    </row>
    <row r="513" spans="1:20" s="62" customFormat="1">
      <c r="A513" s="64">
        <v>1</v>
      </c>
      <c r="B513" s="64">
        <v>3338</v>
      </c>
      <c r="C513" s="67" t="s">
        <v>415</v>
      </c>
      <c r="D513" s="69">
        <v>43262</v>
      </c>
      <c r="E513" s="64" t="s">
        <v>531</v>
      </c>
      <c r="F513" s="64">
        <v>2039</v>
      </c>
      <c r="G513" s="63">
        <v>0</v>
      </c>
      <c r="H513" s="60">
        <v>0</v>
      </c>
      <c r="I513" s="64" t="s">
        <v>532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1434.87</v>
      </c>
      <c r="P513" s="60">
        <v>5739.47</v>
      </c>
      <c r="Q513" s="60">
        <v>0</v>
      </c>
      <c r="R513" s="60">
        <v>0</v>
      </c>
      <c r="S513" s="70">
        <f>O513</f>
        <v>1434.87</v>
      </c>
      <c r="T513" s="70">
        <f>P513+J513+M513+R513</f>
        <v>5739.47</v>
      </c>
    </row>
    <row r="514" spans="1:20" s="62" customFormat="1">
      <c r="A514" s="64">
        <v>1</v>
      </c>
      <c r="B514" s="64">
        <v>3340</v>
      </c>
      <c r="C514" s="67" t="s">
        <v>417</v>
      </c>
      <c r="D514" s="69">
        <v>43286</v>
      </c>
      <c r="E514" s="64" t="s">
        <v>531</v>
      </c>
      <c r="F514" s="64">
        <v>1255</v>
      </c>
      <c r="G514" s="63">
        <v>0</v>
      </c>
      <c r="H514" s="60">
        <v>0</v>
      </c>
      <c r="I514" s="64" t="s">
        <v>532</v>
      </c>
      <c r="J514" s="60">
        <v>0</v>
      </c>
      <c r="K514" s="60">
        <v>0</v>
      </c>
      <c r="L514" s="60">
        <v>0</v>
      </c>
      <c r="M514" s="60">
        <v>0</v>
      </c>
      <c r="N514" s="60">
        <v>0</v>
      </c>
      <c r="O514" s="60">
        <v>1434.87</v>
      </c>
      <c r="P514" s="60">
        <v>5739.47</v>
      </c>
      <c r="Q514" s="60">
        <v>0</v>
      </c>
      <c r="R514" s="60">
        <v>0</v>
      </c>
      <c r="S514" s="70">
        <f>O514</f>
        <v>1434.87</v>
      </c>
      <c r="T514" s="70">
        <f>P514+J514+M514+R514</f>
        <v>5739.47</v>
      </c>
    </row>
    <row r="515" spans="1:20" s="62" customFormat="1">
      <c r="A515" s="64">
        <v>1</v>
      </c>
      <c r="B515" s="64">
        <v>3341</v>
      </c>
      <c r="C515" s="67" t="s">
        <v>418</v>
      </c>
      <c r="D515" s="69">
        <v>43293</v>
      </c>
      <c r="E515" s="64" t="s">
        <v>531</v>
      </c>
      <c r="F515" s="64">
        <v>1235</v>
      </c>
      <c r="G515" s="63">
        <v>0</v>
      </c>
      <c r="H515" s="60">
        <v>0</v>
      </c>
      <c r="I515" s="64" t="s">
        <v>532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759.59</v>
      </c>
      <c r="P515" s="60">
        <v>3038.35</v>
      </c>
      <c r="Q515" s="60">
        <v>0</v>
      </c>
      <c r="R515" s="60">
        <v>0</v>
      </c>
      <c r="S515" s="70">
        <f>O515</f>
        <v>759.59</v>
      </c>
      <c r="T515" s="70">
        <f>P515+J515+M515+R515</f>
        <v>3038.35</v>
      </c>
    </row>
    <row r="516" spans="1:20" s="62" customFormat="1">
      <c r="A516" s="64">
        <v>1</v>
      </c>
      <c r="B516" s="64">
        <v>3343</v>
      </c>
      <c r="C516" s="67" t="s">
        <v>419</v>
      </c>
      <c r="D516" s="69">
        <v>43321</v>
      </c>
      <c r="E516" s="64" t="s">
        <v>531</v>
      </c>
      <c r="F516" s="64">
        <v>1248</v>
      </c>
      <c r="G516" s="63">
        <v>0</v>
      </c>
      <c r="H516" s="60">
        <v>0</v>
      </c>
      <c r="I516" s="64" t="s">
        <v>532</v>
      </c>
      <c r="J516" s="60">
        <v>0</v>
      </c>
      <c r="K516" s="60">
        <v>0</v>
      </c>
      <c r="L516" s="60">
        <v>0</v>
      </c>
      <c r="M516" s="60">
        <v>0</v>
      </c>
      <c r="N516" s="60">
        <v>0</v>
      </c>
      <c r="O516" s="60">
        <v>253.2</v>
      </c>
      <c r="P516" s="60">
        <v>1012.78</v>
      </c>
      <c r="Q516" s="60">
        <v>0</v>
      </c>
      <c r="R516" s="60">
        <v>0</v>
      </c>
      <c r="S516" s="70">
        <f>O516</f>
        <v>253.2</v>
      </c>
      <c r="T516" s="70">
        <f>P516+J516+M516+R516</f>
        <v>1012.78</v>
      </c>
    </row>
    <row r="517" spans="1:20" s="62" customFormat="1">
      <c r="A517" s="64">
        <v>1</v>
      </c>
      <c r="B517" s="64">
        <v>3358</v>
      </c>
      <c r="C517" s="67" t="s">
        <v>431</v>
      </c>
      <c r="D517" s="69">
        <v>43501</v>
      </c>
      <c r="E517" s="64" t="s">
        <v>531</v>
      </c>
      <c r="F517" s="64">
        <v>2038</v>
      </c>
      <c r="G517" s="63">
        <v>0</v>
      </c>
      <c r="H517" s="60">
        <v>0</v>
      </c>
      <c r="I517" s="64" t="s">
        <v>532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2392.6999999999998</v>
      </c>
      <c r="R517" s="60">
        <v>9570.82</v>
      </c>
      <c r="S517" s="70">
        <f>Q517</f>
        <v>2392.6999999999998</v>
      </c>
      <c r="T517" s="70">
        <f>P517+J517+M517+R517</f>
        <v>9570.82</v>
      </c>
    </row>
    <row r="518" spans="1:20" s="62" customFormat="1">
      <c r="A518" s="64">
        <v>1</v>
      </c>
      <c r="B518" s="64">
        <v>3359</v>
      </c>
      <c r="C518" s="67" t="s">
        <v>432</v>
      </c>
      <c r="D518" s="69">
        <v>43514</v>
      </c>
      <c r="E518" s="64" t="s">
        <v>531</v>
      </c>
      <c r="F518" s="64">
        <v>1259</v>
      </c>
      <c r="G518" s="63">
        <v>0</v>
      </c>
      <c r="H518" s="60">
        <v>0</v>
      </c>
      <c r="I518" s="64" t="s">
        <v>532</v>
      </c>
      <c r="J518" s="60">
        <v>0</v>
      </c>
      <c r="K518" s="60">
        <v>0</v>
      </c>
      <c r="L518" s="60">
        <v>0</v>
      </c>
      <c r="M518" s="60">
        <v>0</v>
      </c>
      <c r="N518" s="60">
        <v>0</v>
      </c>
      <c r="O518" s="60">
        <v>1434.97</v>
      </c>
      <c r="P518" s="60">
        <v>5739.47</v>
      </c>
      <c r="Q518" s="60">
        <v>0</v>
      </c>
      <c r="R518" s="60">
        <v>0</v>
      </c>
      <c r="S518" s="70">
        <f>O518</f>
        <v>1434.97</v>
      </c>
      <c r="T518" s="70">
        <f>P518+J518+M518+R518</f>
        <v>5739.47</v>
      </c>
    </row>
    <row r="519" spans="1:20" s="62" customFormat="1">
      <c r="A519" s="64">
        <v>1</v>
      </c>
      <c r="B519" s="64">
        <v>3361</v>
      </c>
      <c r="C519" s="67" t="s">
        <v>433</v>
      </c>
      <c r="D519" s="69">
        <v>43587</v>
      </c>
      <c r="E519" s="64" t="s">
        <v>531</v>
      </c>
      <c r="F519" s="64">
        <v>1235</v>
      </c>
      <c r="G519" s="63">
        <v>0</v>
      </c>
      <c r="H519" s="60">
        <v>0</v>
      </c>
      <c r="I519" s="64" t="s">
        <v>532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759.59</v>
      </c>
      <c r="P519" s="60">
        <v>3038.35</v>
      </c>
      <c r="Q519" s="60">
        <v>0</v>
      </c>
      <c r="R519" s="60">
        <v>0</v>
      </c>
      <c r="S519" s="70">
        <f>O519</f>
        <v>759.59</v>
      </c>
      <c r="T519" s="70">
        <f>P519+J519+M519+R519</f>
        <v>3038.35</v>
      </c>
    </row>
    <row r="520" spans="1:20" s="62" customFormat="1">
      <c r="A520" s="64">
        <v>1</v>
      </c>
      <c r="B520" s="64">
        <v>3362</v>
      </c>
      <c r="C520" s="67" t="s">
        <v>434</v>
      </c>
      <c r="D520" s="69">
        <v>43587</v>
      </c>
      <c r="E520" s="64" t="s">
        <v>531</v>
      </c>
      <c r="F520" s="64">
        <v>1091</v>
      </c>
      <c r="G520" s="63">
        <v>0</v>
      </c>
      <c r="H520" s="60">
        <v>0</v>
      </c>
      <c r="I520" s="64" t="s">
        <v>532</v>
      </c>
      <c r="J520" s="60">
        <v>0</v>
      </c>
      <c r="K520" s="60">
        <v>0</v>
      </c>
      <c r="L520" s="60">
        <v>0</v>
      </c>
      <c r="M520" s="60">
        <v>0</v>
      </c>
      <c r="N520" s="60">
        <v>0</v>
      </c>
      <c r="O520" s="60">
        <v>337.59</v>
      </c>
      <c r="P520" s="60">
        <v>1350.38</v>
      </c>
      <c r="Q520" s="60">
        <v>0</v>
      </c>
      <c r="R520" s="60">
        <v>0</v>
      </c>
      <c r="S520" s="70">
        <f>O520</f>
        <v>337.59</v>
      </c>
      <c r="T520" s="70">
        <f>P520+J520+M520+R520</f>
        <v>1350.38</v>
      </c>
    </row>
    <row r="521" spans="1:20" s="62" customFormat="1">
      <c r="A521" s="64">
        <v>1</v>
      </c>
      <c r="B521" s="64">
        <v>3363</v>
      </c>
      <c r="C521" s="67" t="s">
        <v>435</v>
      </c>
      <c r="D521" s="69">
        <v>43691</v>
      </c>
      <c r="E521" s="64" t="s">
        <v>531</v>
      </c>
      <c r="F521" s="64">
        <v>1248</v>
      </c>
      <c r="G521" s="63">
        <v>0</v>
      </c>
      <c r="H521" s="60">
        <v>0</v>
      </c>
      <c r="I521" s="64" t="s">
        <v>532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253.2</v>
      </c>
      <c r="P521" s="60">
        <v>1012.78</v>
      </c>
      <c r="Q521" s="60">
        <v>0</v>
      </c>
      <c r="R521" s="60">
        <v>0</v>
      </c>
      <c r="S521" s="70">
        <f>O521</f>
        <v>253.2</v>
      </c>
      <c r="T521" s="70">
        <f>P521+J521+M521+R521</f>
        <v>1012.78</v>
      </c>
    </row>
    <row r="522" spans="1:20" s="62" customFormat="1">
      <c r="A522" s="64">
        <v>1</v>
      </c>
      <c r="B522" s="64">
        <v>3365</v>
      </c>
      <c r="C522" s="67" t="s">
        <v>437</v>
      </c>
      <c r="D522" s="69">
        <v>43844</v>
      </c>
      <c r="E522" s="64" t="s">
        <v>531</v>
      </c>
      <c r="F522" s="64">
        <v>2044</v>
      </c>
      <c r="G522" s="63">
        <v>0</v>
      </c>
      <c r="H522" s="60">
        <v>0</v>
      </c>
      <c r="I522" s="64" t="s">
        <v>532</v>
      </c>
      <c r="J522" s="60">
        <v>0</v>
      </c>
      <c r="K522" s="60">
        <v>0</v>
      </c>
      <c r="L522" s="60">
        <v>0</v>
      </c>
      <c r="M522" s="60">
        <v>0</v>
      </c>
      <c r="N522" s="60">
        <v>0</v>
      </c>
      <c r="O522" s="60">
        <v>1434.87</v>
      </c>
      <c r="P522" s="60">
        <v>5739.47</v>
      </c>
      <c r="Q522" s="60">
        <v>0</v>
      </c>
      <c r="R522" s="60">
        <v>0</v>
      </c>
      <c r="S522" s="70">
        <f>O522</f>
        <v>1434.87</v>
      </c>
      <c r="T522" s="70">
        <f>P522+J522+M522+R522</f>
        <v>5739.47</v>
      </c>
    </row>
    <row r="523" spans="1:20" s="62" customFormat="1">
      <c r="A523" s="64">
        <v>1</v>
      </c>
      <c r="B523" s="64">
        <v>3366</v>
      </c>
      <c r="C523" s="67" t="s">
        <v>438</v>
      </c>
      <c r="D523" s="69">
        <v>43857</v>
      </c>
      <c r="E523" s="64" t="s">
        <v>531</v>
      </c>
      <c r="F523" s="64">
        <v>1195</v>
      </c>
      <c r="G523" s="63">
        <v>0</v>
      </c>
      <c r="H523" s="60">
        <v>0</v>
      </c>
      <c r="I523" s="64" t="s">
        <v>532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1434.87</v>
      </c>
      <c r="P523" s="60">
        <v>5739.47</v>
      </c>
      <c r="Q523" s="60">
        <v>0</v>
      </c>
      <c r="R523" s="60">
        <v>0</v>
      </c>
      <c r="S523" s="70">
        <f>O523</f>
        <v>1434.87</v>
      </c>
      <c r="T523" s="70">
        <f>P523+J523+M523+R523</f>
        <v>5739.47</v>
      </c>
    </row>
    <row r="524" spans="1:20" s="62" customFormat="1">
      <c r="A524" s="64">
        <v>1</v>
      </c>
      <c r="B524" s="64">
        <v>3367</v>
      </c>
      <c r="C524" s="67" t="s">
        <v>742</v>
      </c>
      <c r="D524" s="69">
        <v>43864</v>
      </c>
      <c r="E524" s="64" t="s">
        <v>531</v>
      </c>
      <c r="F524" s="64">
        <v>1094</v>
      </c>
      <c r="G524" s="63">
        <v>0</v>
      </c>
      <c r="H524" s="60">
        <v>0</v>
      </c>
      <c r="I524" s="64" t="s">
        <v>532</v>
      </c>
      <c r="J524" s="60">
        <v>0</v>
      </c>
      <c r="K524" s="60">
        <v>0</v>
      </c>
      <c r="L524" s="60">
        <v>0</v>
      </c>
      <c r="M524" s="60">
        <v>0</v>
      </c>
      <c r="N524" s="60">
        <v>0</v>
      </c>
      <c r="O524" s="60">
        <v>843.99</v>
      </c>
      <c r="P524" s="60">
        <v>3375.95</v>
      </c>
      <c r="Q524" s="60">
        <v>0</v>
      </c>
      <c r="R524" s="60">
        <v>0</v>
      </c>
      <c r="S524" s="70">
        <f>O524</f>
        <v>843.99</v>
      </c>
      <c r="T524" s="70">
        <f>P524+J524+M524+R524</f>
        <v>3375.95</v>
      </c>
    </row>
    <row r="525" spans="1:20" s="62" customFormat="1">
      <c r="A525" s="64">
        <v>1</v>
      </c>
      <c r="B525" s="64">
        <v>3370</v>
      </c>
      <c r="C525" s="67" t="s">
        <v>740</v>
      </c>
      <c r="D525" s="69">
        <v>43970</v>
      </c>
      <c r="E525" s="64" t="s">
        <v>531</v>
      </c>
      <c r="F525" s="64">
        <v>1257</v>
      </c>
      <c r="G525" s="63">
        <v>0</v>
      </c>
      <c r="H525" s="60">
        <v>0</v>
      </c>
      <c r="I525" s="64" t="s">
        <v>532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1561.48</v>
      </c>
      <c r="P525" s="60">
        <v>6245.89</v>
      </c>
      <c r="Q525" s="60">
        <v>0</v>
      </c>
      <c r="R525" s="60">
        <v>0</v>
      </c>
      <c r="S525" s="70">
        <f>O525</f>
        <v>1561.48</v>
      </c>
      <c r="T525" s="70">
        <f>P525+J525+M525+R525</f>
        <v>6245.89</v>
      </c>
    </row>
    <row r="526" spans="1:20" s="62" customFormat="1">
      <c r="A526" s="64">
        <v>1</v>
      </c>
      <c r="B526" s="64">
        <v>3371</v>
      </c>
      <c r="C526" s="67" t="s">
        <v>741</v>
      </c>
      <c r="D526" s="69">
        <v>43970</v>
      </c>
      <c r="E526" s="64" t="s">
        <v>531</v>
      </c>
      <c r="F526" s="64">
        <v>1188</v>
      </c>
      <c r="G526" s="63">
        <v>0</v>
      </c>
      <c r="H526" s="60">
        <v>0</v>
      </c>
      <c r="I526" s="64" t="s">
        <v>532</v>
      </c>
      <c r="J526" s="60">
        <v>0</v>
      </c>
      <c r="K526" s="60">
        <v>0</v>
      </c>
      <c r="L526" s="60">
        <v>0</v>
      </c>
      <c r="M526" s="60">
        <v>0</v>
      </c>
      <c r="N526" s="60">
        <v>0</v>
      </c>
      <c r="O526" s="60">
        <v>1434.87</v>
      </c>
      <c r="P526" s="60">
        <v>5739.47</v>
      </c>
      <c r="Q526" s="60">
        <v>0</v>
      </c>
      <c r="R526" s="60">
        <v>0</v>
      </c>
      <c r="S526" s="70">
        <f>O526</f>
        <v>1434.87</v>
      </c>
      <c r="T526" s="70">
        <f>P526+J526+M526+R526</f>
        <v>5739.47</v>
      </c>
    </row>
    <row r="527" spans="1:20" s="62" customFormat="1">
      <c r="A527" s="64">
        <v>1</v>
      </c>
      <c r="B527" s="64">
        <v>3373</v>
      </c>
      <c r="C527" s="67" t="s">
        <v>759</v>
      </c>
      <c r="D527" s="69">
        <v>44013</v>
      </c>
      <c r="E527" s="64" t="s">
        <v>531</v>
      </c>
      <c r="F527" s="64">
        <v>2045</v>
      </c>
      <c r="G527" s="63">
        <v>0</v>
      </c>
      <c r="H527" s="60">
        <v>0</v>
      </c>
      <c r="I527" s="64" t="s">
        <v>532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1434.87</v>
      </c>
      <c r="P527" s="60">
        <v>5739.47</v>
      </c>
      <c r="Q527" s="60">
        <v>0</v>
      </c>
      <c r="R527" s="60">
        <v>0</v>
      </c>
      <c r="S527" s="70">
        <f>O527</f>
        <v>1434.87</v>
      </c>
      <c r="T527" s="70">
        <f>P527+J527+M527+R527</f>
        <v>5739.47</v>
      </c>
    </row>
    <row r="528" spans="1:20" s="62" customFormat="1">
      <c r="A528" s="64">
        <v>1</v>
      </c>
      <c r="B528" s="64">
        <v>3374</v>
      </c>
      <c r="C528" s="67" t="s">
        <v>760</v>
      </c>
      <c r="D528" s="69">
        <v>44013</v>
      </c>
      <c r="E528" s="64" t="s">
        <v>531</v>
      </c>
      <c r="F528" s="64">
        <v>1094</v>
      </c>
      <c r="G528" s="63">
        <v>0</v>
      </c>
      <c r="H528" s="60">
        <v>0</v>
      </c>
      <c r="I528" s="64" t="s">
        <v>532</v>
      </c>
      <c r="J528" s="60">
        <v>0</v>
      </c>
      <c r="K528" s="60">
        <v>0</v>
      </c>
      <c r="L528" s="60">
        <v>0</v>
      </c>
      <c r="M528" s="60">
        <v>0</v>
      </c>
      <c r="N528" s="60">
        <v>0</v>
      </c>
      <c r="O528" s="60">
        <v>843.99</v>
      </c>
      <c r="P528" s="60">
        <v>3375.95</v>
      </c>
      <c r="Q528" s="60">
        <v>0</v>
      </c>
      <c r="R528" s="60">
        <v>0</v>
      </c>
      <c r="S528" s="70">
        <f>O528</f>
        <v>843.99</v>
      </c>
      <c r="T528" s="70">
        <f>P528+J528+M528+R528</f>
        <v>3375.95</v>
      </c>
    </row>
    <row r="529" spans="1:20" s="62" customFormat="1">
      <c r="A529" s="64">
        <v>1</v>
      </c>
      <c r="B529" s="64">
        <v>8249</v>
      </c>
      <c r="C529" s="67" t="s">
        <v>439</v>
      </c>
      <c r="D529" s="69">
        <v>38285</v>
      </c>
      <c r="E529" s="64" t="s">
        <v>531</v>
      </c>
      <c r="F529" s="64">
        <v>1091</v>
      </c>
      <c r="G529" s="63">
        <v>0</v>
      </c>
      <c r="H529" s="60">
        <v>0</v>
      </c>
      <c r="I529" s="64" t="s">
        <v>532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548.59</v>
      </c>
      <c r="P529" s="60">
        <v>2194.37</v>
      </c>
      <c r="Q529" s="60">
        <v>0</v>
      </c>
      <c r="R529" s="60">
        <v>0</v>
      </c>
      <c r="S529" s="70">
        <f>O529</f>
        <v>548.59</v>
      </c>
      <c r="T529" s="70">
        <f>P529+J529+M529+R529</f>
        <v>2194.37</v>
      </c>
    </row>
  </sheetData>
  <sortState ref="A4:T539">
    <sortCondition ref="E4:E539"/>
  </sortState>
  <conditionalFormatting sqref="B1:B1048576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5:I27"/>
  <sheetViews>
    <sheetView workbookViewId="0">
      <selection activeCell="E15" sqref="E15"/>
    </sheetView>
  </sheetViews>
  <sheetFormatPr defaultRowHeight="12"/>
  <cols>
    <col min="1" max="1" width="9.140625" style="27"/>
    <col min="2" max="2" width="10" style="26" bestFit="1" customWidth="1"/>
    <col min="3" max="3" width="32.140625" style="27" customWidth="1"/>
    <col min="4" max="4" width="8" style="26" customWidth="1"/>
    <col min="5" max="5" width="42.140625" style="27" bestFit="1" customWidth="1"/>
    <col min="6" max="6" width="8" style="39" bestFit="1" customWidth="1"/>
    <col min="7" max="7" width="14.140625" style="26" bestFit="1" customWidth="1"/>
    <col min="8" max="8" width="5" style="26" bestFit="1" customWidth="1"/>
    <col min="9" max="9" width="11" style="39" bestFit="1" customWidth="1"/>
    <col min="10" max="16384" width="9.140625" style="27"/>
  </cols>
  <sheetData>
    <row r="5" spans="2:9" s="50" customFormat="1" ht="12" customHeight="1">
      <c r="B5" s="43" t="s">
        <v>516</v>
      </c>
      <c r="C5" s="43" t="s">
        <v>2</v>
      </c>
      <c r="D5" s="46" t="s">
        <v>756</v>
      </c>
      <c r="E5" s="46" t="s">
        <v>743</v>
      </c>
      <c r="F5" s="46" t="s">
        <v>520</v>
      </c>
      <c r="G5" s="47" t="s">
        <v>744</v>
      </c>
      <c r="H5" s="46" t="s">
        <v>745</v>
      </c>
      <c r="I5" s="47" t="s">
        <v>746</v>
      </c>
    </row>
    <row r="6" spans="2:9" s="50" customFormat="1" ht="12" customHeight="1">
      <c r="B6" s="44"/>
      <c r="C6" s="44"/>
      <c r="D6" s="48"/>
      <c r="E6" s="48"/>
      <c r="F6" s="48"/>
      <c r="G6" s="49"/>
      <c r="H6" s="48"/>
      <c r="I6" s="49"/>
    </row>
    <row r="7" spans="2:9">
      <c r="B7" s="51">
        <v>2628</v>
      </c>
      <c r="C7" s="52" t="s">
        <v>195</v>
      </c>
      <c r="D7" s="51" t="s">
        <v>757</v>
      </c>
      <c r="E7" s="51" t="s">
        <v>754</v>
      </c>
      <c r="F7" s="51" t="s">
        <v>533</v>
      </c>
      <c r="G7" s="53">
        <v>44013</v>
      </c>
      <c r="H7" s="51">
        <v>30</v>
      </c>
      <c r="I7" s="54">
        <v>44042</v>
      </c>
    </row>
    <row r="8" spans="2:9">
      <c r="B8" s="51">
        <v>3152</v>
      </c>
      <c r="C8" s="52" t="s">
        <v>346</v>
      </c>
      <c r="D8" s="51" t="s">
        <v>757</v>
      </c>
      <c r="E8" s="51" t="s">
        <v>765</v>
      </c>
      <c r="F8" s="51" t="s">
        <v>533</v>
      </c>
      <c r="G8" s="53">
        <v>44013</v>
      </c>
      <c r="H8" s="51">
        <v>30</v>
      </c>
      <c r="I8" s="54">
        <v>44042</v>
      </c>
    </row>
    <row r="9" spans="2:9">
      <c r="B9" s="51">
        <v>3178</v>
      </c>
      <c r="C9" s="52" t="s">
        <v>363</v>
      </c>
      <c r="D9" s="51" t="s">
        <v>757</v>
      </c>
      <c r="E9" s="51" t="s">
        <v>765</v>
      </c>
      <c r="F9" s="51" t="s">
        <v>533</v>
      </c>
      <c r="G9" s="53">
        <v>44013</v>
      </c>
      <c r="H9" s="51">
        <v>30</v>
      </c>
      <c r="I9" s="54">
        <v>44042</v>
      </c>
    </row>
    <row r="10" spans="2:9">
      <c r="B10" s="51">
        <v>2909</v>
      </c>
      <c r="C10" s="52" t="s">
        <v>272</v>
      </c>
      <c r="D10" s="51" t="s">
        <v>757</v>
      </c>
      <c r="E10" s="51" t="s">
        <v>766</v>
      </c>
      <c r="F10" s="51" t="s">
        <v>533</v>
      </c>
      <c r="G10" s="53">
        <v>44013</v>
      </c>
      <c r="H10" s="51">
        <v>30</v>
      </c>
      <c r="I10" s="54">
        <v>44042</v>
      </c>
    </row>
    <row r="11" spans="2:9">
      <c r="B11" s="51">
        <v>2991</v>
      </c>
      <c r="C11" s="52" t="s">
        <v>298</v>
      </c>
      <c r="D11" s="51" t="s">
        <v>757</v>
      </c>
      <c r="E11" s="51" t="s">
        <v>767</v>
      </c>
      <c r="F11" s="51" t="s">
        <v>533</v>
      </c>
      <c r="G11" s="53">
        <v>44013</v>
      </c>
      <c r="H11" s="51">
        <v>30</v>
      </c>
      <c r="I11" s="54">
        <v>44042</v>
      </c>
    </row>
    <row r="12" spans="2:9">
      <c r="B12" s="51">
        <v>3113</v>
      </c>
      <c r="C12" s="52" t="s">
        <v>335</v>
      </c>
      <c r="D12" s="51" t="s">
        <v>757</v>
      </c>
      <c r="E12" s="51" t="s">
        <v>751</v>
      </c>
      <c r="F12" s="51" t="s">
        <v>533</v>
      </c>
      <c r="G12" s="53">
        <v>44013</v>
      </c>
      <c r="H12" s="51">
        <v>30</v>
      </c>
      <c r="I12" s="54">
        <v>44042</v>
      </c>
    </row>
    <row r="13" spans="2:9">
      <c r="B13" s="51">
        <v>1932</v>
      </c>
      <c r="C13" s="52" t="s">
        <v>86</v>
      </c>
      <c r="D13" s="51" t="s">
        <v>757</v>
      </c>
      <c r="E13" s="51" t="s">
        <v>755</v>
      </c>
      <c r="F13" s="51" t="s">
        <v>533</v>
      </c>
      <c r="G13" s="53">
        <v>44013</v>
      </c>
      <c r="H13" s="51">
        <v>20</v>
      </c>
      <c r="I13" s="54">
        <v>44032</v>
      </c>
    </row>
    <row r="14" spans="2:9">
      <c r="B14" s="51">
        <v>2128</v>
      </c>
      <c r="C14" s="52" t="s">
        <v>112</v>
      </c>
      <c r="D14" s="51" t="s">
        <v>757</v>
      </c>
      <c r="E14" s="51" t="s">
        <v>749</v>
      </c>
      <c r="F14" s="51" t="s">
        <v>533</v>
      </c>
      <c r="G14" s="53">
        <v>44013</v>
      </c>
      <c r="H14" s="51">
        <v>20</v>
      </c>
      <c r="I14" s="54">
        <v>44032</v>
      </c>
    </row>
    <row r="15" spans="2:9">
      <c r="B15" s="51">
        <v>2867</v>
      </c>
      <c r="C15" s="52" t="s">
        <v>260</v>
      </c>
      <c r="D15" s="51" t="s">
        <v>757</v>
      </c>
      <c r="E15" s="51" t="s">
        <v>750</v>
      </c>
      <c r="F15" s="51" t="s">
        <v>533</v>
      </c>
      <c r="G15" s="53">
        <v>44013</v>
      </c>
      <c r="H15" s="51">
        <v>20</v>
      </c>
      <c r="I15" s="54">
        <v>44032</v>
      </c>
    </row>
    <row r="16" spans="2:9">
      <c r="B16" s="51">
        <v>2709</v>
      </c>
      <c r="C16" s="52" t="s">
        <v>213</v>
      </c>
      <c r="D16" s="51" t="s">
        <v>757</v>
      </c>
      <c r="E16" s="51" t="s">
        <v>748</v>
      </c>
      <c r="F16" s="51" t="s">
        <v>533</v>
      </c>
      <c r="G16" s="53">
        <v>44013</v>
      </c>
      <c r="H16" s="51">
        <v>20</v>
      </c>
      <c r="I16" s="54">
        <v>44032</v>
      </c>
    </row>
    <row r="17" spans="2:9">
      <c r="B17" s="51">
        <v>2806</v>
      </c>
      <c r="C17" s="52" t="s">
        <v>239</v>
      </c>
      <c r="D17" s="51" t="s">
        <v>757</v>
      </c>
      <c r="E17" s="51" t="s">
        <v>768</v>
      </c>
      <c r="F17" s="51" t="s">
        <v>533</v>
      </c>
      <c r="G17" s="53">
        <v>44015</v>
      </c>
      <c r="H17" s="51">
        <v>20</v>
      </c>
      <c r="I17" s="54">
        <v>44034</v>
      </c>
    </row>
    <row r="18" spans="2:9">
      <c r="B18" s="51">
        <v>3027</v>
      </c>
      <c r="C18" s="52" t="s">
        <v>313</v>
      </c>
      <c r="D18" s="51" t="s">
        <v>757</v>
      </c>
      <c r="E18" s="51" t="s">
        <v>769</v>
      </c>
      <c r="F18" s="51" t="s">
        <v>533</v>
      </c>
      <c r="G18" s="53">
        <v>44018</v>
      </c>
      <c r="H18" s="51">
        <v>20</v>
      </c>
      <c r="I18" s="54">
        <v>44037</v>
      </c>
    </row>
    <row r="19" spans="2:9">
      <c r="B19" s="51">
        <v>2983</v>
      </c>
      <c r="C19" s="52" t="s">
        <v>295</v>
      </c>
      <c r="D19" s="51" t="s">
        <v>757</v>
      </c>
      <c r="E19" s="51" t="s">
        <v>751</v>
      </c>
      <c r="F19" s="51" t="s">
        <v>533</v>
      </c>
      <c r="G19" s="53">
        <v>44018</v>
      </c>
      <c r="H19" s="51">
        <v>20</v>
      </c>
      <c r="I19" s="54">
        <v>44037</v>
      </c>
    </row>
    <row r="20" spans="2:9">
      <c r="B20" s="51">
        <v>3281</v>
      </c>
      <c r="C20" s="52" t="s">
        <v>395</v>
      </c>
      <c r="D20" s="51" t="s">
        <v>757</v>
      </c>
      <c r="E20" s="51" t="s">
        <v>770</v>
      </c>
      <c r="F20" s="51" t="s">
        <v>533</v>
      </c>
      <c r="G20" s="53">
        <v>44018</v>
      </c>
      <c r="H20" s="51">
        <v>30</v>
      </c>
      <c r="I20" s="54">
        <v>44047</v>
      </c>
    </row>
    <row r="21" spans="2:9">
      <c r="B21" s="51">
        <v>2159</v>
      </c>
      <c r="C21" s="52" t="s">
        <v>128</v>
      </c>
      <c r="D21" s="51" t="s">
        <v>757</v>
      </c>
      <c r="E21" s="51" t="s">
        <v>771</v>
      </c>
      <c r="F21" s="51" t="s">
        <v>533</v>
      </c>
      <c r="G21" s="53">
        <v>44018</v>
      </c>
      <c r="H21" s="51">
        <v>20</v>
      </c>
      <c r="I21" s="54">
        <v>44037</v>
      </c>
    </row>
    <row r="22" spans="2:9">
      <c r="B22" s="51">
        <v>3210</v>
      </c>
      <c r="C22" s="52" t="s">
        <v>372</v>
      </c>
      <c r="D22" s="51" t="s">
        <v>757</v>
      </c>
      <c r="E22" s="51" t="s">
        <v>747</v>
      </c>
      <c r="F22" s="53" t="s">
        <v>532</v>
      </c>
      <c r="G22" s="53">
        <v>44013</v>
      </c>
      <c r="H22" s="51">
        <v>30</v>
      </c>
      <c r="I22" s="53">
        <v>44013</v>
      </c>
    </row>
    <row r="23" spans="2:9">
      <c r="B23" s="51">
        <v>3317</v>
      </c>
      <c r="C23" s="52" t="s">
        <v>404</v>
      </c>
      <c r="D23" s="51" t="s">
        <v>757</v>
      </c>
      <c r="E23" s="51" t="s">
        <v>752</v>
      </c>
      <c r="F23" s="51" t="s">
        <v>533</v>
      </c>
      <c r="G23" s="53">
        <v>44018</v>
      </c>
      <c r="H23" s="51">
        <v>20</v>
      </c>
      <c r="I23" s="54">
        <v>44037</v>
      </c>
    </row>
    <row r="24" spans="2:9">
      <c r="B24" s="51">
        <v>2834</v>
      </c>
      <c r="C24" s="55" t="s">
        <v>245</v>
      </c>
      <c r="D24" s="51" t="s">
        <v>757</v>
      </c>
      <c r="E24" s="31" t="s">
        <v>762</v>
      </c>
      <c r="F24" s="51" t="s">
        <v>533</v>
      </c>
      <c r="G24" s="54">
        <v>44014</v>
      </c>
      <c r="H24" s="51">
        <v>20</v>
      </c>
      <c r="I24" s="54">
        <v>44033</v>
      </c>
    </row>
    <row r="25" spans="2:9">
      <c r="B25" s="51">
        <v>1597</v>
      </c>
      <c r="C25" s="40" t="s">
        <v>62</v>
      </c>
      <c r="D25" s="51" t="s">
        <v>757</v>
      </c>
      <c r="E25" s="31" t="s">
        <v>753</v>
      </c>
      <c r="F25" s="51" t="s">
        <v>533</v>
      </c>
      <c r="G25" s="54">
        <v>44014</v>
      </c>
      <c r="H25" s="31">
        <v>30</v>
      </c>
      <c r="I25" s="54">
        <v>44043</v>
      </c>
    </row>
    <row r="26" spans="2:9">
      <c r="B26" s="31">
        <v>3340</v>
      </c>
      <c r="C26" s="40" t="s">
        <v>417</v>
      </c>
      <c r="D26" s="51" t="s">
        <v>757</v>
      </c>
      <c r="E26" s="31" t="s">
        <v>763</v>
      </c>
      <c r="F26" s="53" t="s">
        <v>532</v>
      </c>
      <c r="G26" s="54">
        <v>44014</v>
      </c>
      <c r="H26" s="31">
        <v>20</v>
      </c>
      <c r="I26" s="54">
        <v>44033</v>
      </c>
    </row>
    <row r="27" spans="2:9">
      <c r="B27" s="31">
        <v>2588</v>
      </c>
      <c r="C27" s="55" t="s">
        <v>191</v>
      </c>
      <c r="D27" s="51" t="s">
        <v>757</v>
      </c>
      <c r="E27" s="31" t="s">
        <v>764</v>
      </c>
      <c r="F27" s="51" t="s">
        <v>533</v>
      </c>
      <c r="G27" s="54">
        <v>44014</v>
      </c>
      <c r="H27" s="31">
        <v>20</v>
      </c>
      <c r="I27" s="54">
        <v>44033</v>
      </c>
    </row>
  </sheetData>
  <mergeCells count="8">
    <mergeCell ref="H5:H6"/>
    <mergeCell ref="I5:I6"/>
    <mergeCell ref="B5:B6"/>
    <mergeCell ref="C5:C6"/>
    <mergeCell ref="D5:D6"/>
    <mergeCell ref="E5:E6"/>
    <mergeCell ref="F5:F6"/>
    <mergeCell ref="G5:G6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16"/>
  <sheetViews>
    <sheetView workbookViewId="0">
      <pane ySplit="4" topLeftCell="A5" activePane="bottomLeft" state="frozen"/>
      <selection pane="bottomLeft" activeCell="A3" sqref="A3"/>
    </sheetView>
  </sheetViews>
  <sheetFormatPr defaultRowHeight="12"/>
  <cols>
    <col min="1" max="1" width="5.42578125" style="21" customWidth="1"/>
    <col min="2" max="2" width="7" style="21" bestFit="1" customWidth="1"/>
    <col min="3" max="3" width="32.28515625" style="21" customWidth="1"/>
    <col min="4" max="6" width="15.140625" style="3" bestFit="1" customWidth="1"/>
    <col min="7" max="7" width="14.140625" style="22" bestFit="1" customWidth="1"/>
    <col min="8" max="8" width="15.140625" style="22" bestFit="1" customWidth="1"/>
    <col min="9" max="9" width="14.140625" style="21" customWidth="1"/>
    <col min="10" max="10" width="11" style="21" bestFit="1" customWidth="1"/>
    <col min="11" max="11" width="11" style="21" customWidth="1"/>
    <col min="12" max="12" width="15.140625" style="14" bestFit="1" customWidth="1"/>
    <col min="13" max="13" width="10" style="14" bestFit="1" customWidth="1"/>
    <col min="14" max="14" width="15.140625" style="21" bestFit="1" customWidth="1"/>
    <col min="15" max="15" width="14.140625" style="21" bestFit="1" customWidth="1"/>
    <col min="16" max="16" width="8" style="21" bestFit="1" customWidth="1"/>
    <col min="17" max="16384" width="9.140625" style="21"/>
  </cols>
  <sheetData>
    <row r="1" spans="1:16">
      <c r="M1" s="14" t="s">
        <v>729</v>
      </c>
    </row>
    <row r="2" spans="1:16">
      <c r="A2" s="65" t="s">
        <v>778</v>
      </c>
      <c r="D2" s="22"/>
      <c r="E2" s="34"/>
      <c r="F2" s="22"/>
      <c r="L2" s="14" t="s">
        <v>728</v>
      </c>
      <c r="M2" s="14">
        <v>701</v>
      </c>
    </row>
    <row r="3" spans="1:16">
      <c r="J3" s="22"/>
      <c r="K3" s="22"/>
      <c r="L3" s="14" t="s">
        <v>732</v>
      </c>
      <c r="M3" s="14" t="s">
        <v>733</v>
      </c>
    </row>
    <row r="4" spans="1:16">
      <c r="A4" s="21" t="s">
        <v>0</v>
      </c>
      <c r="B4" s="21" t="s">
        <v>1</v>
      </c>
      <c r="C4" s="21" t="s">
        <v>2</v>
      </c>
      <c r="D4" s="22" t="s">
        <v>734</v>
      </c>
      <c r="E4" s="33" t="s">
        <v>732</v>
      </c>
      <c r="F4" s="22" t="s">
        <v>735</v>
      </c>
      <c r="G4" s="22" t="s">
        <v>736</v>
      </c>
      <c r="H4" s="16" t="s">
        <v>727</v>
      </c>
      <c r="L4" s="14" t="s">
        <v>730</v>
      </c>
      <c r="M4" s="14" t="s">
        <v>731</v>
      </c>
    </row>
    <row r="5" spans="1:16">
      <c r="A5" s="58">
        <v>1</v>
      </c>
      <c r="B5" s="58">
        <v>200</v>
      </c>
      <c r="C5" s="57" t="s">
        <v>3</v>
      </c>
      <c r="D5" s="56">
        <v>3914.56</v>
      </c>
      <c r="E5" s="56">
        <f>D5-H5</f>
        <v>976.90000000000009</v>
      </c>
      <c r="F5" s="56">
        <v>1330.95</v>
      </c>
      <c r="G5" s="56">
        <v>1606.71</v>
      </c>
      <c r="H5" s="23">
        <f>G5+F5</f>
        <v>2937.66</v>
      </c>
      <c r="I5" s="21" t="str">
        <f>VLOOKUP(B5,'FOLHA RESUMIDA'!C:D,2,0)</f>
        <v>MARIA DO CARMO DE SOUSA</v>
      </c>
    </row>
    <row r="6" spans="1:16">
      <c r="A6" s="58">
        <v>1</v>
      </c>
      <c r="B6" s="58">
        <v>397</v>
      </c>
      <c r="C6" s="57" t="s">
        <v>4</v>
      </c>
      <c r="D6" s="56">
        <v>4074.83</v>
      </c>
      <c r="E6" s="56">
        <f t="shared" ref="E6:E69" si="0">D6-H6</f>
        <v>1041.52</v>
      </c>
      <c r="F6" s="72">
        <v>1385.44</v>
      </c>
      <c r="G6" s="56">
        <v>1647.87</v>
      </c>
      <c r="H6" s="23">
        <f t="shared" ref="H6:H69" si="1">G6+F6</f>
        <v>3033.31</v>
      </c>
      <c r="I6" s="21" t="str">
        <f>VLOOKUP(B6,'FOLHA RESUMIDA'!C:D,2,0)</f>
        <v>MARIA AMARA MEDEIROS</v>
      </c>
    </row>
    <row r="7" spans="1:16">
      <c r="A7" s="58">
        <v>1</v>
      </c>
      <c r="B7" s="58">
        <v>508</v>
      </c>
      <c r="C7" s="57" t="s">
        <v>5</v>
      </c>
      <c r="D7" s="56">
        <v>4141.45</v>
      </c>
      <c r="E7" s="56">
        <f t="shared" si="0"/>
        <v>1441.2299999999996</v>
      </c>
      <c r="F7" s="72">
        <v>1408.09</v>
      </c>
      <c r="G7" s="56">
        <v>1292.1300000000001</v>
      </c>
      <c r="H7" s="23">
        <f t="shared" si="1"/>
        <v>2700.2200000000003</v>
      </c>
      <c r="I7" s="21" t="str">
        <f>VLOOKUP(B7,'FOLHA RESUMIDA'!C:D,2,0)</f>
        <v>SANDRA EMIDIO PEREIRA</v>
      </c>
      <c r="L7" s="22" t="s">
        <v>734</v>
      </c>
      <c r="M7" s="15" t="s">
        <v>732</v>
      </c>
      <c r="N7" s="22" t="s">
        <v>735</v>
      </c>
      <c r="O7" s="22" t="s">
        <v>736</v>
      </c>
      <c r="P7" s="16" t="s">
        <v>727</v>
      </c>
    </row>
    <row r="8" spans="1:16">
      <c r="A8" s="58">
        <v>1</v>
      </c>
      <c r="B8" s="58">
        <v>510</v>
      </c>
      <c r="C8" s="57" t="s">
        <v>6</v>
      </c>
      <c r="D8" s="56">
        <v>3356.17</v>
      </c>
      <c r="E8" s="56">
        <f t="shared" si="0"/>
        <v>1039.7300000000005</v>
      </c>
      <c r="F8" s="72">
        <v>1141.0999999999999</v>
      </c>
      <c r="G8" s="56">
        <v>1175.3399999999999</v>
      </c>
      <c r="H8" s="23">
        <f t="shared" si="1"/>
        <v>2316.4399999999996</v>
      </c>
      <c r="I8" s="21" t="str">
        <f>VLOOKUP(B8,'FOLHA RESUMIDA'!C:D,2,0)</f>
        <v>FRANCISCO FERREIRA DE SOUSA</v>
      </c>
    </row>
    <row r="9" spans="1:16">
      <c r="A9" s="58">
        <v>1</v>
      </c>
      <c r="B9" s="58">
        <v>542</v>
      </c>
      <c r="C9" s="57" t="s">
        <v>7</v>
      </c>
      <c r="D9" s="56">
        <v>1971.75</v>
      </c>
      <c r="E9" s="56">
        <f t="shared" si="0"/>
        <v>402.70000000000005</v>
      </c>
      <c r="F9" s="72">
        <v>548.88</v>
      </c>
      <c r="G9" s="56">
        <v>1020.17</v>
      </c>
      <c r="H9" s="23">
        <f t="shared" si="1"/>
        <v>1569.05</v>
      </c>
      <c r="I9" s="21" t="str">
        <f>VLOOKUP(B9,'FOLHA RESUMIDA'!C:D,2,0)</f>
        <v>ANA MARTA MARCELINO DA SILVA</v>
      </c>
    </row>
    <row r="10" spans="1:16">
      <c r="A10" s="58">
        <v>1</v>
      </c>
      <c r="B10" s="58">
        <v>788</v>
      </c>
      <c r="C10" s="57" t="s">
        <v>8</v>
      </c>
      <c r="D10" s="56">
        <v>2732.9</v>
      </c>
      <c r="E10" s="56">
        <f t="shared" si="0"/>
        <v>899.17000000000007</v>
      </c>
      <c r="F10" s="72">
        <v>929.19</v>
      </c>
      <c r="G10" s="56">
        <v>904.54</v>
      </c>
      <c r="H10" s="23">
        <f t="shared" si="1"/>
        <v>1833.73</v>
      </c>
      <c r="I10" s="21" t="str">
        <f>VLOOKUP(B10,'FOLHA RESUMIDA'!C:D,2,0)</f>
        <v>IVONEIDE FRANCISCA S ALMEIDA</v>
      </c>
    </row>
    <row r="11" spans="1:16">
      <c r="A11" s="58">
        <v>1</v>
      </c>
      <c r="B11" s="58">
        <v>820</v>
      </c>
      <c r="C11" s="57" t="s">
        <v>9</v>
      </c>
      <c r="D11" s="56">
        <v>2069.0500000000002</v>
      </c>
      <c r="E11" s="56">
        <f t="shared" si="0"/>
        <v>941.55000000000018</v>
      </c>
      <c r="F11" s="72">
        <v>537.95000000000005</v>
      </c>
      <c r="G11" s="56">
        <v>589.54999999999995</v>
      </c>
      <c r="H11" s="23">
        <f t="shared" si="1"/>
        <v>1127.5</v>
      </c>
      <c r="I11" s="21" t="str">
        <f>VLOOKUP(B11,'FOLHA RESUMIDA'!C:D,2,0)</f>
        <v>JOSE TELMO DA PAIXAO</v>
      </c>
    </row>
    <row r="12" spans="1:16">
      <c r="A12" s="58">
        <v>1</v>
      </c>
      <c r="B12" s="58">
        <v>830</v>
      </c>
      <c r="C12" s="57" t="s">
        <v>10</v>
      </c>
      <c r="D12" s="56">
        <v>5711.22</v>
      </c>
      <c r="E12" s="56">
        <f t="shared" si="0"/>
        <v>3374.4400000000005</v>
      </c>
      <c r="F12" s="72">
        <v>1387.01</v>
      </c>
      <c r="G12" s="56">
        <v>949.77</v>
      </c>
      <c r="H12" s="23">
        <f t="shared" si="1"/>
        <v>2336.7799999999997</v>
      </c>
      <c r="I12" s="21" t="str">
        <f>VLOOKUP(B12,'FOLHA RESUMIDA'!C:D,2,0)</f>
        <v>CARLOS ANTONIO DA SILVA</v>
      </c>
    </row>
    <row r="13" spans="1:16">
      <c r="A13" s="58">
        <v>1</v>
      </c>
      <c r="B13" s="58">
        <v>863</v>
      </c>
      <c r="C13" s="57" t="s">
        <v>11</v>
      </c>
      <c r="D13" s="56">
        <v>3368.53</v>
      </c>
      <c r="E13" s="56">
        <f t="shared" si="0"/>
        <v>2665.05</v>
      </c>
      <c r="F13" s="72">
        <v>703.48</v>
      </c>
      <c r="G13" s="56">
        <v>0</v>
      </c>
      <c r="H13" s="23">
        <f t="shared" si="1"/>
        <v>703.48</v>
      </c>
      <c r="I13" s="21" t="str">
        <f>VLOOKUP(B13,'FOLHA RESUMIDA'!C:D,2,0)</f>
        <v>JOSE AMARO DOS SANTOS</v>
      </c>
    </row>
    <row r="14" spans="1:16">
      <c r="A14" s="58">
        <v>1</v>
      </c>
      <c r="B14" s="58">
        <v>871</v>
      </c>
      <c r="C14" s="57" t="s">
        <v>12</v>
      </c>
      <c r="D14" s="56">
        <v>4386.8599999999997</v>
      </c>
      <c r="E14" s="56">
        <f t="shared" si="0"/>
        <v>1952.7099999999996</v>
      </c>
      <c r="F14" s="72">
        <v>1491.53</v>
      </c>
      <c r="G14" s="56">
        <v>942.62</v>
      </c>
      <c r="H14" s="23">
        <f t="shared" si="1"/>
        <v>2434.15</v>
      </c>
      <c r="I14" s="21" t="str">
        <f>VLOOKUP(B14,'FOLHA RESUMIDA'!C:D,2,0)</f>
        <v>MARIA LUISA P DE LEMOS</v>
      </c>
    </row>
    <row r="15" spans="1:16">
      <c r="A15" s="58">
        <v>1</v>
      </c>
      <c r="B15" s="58">
        <v>897</v>
      </c>
      <c r="C15" s="57" t="s">
        <v>13</v>
      </c>
      <c r="D15" s="56">
        <v>1543.95</v>
      </c>
      <c r="E15" s="56">
        <f t="shared" si="0"/>
        <v>977.69</v>
      </c>
      <c r="F15" s="72">
        <v>416.87</v>
      </c>
      <c r="G15" s="56">
        <v>149.38999999999999</v>
      </c>
      <c r="H15" s="23">
        <f t="shared" si="1"/>
        <v>566.26</v>
      </c>
      <c r="I15" s="21" t="str">
        <f>VLOOKUP(B15,'FOLHA RESUMIDA'!C:D,2,0)</f>
        <v>EUNICE DE ASSIS CALIXTO</v>
      </c>
    </row>
    <row r="16" spans="1:16">
      <c r="A16" s="58">
        <v>1</v>
      </c>
      <c r="B16" s="58">
        <v>996</v>
      </c>
      <c r="C16" s="57" t="s">
        <v>14</v>
      </c>
      <c r="D16" s="56">
        <v>3209.96</v>
      </c>
      <c r="E16" s="56">
        <f t="shared" si="0"/>
        <v>1371.68</v>
      </c>
      <c r="F16" s="72">
        <v>1091.33</v>
      </c>
      <c r="G16" s="56">
        <v>746.95</v>
      </c>
      <c r="H16" s="23">
        <f t="shared" si="1"/>
        <v>1838.28</v>
      </c>
      <c r="I16" s="21" t="str">
        <f>VLOOKUP(B16,'FOLHA RESUMIDA'!C:D,2,0)</f>
        <v>FIRMINO SIQUEIRA DA SILVA</v>
      </c>
    </row>
    <row r="17" spans="1:9">
      <c r="A17" s="58">
        <v>1</v>
      </c>
      <c r="B17" s="58">
        <v>1008</v>
      </c>
      <c r="C17" s="57" t="s">
        <v>15</v>
      </c>
      <c r="D17" s="56">
        <v>1787.3</v>
      </c>
      <c r="E17" s="56">
        <f t="shared" si="0"/>
        <v>542.3599999999999</v>
      </c>
      <c r="F17" s="72">
        <v>607.67999999999995</v>
      </c>
      <c r="G17" s="56">
        <v>637.26</v>
      </c>
      <c r="H17" s="23">
        <f t="shared" si="1"/>
        <v>1244.94</v>
      </c>
      <c r="I17" s="21" t="str">
        <f>VLOOKUP(B17,'FOLHA RESUMIDA'!C:D,2,0)</f>
        <v>MARIO JOSE DO NASCIMENTO</v>
      </c>
    </row>
    <row r="18" spans="1:9">
      <c r="A18" s="58">
        <v>1</v>
      </c>
      <c r="B18" s="58">
        <v>1037</v>
      </c>
      <c r="C18" s="57" t="s">
        <v>16</v>
      </c>
      <c r="D18" s="56">
        <v>3190.67</v>
      </c>
      <c r="E18" s="56">
        <f t="shared" si="0"/>
        <v>1137.7200000000003</v>
      </c>
      <c r="F18" s="72">
        <v>1039.3599999999999</v>
      </c>
      <c r="G18" s="56">
        <v>1013.59</v>
      </c>
      <c r="H18" s="23">
        <f t="shared" si="1"/>
        <v>2052.9499999999998</v>
      </c>
      <c r="I18" s="21" t="str">
        <f>VLOOKUP(B18,'FOLHA RESUMIDA'!C:D,2,0)</f>
        <v>DAVI INACIO FILHO</v>
      </c>
    </row>
    <row r="19" spans="1:9">
      <c r="A19" s="58">
        <v>1</v>
      </c>
      <c r="B19" s="58">
        <v>1051</v>
      </c>
      <c r="C19" s="57" t="s">
        <v>17</v>
      </c>
      <c r="D19" s="56">
        <v>16436.740000000002</v>
      </c>
      <c r="E19" s="56">
        <f t="shared" si="0"/>
        <v>5579.3000000000029</v>
      </c>
      <c r="F19" s="72">
        <v>5588.49</v>
      </c>
      <c r="G19" s="56">
        <v>5268.95</v>
      </c>
      <c r="H19" s="23">
        <f t="shared" si="1"/>
        <v>10857.439999999999</v>
      </c>
      <c r="I19" s="21" t="str">
        <f>VLOOKUP(B19,'FOLHA RESUMIDA'!C:D,2,0)</f>
        <v>GEORGE HAROLD DE B  WALMSLEY</v>
      </c>
    </row>
    <row r="20" spans="1:9">
      <c r="A20" s="58">
        <v>1</v>
      </c>
      <c r="B20" s="58">
        <v>1056</v>
      </c>
      <c r="C20" s="57" t="s">
        <v>18</v>
      </c>
      <c r="D20" s="56">
        <v>4057.55</v>
      </c>
      <c r="E20" s="56">
        <f t="shared" si="0"/>
        <v>1044.33</v>
      </c>
      <c r="F20" s="72">
        <v>1258.05</v>
      </c>
      <c r="G20" s="56">
        <v>1755.17</v>
      </c>
      <c r="H20" s="23">
        <f t="shared" si="1"/>
        <v>3013.2200000000003</v>
      </c>
      <c r="I20" s="21" t="str">
        <f>VLOOKUP(B20,'FOLHA RESUMIDA'!C:D,2,0)</f>
        <v>VALERIA MARIA DA SILVA</v>
      </c>
    </row>
    <row r="21" spans="1:9">
      <c r="A21" s="58">
        <v>1</v>
      </c>
      <c r="B21" s="58">
        <v>1067</v>
      </c>
      <c r="C21" s="57" t="s">
        <v>19</v>
      </c>
      <c r="D21" s="56">
        <v>3931.39</v>
      </c>
      <c r="E21" s="56">
        <f t="shared" si="0"/>
        <v>2190.0699999999997</v>
      </c>
      <c r="F21" s="72">
        <v>1336.67</v>
      </c>
      <c r="G21" s="56">
        <v>404.65</v>
      </c>
      <c r="H21" s="23">
        <f t="shared" si="1"/>
        <v>1741.3200000000002</v>
      </c>
      <c r="I21" s="21" t="str">
        <f>VLOOKUP(B21,'FOLHA RESUMIDA'!C:D,2,0)</f>
        <v>ALCINEIA JOSE CABRAL DE MELO</v>
      </c>
    </row>
    <row r="22" spans="1:9">
      <c r="A22" s="58">
        <v>1</v>
      </c>
      <c r="B22" s="58">
        <v>1071</v>
      </c>
      <c r="C22" s="57" t="s">
        <v>20</v>
      </c>
      <c r="D22" s="56">
        <v>1702.21</v>
      </c>
      <c r="E22" s="56">
        <f t="shared" si="0"/>
        <v>410.75</v>
      </c>
      <c r="F22" s="72">
        <v>578.75</v>
      </c>
      <c r="G22" s="56">
        <v>712.71</v>
      </c>
      <c r="H22" s="23">
        <f t="shared" si="1"/>
        <v>1291.46</v>
      </c>
      <c r="I22" s="21" t="str">
        <f>VLOOKUP(B22,'FOLHA RESUMIDA'!C:D,2,0)</f>
        <v>MARIA JOSE DA HORA</v>
      </c>
    </row>
    <row r="23" spans="1:9">
      <c r="A23" s="58">
        <v>1</v>
      </c>
      <c r="B23" s="58">
        <v>1080</v>
      </c>
      <c r="C23" s="57" t="s">
        <v>21</v>
      </c>
      <c r="D23" s="56">
        <v>3356.17</v>
      </c>
      <c r="E23" s="56">
        <f t="shared" si="0"/>
        <v>686.99000000000024</v>
      </c>
      <c r="F23" s="72">
        <v>1141.0999999999999</v>
      </c>
      <c r="G23" s="56">
        <v>1528.08</v>
      </c>
      <c r="H23" s="23">
        <f t="shared" si="1"/>
        <v>2669.18</v>
      </c>
      <c r="I23" s="21" t="str">
        <f>VLOOKUP(B23,'FOLHA RESUMIDA'!C:D,2,0)</f>
        <v>VALDIRENE ANDRE PEREIRA</v>
      </c>
    </row>
    <row r="24" spans="1:9">
      <c r="A24" s="58">
        <v>1</v>
      </c>
      <c r="B24" s="58">
        <v>1099</v>
      </c>
      <c r="C24" s="57" t="s">
        <v>22</v>
      </c>
      <c r="D24" s="56">
        <v>3056.95</v>
      </c>
      <c r="E24" s="56">
        <f t="shared" si="0"/>
        <v>689.11999999999989</v>
      </c>
      <c r="F24" s="72">
        <v>1039.3599999999999</v>
      </c>
      <c r="G24" s="56">
        <v>1328.47</v>
      </c>
      <c r="H24" s="23">
        <f t="shared" si="1"/>
        <v>2367.83</v>
      </c>
      <c r="I24" s="21" t="str">
        <f>VLOOKUP(B24,'FOLHA RESUMIDA'!C:D,2,0)</f>
        <v>VALERIA DA SILVA SOUZA</v>
      </c>
    </row>
    <row r="25" spans="1:9">
      <c r="A25" s="58">
        <v>1</v>
      </c>
      <c r="B25" s="58">
        <v>1125</v>
      </c>
      <c r="C25" s="57" t="s">
        <v>23</v>
      </c>
      <c r="D25" s="56">
        <v>2514.9499999999998</v>
      </c>
      <c r="E25" s="56">
        <f t="shared" si="0"/>
        <v>1023.3299999999999</v>
      </c>
      <c r="F25" s="72">
        <v>855.08</v>
      </c>
      <c r="G25" s="56">
        <v>636.54</v>
      </c>
      <c r="H25" s="23">
        <f t="shared" si="1"/>
        <v>1491.62</v>
      </c>
      <c r="I25" s="21" t="str">
        <f>VLOOKUP(B25,'FOLHA RESUMIDA'!C:D,2,0)</f>
        <v>IVANILDO FELIX DA SILVA</v>
      </c>
    </row>
    <row r="26" spans="1:9">
      <c r="A26" s="58">
        <v>1</v>
      </c>
      <c r="B26" s="58">
        <v>1126</v>
      </c>
      <c r="C26" s="57" t="s">
        <v>24</v>
      </c>
      <c r="D26" s="56">
        <v>6164.77</v>
      </c>
      <c r="E26" s="56">
        <f t="shared" si="0"/>
        <v>2951.4800000000005</v>
      </c>
      <c r="F26" s="72">
        <v>2577.2399999999998</v>
      </c>
      <c r="G26" s="56">
        <v>636.04999999999995</v>
      </c>
      <c r="H26" s="23">
        <f t="shared" si="1"/>
        <v>3213.29</v>
      </c>
      <c r="I26" s="21" t="str">
        <f>VLOOKUP(B26,'FOLHA RESUMIDA'!C:D,2,0)</f>
        <v>ALUISIO GOMES FERREIRA FILHO</v>
      </c>
    </row>
    <row r="27" spans="1:9">
      <c r="A27" s="58">
        <v>1</v>
      </c>
      <c r="B27" s="58">
        <v>1159</v>
      </c>
      <c r="C27" s="57" t="s">
        <v>25</v>
      </c>
      <c r="D27" s="56">
        <v>1543.95</v>
      </c>
      <c r="E27" s="56">
        <f t="shared" si="0"/>
        <v>936.3900000000001</v>
      </c>
      <c r="F27" s="72">
        <v>463.19</v>
      </c>
      <c r="G27" s="56">
        <v>144.37</v>
      </c>
      <c r="H27" s="23">
        <f t="shared" si="1"/>
        <v>607.55999999999995</v>
      </c>
      <c r="I27" s="21" t="str">
        <f>VLOOKUP(B27,'FOLHA RESUMIDA'!C:D,2,0)</f>
        <v>VERA LUCIA MARIA C  DA SILVA</v>
      </c>
    </row>
    <row r="28" spans="1:9">
      <c r="A28" s="58">
        <v>1</v>
      </c>
      <c r="B28" s="58">
        <v>1164</v>
      </c>
      <c r="C28" s="57" t="s">
        <v>26</v>
      </c>
      <c r="D28" s="56">
        <v>4693.3999999999996</v>
      </c>
      <c r="E28" s="56">
        <f t="shared" si="0"/>
        <v>1372.5999999999995</v>
      </c>
      <c r="F28" s="72">
        <v>1764.25</v>
      </c>
      <c r="G28" s="56">
        <v>1556.55</v>
      </c>
      <c r="H28" s="23">
        <f t="shared" si="1"/>
        <v>3320.8</v>
      </c>
      <c r="I28" s="21" t="str">
        <f>VLOOKUP(B28,'FOLHA RESUMIDA'!C:D,2,0)</f>
        <v>TERESINHA MARIA DE F  FELIX</v>
      </c>
    </row>
    <row r="29" spans="1:9">
      <c r="A29" s="58">
        <v>1</v>
      </c>
      <c r="B29" s="58">
        <v>1169</v>
      </c>
      <c r="C29" s="57" t="s">
        <v>27</v>
      </c>
      <c r="D29" s="56">
        <v>2640.68</v>
      </c>
      <c r="E29" s="56">
        <f t="shared" si="0"/>
        <v>1197.1399999999999</v>
      </c>
      <c r="F29" s="72">
        <v>897.83</v>
      </c>
      <c r="G29" s="56">
        <v>545.71</v>
      </c>
      <c r="H29" s="23">
        <f t="shared" si="1"/>
        <v>1443.54</v>
      </c>
      <c r="I29" s="21" t="str">
        <f>VLOOKUP(B29,'FOLHA RESUMIDA'!C:D,2,0)</f>
        <v>MARIA DO CARMO SANTOS</v>
      </c>
    </row>
    <row r="30" spans="1:9">
      <c r="A30" s="58">
        <v>1</v>
      </c>
      <c r="B30" s="58">
        <v>1177</v>
      </c>
      <c r="C30" s="57" t="s">
        <v>28</v>
      </c>
      <c r="D30" s="56">
        <v>3044.14</v>
      </c>
      <c r="E30" s="56">
        <f t="shared" si="0"/>
        <v>1436.7599999999998</v>
      </c>
      <c r="F30" s="72">
        <v>1035.01</v>
      </c>
      <c r="G30" s="56">
        <v>572.37</v>
      </c>
      <c r="H30" s="23">
        <f t="shared" si="1"/>
        <v>1607.38</v>
      </c>
      <c r="I30" s="21" t="str">
        <f>VLOOKUP(B30,'FOLHA RESUMIDA'!C:D,2,0)</f>
        <v>SELMA MARIA P DO NASCIMENTO</v>
      </c>
    </row>
    <row r="31" spans="1:9">
      <c r="A31" s="58">
        <v>1</v>
      </c>
      <c r="B31" s="58">
        <v>1221</v>
      </c>
      <c r="C31" s="57" t="s">
        <v>29</v>
      </c>
      <c r="D31" s="56">
        <v>7783.09</v>
      </c>
      <c r="E31" s="56">
        <f t="shared" si="0"/>
        <v>2357.2000000000007</v>
      </c>
      <c r="F31" s="72">
        <v>2646.25</v>
      </c>
      <c r="G31" s="56">
        <v>2779.64</v>
      </c>
      <c r="H31" s="23">
        <f t="shared" si="1"/>
        <v>5425.8899999999994</v>
      </c>
      <c r="I31" s="21" t="str">
        <f>VLOOKUP(B31,'FOLHA RESUMIDA'!C:D,2,0)</f>
        <v>JOSE CARLOS TENORIO DE MELO</v>
      </c>
    </row>
    <row r="32" spans="1:9">
      <c r="A32" s="58">
        <v>1</v>
      </c>
      <c r="B32" s="58">
        <v>1229</v>
      </c>
      <c r="C32" s="57" t="s">
        <v>30</v>
      </c>
      <c r="D32" s="56">
        <v>3209.78</v>
      </c>
      <c r="E32" s="56">
        <f t="shared" si="0"/>
        <v>1014.6500000000001</v>
      </c>
      <c r="F32" s="72">
        <v>1091.33</v>
      </c>
      <c r="G32" s="56">
        <v>1103.8</v>
      </c>
      <c r="H32" s="23">
        <f t="shared" si="1"/>
        <v>2195.13</v>
      </c>
      <c r="I32" s="21" t="str">
        <f>VLOOKUP(B32,'FOLHA RESUMIDA'!C:D,2,0)</f>
        <v>IVANETE RODRIGUES DOS SANTOS</v>
      </c>
    </row>
    <row r="33" spans="1:9">
      <c r="A33" s="58">
        <v>1</v>
      </c>
      <c r="B33" s="58">
        <v>1243</v>
      </c>
      <c r="C33" s="57" t="s">
        <v>31</v>
      </c>
      <c r="D33" s="56">
        <v>2069.0500000000002</v>
      </c>
      <c r="E33" s="56">
        <f t="shared" si="0"/>
        <v>1041.5100000000002</v>
      </c>
      <c r="F33" s="72">
        <v>703.48</v>
      </c>
      <c r="G33" s="56">
        <v>324.06</v>
      </c>
      <c r="H33" s="23">
        <f t="shared" si="1"/>
        <v>1027.54</v>
      </c>
      <c r="I33" s="21" t="str">
        <f>VLOOKUP(B33,'FOLHA RESUMIDA'!C:D,2,0)</f>
        <v>MARIA EUGENIA VILARIM LIMA</v>
      </c>
    </row>
    <row r="34" spans="1:9">
      <c r="A34" s="58">
        <v>1</v>
      </c>
      <c r="B34" s="58">
        <v>1258</v>
      </c>
      <c r="C34" s="57" t="s">
        <v>32</v>
      </c>
      <c r="D34" s="56">
        <v>4959.29</v>
      </c>
      <c r="E34" s="56">
        <f t="shared" si="0"/>
        <v>2041.3899999999999</v>
      </c>
      <c r="F34" s="72">
        <v>1686.16</v>
      </c>
      <c r="G34" s="56">
        <v>1231.74</v>
      </c>
      <c r="H34" s="23">
        <f t="shared" si="1"/>
        <v>2917.9</v>
      </c>
      <c r="I34" s="21" t="str">
        <f>VLOOKUP(B34,'FOLHA RESUMIDA'!C:D,2,0)</f>
        <v>ADIGALENE RODRIGUES DA SILVA</v>
      </c>
    </row>
    <row r="35" spans="1:9">
      <c r="A35" s="58">
        <v>1</v>
      </c>
      <c r="B35" s="58">
        <v>1263</v>
      </c>
      <c r="C35" s="57" t="s">
        <v>33</v>
      </c>
      <c r="D35" s="56">
        <v>10914.84</v>
      </c>
      <c r="E35" s="56">
        <f t="shared" si="0"/>
        <v>4526</v>
      </c>
      <c r="F35" s="72">
        <v>3711.05</v>
      </c>
      <c r="G35" s="56">
        <v>2677.79</v>
      </c>
      <c r="H35" s="23">
        <f t="shared" si="1"/>
        <v>6388.84</v>
      </c>
      <c r="I35" s="21" t="str">
        <f>VLOOKUP(B35,'FOLHA RESUMIDA'!C:D,2,0)</f>
        <v>JOVITA MARIA DE FARIAS BRAGA</v>
      </c>
    </row>
    <row r="36" spans="1:9">
      <c r="A36" s="58">
        <v>1</v>
      </c>
      <c r="B36" s="58">
        <v>1267</v>
      </c>
      <c r="C36" s="57" t="s">
        <v>34</v>
      </c>
      <c r="D36" s="56">
        <v>16786.310000000001</v>
      </c>
      <c r="E36" s="56">
        <f t="shared" si="0"/>
        <v>5695.77</v>
      </c>
      <c r="F36" s="72">
        <v>5707.35</v>
      </c>
      <c r="G36" s="56">
        <v>5383.19</v>
      </c>
      <c r="H36" s="23">
        <f t="shared" si="1"/>
        <v>11090.54</v>
      </c>
      <c r="I36" s="21" t="str">
        <f>VLOOKUP(B36,'FOLHA RESUMIDA'!C:D,2,0)</f>
        <v>MARCO AURELIO O DE OLIVEIRA</v>
      </c>
    </row>
    <row r="37" spans="1:9">
      <c r="A37" s="58">
        <v>1</v>
      </c>
      <c r="B37" s="58">
        <v>1269</v>
      </c>
      <c r="C37" s="57" t="s">
        <v>35</v>
      </c>
      <c r="D37" s="56">
        <v>1723.98</v>
      </c>
      <c r="E37" s="56">
        <f t="shared" si="0"/>
        <v>568.43000000000006</v>
      </c>
      <c r="F37" s="72">
        <v>670.66</v>
      </c>
      <c r="G37" s="56">
        <v>484.89</v>
      </c>
      <c r="H37" s="23">
        <f t="shared" si="1"/>
        <v>1155.55</v>
      </c>
      <c r="I37" s="21" t="str">
        <f>VLOOKUP(B37,'FOLHA RESUMIDA'!C:D,2,0)</f>
        <v>VALDECY FERREIRA DA COSTA</v>
      </c>
    </row>
    <row r="38" spans="1:9">
      <c r="A38" s="58">
        <v>1</v>
      </c>
      <c r="B38" s="58">
        <v>1284</v>
      </c>
      <c r="C38" s="57" t="s">
        <v>36</v>
      </c>
      <c r="D38" s="56">
        <v>1543.96</v>
      </c>
      <c r="E38" s="56">
        <f t="shared" si="0"/>
        <v>423.23</v>
      </c>
      <c r="F38" s="72">
        <v>524.94000000000005</v>
      </c>
      <c r="G38" s="56">
        <v>595.79</v>
      </c>
      <c r="H38" s="23">
        <f t="shared" si="1"/>
        <v>1120.73</v>
      </c>
      <c r="I38" s="21" t="str">
        <f>VLOOKUP(B38,'FOLHA RESUMIDA'!C:D,2,0)</f>
        <v>NOEMI MARIA DA SILVA</v>
      </c>
    </row>
    <row r="39" spans="1:9">
      <c r="A39" s="58">
        <v>1</v>
      </c>
      <c r="B39" s="58">
        <v>1328</v>
      </c>
      <c r="C39" s="57" t="s">
        <v>37</v>
      </c>
      <c r="D39" s="56">
        <v>3044.14</v>
      </c>
      <c r="E39" s="56">
        <f t="shared" si="0"/>
        <v>1249.54</v>
      </c>
      <c r="F39" s="72">
        <v>1035.01</v>
      </c>
      <c r="G39" s="56">
        <v>759.59</v>
      </c>
      <c r="H39" s="23">
        <f t="shared" si="1"/>
        <v>1794.6</v>
      </c>
      <c r="I39" s="21" t="str">
        <f>VLOOKUP(B39,'FOLHA RESUMIDA'!C:D,2,0)</f>
        <v>LIZETE ALFREDINA DA SILVA</v>
      </c>
    </row>
    <row r="40" spans="1:9">
      <c r="A40" s="58">
        <v>1</v>
      </c>
      <c r="B40" s="58">
        <v>1330</v>
      </c>
      <c r="C40" s="57" t="s">
        <v>38</v>
      </c>
      <c r="D40" s="56">
        <v>3305.46</v>
      </c>
      <c r="E40" s="56">
        <f t="shared" si="0"/>
        <v>1558.6399999999999</v>
      </c>
      <c r="F40" s="72">
        <v>942.72</v>
      </c>
      <c r="G40" s="56">
        <v>804.1</v>
      </c>
      <c r="H40" s="23">
        <f t="shared" si="1"/>
        <v>1746.8200000000002</v>
      </c>
      <c r="I40" s="21" t="str">
        <f>VLOOKUP(B40,'FOLHA RESUMIDA'!C:D,2,0)</f>
        <v>IVANISE MARIA DA LUZ SANTOS</v>
      </c>
    </row>
    <row r="41" spans="1:9">
      <c r="A41" s="58">
        <v>1</v>
      </c>
      <c r="B41" s="58">
        <v>1333</v>
      </c>
      <c r="C41" s="57" t="s">
        <v>39</v>
      </c>
      <c r="D41" s="56">
        <v>3056.95</v>
      </c>
      <c r="E41" s="56">
        <f t="shared" si="0"/>
        <v>1030.8499999999999</v>
      </c>
      <c r="F41" s="72">
        <v>1039.3599999999999</v>
      </c>
      <c r="G41" s="56">
        <v>986.74</v>
      </c>
      <c r="H41" s="23">
        <f t="shared" si="1"/>
        <v>2026.1</v>
      </c>
      <c r="I41" s="21" t="str">
        <f>VLOOKUP(B41,'FOLHA RESUMIDA'!C:D,2,0)</f>
        <v>JORGE CUNHA OLIVEIRA</v>
      </c>
    </row>
    <row r="42" spans="1:9">
      <c r="A42" s="58">
        <v>1</v>
      </c>
      <c r="B42" s="58">
        <v>1337</v>
      </c>
      <c r="C42" s="57" t="s">
        <v>40</v>
      </c>
      <c r="D42" s="56">
        <v>3791.81</v>
      </c>
      <c r="E42" s="56">
        <f t="shared" si="0"/>
        <v>1701.6</v>
      </c>
      <c r="F42" s="72">
        <v>1289.22</v>
      </c>
      <c r="G42" s="56">
        <v>800.99</v>
      </c>
      <c r="H42" s="23">
        <f t="shared" si="1"/>
        <v>2090.21</v>
      </c>
      <c r="I42" s="21" t="str">
        <f>VLOOKUP(B42,'FOLHA RESUMIDA'!C:D,2,0)</f>
        <v>ROSILDA BARBOSA DOS SANTOS</v>
      </c>
    </row>
    <row r="43" spans="1:9">
      <c r="A43" s="58">
        <v>1</v>
      </c>
      <c r="B43" s="58">
        <v>1363</v>
      </c>
      <c r="C43" s="57" t="s">
        <v>41</v>
      </c>
      <c r="D43" s="56">
        <v>4065.12</v>
      </c>
      <c r="E43" s="56">
        <f t="shared" si="0"/>
        <v>1153.04</v>
      </c>
      <c r="F43" s="72">
        <v>1382.14</v>
      </c>
      <c r="G43" s="56">
        <v>1529.94</v>
      </c>
      <c r="H43" s="23">
        <f t="shared" si="1"/>
        <v>2912.08</v>
      </c>
      <c r="I43" s="21" t="str">
        <f>VLOOKUP(B43,'FOLHA RESUMIDA'!C:D,2,0)</f>
        <v>JOSE CARLOS FERREIRA DE ARRUDA</v>
      </c>
    </row>
    <row r="44" spans="1:9">
      <c r="A44" s="58">
        <v>1</v>
      </c>
      <c r="B44" s="58">
        <v>1369</v>
      </c>
      <c r="C44" s="57" t="s">
        <v>42</v>
      </c>
      <c r="D44" s="56">
        <v>2417.7800000000002</v>
      </c>
      <c r="E44" s="56">
        <f t="shared" si="0"/>
        <v>1102.7400000000002</v>
      </c>
      <c r="F44" s="72">
        <v>700.53</v>
      </c>
      <c r="G44" s="56">
        <v>614.51</v>
      </c>
      <c r="H44" s="23">
        <f t="shared" si="1"/>
        <v>1315.04</v>
      </c>
      <c r="I44" s="21" t="str">
        <f>VLOOKUP(B44,'FOLHA RESUMIDA'!C:D,2,0)</f>
        <v>ELIANE BATISTA DE CASTILHO</v>
      </c>
    </row>
    <row r="45" spans="1:9">
      <c r="A45" s="58">
        <v>1</v>
      </c>
      <c r="B45" s="58">
        <v>1393</v>
      </c>
      <c r="C45" s="57" t="s">
        <v>43</v>
      </c>
      <c r="D45" s="56">
        <v>3608.27</v>
      </c>
      <c r="E45" s="56">
        <f t="shared" si="0"/>
        <v>874.79</v>
      </c>
      <c r="F45" s="72">
        <v>1035.01</v>
      </c>
      <c r="G45" s="56">
        <v>1698.47</v>
      </c>
      <c r="H45" s="23">
        <f t="shared" si="1"/>
        <v>2733.48</v>
      </c>
      <c r="I45" s="21" t="str">
        <f>VLOOKUP(B45,'FOLHA RESUMIDA'!C:D,2,0)</f>
        <v>MANOEL CORREIA DOS SANTOS</v>
      </c>
    </row>
    <row r="46" spans="1:9">
      <c r="A46" s="58">
        <v>1</v>
      </c>
      <c r="B46" s="58">
        <v>1413</v>
      </c>
      <c r="C46" s="57" t="s">
        <v>44</v>
      </c>
      <c r="D46" s="56">
        <v>20469.650000000001</v>
      </c>
      <c r="E46" s="56">
        <f t="shared" si="0"/>
        <v>8319.5800000000017</v>
      </c>
      <c r="F46" s="72">
        <v>6959.68</v>
      </c>
      <c r="G46" s="56">
        <v>5190.3900000000003</v>
      </c>
      <c r="H46" s="23">
        <f t="shared" si="1"/>
        <v>12150.07</v>
      </c>
      <c r="I46" s="21" t="str">
        <f>VLOOKUP(B46,'FOLHA RESUMIDA'!C:D,2,0)</f>
        <v>LEDUAR GUEDES DE LIMA</v>
      </c>
    </row>
    <row r="47" spans="1:9">
      <c r="A47" s="58">
        <v>1</v>
      </c>
      <c r="B47" s="58">
        <v>1418</v>
      </c>
      <c r="C47" s="57" t="s">
        <v>45</v>
      </c>
      <c r="D47" s="56">
        <v>5032.66</v>
      </c>
      <c r="E47" s="56">
        <f t="shared" si="0"/>
        <v>1871.63</v>
      </c>
      <c r="F47" s="72">
        <v>2261.64</v>
      </c>
      <c r="G47" s="56">
        <v>899.39</v>
      </c>
      <c r="H47" s="23">
        <f t="shared" si="1"/>
        <v>3161.0299999999997</v>
      </c>
      <c r="I47" s="21" t="str">
        <f>VLOOKUP(B47,'FOLHA RESUMIDA'!C:D,2,0)</f>
        <v>ELVIS GOMES PEREIRA</v>
      </c>
    </row>
    <row r="48" spans="1:9">
      <c r="A48" s="58">
        <v>1</v>
      </c>
      <c r="B48" s="58">
        <v>1427</v>
      </c>
      <c r="C48" s="57" t="s">
        <v>46</v>
      </c>
      <c r="D48" s="56">
        <v>10914.84</v>
      </c>
      <c r="E48" s="56">
        <f t="shared" si="0"/>
        <v>3419.71</v>
      </c>
      <c r="F48" s="72">
        <v>3711.05</v>
      </c>
      <c r="G48" s="56">
        <v>3784.08</v>
      </c>
      <c r="H48" s="23">
        <f t="shared" si="1"/>
        <v>7495.13</v>
      </c>
      <c r="I48" s="21" t="str">
        <f>VLOOKUP(B48,'FOLHA RESUMIDA'!C:D,2,0)</f>
        <v>ANA MARIA ELOI DA H  DA SILVA</v>
      </c>
    </row>
    <row r="49" spans="1:9">
      <c r="A49" s="58">
        <v>1</v>
      </c>
      <c r="B49" s="58">
        <v>1429</v>
      </c>
      <c r="C49" s="57" t="s">
        <v>47</v>
      </c>
      <c r="D49" s="56">
        <v>3981.34</v>
      </c>
      <c r="E49" s="56">
        <f t="shared" si="0"/>
        <v>689.85000000000036</v>
      </c>
      <c r="F49" s="72">
        <v>1353.66</v>
      </c>
      <c r="G49" s="56">
        <v>1937.83</v>
      </c>
      <c r="H49" s="23">
        <f t="shared" si="1"/>
        <v>3291.49</v>
      </c>
      <c r="I49" s="21" t="str">
        <f>VLOOKUP(B49,'FOLHA RESUMIDA'!C:D,2,0)</f>
        <v>JOSE HENRIQUE DA PAZ</v>
      </c>
    </row>
    <row r="50" spans="1:9">
      <c r="A50" s="58">
        <v>1</v>
      </c>
      <c r="B50" s="58">
        <v>1454</v>
      </c>
      <c r="C50" s="57" t="s">
        <v>48</v>
      </c>
      <c r="D50" s="56">
        <v>3645.26</v>
      </c>
      <c r="E50" s="56">
        <f t="shared" si="0"/>
        <v>1436.98</v>
      </c>
      <c r="F50" s="72">
        <v>1239.3900000000001</v>
      </c>
      <c r="G50" s="56">
        <v>968.89</v>
      </c>
      <c r="H50" s="23">
        <f t="shared" si="1"/>
        <v>2208.2800000000002</v>
      </c>
      <c r="I50" s="21" t="str">
        <f>VLOOKUP(B50,'FOLHA RESUMIDA'!C:D,2,0)</f>
        <v>MAURICIO LOPES DA SILVA</v>
      </c>
    </row>
    <row r="51" spans="1:9">
      <c r="A51" s="58">
        <v>1</v>
      </c>
      <c r="B51" s="58">
        <v>1475</v>
      </c>
      <c r="C51" s="57" t="s">
        <v>49</v>
      </c>
      <c r="D51" s="56">
        <v>3044.14</v>
      </c>
      <c r="E51" s="56">
        <f t="shared" si="0"/>
        <v>724.23999999999978</v>
      </c>
      <c r="F51" s="72">
        <v>1035.01</v>
      </c>
      <c r="G51" s="56">
        <v>1284.8900000000001</v>
      </c>
      <c r="H51" s="23">
        <f t="shared" si="1"/>
        <v>2319.9</v>
      </c>
      <c r="I51" s="21" t="str">
        <f>VLOOKUP(B51,'FOLHA RESUMIDA'!C:D,2,0)</f>
        <v>MARTA ARAUJO DA F  SANTANA</v>
      </c>
    </row>
    <row r="52" spans="1:9">
      <c r="A52" s="58">
        <v>1</v>
      </c>
      <c r="B52" s="58">
        <v>1483</v>
      </c>
      <c r="C52" s="57" t="s">
        <v>50</v>
      </c>
      <c r="D52" s="56">
        <v>1702.21</v>
      </c>
      <c r="E52" s="56">
        <f t="shared" si="0"/>
        <v>865.96</v>
      </c>
      <c r="F52" s="72">
        <v>170.22</v>
      </c>
      <c r="G52" s="56">
        <v>666.03</v>
      </c>
      <c r="H52" s="23">
        <f t="shared" si="1"/>
        <v>836.25</v>
      </c>
      <c r="I52" s="21" t="str">
        <f>VLOOKUP(B52,'FOLHA RESUMIDA'!C:D,2,0)</f>
        <v>REGINA LEANDRO SANTOS DE LIMA</v>
      </c>
    </row>
    <row r="53" spans="1:9">
      <c r="A53" s="58">
        <v>1</v>
      </c>
      <c r="B53" s="58">
        <v>1522</v>
      </c>
      <c r="C53" s="57" t="s">
        <v>51</v>
      </c>
      <c r="D53" s="56">
        <v>1078.32</v>
      </c>
      <c r="E53" s="56">
        <f t="shared" si="0"/>
        <v>220.02999999999997</v>
      </c>
      <c r="F53" s="72">
        <v>499.95</v>
      </c>
      <c r="G53" s="56">
        <v>358.34</v>
      </c>
      <c r="H53" s="23">
        <f t="shared" si="1"/>
        <v>858.29</v>
      </c>
      <c r="I53" s="21" t="str">
        <f>VLOOKUP(B53,'FOLHA RESUMIDA'!C:D,2,0)</f>
        <v>TEREZINHA P  DA SILVA CORREIA</v>
      </c>
    </row>
    <row r="54" spans="1:9">
      <c r="A54" s="58">
        <v>1</v>
      </c>
      <c r="B54" s="58">
        <v>1536</v>
      </c>
      <c r="C54" s="57" t="s">
        <v>52</v>
      </c>
      <c r="D54" s="56">
        <v>2761.12</v>
      </c>
      <c r="E54" s="56">
        <f t="shared" si="0"/>
        <v>1395.98</v>
      </c>
      <c r="F54" s="72">
        <v>938.78</v>
      </c>
      <c r="G54" s="56">
        <v>426.36</v>
      </c>
      <c r="H54" s="23">
        <f t="shared" si="1"/>
        <v>1365.1399999999999</v>
      </c>
      <c r="I54" s="21" t="str">
        <f>VLOOKUP(B54,'FOLHA RESUMIDA'!C:D,2,0)</f>
        <v>MARIA ADRIAO DA SILVA</v>
      </c>
    </row>
    <row r="55" spans="1:9">
      <c r="A55" s="58">
        <v>1</v>
      </c>
      <c r="B55" s="58">
        <v>1545</v>
      </c>
      <c r="C55" s="57" t="s">
        <v>53</v>
      </c>
      <c r="D55" s="56">
        <v>3748.5</v>
      </c>
      <c r="E55" s="56">
        <f t="shared" si="0"/>
        <v>2350.46</v>
      </c>
      <c r="F55" s="72">
        <v>1398.04</v>
      </c>
      <c r="G55" s="56">
        <v>0</v>
      </c>
      <c r="H55" s="23">
        <f t="shared" si="1"/>
        <v>1398.04</v>
      </c>
      <c r="I55" s="21" t="str">
        <f>VLOOKUP(B55,'FOLHA RESUMIDA'!C:D,2,0)</f>
        <v>HERON VILAR DE ANDRADE</v>
      </c>
    </row>
    <row r="56" spans="1:9">
      <c r="A56" s="58">
        <v>1</v>
      </c>
      <c r="B56" s="58">
        <v>1549</v>
      </c>
      <c r="C56" s="57" t="s">
        <v>54</v>
      </c>
      <c r="D56" s="56">
        <v>3196.35</v>
      </c>
      <c r="E56" s="56">
        <f t="shared" si="0"/>
        <v>675.7199999999998</v>
      </c>
      <c r="F56" s="72">
        <v>1086.76</v>
      </c>
      <c r="G56" s="56">
        <v>1433.87</v>
      </c>
      <c r="H56" s="23">
        <f t="shared" si="1"/>
        <v>2520.63</v>
      </c>
      <c r="I56" s="21" t="str">
        <f>VLOOKUP(B56,'FOLHA RESUMIDA'!C:D,2,0)</f>
        <v>JOSE JOAQUIM DA SILVA FILHO</v>
      </c>
    </row>
    <row r="57" spans="1:9">
      <c r="A57" s="58">
        <v>1</v>
      </c>
      <c r="B57" s="58">
        <v>1553</v>
      </c>
      <c r="C57" s="57" t="s">
        <v>55</v>
      </c>
      <c r="D57" s="56">
        <v>3056.95</v>
      </c>
      <c r="E57" s="56">
        <f t="shared" si="0"/>
        <v>379.09000000000015</v>
      </c>
      <c r="F57" s="72">
        <v>1039.3599999999999</v>
      </c>
      <c r="G57" s="56">
        <v>1638.5</v>
      </c>
      <c r="H57" s="23">
        <f t="shared" si="1"/>
        <v>2677.8599999999997</v>
      </c>
      <c r="I57" s="21" t="str">
        <f>VLOOKUP(B57,'FOLHA RESUMIDA'!C:D,2,0)</f>
        <v>MARIA DO CARMO A DOS SANTOS</v>
      </c>
    </row>
    <row r="58" spans="1:9">
      <c r="A58" s="58">
        <v>1</v>
      </c>
      <c r="B58" s="58">
        <v>1554</v>
      </c>
      <c r="C58" s="57" t="s">
        <v>56</v>
      </c>
      <c r="D58" s="56">
        <v>6332.14</v>
      </c>
      <c r="E58" s="56">
        <f t="shared" si="0"/>
        <v>2440.1600000000003</v>
      </c>
      <c r="F58" s="72">
        <v>2795.33</v>
      </c>
      <c r="G58" s="56">
        <v>1096.6500000000001</v>
      </c>
      <c r="H58" s="23">
        <f t="shared" si="1"/>
        <v>3891.98</v>
      </c>
      <c r="I58" s="21" t="str">
        <f>VLOOKUP(B58,'FOLHA RESUMIDA'!C:D,2,0)</f>
        <v>SONEIDE P DO NASCIMENTO CORREA</v>
      </c>
    </row>
    <row r="59" spans="1:9">
      <c r="A59" s="58">
        <v>1</v>
      </c>
      <c r="B59" s="58">
        <v>1561</v>
      </c>
      <c r="C59" s="57" t="s">
        <v>57</v>
      </c>
      <c r="D59" s="56">
        <v>1470.44</v>
      </c>
      <c r="E59" s="56">
        <f t="shared" si="0"/>
        <v>415.84000000000015</v>
      </c>
      <c r="F59" s="72">
        <v>499.95</v>
      </c>
      <c r="G59" s="56">
        <v>554.65</v>
      </c>
      <c r="H59" s="23">
        <f t="shared" si="1"/>
        <v>1054.5999999999999</v>
      </c>
      <c r="I59" s="21" t="str">
        <f>VLOOKUP(B59,'FOLHA RESUMIDA'!C:D,2,0)</f>
        <v>ANDRE LUIZ MACIEL FERREIRA</v>
      </c>
    </row>
    <row r="60" spans="1:9">
      <c r="A60" s="58">
        <v>1</v>
      </c>
      <c r="B60" s="58">
        <v>1577</v>
      </c>
      <c r="C60" s="57" t="s">
        <v>58</v>
      </c>
      <c r="D60" s="56">
        <v>1470.44</v>
      </c>
      <c r="E60" s="56">
        <f t="shared" si="0"/>
        <v>788.94</v>
      </c>
      <c r="F60" s="72">
        <v>499.95</v>
      </c>
      <c r="G60" s="56">
        <v>181.55</v>
      </c>
      <c r="H60" s="23">
        <f t="shared" si="1"/>
        <v>681.5</v>
      </c>
      <c r="I60" s="21" t="str">
        <f>VLOOKUP(B60,'FOLHA RESUMIDA'!C:D,2,0)</f>
        <v>ANTONIA TAVARES DE FRANCA</v>
      </c>
    </row>
    <row r="61" spans="1:9">
      <c r="A61" s="58">
        <v>1</v>
      </c>
      <c r="B61" s="58">
        <v>1588</v>
      </c>
      <c r="C61" s="57" t="s">
        <v>59</v>
      </c>
      <c r="D61" s="56">
        <v>2957.6</v>
      </c>
      <c r="E61" s="56">
        <f t="shared" si="0"/>
        <v>1674.3</v>
      </c>
      <c r="F61" s="72">
        <v>1283.3</v>
      </c>
      <c r="G61" s="56">
        <v>0</v>
      </c>
      <c r="H61" s="23">
        <f t="shared" si="1"/>
        <v>1283.3</v>
      </c>
      <c r="I61" s="21" t="str">
        <f>VLOOKUP(B61,'FOLHA RESUMIDA'!C:D,2,0)</f>
        <v>MARIA ANDREA DOS SANTOS</v>
      </c>
    </row>
    <row r="62" spans="1:9">
      <c r="A62" s="58">
        <v>1</v>
      </c>
      <c r="B62" s="58">
        <v>1589</v>
      </c>
      <c r="C62" s="57" t="s">
        <v>60</v>
      </c>
      <c r="D62" s="56">
        <v>1470.44</v>
      </c>
      <c r="E62" s="56">
        <f t="shared" si="0"/>
        <v>456.28999999999996</v>
      </c>
      <c r="F62" s="72">
        <v>499.95</v>
      </c>
      <c r="G62" s="56">
        <v>514.20000000000005</v>
      </c>
      <c r="H62" s="23">
        <f t="shared" si="1"/>
        <v>1014.1500000000001</v>
      </c>
      <c r="I62" s="21" t="str">
        <f>VLOOKUP(B62,'FOLHA RESUMIDA'!C:D,2,0)</f>
        <v>SEVERINA DE SANTANA NEVES</v>
      </c>
    </row>
    <row r="63" spans="1:9">
      <c r="A63" s="58">
        <v>1</v>
      </c>
      <c r="B63" s="58">
        <v>1596</v>
      </c>
      <c r="C63" s="57" t="s">
        <v>61</v>
      </c>
      <c r="D63" s="56">
        <v>4992.66</v>
      </c>
      <c r="E63" s="56">
        <f t="shared" si="0"/>
        <v>2990.4799999999996</v>
      </c>
      <c r="F63" s="72">
        <v>2002.18</v>
      </c>
      <c r="G63" s="56">
        <v>0</v>
      </c>
      <c r="H63" s="23">
        <f t="shared" si="1"/>
        <v>2002.18</v>
      </c>
      <c r="I63" s="21" t="str">
        <f>VLOOKUP(B63,'FOLHA RESUMIDA'!C:D,2,0)</f>
        <v>IVANE FRANCISCO DE AZEVEDO</v>
      </c>
    </row>
    <row r="64" spans="1:9">
      <c r="A64" s="58">
        <v>1</v>
      </c>
      <c r="B64" s="58">
        <v>1597</v>
      </c>
      <c r="C64" s="57" t="s">
        <v>62</v>
      </c>
      <c r="D64" s="56">
        <v>7250.69</v>
      </c>
      <c r="E64" s="56">
        <f t="shared" si="0"/>
        <v>4373.9799999999996</v>
      </c>
      <c r="F64" s="72">
        <v>0</v>
      </c>
      <c r="G64" s="56">
        <v>2876.71</v>
      </c>
      <c r="H64" s="23">
        <f t="shared" si="1"/>
        <v>2876.71</v>
      </c>
      <c r="I64" s="21" t="str">
        <f>VLOOKUP(B64,'FOLHA RESUMIDA'!C:D,2,0)</f>
        <v>DILMA NEUZA DAS MERCES</v>
      </c>
    </row>
    <row r="65" spans="1:9">
      <c r="A65" s="58">
        <v>1</v>
      </c>
      <c r="B65" s="58">
        <v>1631</v>
      </c>
      <c r="C65" s="57" t="s">
        <v>63</v>
      </c>
      <c r="D65" s="56">
        <v>1876.7</v>
      </c>
      <c r="E65" s="56">
        <f t="shared" si="0"/>
        <v>762.08999999999992</v>
      </c>
      <c r="F65" s="72">
        <v>638.08000000000004</v>
      </c>
      <c r="G65" s="56">
        <v>476.53</v>
      </c>
      <c r="H65" s="23">
        <f t="shared" si="1"/>
        <v>1114.6100000000001</v>
      </c>
      <c r="I65" s="21" t="str">
        <f>VLOOKUP(B65,'FOLHA RESUMIDA'!C:D,2,0)</f>
        <v>GERSON MARTINS DA SILVA</v>
      </c>
    </row>
    <row r="66" spans="1:9">
      <c r="A66" s="58">
        <v>1</v>
      </c>
      <c r="B66" s="58">
        <v>1641</v>
      </c>
      <c r="C66" s="57" t="s">
        <v>64</v>
      </c>
      <c r="D66" s="56">
        <v>2239.9</v>
      </c>
      <c r="E66" s="56">
        <f t="shared" si="0"/>
        <v>889.11999999999989</v>
      </c>
      <c r="F66" s="72">
        <v>638.08000000000004</v>
      </c>
      <c r="G66" s="56">
        <v>712.7</v>
      </c>
      <c r="H66" s="23">
        <f t="shared" si="1"/>
        <v>1350.7800000000002</v>
      </c>
      <c r="I66" s="21" t="str">
        <f>VLOOKUP(B66,'FOLHA RESUMIDA'!C:D,2,0)</f>
        <v>JOAO FELICIANO ALVES</v>
      </c>
    </row>
    <row r="67" spans="1:9">
      <c r="A67" s="58">
        <v>1</v>
      </c>
      <c r="B67" s="58">
        <v>1650</v>
      </c>
      <c r="C67" s="57" t="s">
        <v>65</v>
      </c>
      <c r="D67" s="56">
        <v>1702.21</v>
      </c>
      <c r="E67" s="56">
        <f t="shared" si="0"/>
        <v>1060.4100000000001</v>
      </c>
      <c r="F67" s="72">
        <v>578.75</v>
      </c>
      <c r="G67" s="56">
        <v>63.05</v>
      </c>
      <c r="H67" s="23">
        <f t="shared" si="1"/>
        <v>641.79999999999995</v>
      </c>
      <c r="I67" s="21" t="str">
        <f>VLOOKUP(B67,'FOLHA RESUMIDA'!C:D,2,0)</f>
        <v>JANETE MARIA DA SILVA</v>
      </c>
    </row>
    <row r="68" spans="1:9">
      <c r="A68" s="58">
        <v>1</v>
      </c>
      <c r="B68" s="58">
        <v>1652</v>
      </c>
      <c r="C68" s="57" t="s">
        <v>66</v>
      </c>
      <c r="D68" s="56">
        <v>1702.21</v>
      </c>
      <c r="E68" s="56">
        <f t="shared" si="0"/>
        <v>252.84000000000015</v>
      </c>
      <c r="F68" s="72">
        <v>578.75</v>
      </c>
      <c r="G68" s="56">
        <v>870.62</v>
      </c>
      <c r="H68" s="23">
        <f t="shared" si="1"/>
        <v>1449.37</v>
      </c>
      <c r="I68" s="21" t="str">
        <f>VLOOKUP(B68,'FOLHA RESUMIDA'!C:D,2,0)</f>
        <v>ROMILDO NUNES DIAS</v>
      </c>
    </row>
    <row r="69" spans="1:9">
      <c r="A69" s="58">
        <v>1</v>
      </c>
      <c r="B69" s="58">
        <v>1665</v>
      </c>
      <c r="C69" s="57" t="s">
        <v>67</v>
      </c>
      <c r="D69" s="56">
        <v>2857.77</v>
      </c>
      <c r="E69" s="56">
        <f t="shared" si="0"/>
        <v>1244.44</v>
      </c>
      <c r="F69" s="72">
        <v>1452.34</v>
      </c>
      <c r="G69" s="56">
        <v>160.99</v>
      </c>
      <c r="H69" s="23">
        <f t="shared" si="1"/>
        <v>1613.33</v>
      </c>
      <c r="I69" s="21" t="str">
        <f>VLOOKUP(B69,'FOLHA RESUMIDA'!C:D,2,0)</f>
        <v>LUZIA BERNARDO DE SOUSA</v>
      </c>
    </row>
    <row r="70" spans="1:9">
      <c r="A70" s="58">
        <v>1</v>
      </c>
      <c r="B70" s="58">
        <v>1672</v>
      </c>
      <c r="C70" s="57" t="s">
        <v>68</v>
      </c>
      <c r="D70" s="56">
        <v>2397.86</v>
      </c>
      <c r="E70" s="56">
        <f t="shared" ref="E70:E133" si="2">D70-H70</f>
        <v>1246.43</v>
      </c>
      <c r="F70" s="72">
        <v>1117.54</v>
      </c>
      <c r="G70" s="56">
        <v>33.89</v>
      </c>
      <c r="H70" s="23">
        <f t="shared" ref="H70:H133" si="3">G70+F70</f>
        <v>1151.43</v>
      </c>
      <c r="I70" s="21" t="str">
        <f>VLOOKUP(B70,'FOLHA RESUMIDA'!C:D,2,0)</f>
        <v>JOSE KENNEDY DA SILVA</v>
      </c>
    </row>
    <row r="71" spans="1:9">
      <c r="A71" s="58">
        <v>1</v>
      </c>
      <c r="B71" s="58">
        <v>1674</v>
      </c>
      <c r="C71" s="57" t="s">
        <v>69</v>
      </c>
      <c r="D71" s="56">
        <v>1543.95</v>
      </c>
      <c r="E71" s="56">
        <f t="shared" si="2"/>
        <v>603.08999999999992</v>
      </c>
      <c r="F71" s="72">
        <v>524.94000000000005</v>
      </c>
      <c r="G71" s="56">
        <v>415.92</v>
      </c>
      <c r="H71" s="23">
        <f t="shared" si="3"/>
        <v>940.86000000000013</v>
      </c>
      <c r="I71" s="21" t="str">
        <f>VLOOKUP(B71,'FOLHA RESUMIDA'!C:D,2,0)</f>
        <v>MARIA HELENA FERREIRA DA SILVA</v>
      </c>
    </row>
    <row r="72" spans="1:9">
      <c r="A72" s="58">
        <v>1</v>
      </c>
      <c r="B72" s="58">
        <v>1681</v>
      </c>
      <c r="C72" s="57" t="s">
        <v>70</v>
      </c>
      <c r="D72" s="56">
        <v>1020.48</v>
      </c>
      <c r="E72" s="56">
        <f t="shared" si="2"/>
        <v>382.4</v>
      </c>
      <c r="F72" s="72">
        <v>638.08000000000004</v>
      </c>
      <c r="G72" s="56">
        <v>0</v>
      </c>
      <c r="H72" s="23">
        <f t="shared" si="3"/>
        <v>638.08000000000004</v>
      </c>
      <c r="I72" s="21" t="str">
        <f>VLOOKUP(B72,'FOLHA RESUMIDA'!C:D,2,0)</f>
        <v>SANDRA MARIA ALVES BARBOSA</v>
      </c>
    </row>
    <row r="73" spans="1:9">
      <c r="A73" s="58">
        <v>1</v>
      </c>
      <c r="B73" s="58">
        <v>1741</v>
      </c>
      <c r="C73" s="57" t="s">
        <v>71</v>
      </c>
      <c r="D73" s="56">
        <v>2640.68</v>
      </c>
      <c r="E73" s="56">
        <f t="shared" si="2"/>
        <v>963.93999999999983</v>
      </c>
      <c r="F73" s="72">
        <v>897.83</v>
      </c>
      <c r="G73" s="56">
        <v>778.91</v>
      </c>
      <c r="H73" s="23">
        <f t="shared" si="3"/>
        <v>1676.74</v>
      </c>
      <c r="I73" s="21" t="str">
        <f>VLOOKUP(B73,'FOLHA RESUMIDA'!C:D,2,0)</f>
        <v>MARCONDES C  DE OLIVEIRA</v>
      </c>
    </row>
    <row r="74" spans="1:9">
      <c r="A74" s="58">
        <v>1</v>
      </c>
      <c r="B74" s="58">
        <v>1749</v>
      </c>
      <c r="C74" s="57" t="s">
        <v>72</v>
      </c>
      <c r="D74" s="56">
        <v>1868.82</v>
      </c>
      <c r="E74" s="56">
        <f t="shared" si="2"/>
        <v>589.84999999999991</v>
      </c>
      <c r="F74" s="72">
        <v>635.4</v>
      </c>
      <c r="G74" s="56">
        <v>643.57000000000005</v>
      </c>
      <c r="H74" s="23">
        <f t="shared" si="3"/>
        <v>1278.97</v>
      </c>
      <c r="I74" s="21" t="str">
        <f>VLOOKUP(B74,'FOLHA RESUMIDA'!C:D,2,0)</f>
        <v>MANOEL MARTINS LEITE NETO</v>
      </c>
    </row>
    <row r="75" spans="1:9">
      <c r="A75" s="58">
        <v>1</v>
      </c>
      <c r="B75" s="58">
        <v>1774</v>
      </c>
      <c r="C75" s="57" t="s">
        <v>73</v>
      </c>
      <c r="D75" s="56">
        <v>1970.83</v>
      </c>
      <c r="E75" s="56">
        <f t="shared" si="2"/>
        <v>480.12999999999988</v>
      </c>
      <c r="F75" s="72">
        <v>669.98</v>
      </c>
      <c r="G75" s="56">
        <v>820.72</v>
      </c>
      <c r="H75" s="23">
        <f t="shared" si="3"/>
        <v>1490.7</v>
      </c>
      <c r="I75" s="21" t="str">
        <f>VLOOKUP(B75,'FOLHA RESUMIDA'!C:D,2,0)</f>
        <v>FRANCISCO DE ASSIS BEZERRA</v>
      </c>
    </row>
    <row r="76" spans="1:9">
      <c r="A76" s="58">
        <v>1</v>
      </c>
      <c r="B76" s="58">
        <v>1794</v>
      </c>
      <c r="C76" s="57" t="s">
        <v>74</v>
      </c>
      <c r="D76" s="56">
        <v>3523.98</v>
      </c>
      <c r="E76" s="56">
        <f t="shared" si="2"/>
        <v>1998.37</v>
      </c>
      <c r="F76" s="72">
        <v>1198.1500000000001</v>
      </c>
      <c r="G76" s="56">
        <v>327.45999999999998</v>
      </c>
      <c r="H76" s="23">
        <f t="shared" si="3"/>
        <v>1525.6100000000001</v>
      </c>
      <c r="I76" s="21" t="str">
        <f>VLOOKUP(B76,'FOLHA RESUMIDA'!C:D,2,0)</f>
        <v>LUCIENE MARIA DE ANDRADE</v>
      </c>
    </row>
    <row r="77" spans="1:9">
      <c r="A77" s="58">
        <v>1</v>
      </c>
      <c r="B77" s="58">
        <v>1796</v>
      </c>
      <c r="C77" s="57" t="s">
        <v>75</v>
      </c>
      <c r="D77" s="56">
        <v>1543.95</v>
      </c>
      <c r="E77" s="56">
        <f t="shared" si="2"/>
        <v>344.48</v>
      </c>
      <c r="F77" s="72">
        <v>524.94000000000005</v>
      </c>
      <c r="G77" s="56">
        <v>674.53</v>
      </c>
      <c r="H77" s="23">
        <f t="shared" si="3"/>
        <v>1199.47</v>
      </c>
      <c r="I77" s="21" t="str">
        <f>VLOOKUP(B77,'FOLHA RESUMIDA'!C:D,2,0)</f>
        <v>NEUZA ANUNCIACAO COELHO</v>
      </c>
    </row>
    <row r="78" spans="1:9">
      <c r="A78" s="58">
        <v>1</v>
      </c>
      <c r="B78" s="58">
        <v>1809</v>
      </c>
      <c r="C78" s="57" t="s">
        <v>76</v>
      </c>
      <c r="D78" s="56">
        <v>3720.02</v>
      </c>
      <c r="E78" s="56">
        <f t="shared" si="2"/>
        <v>999.23</v>
      </c>
      <c r="F78" s="72">
        <v>894.07</v>
      </c>
      <c r="G78" s="56">
        <v>1826.72</v>
      </c>
      <c r="H78" s="23">
        <f t="shared" si="3"/>
        <v>2720.79</v>
      </c>
      <c r="I78" s="21" t="str">
        <f>VLOOKUP(B78,'FOLHA RESUMIDA'!C:D,2,0)</f>
        <v>JOSE IRANILDO DE ANDRADE SILVA</v>
      </c>
    </row>
    <row r="79" spans="1:9">
      <c r="A79" s="58">
        <v>1</v>
      </c>
      <c r="B79" s="58">
        <v>1821</v>
      </c>
      <c r="C79" s="57" t="s">
        <v>77</v>
      </c>
      <c r="D79" s="56">
        <v>3341.06</v>
      </c>
      <c r="E79" s="56">
        <f t="shared" si="2"/>
        <v>2026.12</v>
      </c>
      <c r="F79" s="72">
        <v>1135.96</v>
      </c>
      <c r="G79" s="56">
        <v>178.98</v>
      </c>
      <c r="H79" s="23">
        <f t="shared" si="3"/>
        <v>1314.94</v>
      </c>
      <c r="I79" s="21" t="str">
        <f>VLOOKUP(B79,'FOLHA RESUMIDA'!C:D,2,0)</f>
        <v>CARLOS STENIO DE DEUS</v>
      </c>
    </row>
    <row r="80" spans="1:9">
      <c r="A80" s="58">
        <v>1</v>
      </c>
      <c r="B80" s="58">
        <v>1822</v>
      </c>
      <c r="C80" s="57" t="s">
        <v>78</v>
      </c>
      <c r="D80" s="56">
        <v>1687.95</v>
      </c>
      <c r="E80" s="56">
        <f t="shared" si="2"/>
        <v>467.91000000000008</v>
      </c>
      <c r="F80" s="72">
        <v>639.20000000000005</v>
      </c>
      <c r="G80" s="56">
        <v>580.84</v>
      </c>
      <c r="H80" s="23">
        <f t="shared" si="3"/>
        <v>1220.04</v>
      </c>
      <c r="I80" s="21" t="str">
        <f>VLOOKUP(B80,'FOLHA RESUMIDA'!C:D,2,0)</f>
        <v>GILMAR BEZERRA DE OLIVEIRA</v>
      </c>
    </row>
    <row r="81" spans="1:9">
      <c r="A81" s="58">
        <v>1</v>
      </c>
      <c r="B81" s="58">
        <v>1906</v>
      </c>
      <c r="C81" s="57" t="s">
        <v>79</v>
      </c>
      <c r="D81" s="56">
        <v>2899.18</v>
      </c>
      <c r="E81" s="56">
        <f t="shared" si="2"/>
        <v>1216.3799999999997</v>
      </c>
      <c r="F81" s="72">
        <v>985.72</v>
      </c>
      <c r="G81" s="56">
        <v>697.08</v>
      </c>
      <c r="H81" s="23">
        <f t="shared" si="3"/>
        <v>1682.8000000000002</v>
      </c>
      <c r="I81" s="21" t="str">
        <f>VLOOKUP(B81,'FOLHA RESUMIDA'!C:D,2,0)</f>
        <v>IZABEL CRISTINA F DE ARRUDA</v>
      </c>
    </row>
    <row r="82" spans="1:9">
      <c r="A82" s="58">
        <v>1</v>
      </c>
      <c r="B82" s="58">
        <v>1907</v>
      </c>
      <c r="C82" s="57" t="s">
        <v>80</v>
      </c>
      <c r="D82" s="56">
        <v>5694.08</v>
      </c>
      <c r="E82" s="56">
        <f t="shared" si="2"/>
        <v>2990.84</v>
      </c>
      <c r="F82" s="72">
        <v>1935.99</v>
      </c>
      <c r="G82" s="56">
        <v>767.25</v>
      </c>
      <c r="H82" s="23">
        <f t="shared" si="3"/>
        <v>2703.24</v>
      </c>
      <c r="I82" s="21" t="str">
        <f>VLOOKUP(B82,'FOLHA RESUMIDA'!C:D,2,0)</f>
        <v>SUELY RICARDO DE FIGUEIREDO</v>
      </c>
    </row>
    <row r="83" spans="1:9">
      <c r="A83" s="58">
        <v>1</v>
      </c>
      <c r="B83" s="58">
        <v>1908</v>
      </c>
      <c r="C83" s="57" t="s">
        <v>81</v>
      </c>
      <c r="D83" s="56">
        <v>6196.35</v>
      </c>
      <c r="E83" s="56">
        <f t="shared" si="2"/>
        <v>3093.29</v>
      </c>
      <c r="F83" s="72">
        <v>2106.7600000000002</v>
      </c>
      <c r="G83" s="56">
        <v>996.3</v>
      </c>
      <c r="H83" s="23">
        <f t="shared" si="3"/>
        <v>3103.0600000000004</v>
      </c>
      <c r="I83" s="21" t="str">
        <f>VLOOKUP(B83,'FOLHA RESUMIDA'!C:D,2,0)</f>
        <v>LUCIA MARIA ARAUJO LAVOR</v>
      </c>
    </row>
    <row r="84" spans="1:9">
      <c r="A84" s="58">
        <v>1</v>
      </c>
      <c r="B84" s="58">
        <v>1909</v>
      </c>
      <c r="C84" s="57" t="s">
        <v>82</v>
      </c>
      <c r="D84" s="56">
        <v>3244.89</v>
      </c>
      <c r="E84" s="56">
        <f t="shared" si="2"/>
        <v>624.82999999999993</v>
      </c>
      <c r="F84" s="72">
        <v>855.08</v>
      </c>
      <c r="G84" s="56">
        <v>1764.98</v>
      </c>
      <c r="H84" s="23">
        <f t="shared" si="3"/>
        <v>2620.06</v>
      </c>
      <c r="I84" s="21" t="str">
        <f>VLOOKUP(B84,'FOLHA RESUMIDA'!C:D,2,0)</f>
        <v>IVANILDO BATISTA DA SILVA</v>
      </c>
    </row>
    <row r="85" spans="1:9">
      <c r="A85" s="58">
        <v>1</v>
      </c>
      <c r="B85" s="58">
        <v>1921</v>
      </c>
      <c r="C85" s="57" t="s">
        <v>83</v>
      </c>
      <c r="D85" s="56">
        <v>9680.6299999999992</v>
      </c>
      <c r="E85" s="56">
        <f t="shared" si="2"/>
        <v>3097.8599999999988</v>
      </c>
      <c r="F85" s="72">
        <v>3291.41</v>
      </c>
      <c r="G85" s="56">
        <v>3291.36</v>
      </c>
      <c r="H85" s="23">
        <f t="shared" si="3"/>
        <v>6582.77</v>
      </c>
      <c r="I85" s="21" t="str">
        <f>VLOOKUP(B85,'FOLHA RESUMIDA'!C:D,2,0)</f>
        <v>MARCIA APARECIDA DA SILVA</v>
      </c>
    </row>
    <row r="86" spans="1:9">
      <c r="A86" s="58">
        <v>1</v>
      </c>
      <c r="B86" s="58">
        <v>1924</v>
      </c>
      <c r="C86" s="57" t="s">
        <v>84</v>
      </c>
      <c r="D86" s="56">
        <v>6175.74</v>
      </c>
      <c r="E86" s="56">
        <f t="shared" si="2"/>
        <v>2364.1999999999998</v>
      </c>
      <c r="F86" s="72">
        <v>2007.85</v>
      </c>
      <c r="G86" s="56">
        <v>1803.69</v>
      </c>
      <c r="H86" s="23">
        <f t="shared" si="3"/>
        <v>3811.54</v>
      </c>
      <c r="I86" s="21" t="str">
        <f>VLOOKUP(B86,'FOLHA RESUMIDA'!C:D,2,0)</f>
        <v>CARLOS HENRIQUE LIMA DE MELO</v>
      </c>
    </row>
    <row r="87" spans="1:9">
      <c r="A87" s="58">
        <v>1</v>
      </c>
      <c r="B87" s="58">
        <v>1927</v>
      </c>
      <c r="C87" s="57" t="s">
        <v>85</v>
      </c>
      <c r="D87" s="56">
        <v>7391.08</v>
      </c>
      <c r="E87" s="56">
        <f t="shared" si="2"/>
        <v>2918.38</v>
      </c>
      <c r="F87" s="72">
        <v>1492.97</v>
      </c>
      <c r="G87" s="56">
        <v>2979.73</v>
      </c>
      <c r="H87" s="23">
        <f t="shared" si="3"/>
        <v>4472.7</v>
      </c>
      <c r="I87" s="21" t="str">
        <f>VLOOKUP(B87,'FOLHA RESUMIDA'!C:D,2,0)</f>
        <v>RITA DE CASSIA CHAGAS</v>
      </c>
    </row>
    <row r="88" spans="1:9">
      <c r="A88" s="58">
        <v>1</v>
      </c>
      <c r="B88" s="58">
        <v>1932</v>
      </c>
      <c r="C88" s="57" t="s">
        <v>86</v>
      </c>
      <c r="D88" s="56">
        <v>9555.27</v>
      </c>
      <c r="E88" s="56">
        <f t="shared" si="2"/>
        <v>7844.76</v>
      </c>
      <c r="F88" s="72">
        <v>0</v>
      </c>
      <c r="G88" s="56">
        <v>1710.51</v>
      </c>
      <c r="H88" s="23">
        <f t="shared" si="3"/>
        <v>1710.51</v>
      </c>
      <c r="I88" s="21" t="str">
        <f>VLOOKUP(B88,'FOLHA RESUMIDA'!C:D,2,0)</f>
        <v>ROSILENE MARIA ANACLETO</v>
      </c>
    </row>
    <row r="89" spans="1:9">
      <c r="A89" s="58">
        <v>1</v>
      </c>
      <c r="B89" s="58">
        <v>1937</v>
      </c>
      <c r="C89" s="57" t="s">
        <v>87</v>
      </c>
      <c r="D89" s="56">
        <v>2717.03</v>
      </c>
      <c r="E89" s="56">
        <f t="shared" si="2"/>
        <v>1098.9400000000003</v>
      </c>
      <c r="F89" s="72">
        <v>923.79</v>
      </c>
      <c r="G89" s="56">
        <v>694.3</v>
      </c>
      <c r="H89" s="23">
        <f t="shared" si="3"/>
        <v>1618.09</v>
      </c>
      <c r="I89" s="21" t="str">
        <f>VLOOKUP(B89,'FOLHA RESUMIDA'!C:D,2,0)</f>
        <v>RILDA MARIA DA SILVA</v>
      </c>
    </row>
    <row r="90" spans="1:9">
      <c r="A90" s="58">
        <v>1</v>
      </c>
      <c r="B90" s="58">
        <v>1980</v>
      </c>
      <c r="C90" s="57" t="s">
        <v>88</v>
      </c>
      <c r="D90" s="56">
        <v>11933.08</v>
      </c>
      <c r="E90" s="56">
        <f t="shared" si="2"/>
        <v>4863.3600000000006</v>
      </c>
      <c r="F90" s="72">
        <v>4883.6899999999996</v>
      </c>
      <c r="G90" s="56">
        <v>2186.0300000000002</v>
      </c>
      <c r="H90" s="23">
        <f t="shared" si="3"/>
        <v>7069.7199999999993</v>
      </c>
      <c r="I90" s="21" t="str">
        <f>VLOOKUP(B90,'FOLHA RESUMIDA'!C:D,2,0)</f>
        <v>MANOEL NETO DINIZ</v>
      </c>
    </row>
    <row r="91" spans="1:9">
      <c r="A91" s="58">
        <v>1</v>
      </c>
      <c r="B91" s="58">
        <v>1988</v>
      </c>
      <c r="C91" s="57" t="s">
        <v>89</v>
      </c>
      <c r="D91" s="56">
        <v>3608.13</v>
      </c>
      <c r="E91" s="56">
        <f t="shared" si="2"/>
        <v>1277.79</v>
      </c>
      <c r="F91" s="72">
        <v>1226.76</v>
      </c>
      <c r="G91" s="56">
        <v>1103.58</v>
      </c>
      <c r="H91" s="23">
        <f t="shared" si="3"/>
        <v>2330.34</v>
      </c>
      <c r="I91" s="21" t="str">
        <f>VLOOKUP(B91,'FOLHA RESUMIDA'!C:D,2,0)</f>
        <v>FRANCISCA CARVALHO NASCIMENTO</v>
      </c>
    </row>
    <row r="92" spans="1:9">
      <c r="A92" s="58">
        <v>1</v>
      </c>
      <c r="B92" s="58">
        <v>1994</v>
      </c>
      <c r="C92" s="57" t="s">
        <v>90</v>
      </c>
      <c r="D92" s="56">
        <v>3836.38</v>
      </c>
      <c r="E92" s="56">
        <f t="shared" si="2"/>
        <v>1457.2300000000005</v>
      </c>
      <c r="F92" s="72">
        <v>1304.3699999999999</v>
      </c>
      <c r="G92" s="56">
        <v>1074.78</v>
      </c>
      <c r="H92" s="23">
        <f t="shared" si="3"/>
        <v>2379.1499999999996</v>
      </c>
      <c r="I92" s="21" t="str">
        <f>VLOOKUP(B92,'FOLHA RESUMIDA'!C:D,2,0)</f>
        <v>PAULO JOSE DA SILVA</v>
      </c>
    </row>
    <row r="93" spans="1:9">
      <c r="A93" s="58">
        <v>1</v>
      </c>
      <c r="B93" s="58">
        <v>1999</v>
      </c>
      <c r="C93" s="57" t="s">
        <v>91</v>
      </c>
      <c r="D93" s="56">
        <v>2163.4</v>
      </c>
      <c r="E93" s="56">
        <f t="shared" si="2"/>
        <v>1066.44</v>
      </c>
      <c r="F93" s="72">
        <v>735.56</v>
      </c>
      <c r="G93" s="56">
        <v>361.4</v>
      </c>
      <c r="H93" s="23">
        <f t="shared" si="3"/>
        <v>1096.96</v>
      </c>
      <c r="I93" s="21" t="str">
        <f>VLOOKUP(B93,'FOLHA RESUMIDA'!C:D,2,0)</f>
        <v>ELIAS RIBEIRO DA SILVA FILHO</v>
      </c>
    </row>
    <row r="94" spans="1:9">
      <c r="A94" s="58">
        <v>1</v>
      </c>
      <c r="B94" s="58">
        <v>2008</v>
      </c>
      <c r="C94" s="57" t="s">
        <v>92</v>
      </c>
      <c r="D94" s="56">
        <v>3682.33</v>
      </c>
      <c r="E94" s="56">
        <f t="shared" si="2"/>
        <v>695.42999999999984</v>
      </c>
      <c r="F94" s="72">
        <v>1015.66</v>
      </c>
      <c r="G94" s="56">
        <v>1971.24</v>
      </c>
      <c r="H94" s="23">
        <f t="shared" si="3"/>
        <v>2986.9</v>
      </c>
      <c r="I94" s="21" t="str">
        <f>VLOOKUP(B94,'FOLHA RESUMIDA'!C:D,2,0)</f>
        <v>AMAURI GONCALO DA SILVA</v>
      </c>
    </row>
    <row r="95" spans="1:9">
      <c r="A95" s="58">
        <v>1</v>
      </c>
      <c r="B95" s="58">
        <v>2014</v>
      </c>
      <c r="C95" s="57" t="s">
        <v>93</v>
      </c>
      <c r="D95" s="56">
        <v>1970.53</v>
      </c>
      <c r="E95" s="56">
        <f t="shared" si="2"/>
        <v>801.97</v>
      </c>
      <c r="F95" s="72">
        <v>669.98</v>
      </c>
      <c r="G95" s="56">
        <v>498.58</v>
      </c>
      <c r="H95" s="23">
        <f t="shared" si="3"/>
        <v>1168.56</v>
      </c>
      <c r="I95" s="21" t="str">
        <f>VLOOKUP(B95,'FOLHA RESUMIDA'!C:D,2,0)</f>
        <v>SOLANGE NASCIMENTO DE LIMA</v>
      </c>
    </row>
    <row r="96" spans="1:9">
      <c r="A96" s="58">
        <v>1</v>
      </c>
      <c r="B96" s="58">
        <v>2015</v>
      </c>
      <c r="C96" s="57" t="s">
        <v>94</v>
      </c>
      <c r="D96" s="56">
        <v>8594.8799999999992</v>
      </c>
      <c r="E96" s="56">
        <f t="shared" si="2"/>
        <v>2929.1399999999994</v>
      </c>
      <c r="F96" s="72">
        <v>2922.26</v>
      </c>
      <c r="G96" s="56">
        <v>2743.48</v>
      </c>
      <c r="H96" s="23">
        <f t="shared" si="3"/>
        <v>5665.74</v>
      </c>
      <c r="I96" s="21" t="str">
        <f>VLOOKUP(B96,'FOLHA RESUMIDA'!C:D,2,0)</f>
        <v>MARIA SANDRA PONTES MENDONCA</v>
      </c>
    </row>
    <row r="97" spans="1:9">
      <c r="A97" s="58">
        <v>1</v>
      </c>
      <c r="B97" s="58">
        <v>2019</v>
      </c>
      <c r="C97" s="57" t="s">
        <v>95</v>
      </c>
      <c r="D97" s="56">
        <v>1779.83</v>
      </c>
      <c r="E97" s="56">
        <f t="shared" si="2"/>
        <v>409.65999999999985</v>
      </c>
      <c r="F97" s="72">
        <v>605.14</v>
      </c>
      <c r="G97" s="56">
        <v>765.03</v>
      </c>
      <c r="H97" s="23">
        <f t="shared" si="3"/>
        <v>1370.17</v>
      </c>
      <c r="I97" s="21" t="str">
        <f>VLOOKUP(B97,'FOLHA RESUMIDA'!C:D,2,0)</f>
        <v>MARCOS DO NASCIMENTO</v>
      </c>
    </row>
    <row r="98" spans="1:9">
      <c r="A98" s="58">
        <v>1</v>
      </c>
      <c r="B98" s="58">
        <v>2038</v>
      </c>
      <c r="C98" s="57" t="s">
        <v>96</v>
      </c>
      <c r="D98" s="56">
        <v>3001.22</v>
      </c>
      <c r="E98" s="56">
        <f t="shared" si="2"/>
        <v>1215.33</v>
      </c>
      <c r="F98" s="72">
        <v>1020.41</v>
      </c>
      <c r="G98" s="56">
        <v>765.48</v>
      </c>
      <c r="H98" s="23">
        <f t="shared" si="3"/>
        <v>1785.8899999999999</v>
      </c>
      <c r="I98" s="21" t="str">
        <f>VLOOKUP(B98,'FOLHA RESUMIDA'!C:D,2,0)</f>
        <v>IRONILDA FERREIRA DA SILVA</v>
      </c>
    </row>
    <row r="99" spans="1:9">
      <c r="A99" s="58">
        <v>1</v>
      </c>
      <c r="B99" s="58">
        <v>2043</v>
      </c>
      <c r="C99" s="57" t="s">
        <v>97</v>
      </c>
      <c r="D99" s="56">
        <v>3755.43</v>
      </c>
      <c r="E99" s="56">
        <f t="shared" si="2"/>
        <v>768.75999999999976</v>
      </c>
      <c r="F99" s="72">
        <v>855.08</v>
      </c>
      <c r="G99" s="56">
        <v>2131.59</v>
      </c>
      <c r="H99" s="23">
        <f t="shared" si="3"/>
        <v>2986.67</v>
      </c>
      <c r="I99" s="21" t="str">
        <f>VLOOKUP(B99,'FOLHA RESUMIDA'!C:D,2,0)</f>
        <v>JOAO LUIZ BRAGA DE PONTES</v>
      </c>
    </row>
    <row r="100" spans="1:9">
      <c r="A100" s="58">
        <v>1</v>
      </c>
      <c r="B100" s="58">
        <v>2052</v>
      </c>
      <c r="C100" s="57" t="s">
        <v>98</v>
      </c>
      <c r="D100" s="56">
        <v>5128.28</v>
      </c>
      <c r="E100" s="56">
        <f t="shared" si="2"/>
        <v>4138.42</v>
      </c>
      <c r="F100" s="72">
        <v>989.86</v>
      </c>
      <c r="G100" s="56">
        <v>0</v>
      </c>
      <c r="H100" s="23">
        <f t="shared" si="3"/>
        <v>989.86</v>
      </c>
      <c r="I100" s="21" t="str">
        <f>VLOOKUP(B100,'FOLHA RESUMIDA'!C:D,2,0)</f>
        <v>JOSE FERNANDO PEREIRA DA COSTA</v>
      </c>
    </row>
    <row r="101" spans="1:9">
      <c r="A101" s="58">
        <v>1</v>
      </c>
      <c r="B101" s="58">
        <v>2063</v>
      </c>
      <c r="C101" s="57" t="s">
        <v>99</v>
      </c>
      <c r="D101" s="56">
        <v>12169.96</v>
      </c>
      <c r="E101" s="56">
        <f t="shared" si="2"/>
        <v>5064.82</v>
      </c>
      <c r="F101" s="72">
        <v>4137.79</v>
      </c>
      <c r="G101" s="56">
        <v>2967.35</v>
      </c>
      <c r="H101" s="23">
        <f t="shared" si="3"/>
        <v>7105.1399999999994</v>
      </c>
      <c r="I101" s="21" t="str">
        <f>VLOOKUP(B101,'FOLHA RESUMIDA'!C:D,2,0)</f>
        <v>JOAQUIM PEDRO CARNEIRO C NETO</v>
      </c>
    </row>
    <row r="102" spans="1:9">
      <c r="A102" s="58">
        <v>1</v>
      </c>
      <c r="B102" s="58">
        <v>2069</v>
      </c>
      <c r="C102" s="57" t="s">
        <v>100</v>
      </c>
      <c r="D102" s="56">
        <v>15520.32</v>
      </c>
      <c r="E102" s="56">
        <f t="shared" si="2"/>
        <v>5223.6499999999996</v>
      </c>
      <c r="F102" s="72">
        <v>5276.91</v>
      </c>
      <c r="G102" s="56">
        <v>5019.76</v>
      </c>
      <c r="H102" s="23">
        <f t="shared" si="3"/>
        <v>10296.67</v>
      </c>
      <c r="I102" s="21" t="str">
        <f>VLOOKUP(B102,'FOLHA RESUMIDA'!C:D,2,0)</f>
        <v>SELMA VERONICA VIEIRA RAMOS</v>
      </c>
    </row>
    <row r="103" spans="1:9">
      <c r="A103" s="58">
        <v>1</v>
      </c>
      <c r="B103" s="58">
        <v>2079</v>
      </c>
      <c r="C103" s="57" t="s">
        <v>101</v>
      </c>
      <c r="D103" s="56">
        <v>2515.08</v>
      </c>
      <c r="E103" s="56">
        <f t="shared" si="2"/>
        <v>1232.6399999999999</v>
      </c>
      <c r="F103" s="72">
        <v>855.08</v>
      </c>
      <c r="G103" s="56">
        <v>427.36</v>
      </c>
      <c r="H103" s="23">
        <f t="shared" si="3"/>
        <v>1282.44</v>
      </c>
      <c r="I103" s="21" t="str">
        <f>VLOOKUP(B103,'FOLHA RESUMIDA'!C:D,2,0)</f>
        <v>SANDRO JOSE MARTINS</v>
      </c>
    </row>
    <row r="104" spans="1:9">
      <c r="A104" s="58">
        <v>1</v>
      </c>
      <c r="B104" s="58">
        <v>2086</v>
      </c>
      <c r="C104" s="57" t="s">
        <v>102</v>
      </c>
      <c r="D104" s="56">
        <v>2179.39</v>
      </c>
      <c r="E104" s="56">
        <f t="shared" si="2"/>
        <v>569.94999999999982</v>
      </c>
      <c r="F104" s="72">
        <v>740.99</v>
      </c>
      <c r="G104" s="56">
        <v>868.45</v>
      </c>
      <c r="H104" s="23">
        <f t="shared" si="3"/>
        <v>1609.44</v>
      </c>
      <c r="I104" s="21" t="str">
        <f>VLOOKUP(B104,'FOLHA RESUMIDA'!C:D,2,0)</f>
        <v>ALBANITA LUCIANA DA SILVA</v>
      </c>
    </row>
    <row r="105" spans="1:9">
      <c r="A105" s="58">
        <v>1</v>
      </c>
      <c r="B105" s="58">
        <v>2092</v>
      </c>
      <c r="C105" s="57" t="s">
        <v>103</v>
      </c>
      <c r="D105" s="56">
        <v>1962.27</v>
      </c>
      <c r="E105" s="56">
        <f t="shared" si="2"/>
        <v>634.07999999999993</v>
      </c>
      <c r="F105" s="72">
        <v>667.17</v>
      </c>
      <c r="G105" s="56">
        <v>661.02</v>
      </c>
      <c r="H105" s="23">
        <f t="shared" si="3"/>
        <v>1328.19</v>
      </c>
      <c r="I105" s="21" t="str">
        <f>VLOOKUP(B105,'FOLHA RESUMIDA'!C:D,2,0)</f>
        <v>REINALDO PEREIRA DA SILVA</v>
      </c>
    </row>
    <row r="106" spans="1:9">
      <c r="A106" s="58">
        <v>1</v>
      </c>
      <c r="B106" s="58">
        <v>2093</v>
      </c>
      <c r="C106" s="57" t="s">
        <v>104</v>
      </c>
      <c r="D106" s="56">
        <v>2050.13</v>
      </c>
      <c r="E106" s="56">
        <f t="shared" si="2"/>
        <v>1249.2600000000002</v>
      </c>
      <c r="F106" s="72">
        <v>605.14</v>
      </c>
      <c r="G106" s="56">
        <v>195.73</v>
      </c>
      <c r="H106" s="23">
        <f t="shared" si="3"/>
        <v>800.87</v>
      </c>
      <c r="I106" s="21" t="str">
        <f>VLOOKUP(B106,'FOLHA RESUMIDA'!C:D,2,0)</f>
        <v>GILBERTO RIBEIRO DA SILVA</v>
      </c>
    </row>
    <row r="107" spans="1:9">
      <c r="A107" s="58">
        <v>1</v>
      </c>
      <c r="B107" s="58">
        <v>2101</v>
      </c>
      <c r="C107" s="57" t="s">
        <v>105</v>
      </c>
      <c r="D107" s="56">
        <v>2514.9499999999998</v>
      </c>
      <c r="E107" s="56">
        <f t="shared" si="2"/>
        <v>1060.2399999999998</v>
      </c>
      <c r="F107" s="72">
        <v>855.08</v>
      </c>
      <c r="G107" s="56">
        <v>599.63</v>
      </c>
      <c r="H107" s="23">
        <f t="shared" si="3"/>
        <v>1454.71</v>
      </c>
      <c r="I107" s="21" t="str">
        <f>VLOOKUP(B107,'FOLHA RESUMIDA'!C:D,2,0)</f>
        <v>JOSE LUCIANO CANDIDO DA SILVA</v>
      </c>
    </row>
    <row r="108" spans="1:9">
      <c r="A108" s="58">
        <v>1</v>
      </c>
      <c r="B108" s="58">
        <v>2117</v>
      </c>
      <c r="C108" s="57" t="s">
        <v>106</v>
      </c>
      <c r="D108" s="56">
        <v>1876.7</v>
      </c>
      <c r="E108" s="56">
        <f t="shared" si="2"/>
        <v>325.23</v>
      </c>
      <c r="F108" s="72">
        <v>638.08000000000004</v>
      </c>
      <c r="G108" s="56">
        <v>913.39</v>
      </c>
      <c r="H108" s="23">
        <f t="shared" si="3"/>
        <v>1551.47</v>
      </c>
      <c r="I108" s="21" t="str">
        <f>VLOOKUP(B108,'FOLHA RESUMIDA'!C:D,2,0)</f>
        <v>WILSON JOSE QUEIROZ DE LIMA</v>
      </c>
    </row>
    <row r="109" spans="1:9">
      <c r="A109" s="58">
        <v>1</v>
      </c>
      <c r="B109" s="58">
        <v>2120</v>
      </c>
      <c r="C109" s="57" t="s">
        <v>107</v>
      </c>
      <c r="D109" s="56">
        <v>1994.99</v>
      </c>
      <c r="E109" s="56">
        <f t="shared" si="2"/>
        <v>402.75</v>
      </c>
      <c r="F109" s="72">
        <v>678.3</v>
      </c>
      <c r="G109" s="56">
        <v>913.94</v>
      </c>
      <c r="H109" s="23">
        <f t="shared" si="3"/>
        <v>1592.24</v>
      </c>
      <c r="I109" s="21" t="str">
        <f>VLOOKUP(B109,'FOLHA RESUMIDA'!C:D,2,0)</f>
        <v>ANTONIO SOARES DE MELO</v>
      </c>
    </row>
    <row r="110" spans="1:9">
      <c r="A110" s="58">
        <v>1</v>
      </c>
      <c r="B110" s="58">
        <v>2121</v>
      </c>
      <c r="C110" s="57" t="s">
        <v>108</v>
      </c>
      <c r="D110" s="56">
        <v>1779.83</v>
      </c>
      <c r="E110" s="56">
        <f t="shared" si="2"/>
        <v>611.23999999999978</v>
      </c>
      <c r="F110" s="72">
        <v>605.14</v>
      </c>
      <c r="G110" s="56">
        <v>563.45000000000005</v>
      </c>
      <c r="H110" s="23">
        <f t="shared" si="3"/>
        <v>1168.5900000000001</v>
      </c>
      <c r="I110" s="21" t="str">
        <f>VLOOKUP(B110,'FOLHA RESUMIDA'!C:D,2,0)</f>
        <v>SAMUEL MAURICIO</v>
      </c>
    </row>
    <row r="111" spans="1:9">
      <c r="A111" s="58">
        <v>1</v>
      </c>
      <c r="B111" s="58">
        <v>2122</v>
      </c>
      <c r="C111" s="57" t="s">
        <v>109</v>
      </c>
      <c r="D111" s="56">
        <v>1779.83</v>
      </c>
      <c r="E111" s="56">
        <f t="shared" si="2"/>
        <v>975.34999999999991</v>
      </c>
      <c r="F111" s="72">
        <v>605.14</v>
      </c>
      <c r="G111" s="56">
        <v>199.34</v>
      </c>
      <c r="H111" s="23">
        <f t="shared" si="3"/>
        <v>804.48</v>
      </c>
      <c r="I111" s="21" t="str">
        <f>VLOOKUP(B111,'FOLHA RESUMIDA'!C:D,2,0)</f>
        <v>JOSE MARIO MACHADO G  LINS</v>
      </c>
    </row>
    <row r="112" spans="1:9">
      <c r="A112" s="58">
        <v>1</v>
      </c>
      <c r="B112" s="58">
        <v>2125</v>
      </c>
      <c r="C112" s="57" t="s">
        <v>110</v>
      </c>
      <c r="D112" s="56">
        <v>3481.67</v>
      </c>
      <c r="E112" s="56">
        <f t="shared" si="2"/>
        <v>1162.1999999999998</v>
      </c>
      <c r="F112" s="72">
        <v>1183.77</v>
      </c>
      <c r="G112" s="56">
        <v>1135.7</v>
      </c>
      <c r="H112" s="23">
        <f t="shared" si="3"/>
        <v>2319.4700000000003</v>
      </c>
      <c r="I112" s="21" t="str">
        <f>VLOOKUP(B112,'FOLHA RESUMIDA'!C:D,2,0)</f>
        <v>GILMAR GALVAO SANTANA</v>
      </c>
    </row>
    <row r="113" spans="1:9">
      <c r="A113" s="58">
        <v>1</v>
      </c>
      <c r="B113" s="58">
        <v>2126</v>
      </c>
      <c r="C113" s="57" t="s">
        <v>111</v>
      </c>
      <c r="D113" s="56">
        <v>2772.72</v>
      </c>
      <c r="E113" s="56">
        <f t="shared" si="2"/>
        <v>1390.3999999999999</v>
      </c>
      <c r="F113" s="72">
        <v>554.54</v>
      </c>
      <c r="G113" s="56">
        <v>827.78</v>
      </c>
      <c r="H113" s="23">
        <f t="shared" si="3"/>
        <v>1382.32</v>
      </c>
      <c r="I113" s="21" t="str">
        <f>VLOOKUP(B113,'FOLHA RESUMIDA'!C:D,2,0)</f>
        <v>JAFFE JOSE LIMA XAVIER</v>
      </c>
    </row>
    <row r="114" spans="1:9">
      <c r="A114" s="58">
        <v>1</v>
      </c>
      <c r="B114" s="58">
        <v>2128</v>
      </c>
      <c r="C114" s="57" t="s">
        <v>112</v>
      </c>
      <c r="D114" s="56">
        <v>20573.150000000001</v>
      </c>
      <c r="E114" s="56">
        <f t="shared" si="2"/>
        <v>10869.930000000002</v>
      </c>
      <c r="F114" s="72">
        <v>0</v>
      </c>
      <c r="G114" s="56">
        <v>9703.2199999999993</v>
      </c>
      <c r="H114" s="23">
        <f t="shared" si="3"/>
        <v>9703.2199999999993</v>
      </c>
      <c r="I114" s="21" t="str">
        <f>VLOOKUP(B114,'FOLHA RESUMIDA'!C:D,2,0)</f>
        <v>JORGE DA SILVA LIMA</v>
      </c>
    </row>
    <row r="115" spans="1:9">
      <c r="A115" s="58">
        <v>1</v>
      </c>
      <c r="B115" s="58">
        <v>2129</v>
      </c>
      <c r="C115" s="57" t="s">
        <v>113</v>
      </c>
      <c r="D115" s="56">
        <v>2329.14</v>
      </c>
      <c r="E115" s="56">
        <f t="shared" si="2"/>
        <v>972.06</v>
      </c>
      <c r="F115" s="72">
        <v>548.88</v>
      </c>
      <c r="G115" s="56">
        <v>808.2</v>
      </c>
      <c r="H115" s="23">
        <f t="shared" si="3"/>
        <v>1357.08</v>
      </c>
      <c r="I115" s="21" t="str">
        <f>VLOOKUP(B115,'FOLHA RESUMIDA'!C:D,2,0)</f>
        <v>RICARDO JORGE XAVIER</v>
      </c>
    </row>
    <row r="116" spans="1:9">
      <c r="A116" s="58">
        <v>1</v>
      </c>
      <c r="B116" s="58">
        <v>2130</v>
      </c>
      <c r="C116" s="57" t="s">
        <v>114</v>
      </c>
      <c r="D116" s="56">
        <v>1614.36</v>
      </c>
      <c r="E116" s="56">
        <f t="shared" si="2"/>
        <v>406.05999999999995</v>
      </c>
      <c r="F116" s="72">
        <v>548.88</v>
      </c>
      <c r="G116" s="56">
        <v>659.42</v>
      </c>
      <c r="H116" s="23">
        <f t="shared" si="3"/>
        <v>1208.3</v>
      </c>
      <c r="I116" s="21" t="str">
        <f>VLOOKUP(B116,'FOLHA RESUMIDA'!C:D,2,0)</f>
        <v>HELVIO MOZART MONTENEGRO</v>
      </c>
    </row>
    <row r="117" spans="1:9">
      <c r="A117" s="58">
        <v>1</v>
      </c>
      <c r="B117" s="58">
        <v>2131</v>
      </c>
      <c r="C117" s="57" t="s">
        <v>115</v>
      </c>
      <c r="D117" s="56">
        <v>3236.68</v>
      </c>
      <c r="E117" s="56">
        <f t="shared" si="2"/>
        <v>1905.33</v>
      </c>
      <c r="F117" s="72">
        <v>679.04</v>
      </c>
      <c r="G117" s="56">
        <v>652.30999999999995</v>
      </c>
      <c r="H117" s="23">
        <f t="shared" si="3"/>
        <v>1331.35</v>
      </c>
      <c r="I117" s="21" t="str">
        <f>VLOOKUP(B117,'FOLHA RESUMIDA'!C:D,2,0)</f>
        <v>ALEXANDRE BARBOSA DA SILVA</v>
      </c>
    </row>
    <row r="118" spans="1:9">
      <c r="A118" s="58">
        <v>1</v>
      </c>
      <c r="B118" s="58">
        <v>2134</v>
      </c>
      <c r="C118" s="57" t="s">
        <v>116</v>
      </c>
      <c r="D118" s="56">
        <v>2772.72</v>
      </c>
      <c r="E118" s="56">
        <f t="shared" si="2"/>
        <v>1169.58</v>
      </c>
      <c r="F118" s="72">
        <v>942.72</v>
      </c>
      <c r="G118" s="56">
        <v>660.42</v>
      </c>
      <c r="H118" s="23">
        <f t="shared" si="3"/>
        <v>1603.1399999999999</v>
      </c>
      <c r="I118" s="21" t="str">
        <f>VLOOKUP(B118,'FOLHA RESUMIDA'!C:D,2,0)</f>
        <v>ROSIVALDO SATIRO DOS SANTOS</v>
      </c>
    </row>
    <row r="119" spans="1:9">
      <c r="A119" s="58">
        <v>1</v>
      </c>
      <c r="B119" s="58">
        <v>2136</v>
      </c>
      <c r="C119" s="57" t="s">
        <v>117</v>
      </c>
      <c r="D119" s="56">
        <v>2956.33</v>
      </c>
      <c r="E119" s="56">
        <f t="shared" si="2"/>
        <v>1455.02</v>
      </c>
      <c r="F119" s="72">
        <v>1362.48</v>
      </c>
      <c r="G119" s="56">
        <v>138.83000000000001</v>
      </c>
      <c r="H119" s="23">
        <f t="shared" si="3"/>
        <v>1501.31</v>
      </c>
      <c r="I119" s="21" t="str">
        <f>VLOOKUP(B119,'FOLHA RESUMIDA'!C:D,2,0)</f>
        <v>GESIEL DAVID DE CASTRO</v>
      </c>
    </row>
    <row r="120" spans="1:9">
      <c r="A120" s="58">
        <v>1</v>
      </c>
      <c r="B120" s="58">
        <v>2137</v>
      </c>
      <c r="C120" s="57" t="s">
        <v>118</v>
      </c>
      <c r="D120" s="56">
        <v>10011.68</v>
      </c>
      <c r="E120" s="56">
        <f t="shared" si="2"/>
        <v>2979.3600000000006</v>
      </c>
      <c r="F120" s="72">
        <v>3403.97</v>
      </c>
      <c r="G120" s="56">
        <v>3628.35</v>
      </c>
      <c r="H120" s="23">
        <f t="shared" si="3"/>
        <v>7032.32</v>
      </c>
      <c r="I120" s="21" t="str">
        <f>VLOOKUP(B120,'FOLHA RESUMIDA'!C:D,2,0)</f>
        <v>FRANCISCO DE ASSIS DE OLIVEIRA</v>
      </c>
    </row>
    <row r="121" spans="1:9">
      <c r="A121" s="58">
        <v>1</v>
      </c>
      <c r="B121" s="58">
        <v>2140</v>
      </c>
      <c r="C121" s="57" t="s">
        <v>119</v>
      </c>
      <c r="D121" s="56">
        <v>4685.7</v>
      </c>
      <c r="E121" s="56">
        <f t="shared" si="2"/>
        <v>854.9399999999996</v>
      </c>
      <c r="F121" s="72">
        <v>1593.14</v>
      </c>
      <c r="G121" s="56">
        <v>2237.62</v>
      </c>
      <c r="H121" s="23">
        <f t="shared" si="3"/>
        <v>3830.76</v>
      </c>
      <c r="I121" s="21" t="str">
        <f>VLOOKUP(B121,'FOLHA RESUMIDA'!C:D,2,0)</f>
        <v>LUCIENE PEREIRA DE A NASCIMENT</v>
      </c>
    </row>
    <row r="122" spans="1:9">
      <c r="A122" s="58">
        <v>1</v>
      </c>
      <c r="B122" s="58">
        <v>2142</v>
      </c>
      <c r="C122" s="57" t="s">
        <v>120</v>
      </c>
      <c r="D122" s="56">
        <v>4461.18</v>
      </c>
      <c r="E122" s="56">
        <f t="shared" si="2"/>
        <v>804.14000000000033</v>
      </c>
      <c r="F122" s="72">
        <v>1516.8</v>
      </c>
      <c r="G122" s="56">
        <v>2140.2399999999998</v>
      </c>
      <c r="H122" s="23">
        <f t="shared" si="3"/>
        <v>3657.04</v>
      </c>
      <c r="I122" s="21" t="str">
        <f>VLOOKUP(B122,'FOLHA RESUMIDA'!C:D,2,0)</f>
        <v>LAERCIO LUIZ SANTOS A  ASSIS</v>
      </c>
    </row>
    <row r="123" spans="1:9">
      <c r="A123" s="58">
        <v>1</v>
      </c>
      <c r="B123" s="58">
        <v>2143</v>
      </c>
      <c r="C123" s="57" t="s">
        <v>121</v>
      </c>
      <c r="D123" s="56">
        <v>1621.15</v>
      </c>
      <c r="E123" s="56">
        <f t="shared" si="2"/>
        <v>329.73</v>
      </c>
      <c r="F123" s="72">
        <v>551.19000000000005</v>
      </c>
      <c r="G123" s="56">
        <v>740.23</v>
      </c>
      <c r="H123" s="23">
        <f t="shared" si="3"/>
        <v>1291.42</v>
      </c>
      <c r="I123" s="21" t="str">
        <f>VLOOKUP(B123,'FOLHA RESUMIDA'!C:D,2,0)</f>
        <v>RUBEM JOSE DOS S DE PAULA</v>
      </c>
    </row>
    <row r="124" spans="1:9">
      <c r="A124" s="58">
        <v>1</v>
      </c>
      <c r="B124" s="58">
        <v>2145</v>
      </c>
      <c r="C124" s="57" t="s">
        <v>122</v>
      </c>
      <c r="D124" s="56">
        <v>2772.72</v>
      </c>
      <c r="E124" s="56">
        <f t="shared" si="2"/>
        <v>804.68999999999983</v>
      </c>
      <c r="F124" s="72">
        <v>942.72</v>
      </c>
      <c r="G124" s="56">
        <v>1025.31</v>
      </c>
      <c r="H124" s="23">
        <f t="shared" si="3"/>
        <v>1968.03</v>
      </c>
      <c r="I124" s="21" t="str">
        <f>VLOOKUP(B124,'FOLHA RESUMIDA'!C:D,2,0)</f>
        <v>EVERALDO DA SILVA CABRAL</v>
      </c>
    </row>
    <row r="125" spans="1:9">
      <c r="A125" s="58">
        <v>1</v>
      </c>
      <c r="B125" s="58">
        <v>2146</v>
      </c>
      <c r="C125" s="57" t="s">
        <v>123</v>
      </c>
      <c r="D125" s="56">
        <v>2395.17</v>
      </c>
      <c r="E125" s="56">
        <f t="shared" si="2"/>
        <v>1193.21</v>
      </c>
      <c r="F125" s="72">
        <v>814.36</v>
      </c>
      <c r="G125" s="56">
        <v>387.6</v>
      </c>
      <c r="H125" s="23">
        <f t="shared" si="3"/>
        <v>1201.96</v>
      </c>
      <c r="I125" s="21" t="str">
        <f>VLOOKUP(B125,'FOLHA RESUMIDA'!C:D,2,0)</f>
        <v>ROGERIO BARROS DOS SANTOS</v>
      </c>
    </row>
    <row r="126" spans="1:9">
      <c r="A126" s="58">
        <v>1</v>
      </c>
      <c r="B126" s="58">
        <v>2149</v>
      </c>
      <c r="C126" s="57" t="s">
        <v>124</v>
      </c>
      <c r="D126" s="56">
        <v>2395.17</v>
      </c>
      <c r="E126" s="56">
        <f t="shared" si="2"/>
        <v>926.6400000000001</v>
      </c>
      <c r="F126" s="72">
        <v>814.36</v>
      </c>
      <c r="G126" s="56">
        <v>654.16999999999996</v>
      </c>
      <c r="H126" s="23">
        <f t="shared" si="3"/>
        <v>1468.53</v>
      </c>
      <c r="I126" s="21" t="str">
        <f>VLOOKUP(B126,'FOLHA RESUMIDA'!C:D,2,0)</f>
        <v>CARLOS AUGUSTO O  DA SILVA</v>
      </c>
    </row>
    <row r="127" spans="1:9">
      <c r="A127" s="58">
        <v>1</v>
      </c>
      <c r="B127" s="58">
        <v>2153</v>
      </c>
      <c r="C127" s="57" t="s">
        <v>126</v>
      </c>
      <c r="D127" s="56">
        <v>2911.36</v>
      </c>
      <c r="E127" s="56">
        <f t="shared" si="2"/>
        <v>1286.69</v>
      </c>
      <c r="F127" s="72">
        <v>989.86</v>
      </c>
      <c r="G127" s="56">
        <v>634.80999999999995</v>
      </c>
      <c r="H127" s="23">
        <f t="shared" si="3"/>
        <v>1624.67</v>
      </c>
      <c r="I127" s="21" t="str">
        <f>VLOOKUP(B127,'FOLHA RESUMIDA'!C:D,2,0)</f>
        <v>SERGIO PEREIRA DA COSTA</v>
      </c>
    </row>
    <row r="128" spans="1:9">
      <c r="A128" s="58">
        <v>1</v>
      </c>
      <c r="B128" s="58">
        <v>2156</v>
      </c>
      <c r="C128" s="57" t="s">
        <v>127</v>
      </c>
      <c r="D128" s="56">
        <v>2761.12</v>
      </c>
      <c r="E128" s="56">
        <f t="shared" si="2"/>
        <v>1447.8999999999999</v>
      </c>
      <c r="F128" s="72">
        <v>938.78</v>
      </c>
      <c r="G128" s="56">
        <v>374.44</v>
      </c>
      <c r="H128" s="23">
        <f t="shared" si="3"/>
        <v>1313.22</v>
      </c>
      <c r="I128" s="21" t="str">
        <f>VLOOKUP(B128,'FOLHA RESUMIDA'!C:D,2,0)</f>
        <v>EDLEUSA LUCIA BATISTA DA SILVA</v>
      </c>
    </row>
    <row r="129" spans="1:9">
      <c r="A129" s="58">
        <v>1</v>
      </c>
      <c r="B129" s="58">
        <v>2159</v>
      </c>
      <c r="C129" s="57" t="s">
        <v>128</v>
      </c>
      <c r="D129" s="56">
        <v>8611.58</v>
      </c>
      <c r="E129" s="56">
        <f t="shared" si="2"/>
        <v>7107.42</v>
      </c>
      <c r="F129" s="72">
        <v>0</v>
      </c>
      <c r="G129" s="56">
        <v>1504.16</v>
      </c>
      <c r="H129" s="23">
        <f t="shared" si="3"/>
        <v>1504.16</v>
      </c>
      <c r="I129" s="21" t="str">
        <f>VLOOKUP(B129,'FOLHA RESUMIDA'!C:D,2,0)</f>
        <v>FREDERICO JOSE C  DA NOBREGA</v>
      </c>
    </row>
    <row r="130" spans="1:9">
      <c r="A130" s="58">
        <v>1</v>
      </c>
      <c r="B130" s="58">
        <v>2161</v>
      </c>
      <c r="C130" s="57" t="s">
        <v>130</v>
      </c>
      <c r="D130" s="56">
        <v>4046.01</v>
      </c>
      <c r="E130" s="56">
        <f t="shared" si="2"/>
        <v>2492.9400000000005</v>
      </c>
      <c r="F130" s="72">
        <v>1304.3699999999999</v>
      </c>
      <c r="G130" s="56">
        <v>248.7</v>
      </c>
      <c r="H130" s="23">
        <f t="shared" si="3"/>
        <v>1553.07</v>
      </c>
      <c r="I130" s="21" t="str">
        <f>VLOOKUP(B130,'FOLHA RESUMIDA'!C:D,2,0)</f>
        <v>WLADIMIR MACHADO DO E  SANTO</v>
      </c>
    </row>
    <row r="131" spans="1:9">
      <c r="A131" s="58">
        <v>1</v>
      </c>
      <c r="B131" s="58">
        <v>2181</v>
      </c>
      <c r="C131" s="57" t="s">
        <v>131</v>
      </c>
      <c r="D131" s="56">
        <v>9432.44</v>
      </c>
      <c r="E131" s="56">
        <f t="shared" si="2"/>
        <v>4943.8900000000003</v>
      </c>
      <c r="F131" s="72">
        <v>3207.03</v>
      </c>
      <c r="G131" s="56">
        <v>1281.52</v>
      </c>
      <c r="H131" s="23">
        <f t="shared" si="3"/>
        <v>4488.55</v>
      </c>
      <c r="I131" s="21" t="str">
        <f>VLOOKUP(B131,'FOLHA RESUMIDA'!C:D,2,0)</f>
        <v>ELCY SILVA DE ARAUJO</v>
      </c>
    </row>
    <row r="132" spans="1:9">
      <c r="A132" s="58">
        <v>1</v>
      </c>
      <c r="B132" s="58">
        <v>2274</v>
      </c>
      <c r="C132" s="57" t="s">
        <v>132</v>
      </c>
      <c r="D132" s="56">
        <v>9570.82</v>
      </c>
      <c r="E132" s="56">
        <f t="shared" si="2"/>
        <v>2282.6899999999996</v>
      </c>
      <c r="F132" s="72">
        <v>3254.08</v>
      </c>
      <c r="G132" s="56">
        <v>4034.05</v>
      </c>
      <c r="H132" s="23">
        <f t="shared" si="3"/>
        <v>7288.13</v>
      </c>
      <c r="I132" s="21" t="str">
        <f>VLOOKUP(B132,'FOLHA RESUMIDA'!C:D,2,0)</f>
        <v>DJALMA LIMA DE OLIVEIRA DANTAS</v>
      </c>
    </row>
    <row r="133" spans="1:9">
      <c r="A133" s="58">
        <v>1</v>
      </c>
      <c r="B133" s="58">
        <v>2279</v>
      </c>
      <c r="C133" s="57" t="s">
        <v>133</v>
      </c>
      <c r="D133" s="56">
        <v>5099.71</v>
      </c>
      <c r="E133" s="56">
        <f t="shared" si="2"/>
        <v>3032.31</v>
      </c>
      <c r="F133" s="72">
        <v>1939.44</v>
      </c>
      <c r="G133" s="56">
        <v>127.96</v>
      </c>
      <c r="H133" s="23">
        <f t="shared" si="3"/>
        <v>2067.4</v>
      </c>
      <c r="I133" s="21" t="str">
        <f>VLOOKUP(B133,'FOLHA RESUMIDA'!C:D,2,0)</f>
        <v>THERESA CRISTINA DE Q J EMEREN</v>
      </c>
    </row>
    <row r="134" spans="1:9">
      <c r="A134" s="58">
        <v>1</v>
      </c>
      <c r="B134" s="58">
        <v>2280</v>
      </c>
      <c r="C134" s="57" t="s">
        <v>134</v>
      </c>
      <c r="D134" s="56">
        <v>3797.94</v>
      </c>
      <c r="E134" s="56">
        <f t="shared" ref="E134:E197" si="4">D134-H134</f>
        <v>704.63999999999987</v>
      </c>
      <c r="F134" s="72">
        <v>932.61</v>
      </c>
      <c r="G134" s="56">
        <v>2160.69</v>
      </c>
      <c r="H134" s="23">
        <f t="shared" ref="H134:H197" si="5">G134+F134</f>
        <v>3093.3</v>
      </c>
      <c r="I134" s="21" t="str">
        <f>VLOOKUP(B134,'FOLHA RESUMIDA'!C:D,2,0)</f>
        <v>JACQUELINE CESAR DE GUSMAO</v>
      </c>
    </row>
    <row r="135" spans="1:9">
      <c r="A135" s="58">
        <v>1</v>
      </c>
      <c r="B135" s="58">
        <v>2291</v>
      </c>
      <c r="C135" s="57" t="s">
        <v>135</v>
      </c>
      <c r="D135" s="56">
        <v>3797.93</v>
      </c>
      <c r="E135" s="56">
        <f t="shared" si="4"/>
        <v>1566.56</v>
      </c>
      <c r="F135" s="72">
        <v>1291.3</v>
      </c>
      <c r="G135" s="56">
        <v>940.07</v>
      </c>
      <c r="H135" s="23">
        <f t="shared" si="5"/>
        <v>2231.37</v>
      </c>
      <c r="I135" s="21" t="str">
        <f>VLOOKUP(B135,'FOLHA RESUMIDA'!C:D,2,0)</f>
        <v>PAULO PEDROSA VICTOR NETO</v>
      </c>
    </row>
    <row r="136" spans="1:9">
      <c r="A136" s="58">
        <v>1</v>
      </c>
      <c r="B136" s="58">
        <v>2295</v>
      </c>
      <c r="C136" s="57" t="s">
        <v>136</v>
      </c>
      <c r="D136" s="56">
        <v>3797.94</v>
      </c>
      <c r="E136" s="56">
        <f t="shared" si="4"/>
        <v>548.0300000000002</v>
      </c>
      <c r="F136" s="72">
        <v>1291.3</v>
      </c>
      <c r="G136" s="56">
        <v>1958.61</v>
      </c>
      <c r="H136" s="23">
        <f t="shared" si="5"/>
        <v>3249.91</v>
      </c>
      <c r="I136" s="21" t="str">
        <f>VLOOKUP(B136,'FOLHA RESUMIDA'!C:D,2,0)</f>
        <v>VINCENZO PAPARIELLO</v>
      </c>
    </row>
    <row r="137" spans="1:9">
      <c r="A137" s="58">
        <v>1</v>
      </c>
      <c r="B137" s="58">
        <v>2308</v>
      </c>
      <c r="C137" s="57" t="s">
        <v>137</v>
      </c>
      <c r="D137" s="56">
        <v>1265.98</v>
      </c>
      <c r="E137" s="56">
        <f t="shared" si="4"/>
        <v>375.64</v>
      </c>
      <c r="F137" s="72">
        <v>430.43</v>
      </c>
      <c r="G137" s="56">
        <v>459.91</v>
      </c>
      <c r="H137" s="23">
        <f t="shared" si="5"/>
        <v>890.34</v>
      </c>
      <c r="I137" s="21" t="str">
        <f>VLOOKUP(B137,'FOLHA RESUMIDA'!C:D,2,0)</f>
        <v>ADEILDO CARLOS DIAS BEZERRA</v>
      </c>
    </row>
    <row r="138" spans="1:9">
      <c r="A138" s="58">
        <v>1</v>
      </c>
      <c r="B138" s="58">
        <v>2330</v>
      </c>
      <c r="C138" s="57" t="s">
        <v>138</v>
      </c>
      <c r="D138" s="56">
        <v>4473.01</v>
      </c>
      <c r="E138" s="56">
        <f t="shared" si="4"/>
        <v>780.88000000000011</v>
      </c>
      <c r="F138" s="72">
        <v>1520.82</v>
      </c>
      <c r="G138" s="56">
        <v>2171.31</v>
      </c>
      <c r="H138" s="23">
        <f t="shared" si="5"/>
        <v>3692.13</v>
      </c>
      <c r="I138" s="21" t="str">
        <f>VLOOKUP(B138,'FOLHA RESUMIDA'!C:D,2,0)</f>
        <v>ERICK RENAN PEREIRA DE ACIOLI</v>
      </c>
    </row>
    <row r="139" spans="1:9">
      <c r="A139" s="58">
        <v>1</v>
      </c>
      <c r="B139" s="58">
        <v>2337</v>
      </c>
      <c r="C139" s="57" t="s">
        <v>139</v>
      </c>
      <c r="D139" s="56">
        <v>4926.8599999999997</v>
      </c>
      <c r="E139" s="56">
        <f t="shared" si="4"/>
        <v>1532.2999999999997</v>
      </c>
      <c r="F139" s="72">
        <v>1583.23</v>
      </c>
      <c r="G139" s="56">
        <v>1811.33</v>
      </c>
      <c r="H139" s="23">
        <f t="shared" si="5"/>
        <v>3394.56</v>
      </c>
      <c r="I139" s="21" t="str">
        <f>VLOOKUP(B139,'FOLHA RESUMIDA'!C:D,2,0)</f>
        <v>FLAVIA PATRICIA M  MEDEIROS</v>
      </c>
    </row>
    <row r="140" spans="1:9">
      <c r="A140" s="58">
        <v>1</v>
      </c>
      <c r="B140" s="58">
        <v>2339</v>
      </c>
      <c r="C140" s="57" t="s">
        <v>140</v>
      </c>
      <c r="D140" s="56">
        <v>7707.97</v>
      </c>
      <c r="E140" s="56">
        <f t="shared" si="4"/>
        <v>1980.46</v>
      </c>
      <c r="F140" s="72">
        <v>2620.71</v>
      </c>
      <c r="G140" s="56">
        <v>3106.8</v>
      </c>
      <c r="H140" s="23">
        <f t="shared" si="5"/>
        <v>5727.51</v>
      </c>
      <c r="I140" s="21" t="str">
        <f>VLOOKUP(B140,'FOLHA RESUMIDA'!C:D,2,0)</f>
        <v>DEBORAH BEZERRA MONTEIRO</v>
      </c>
    </row>
    <row r="141" spans="1:9">
      <c r="A141" s="58">
        <v>1</v>
      </c>
      <c r="B141" s="58">
        <v>2342</v>
      </c>
      <c r="C141" s="57" t="s">
        <v>141</v>
      </c>
      <c r="D141" s="56">
        <v>6650.48</v>
      </c>
      <c r="E141" s="56">
        <f t="shared" si="4"/>
        <v>3182.0299999999997</v>
      </c>
      <c r="F141" s="72">
        <v>2261.16</v>
      </c>
      <c r="G141" s="56">
        <v>1207.29</v>
      </c>
      <c r="H141" s="23">
        <f t="shared" si="5"/>
        <v>3468.45</v>
      </c>
      <c r="I141" s="21" t="str">
        <f>VLOOKUP(B141,'FOLHA RESUMIDA'!C:D,2,0)</f>
        <v>MARCOS ANDRE CUNHA DE OLIVEIRA</v>
      </c>
    </row>
    <row r="142" spans="1:9">
      <c r="A142" s="58">
        <v>1</v>
      </c>
      <c r="B142" s="58">
        <v>2343</v>
      </c>
      <c r="C142" s="57" t="s">
        <v>142</v>
      </c>
      <c r="D142" s="56">
        <v>7707.97</v>
      </c>
      <c r="E142" s="56">
        <f t="shared" si="4"/>
        <v>1790.87</v>
      </c>
      <c r="F142" s="72">
        <v>2620.71</v>
      </c>
      <c r="G142" s="56">
        <v>3296.39</v>
      </c>
      <c r="H142" s="23">
        <f t="shared" si="5"/>
        <v>5917.1</v>
      </c>
      <c r="I142" s="21" t="str">
        <f>VLOOKUP(B142,'FOLHA RESUMIDA'!C:D,2,0)</f>
        <v>SEVERINO GRANGEIRO JUNIOR</v>
      </c>
    </row>
    <row r="143" spans="1:9">
      <c r="A143" s="58">
        <v>1</v>
      </c>
      <c r="B143" s="58">
        <v>2344</v>
      </c>
      <c r="C143" s="57" t="s">
        <v>143</v>
      </c>
      <c r="D143" s="56">
        <v>10396.030000000001</v>
      </c>
      <c r="E143" s="56">
        <f t="shared" si="4"/>
        <v>2512.630000000001</v>
      </c>
      <c r="F143" s="72">
        <v>3534.65</v>
      </c>
      <c r="G143" s="56">
        <v>4348.75</v>
      </c>
      <c r="H143" s="23">
        <f t="shared" si="5"/>
        <v>7883.4</v>
      </c>
      <c r="I143" s="21" t="str">
        <f>VLOOKUP(B143,'FOLHA RESUMIDA'!C:D,2,0)</f>
        <v>AMANDA TATIANE C  DE OLIVEIRA</v>
      </c>
    </row>
    <row r="144" spans="1:9">
      <c r="A144" s="58">
        <v>1</v>
      </c>
      <c r="B144" s="58">
        <v>2351</v>
      </c>
      <c r="C144" s="57" t="s">
        <v>144</v>
      </c>
      <c r="D144" s="56">
        <v>1333.73</v>
      </c>
      <c r="E144" s="56">
        <f t="shared" si="4"/>
        <v>794.43</v>
      </c>
      <c r="F144" s="72">
        <v>453.47</v>
      </c>
      <c r="G144" s="56">
        <v>85.83</v>
      </c>
      <c r="H144" s="23">
        <f t="shared" si="5"/>
        <v>539.30000000000007</v>
      </c>
      <c r="I144" s="21" t="str">
        <f>VLOOKUP(B144,'FOLHA RESUMIDA'!C:D,2,0)</f>
        <v>CLAUDIA SALVINA DE SANTANA</v>
      </c>
    </row>
    <row r="145" spans="1:9">
      <c r="A145" s="58">
        <v>1</v>
      </c>
      <c r="B145" s="58">
        <v>2363</v>
      </c>
      <c r="C145" s="57" t="s">
        <v>145</v>
      </c>
      <c r="D145" s="56">
        <v>1459.72</v>
      </c>
      <c r="E145" s="56">
        <f t="shared" si="4"/>
        <v>374.33000000000015</v>
      </c>
      <c r="F145" s="72">
        <v>453.47</v>
      </c>
      <c r="G145" s="56">
        <v>631.91999999999996</v>
      </c>
      <c r="H145" s="23">
        <f t="shared" si="5"/>
        <v>1085.3899999999999</v>
      </c>
      <c r="I145" s="21" t="str">
        <f>VLOOKUP(B145,'FOLHA RESUMIDA'!C:D,2,0)</f>
        <v>MIRIAM ALVES BASTOS DA SILVA</v>
      </c>
    </row>
    <row r="146" spans="1:9">
      <c r="A146" s="58">
        <v>1</v>
      </c>
      <c r="B146" s="58">
        <v>2367</v>
      </c>
      <c r="C146" s="57" t="s">
        <v>146</v>
      </c>
      <c r="D146" s="56">
        <v>2059.25</v>
      </c>
      <c r="E146" s="56">
        <f t="shared" si="4"/>
        <v>656.38000000000011</v>
      </c>
      <c r="F146" s="72">
        <v>1044.52</v>
      </c>
      <c r="G146" s="56">
        <v>358.35</v>
      </c>
      <c r="H146" s="23">
        <f t="shared" si="5"/>
        <v>1402.87</v>
      </c>
      <c r="I146" s="21" t="str">
        <f>VLOOKUP(B146,'FOLHA RESUMIDA'!C:D,2,0)</f>
        <v>PRISCILLA RODRIGUES P DA SILVA</v>
      </c>
    </row>
    <row r="147" spans="1:9">
      <c r="A147" s="58">
        <v>1</v>
      </c>
      <c r="B147" s="58">
        <v>2371</v>
      </c>
      <c r="C147" s="57" t="s">
        <v>147</v>
      </c>
      <c r="D147" s="56">
        <v>1962.27</v>
      </c>
      <c r="E147" s="56">
        <f t="shared" si="4"/>
        <v>990.32</v>
      </c>
      <c r="F147" s="72">
        <v>667.17</v>
      </c>
      <c r="G147" s="56">
        <v>304.77999999999997</v>
      </c>
      <c r="H147" s="23">
        <f t="shared" si="5"/>
        <v>971.94999999999993</v>
      </c>
      <c r="I147" s="21" t="str">
        <f>VLOOKUP(B147,'FOLHA RESUMIDA'!C:D,2,0)</f>
        <v>SUZELLE TRAJANO BENTO</v>
      </c>
    </row>
    <row r="148" spans="1:9">
      <c r="A148" s="58">
        <v>1</v>
      </c>
      <c r="B148" s="58">
        <v>2382</v>
      </c>
      <c r="C148" s="57" t="s">
        <v>148</v>
      </c>
      <c r="D148" s="56">
        <v>10396.030000000001</v>
      </c>
      <c r="E148" s="56">
        <f t="shared" si="4"/>
        <v>2512.630000000001</v>
      </c>
      <c r="F148" s="72">
        <v>3534.65</v>
      </c>
      <c r="G148" s="56">
        <v>4348.75</v>
      </c>
      <c r="H148" s="23">
        <f t="shared" si="5"/>
        <v>7883.4</v>
      </c>
      <c r="I148" s="21" t="str">
        <f>VLOOKUP(B148,'FOLHA RESUMIDA'!C:D,2,0)</f>
        <v>AILA KARLA MOTA SANTANA</v>
      </c>
    </row>
    <row r="149" spans="1:9">
      <c r="A149" s="58">
        <v>1</v>
      </c>
      <c r="B149" s="58">
        <v>2384</v>
      </c>
      <c r="C149" s="57" t="s">
        <v>149</v>
      </c>
      <c r="D149" s="56">
        <v>2175.8200000000002</v>
      </c>
      <c r="E149" s="56">
        <f t="shared" si="4"/>
        <v>639.24000000000024</v>
      </c>
      <c r="F149" s="72">
        <v>522.74</v>
      </c>
      <c r="G149" s="56">
        <v>1013.84</v>
      </c>
      <c r="H149" s="23">
        <f t="shared" si="5"/>
        <v>1536.58</v>
      </c>
      <c r="I149" s="21" t="str">
        <f>VLOOKUP(B149,'FOLHA RESUMIDA'!C:D,2,0)</f>
        <v>KATIA MIRANDA DE ARAUJO LOPES</v>
      </c>
    </row>
    <row r="150" spans="1:9">
      <c r="A150" s="58">
        <v>1</v>
      </c>
      <c r="B150" s="58">
        <v>2392</v>
      </c>
      <c r="C150" s="57" t="s">
        <v>150</v>
      </c>
      <c r="D150" s="56">
        <v>3803.99</v>
      </c>
      <c r="E150" s="56">
        <f t="shared" si="4"/>
        <v>2092.3499999999995</v>
      </c>
      <c r="F150" s="72">
        <v>1200.67</v>
      </c>
      <c r="G150" s="56">
        <v>510.97</v>
      </c>
      <c r="H150" s="23">
        <f t="shared" si="5"/>
        <v>1711.64</v>
      </c>
      <c r="I150" s="21" t="str">
        <f>VLOOKUP(B150,'FOLHA RESUMIDA'!C:D,2,0)</f>
        <v>KLEYTON DA SILVA A PEREIRA</v>
      </c>
    </row>
    <row r="151" spans="1:9">
      <c r="A151" s="58">
        <v>1</v>
      </c>
      <c r="B151" s="58">
        <v>2403</v>
      </c>
      <c r="C151" s="57" t="s">
        <v>151</v>
      </c>
      <c r="D151" s="56">
        <v>995.45</v>
      </c>
      <c r="E151" s="56">
        <f t="shared" si="4"/>
        <v>995.45</v>
      </c>
      <c r="F151" s="72">
        <v>0</v>
      </c>
      <c r="G151" s="56">
        <v>0</v>
      </c>
      <c r="H151" s="23">
        <f t="shared" si="5"/>
        <v>0</v>
      </c>
      <c r="I151" s="21" t="str">
        <f>VLOOKUP(B151,'FOLHA RESUMIDA'!C:D,2,0)</f>
        <v>ANDRE HENRIQUE DE S  MAFRA</v>
      </c>
    </row>
    <row r="152" spans="1:9">
      <c r="A152" s="58">
        <v>1</v>
      </c>
      <c r="B152" s="58">
        <v>2406</v>
      </c>
      <c r="C152" s="57" t="s">
        <v>152</v>
      </c>
      <c r="D152" s="56">
        <v>1209.72</v>
      </c>
      <c r="E152" s="56">
        <f t="shared" si="4"/>
        <v>556.51</v>
      </c>
      <c r="F152" s="72">
        <v>411.3</v>
      </c>
      <c r="G152" s="56">
        <v>241.91</v>
      </c>
      <c r="H152" s="23">
        <f t="shared" si="5"/>
        <v>653.21</v>
      </c>
      <c r="I152" s="21" t="str">
        <f>VLOOKUP(B152,'FOLHA RESUMIDA'!C:D,2,0)</f>
        <v>DEYSE MARIA DOS SANTOS SILVA</v>
      </c>
    </row>
    <row r="153" spans="1:9">
      <c r="A153" s="58">
        <v>1</v>
      </c>
      <c r="B153" s="58">
        <v>2414</v>
      </c>
      <c r="C153" s="57" t="s">
        <v>153</v>
      </c>
      <c r="D153" s="56">
        <v>1097.25</v>
      </c>
      <c r="E153" s="56">
        <f t="shared" si="4"/>
        <v>379.15000000000009</v>
      </c>
      <c r="F153" s="72">
        <v>373.07</v>
      </c>
      <c r="G153" s="56">
        <v>345.03</v>
      </c>
      <c r="H153" s="23">
        <f t="shared" si="5"/>
        <v>718.09999999999991</v>
      </c>
      <c r="I153" s="21" t="str">
        <f>VLOOKUP(B153,'FOLHA RESUMIDA'!C:D,2,0)</f>
        <v>SILAS PINTO BEZERRA</v>
      </c>
    </row>
    <row r="154" spans="1:9">
      <c r="A154" s="58">
        <v>1</v>
      </c>
      <c r="B154" s="58">
        <v>2415</v>
      </c>
      <c r="C154" s="57" t="s">
        <v>154</v>
      </c>
      <c r="D154" s="56">
        <v>10396.030000000001</v>
      </c>
      <c r="E154" s="56">
        <f t="shared" si="4"/>
        <v>2512.630000000001</v>
      </c>
      <c r="F154" s="72">
        <v>3534.65</v>
      </c>
      <c r="G154" s="56">
        <v>4348.75</v>
      </c>
      <c r="H154" s="23">
        <f t="shared" si="5"/>
        <v>7883.4</v>
      </c>
      <c r="I154" s="21" t="str">
        <f>VLOOKUP(B154,'FOLHA RESUMIDA'!C:D,2,0)</f>
        <v>SILVIA RENATA QUEIROZ DE FARIA</v>
      </c>
    </row>
    <row r="155" spans="1:9">
      <c r="A155" s="58">
        <v>1</v>
      </c>
      <c r="B155" s="58">
        <v>2417</v>
      </c>
      <c r="C155" s="57" t="s">
        <v>155</v>
      </c>
      <c r="D155" s="56">
        <v>1333.73</v>
      </c>
      <c r="E155" s="56">
        <f t="shared" si="4"/>
        <v>390.70000000000005</v>
      </c>
      <c r="F155" s="72">
        <v>453.47</v>
      </c>
      <c r="G155" s="56">
        <v>489.56</v>
      </c>
      <c r="H155" s="23">
        <f t="shared" si="5"/>
        <v>943.03</v>
      </c>
      <c r="I155" s="21" t="str">
        <f>VLOOKUP(B155,'FOLHA RESUMIDA'!C:D,2,0)</f>
        <v>ZILDA FRUTUOSO DA SILVA</v>
      </c>
    </row>
    <row r="156" spans="1:9">
      <c r="A156" s="58">
        <v>1</v>
      </c>
      <c r="B156" s="58">
        <v>2420</v>
      </c>
      <c r="C156" s="57" t="s">
        <v>156</v>
      </c>
      <c r="D156" s="56">
        <v>10666.33</v>
      </c>
      <c r="E156" s="56">
        <f t="shared" si="4"/>
        <v>2481.6800000000003</v>
      </c>
      <c r="F156" s="72">
        <v>3534.65</v>
      </c>
      <c r="G156" s="56">
        <v>4650</v>
      </c>
      <c r="H156" s="23">
        <f t="shared" si="5"/>
        <v>8184.65</v>
      </c>
      <c r="I156" s="21" t="str">
        <f>VLOOKUP(B156,'FOLHA RESUMIDA'!C:D,2,0)</f>
        <v>TEREZA RAQUEL F ALMEIDA</v>
      </c>
    </row>
    <row r="157" spans="1:9">
      <c r="A157" s="58">
        <v>1</v>
      </c>
      <c r="B157" s="58">
        <v>2421</v>
      </c>
      <c r="C157" s="57" t="s">
        <v>157</v>
      </c>
      <c r="D157" s="56">
        <v>4943.16</v>
      </c>
      <c r="E157" s="56">
        <f t="shared" si="4"/>
        <v>936.67999999999984</v>
      </c>
      <c r="F157" s="72">
        <v>1680.67</v>
      </c>
      <c r="G157" s="56">
        <v>2325.81</v>
      </c>
      <c r="H157" s="23">
        <f t="shared" si="5"/>
        <v>4006.48</v>
      </c>
      <c r="I157" s="21" t="str">
        <f>VLOOKUP(B157,'FOLHA RESUMIDA'!C:D,2,0)</f>
        <v>ANA CLAUDIA NUNES DE MOURA</v>
      </c>
    </row>
    <row r="158" spans="1:9">
      <c r="A158" s="58">
        <v>1</v>
      </c>
      <c r="B158" s="58">
        <v>2437</v>
      </c>
      <c r="C158" s="57" t="s">
        <v>158</v>
      </c>
      <c r="D158" s="56">
        <v>1537.47</v>
      </c>
      <c r="E158" s="56">
        <f t="shared" si="4"/>
        <v>378.77</v>
      </c>
      <c r="F158" s="72">
        <v>522.74</v>
      </c>
      <c r="G158" s="56">
        <v>635.96</v>
      </c>
      <c r="H158" s="23">
        <f t="shared" si="5"/>
        <v>1158.7</v>
      </c>
      <c r="I158" s="21" t="str">
        <f>VLOOKUP(B158,'FOLHA RESUMIDA'!C:D,2,0)</f>
        <v>CLAUDILENE DE LIMA</v>
      </c>
    </row>
    <row r="159" spans="1:9">
      <c r="A159" s="58">
        <v>1</v>
      </c>
      <c r="B159" s="58">
        <v>2440</v>
      </c>
      <c r="C159" s="57" t="s">
        <v>159</v>
      </c>
      <c r="D159" s="56">
        <v>2694.47</v>
      </c>
      <c r="E159" s="56">
        <f t="shared" si="4"/>
        <v>591.2199999999998</v>
      </c>
      <c r="F159" s="72">
        <v>830.1</v>
      </c>
      <c r="G159" s="56">
        <v>1273.1500000000001</v>
      </c>
      <c r="H159" s="23">
        <f t="shared" si="5"/>
        <v>2103.25</v>
      </c>
      <c r="I159" s="21" t="str">
        <f>VLOOKUP(B159,'FOLHA RESUMIDA'!C:D,2,0)</f>
        <v>ELIANE MOREIRA DE SOUZA</v>
      </c>
    </row>
    <row r="160" spans="1:9">
      <c r="A160" s="58">
        <v>1</v>
      </c>
      <c r="B160" s="58">
        <v>2441</v>
      </c>
      <c r="C160" s="57" t="s">
        <v>160</v>
      </c>
      <c r="D160" s="56">
        <v>1720.58</v>
      </c>
      <c r="E160" s="56">
        <f t="shared" si="4"/>
        <v>510.56999999999994</v>
      </c>
      <c r="F160" s="72">
        <v>499.95</v>
      </c>
      <c r="G160" s="56">
        <v>710.06</v>
      </c>
      <c r="H160" s="23">
        <f t="shared" si="5"/>
        <v>1210.01</v>
      </c>
      <c r="I160" s="21" t="str">
        <f>VLOOKUP(B160,'FOLHA RESUMIDA'!C:D,2,0)</f>
        <v>ERIC JOSE SILVA VELOZO</v>
      </c>
    </row>
    <row r="161" spans="1:9">
      <c r="A161" s="58">
        <v>1</v>
      </c>
      <c r="B161" s="58">
        <v>2443</v>
      </c>
      <c r="C161" s="57" t="s">
        <v>161</v>
      </c>
      <c r="D161" s="56">
        <v>1652.65</v>
      </c>
      <c r="E161" s="56">
        <f t="shared" si="4"/>
        <v>343.19000000000005</v>
      </c>
      <c r="F161" s="72">
        <v>453.47</v>
      </c>
      <c r="G161" s="56">
        <v>855.99</v>
      </c>
      <c r="H161" s="23">
        <f t="shared" si="5"/>
        <v>1309.46</v>
      </c>
      <c r="I161" s="21" t="str">
        <f>VLOOKUP(B161,'FOLHA RESUMIDA'!C:D,2,0)</f>
        <v>GEYZA JANAINA FERREIRA DE LIMA</v>
      </c>
    </row>
    <row r="162" spans="1:9">
      <c r="A162" s="58">
        <v>1</v>
      </c>
      <c r="B162" s="58">
        <v>2448</v>
      </c>
      <c r="C162" s="57" t="s">
        <v>162</v>
      </c>
      <c r="D162" s="56">
        <v>3154.44</v>
      </c>
      <c r="E162" s="56">
        <f t="shared" si="4"/>
        <v>772.88999999999987</v>
      </c>
      <c r="F162" s="72">
        <v>830.1</v>
      </c>
      <c r="G162" s="56">
        <v>1551.45</v>
      </c>
      <c r="H162" s="23">
        <f t="shared" si="5"/>
        <v>2381.5500000000002</v>
      </c>
      <c r="I162" s="21" t="str">
        <f>VLOOKUP(B162,'FOLHA RESUMIDA'!C:D,2,0)</f>
        <v>JULIO CESAR DA SILVA</v>
      </c>
    </row>
    <row r="163" spans="1:9">
      <c r="A163" s="58">
        <v>1</v>
      </c>
      <c r="B163" s="58">
        <v>2451</v>
      </c>
      <c r="C163" s="57" t="s">
        <v>163</v>
      </c>
      <c r="D163" s="56">
        <v>1826.3</v>
      </c>
      <c r="E163" s="56">
        <f t="shared" si="4"/>
        <v>161.01999999999998</v>
      </c>
      <c r="F163" s="72">
        <v>897.42</v>
      </c>
      <c r="G163" s="56">
        <v>767.86</v>
      </c>
      <c r="H163" s="23">
        <f t="shared" si="5"/>
        <v>1665.28</v>
      </c>
      <c r="I163" s="21" t="str">
        <f>VLOOKUP(B163,'FOLHA RESUMIDA'!C:D,2,0)</f>
        <v>MANUELLA BOMFIM DA SILVA</v>
      </c>
    </row>
    <row r="164" spans="1:9">
      <c r="A164" s="58">
        <v>1</v>
      </c>
      <c r="B164" s="58">
        <v>2460</v>
      </c>
      <c r="C164" s="57" t="s">
        <v>164</v>
      </c>
      <c r="D164" s="56">
        <v>74.819999999999993</v>
      </c>
      <c r="E164" s="56">
        <f t="shared" si="4"/>
        <v>74.819999999999993</v>
      </c>
      <c r="F164" s="72">
        <v>0</v>
      </c>
      <c r="G164" s="56">
        <v>0</v>
      </c>
      <c r="H164" s="23">
        <f t="shared" si="5"/>
        <v>0</v>
      </c>
      <c r="I164" s="21" t="str">
        <f>VLOOKUP(B164,'FOLHA RESUMIDA'!C:D,2,0)</f>
        <v>VIVIANE OLIMPIO DOS SANTOS</v>
      </c>
    </row>
    <row r="165" spans="1:9">
      <c r="A165" s="58">
        <v>1</v>
      </c>
      <c r="B165" s="58">
        <v>2468</v>
      </c>
      <c r="C165" s="57" t="s">
        <v>165</v>
      </c>
      <c r="D165" s="56">
        <v>6878.58</v>
      </c>
      <c r="E165" s="56">
        <f t="shared" si="4"/>
        <v>2327.8999999999996</v>
      </c>
      <c r="F165" s="72">
        <v>2246.8200000000002</v>
      </c>
      <c r="G165" s="56">
        <v>2303.86</v>
      </c>
      <c r="H165" s="23">
        <f t="shared" si="5"/>
        <v>4550.68</v>
      </c>
      <c r="I165" s="21" t="str">
        <f>VLOOKUP(B165,'FOLHA RESUMIDA'!C:D,2,0)</f>
        <v>ANA GERTRUDES DE A F GUERRA</v>
      </c>
    </row>
    <row r="166" spans="1:9">
      <c r="A166" s="58">
        <v>1</v>
      </c>
      <c r="B166" s="58">
        <v>2474</v>
      </c>
      <c r="C166" s="57" t="s">
        <v>167</v>
      </c>
      <c r="D166" s="56">
        <v>11172.75</v>
      </c>
      <c r="E166" s="56">
        <f t="shared" si="4"/>
        <v>3093.3999999999996</v>
      </c>
      <c r="F166" s="72">
        <v>3706.83</v>
      </c>
      <c r="G166" s="56">
        <v>4372.5200000000004</v>
      </c>
      <c r="H166" s="23">
        <f t="shared" si="5"/>
        <v>8079.35</v>
      </c>
      <c r="I166" s="21" t="str">
        <f>VLOOKUP(B166,'FOLHA RESUMIDA'!C:D,2,0)</f>
        <v>MARIA ROSEANE DOS A CLEMENTINO</v>
      </c>
    </row>
    <row r="167" spans="1:9">
      <c r="A167" s="58">
        <v>1</v>
      </c>
      <c r="B167" s="58">
        <v>2490</v>
      </c>
      <c r="C167" s="57" t="s">
        <v>168</v>
      </c>
      <c r="D167" s="56">
        <v>2323.31</v>
      </c>
      <c r="E167" s="56">
        <f t="shared" si="4"/>
        <v>508.9699999999998</v>
      </c>
      <c r="F167" s="72">
        <v>789.93</v>
      </c>
      <c r="G167" s="56">
        <v>1024.4100000000001</v>
      </c>
      <c r="H167" s="23">
        <f t="shared" si="5"/>
        <v>1814.3400000000001</v>
      </c>
      <c r="I167" s="21" t="str">
        <f>VLOOKUP(B167,'FOLHA RESUMIDA'!C:D,2,0)</f>
        <v>PAULO EDUARDO SANTOS FERREIRA</v>
      </c>
    </row>
    <row r="168" spans="1:9">
      <c r="A168" s="58">
        <v>1</v>
      </c>
      <c r="B168" s="58">
        <v>2493</v>
      </c>
      <c r="C168" s="57" t="s">
        <v>169</v>
      </c>
      <c r="D168" s="56">
        <v>3608.28</v>
      </c>
      <c r="E168" s="56">
        <f t="shared" si="4"/>
        <v>1082.0800000000004</v>
      </c>
      <c r="F168" s="72">
        <v>1226.82</v>
      </c>
      <c r="G168" s="56">
        <v>1299.3800000000001</v>
      </c>
      <c r="H168" s="23">
        <f t="shared" si="5"/>
        <v>2526.1999999999998</v>
      </c>
      <c r="I168" s="21" t="str">
        <f>VLOOKUP(B168,'FOLHA RESUMIDA'!C:D,2,0)</f>
        <v>CRISTIANE R  DE O  GONCALVES</v>
      </c>
    </row>
    <row r="169" spans="1:9">
      <c r="A169" s="58">
        <v>1</v>
      </c>
      <c r="B169" s="58">
        <v>2498</v>
      </c>
      <c r="C169" s="57" t="s">
        <v>170</v>
      </c>
      <c r="D169" s="56">
        <v>1807.77</v>
      </c>
      <c r="E169" s="56">
        <f t="shared" si="4"/>
        <v>469.08999999999992</v>
      </c>
      <c r="F169" s="72">
        <v>522.74</v>
      </c>
      <c r="G169" s="56">
        <v>815.94</v>
      </c>
      <c r="H169" s="23">
        <f t="shared" si="5"/>
        <v>1338.68</v>
      </c>
      <c r="I169" s="21" t="str">
        <f>VLOOKUP(B169,'FOLHA RESUMIDA'!C:D,2,0)</f>
        <v>TEREZINHA DE J  DE L  M  NETA</v>
      </c>
    </row>
    <row r="170" spans="1:9">
      <c r="A170" s="58">
        <v>1</v>
      </c>
      <c r="B170" s="58">
        <v>2502</v>
      </c>
      <c r="C170" s="57" t="s">
        <v>171</v>
      </c>
      <c r="D170" s="56">
        <v>1537.47</v>
      </c>
      <c r="E170" s="56">
        <f t="shared" si="4"/>
        <v>728.46</v>
      </c>
      <c r="F170" s="72">
        <v>522.74</v>
      </c>
      <c r="G170" s="56">
        <v>286.27</v>
      </c>
      <c r="H170" s="23">
        <f t="shared" si="5"/>
        <v>809.01</v>
      </c>
      <c r="I170" s="21" t="str">
        <f>VLOOKUP(B170,'FOLHA RESUMIDA'!C:D,2,0)</f>
        <v>PAULO ROBERTO DA SILVA CUNHA</v>
      </c>
    </row>
    <row r="171" spans="1:9">
      <c r="A171" s="58">
        <v>1</v>
      </c>
      <c r="B171" s="58">
        <v>2503</v>
      </c>
      <c r="C171" s="57" t="s">
        <v>172</v>
      </c>
      <c r="D171" s="56">
        <v>4510.22</v>
      </c>
      <c r="E171" s="56">
        <f t="shared" si="4"/>
        <v>1505.6200000000003</v>
      </c>
      <c r="F171" s="72">
        <v>1679.07</v>
      </c>
      <c r="G171" s="56">
        <v>1325.53</v>
      </c>
      <c r="H171" s="23">
        <f t="shared" si="5"/>
        <v>3004.6</v>
      </c>
      <c r="I171" s="21" t="str">
        <f>VLOOKUP(B171,'FOLHA RESUMIDA'!C:D,2,0)</f>
        <v>TACIZO LUIZ PEREIRA DA SILVA</v>
      </c>
    </row>
    <row r="172" spans="1:9">
      <c r="A172" s="58">
        <v>1</v>
      </c>
      <c r="B172" s="58">
        <v>2504</v>
      </c>
      <c r="C172" s="57" t="s">
        <v>173</v>
      </c>
      <c r="D172" s="56">
        <v>1265.98</v>
      </c>
      <c r="E172" s="56">
        <f t="shared" si="4"/>
        <v>614.91000000000008</v>
      </c>
      <c r="F172" s="72">
        <v>430.43</v>
      </c>
      <c r="G172" s="56">
        <v>220.64</v>
      </c>
      <c r="H172" s="23">
        <f t="shared" si="5"/>
        <v>651.06999999999994</v>
      </c>
      <c r="I172" s="21" t="str">
        <f>VLOOKUP(B172,'FOLHA RESUMIDA'!C:D,2,0)</f>
        <v>RIVALDO GOMES DA SILVA</v>
      </c>
    </row>
    <row r="173" spans="1:9">
      <c r="A173" s="58">
        <v>1</v>
      </c>
      <c r="B173" s="58">
        <v>2506</v>
      </c>
      <c r="C173" s="57" t="s">
        <v>174</v>
      </c>
      <c r="D173" s="56">
        <v>1265.98</v>
      </c>
      <c r="E173" s="56">
        <f t="shared" si="4"/>
        <v>569.61</v>
      </c>
      <c r="F173" s="72">
        <v>430.43</v>
      </c>
      <c r="G173" s="56">
        <v>265.94</v>
      </c>
      <c r="H173" s="23">
        <f t="shared" si="5"/>
        <v>696.37</v>
      </c>
      <c r="I173" s="21" t="str">
        <f>VLOOKUP(B173,'FOLHA RESUMIDA'!C:D,2,0)</f>
        <v>IVETE ANTONIETA B  DE CARVALHO</v>
      </c>
    </row>
    <row r="174" spans="1:9">
      <c r="A174" s="58">
        <v>1</v>
      </c>
      <c r="B174" s="58">
        <v>2507</v>
      </c>
      <c r="C174" s="57" t="s">
        <v>175</v>
      </c>
      <c r="D174" s="56">
        <v>1265.98</v>
      </c>
      <c r="E174" s="56">
        <f t="shared" si="4"/>
        <v>199.51</v>
      </c>
      <c r="F174" s="72">
        <v>430.43</v>
      </c>
      <c r="G174" s="56">
        <v>636.04</v>
      </c>
      <c r="H174" s="23">
        <f t="shared" si="5"/>
        <v>1066.47</v>
      </c>
      <c r="I174" s="21" t="str">
        <f>VLOOKUP(B174,'FOLHA RESUMIDA'!C:D,2,0)</f>
        <v>ANANIAS TEIXEIRA DE LIMA</v>
      </c>
    </row>
    <row r="175" spans="1:9">
      <c r="A175" s="58">
        <v>1</v>
      </c>
      <c r="B175" s="58">
        <v>2508</v>
      </c>
      <c r="C175" s="57" t="s">
        <v>176</v>
      </c>
      <c r="D175" s="56">
        <v>1265.98</v>
      </c>
      <c r="E175" s="56">
        <f t="shared" si="4"/>
        <v>381.84000000000003</v>
      </c>
      <c r="F175" s="72">
        <v>430.43</v>
      </c>
      <c r="G175" s="56">
        <v>453.71</v>
      </c>
      <c r="H175" s="23">
        <f t="shared" si="5"/>
        <v>884.14</v>
      </c>
      <c r="I175" s="21" t="str">
        <f>VLOOKUP(B175,'FOLHA RESUMIDA'!C:D,2,0)</f>
        <v>JOSE ALEXANDRE DE BARROS ALVES</v>
      </c>
    </row>
    <row r="176" spans="1:9">
      <c r="A176" s="58">
        <v>1</v>
      </c>
      <c r="B176" s="58">
        <v>2509</v>
      </c>
      <c r="C176" s="57" t="s">
        <v>177</v>
      </c>
      <c r="D176" s="56">
        <v>1265.98</v>
      </c>
      <c r="E176" s="56">
        <f t="shared" si="4"/>
        <v>931.46</v>
      </c>
      <c r="F176" s="72">
        <v>253.2</v>
      </c>
      <c r="G176" s="56">
        <v>81.319999999999993</v>
      </c>
      <c r="H176" s="23">
        <f t="shared" si="5"/>
        <v>334.52</v>
      </c>
      <c r="I176" s="21" t="str">
        <f>VLOOKUP(B176,'FOLHA RESUMIDA'!C:D,2,0)</f>
        <v>ALDEMIR NASCIMENTO DA SILVA</v>
      </c>
    </row>
    <row r="177" spans="1:9">
      <c r="A177" s="58">
        <v>1</v>
      </c>
      <c r="B177" s="58">
        <v>2513</v>
      </c>
      <c r="C177" s="57" t="s">
        <v>178</v>
      </c>
      <c r="D177" s="56">
        <v>2544.86</v>
      </c>
      <c r="E177" s="56">
        <f t="shared" si="4"/>
        <v>700.68000000000029</v>
      </c>
      <c r="F177" s="72">
        <v>865.25</v>
      </c>
      <c r="G177" s="56">
        <v>978.93</v>
      </c>
      <c r="H177" s="23">
        <f t="shared" si="5"/>
        <v>1844.1799999999998</v>
      </c>
      <c r="I177" s="21" t="str">
        <f>VLOOKUP(B177,'FOLHA RESUMIDA'!C:D,2,0)</f>
        <v>DENILSON DE SANTANA NEVES</v>
      </c>
    </row>
    <row r="178" spans="1:9">
      <c r="A178" s="58">
        <v>1</v>
      </c>
      <c r="B178" s="58">
        <v>2514</v>
      </c>
      <c r="C178" s="57" t="s">
        <v>179</v>
      </c>
      <c r="D178" s="56">
        <v>2323.3200000000002</v>
      </c>
      <c r="E178" s="56">
        <f t="shared" si="4"/>
        <v>462.09000000000015</v>
      </c>
      <c r="F178" s="72">
        <v>548.89</v>
      </c>
      <c r="G178" s="56">
        <v>1312.34</v>
      </c>
      <c r="H178" s="23">
        <f t="shared" si="5"/>
        <v>1861.23</v>
      </c>
      <c r="I178" s="21" t="str">
        <f>VLOOKUP(B178,'FOLHA RESUMIDA'!C:D,2,0)</f>
        <v>JULIANA CAVALCANTI DE SOUSA</v>
      </c>
    </row>
    <row r="179" spans="1:9">
      <c r="A179" s="58">
        <v>1</v>
      </c>
      <c r="B179" s="58">
        <v>2526</v>
      </c>
      <c r="C179" s="57" t="s">
        <v>180</v>
      </c>
      <c r="D179" s="56">
        <v>2627.33</v>
      </c>
      <c r="E179" s="56">
        <f t="shared" si="4"/>
        <v>852.01</v>
      </c>
      <c r="F179" s="72">
        <v>679.56</v>
      </c>
      <c r="G179" s="56">
        <v>1095.76</v>
      </c>
      <c r="H179" s="23">
        <f t="shared" si="5"/>
        <v>1775.32</v>
      </c>
      <c r="I179" s="21" t="str">
        <f>VLOOKUP(B179,'FOLHA RESUMIDA'!C:D,2,0)</f>
        <v>JARBAS FERREIRA DE LIMA JUNIOR</v>
      </c>
    </row>
    <row r="180" spans="1:9">
      <c r="A180" s="58">
        <v>1</v>
      </c>
      <c r="B180" s="58">
        <v>2530</v>
      </c>
      <c r="C180" s="57" t="s">
        <v>181</v>
      </c>
      <c r="D180" s="56">
        <v>1333.73</v>
      </c>
      <c r="E180" s="56">
        <f t="shared" si="4"/>
        <v>424.58999999999992</v>
      </c>
      <c r="F180" s="72">
        <v>453.47</v>
      </c>
      <c r="G180" s="56">
        <v>455.67</v>
      </c>
      <c r="H180" s="23">
        <f t="shared" si="5"/>
        <v>909.1400000000001</v>
      </c>
      <c r="I180" s="21" t="str">
        <f>VLOOKUP(B180,'FOLHA RESUMIDA'!C:D,2,0)</f>
        <v>ARLEILDA MENDES DA SILVA</v>
      </c>
    </row>
    <row r="181" spans="1:9">
      <c r="A181" s="58">
        <v>1</v>
      </c>
      <c r="B181" s="58">
        <v>2534</v>
      </c>
      <c r="C181" s="57" t="s">
        <v>182</v>
      </c>
      <c r="D181" s="56">
        <v>1333.73</v>
      </c>
      <c r="E181" s="56">
        <f t="shared" si="4"/>
        <v>311.22000000000003</v>
      </c>
      <c r="F181" s="72">
        <v>453.47</v>
      </c>
      <c r="G181" s="56">
        <v>569.04</v>
      </c>
      <c r="H181" s="23">
        <f t="shared" si="5"/>
        <v>1022.51</v>
      </c>
      <c r="I181" s="21" t="str">
        <f>VLOOKUP(B181,'FOLHA RESUMIDA'!C:D,2,0)</f>
        <v>EMANUEL MESSIAS RIBEIRO COSTA</v>
      </c>
    </row>
    <row r="182" spans="1:9">
      <c r="A182" s="58">
        <v>1</v>
      </c>
      <c r="B182" s="58">
        <v>2539</v>
      </c>
      <c r="C182" s="57" t="s">
        <v>183</v>
      </c>
      <c r="D182" s="56">
        <v>2305.81</v>
      </c>
      <c r="E182" s="56">
        <f t="shared" si="4"/>
        <v>1056.4299999999998</v>
      </c>
      <c r="F182" s="72">
        <v>355.11</v>
      </c>
      <c r="G182" s="56">
        <v>894.27</v>
      </c>
      <c r="H182" s="23">
        <f t="shared" si="5"/>
        <v>1249.3800000000001</v>
      </c>
      <c r="I182" s="21" t="str">
        <f>VLOOKUP(B182,'FOLHA RESUMIDA'!C:D,2,0)</f>
        <v>JOSENILDA BEZERRA DA SILVA</v>
      </c>
    </row>
    <row r="183" spans="1:9">
      <c r="A183" s="58">
        <v>1</v>
      </c>
      <c r="B183" s="58">
        <v>2541</v>
      </c>
      <c r="C183" s="57" t="s">
        <v>184</v>
      </c>
      <c r="D183" s="56">
        <v>1463.68</v>
      </c>
      <c r="E183" s="56">
        <f t="shared" si="4"/>
        <v>730.63000000000011</v>
      </c>
      <c r="F183" s="72">
        <v>453.47</v>
      </c>
      <c r="G183" s="56">
        <v>279.58</v>
      </c>
      <c r="H183" s="23">
        <f t="shared" si="5"/>
        <v>733.05</v>
      </c>
      <c r="I183" s="21" t="str">
        <f>VLOOKUP(B183,'FOLHA RESUMIDA'!C:D,2,0)</f>
        <v>MARCELA SALLES DA SILVA</v>
      </c>
    </row>
    <row r="184" spans="1:9">
      <c r="A184" s="58">
        <v>1</v>
      </c>
      <c r="B184" s="58">
        <v>2548</v>
      </c>
      <c r="C184" s="57" t="s">
        <v>185</v>
      </c>
      <c r="D184" s="56">
        <v>3315.77</v>
      </c>
      <c r="E184" s="56">
        <f t="shared" si="4"/>
        <v>977.07999999999993</v>
      </c>
      <c r="F184" s="72">
        <v>1035.46</v>
      </c>
      <c r="G184" s="56">
        <v>1303.23</v>
      </c>
      <c r="H184" s="23">
        <f t="shared" si="5"/>
        <v>2338.69</v>
      </c>
      <c r="I184" s="21" t="str">
        <f>VLOOKUP(B184,'FOLHA RESUMIDA'!C:D,2,0)</f>
        <v>ELIANA PEREIRA SANTANA</v>
      </c>
    </row>
    <row r="185" spans="1:9">
      <c r="A185" s="58">
        <v>1</v>
      </c>
      <c r="B185" s="58">
        <v>2553</v>
      </c>
      <c r="C185" s="57" t="s">
        <v>186</v>
      </c>
      <c r="D185" s="56">
        <v>4148.88</v>
      </c>
      <c r="E185" s="56">
        <f t="shared" si="4"/>
        <v>851.84000000000015</v>
      </c>
      <c r="F185" s="72">
        <v>1226.82</v>
      </c>
      <c r="G185" s="56">
        <v>2070.2199999999998</v>
      </c>
      <c r="H185" s="23">
        <f t="shared" si="5"/>
        <v>3297.04</v>
      </c>
      <c r="I185" s="21" t="str">
        <f>VLOOKUP(B185,'FOLHA RESUMIDA'!C:D,2,0)</f>
        <v>LIVIA DA SILVA LIMA</v>
      </c>
    </row>
    <row r="186" spans="1:9">
      <c r="A186" s="58">
        <v>1</v>
      </c>
      <c r="B186" s="58">
        <v>2559</v>
      </c>
      <c r="C186" s="57" t="s">
        <v>449</v>
      </c>
      <c r="D186" s="56">
        <v>3009.86</v>
      </c>
      <c r="E186" s="56">
        <f t="shared" si="4"/>
        <v>1750.48</v>
      </c>
      <c r="F186" s="72">
        <v>1259.3800000000001</v>
      </c>
      <c r="G186" s="56">
        <v>0</v>
      </c>
      <c r="H186" s="23">
        <f t="shared" si="5"/>
        <v>1259.3800000000001</v>
      </c>
      <c r="I186" s="21" t="str">
        <f>VLOOKUP(B186,'FOLHA RESUMIDA'!C:D,2,0)</f>
        <v>SANDRO DE MIRANDA SANTOS</v>
      </c>
    </row>
    <row r="187" spans="1:9">
      <c r="A187" s="58">
        <v>1</v>
      </c>
      <c r="B187" s="58">
        <v>2574</v>
      </c>
      <c r="C187" s="57" t="s">
        <v>187</v>
      </c>
      <c r="D187" s="56">
        <v>3689.01</v>
      </c>
      <c r="E187" s="56">
        <f t="shared" si="4"/>
        <v>755.61000000000013</v>
      </c>
      <c r="F187" s="72">
        <v>1254.26</v>
      </c>
      <c r="G187" s="56">
        <v>1679.14</v>
      </c>
      <c r="H187" s="23">
        <f t="shared" si="5"/>
        <v>2933.4</v>
      </c>
      <c r="I187" s="21" t="str">
        <f>VLOOKUP(B187,'FOLHA RESUMIDA'!C:D,2,0)</f>
        <v>ANDERSON SANTOS DE LIMA FARIAS</v>
      </c>
    </row>
    <row r="188" spans="1:9">
      <c r="A188" s="58">
        <v>1</v>
      </c>
      <c r="B188" s="58">
        <v>2577</v>
      </c>
      <c r="C188" s="57" t="s">
        <v>188</v>
      </c>
      <c r="D188" s="56">
        <v>2323.31</v>
      </c>
      <c r="E188" s="56">
        <f t="shared" si="4"/>
        <v>541.04</v>
      </c>
      <c r="F188" s="72">
        <v>789.93</v>
      </c>
      <c r="G188" s="56">
        <v>992.34</v>
      </c>
      <c r="H188" s="23">
        <f t="shared" si="5"/>
        <v>1782.27</v>
      </c>
      <c r="I188" s="21" t="str">
        <f>VLOOKUP(B188,'FOLHA RESUMIDA'!C:D,2,0)</f>
        <v>CARLA CRISTINA OLIVEIRA MATOS</v>
      </c>
    </row>
    <row r="189" spans="1:9">
      <c r="A189" s="58">
        <v>1</v>
      </c>
      <c r="B189" s="58">
        <v>2584</v>
      </c>
      <c r="C189" s="57" t="s">
        <v>189</v>
      </c>
      <c r="D189" s="56">
        <v>1614.37</v>
      </c>
      <c r="E189" s="56">
        <f t="shared" si="4"/>
        <v>477.09999999999991</v>
      </c>
      <c r="F189" s="72">
        <v>548.89</v>
      </c>
      <c r="G189" s="56">
        <v>588.38</v>
      </c>
      <c r="H189" s="23">
        <f t="shared" si="5"/>
        <v>1137.27</v>
      </c>
      <c r="I189" s="21" t="str">
        <f>VLOOKUP(B189,'FOLHA RESUMIDA'!C:D,2,0)</f>
        <v>HELIA MARIA ALEXANDRE DE SOUZA</v>
      </c>
    </row>
    <row r="190" spans="1:9">
      <c r="A190" s="58">
        <v>1</v>
      </c>
      <c r="B190" s="58">
        <v>2585</v>
      </c>
      <c r="C190" s="57" t="s">
        <v>190</v>
      </c>
      <c r="D190" s="56">
        <v>1614.36</v>
      </c>
      <c r="E190" s="56">
        <f t="shared" si="4"/>
        <v>495.45000000000005</v>
      </c>
      <c r="F190" s="72">
        <v>548.88</v>
      </c>
      <c r="G190" s="56">
        <v>570.03</v>
      </c>
      <c r="H190" s="23">
        <f t="shared" si="5"/>
        <v>1118.9099999999999</v>
      </c>
      <c r="I190" s="21" t="str">
        <f>VLOOKUP(B190,'FOLHA RESUMIDA'!C:D,2,0)</f>
        <v>HELIO DO N BARBOZA JUNIOR</v>
      </c>
    </row>
    <row r="191" spans="1:9">
      <c r="A191" s="58">
        <v>1</v>
      </c>
      <c r="B191" s="58">
        <v>2588</v>
      </c>
      <c r="C191" s="57" t="s">
        <v>191</v>
      </c>
      <c r="D191" s="56">
        <v>6887.76</v>
      </c>
      <c r="E191" s="56">
        <f t="shared" si="4"/>
        <v>5935.54</v>
      </c>
      <c r="F191" s="72">
        <v>0</v>
      </c>
      <c r="G191" s="56">
        <v>952.22</v>
      </c>
      <c r="H191" s="23">
        <f t="shared" si="5"/>
        <v>952.22</v>
      </c>
      <c r="I191" s="21" t="str">
        <f>VLOOKUP(B191,'FOLHA RESUMIDA'!C:D,2,0)</f>
        <v>JOSE NEVES DA SILVA JUNIOR</v>
      </c>
    </row>
    <row r="192" spans="1:9">
      <c r="A192" s="58">
        <v>1</v>
      </c>
      <c r="B192" s="58">
        <v>2614</v>
      </c>
      <c r="C192" s="57" t="s">
        <v>192</v>
      </c>
      <c r="D192" s="56">
        <v>2312.98</v>
      </c>
      <c r="E192" s="56">
        <f t="shared" si="4"/>
        <v>592.55999999999995</v>
      </c>
      <c r="F192" s="72">
        <v>694.51</v>
      </c>
      <c r="G192" s="56">
        <v>1025.9100000000001</v>
      </c>
      <c r="H192" s="23">
        <f t="shared" si="5"/>
        <v>1720.42</v>
      </c>
      <c r="I192" s="21" t="str">
        <f>VLOOKUP(B192,'FOLHA RESUMIDA'!C:D,2,0)</f>
        <v>EDVANIA GOMES DE SOUZA PONTES</v>
      </c>
    </row>
    <row r="193" spans="1:9">
      <c r="A193" s="58">
        <v>1</v>
      </c>
      <c r="B193" s="58">
        <v>2618</v>
      </c>
      <c r="C193" s="57" t="s">
        <v>193</v>
      </c>
      <c r="D193" s="56">
        <v>1333.73</v>
      </c>
      <c r="E193" s="56">
        <f t="shared" si="4"/>
        <v>411.44000000000005</v>
      </c>
      <c r="F193" s="72">
        <v>453.47</v>
      </c>
      <c r="G193" s="56">
        <v>468.82</v>
      </c>
      <c r="H193" s="23">
        <f t="shared" si="5"/>
        <v>922.29</v>
      </c>
      <c r="I193" s="21" t="str">
        <f>VLOOKUP(B193,'FOLHA RESUMIDA'!C:D,2,0)</f>
        <v>MARIA DA CONCEICAO O DOS SANTO</v>
      </c>
    </row>
    <row r="194" spans="1:9">
      <c r="A194" s="58">
        <v>1</v>
      </c>
      <c r="B194" s="58">
        <v>2623</v>
      </c>
      <c r="C194" s="57" t="s">
        <v>194</v>
      </c>
      <c r="D194" s="56">
        <v>1209.71</v>
      </c>
      <c r="E194" s="56">
        <f t="shared" si="4"/>
        <v>293.02</v>
      </c>
      <c r="F194" s="72">
        <v>411.3</v>
      </c>
      <c r="G194" s="56">
        <v>505.39</v>
      </c>
      <c r="H194" s="23">
        <f t="shared" si="5"/>
        <v>916.69</v>
      </c>
      <c r="I194" s="21" t="str">
        <f>VLOOKUP(B194,'FOLHA RESUMIDA'!C:D,2,0)</f>
        <v>RUTH BARBOSA DE ARAUJO</v>
      </c>
    </row>
    <row r="195" spans="1:9">
      <c r="A195" s="58">
        <v>1</v>
      </c>
      <c r="B195" s="58">
        <v>2628</v>
      </c>
      <c r="C195" s="57" t="s">
        <v>195</v>
      </c>
      <c r="D195" s="56">
        <v>6211.89</v>
      </c>
      <c r="E195" s="56">
        <f t="shared" si="4"/>
        <v>4710.16</v>
      </c>
      <c r="F195" s="72">
        <v>0</v>
      </c>
      <c r="G195" s="56">
        <v>1501.73</v>
      </c>
      <c r="H195" s="23">
        <f t="shared" si="5"/>
        <v>1501.73</v>
      </c>
      <c r="I195" s="21" t="str">
        <f>VLOOKUP(B195,'FOLHA RESUMIDA'!C:D,2,0)</f>
        <v>ADELE GOMES DE SANTANA</v>
      </c>
    </row>
    <row r="196" spans="1:9">
      <c r="A196" s="58">
        <v>1</v>
      </c>
      <c r="B196" s="58">
        <v>2642</v>
      </c>
      <c r="C196" s="57" t="s">
        <v>196</v>
      </c>
      <c r="D196" s="56">
        <v>2625.59</v>
      </c>
      <c r="E196" s="56">
        <f t="shared" si="4"/>
        <v>718.04</v>
      </c>
      <c r="F196" s="72">
        <v>892.7</v>
      </c>
      <c r="G196" s="56">
        <v>1014.85</v>
      </c>
      <c r="H196" s="23">
        <f t="shared" si="5"/>
        <v>1907.5500000000002</v>
      </c>
      <c r="I196" s="21" t="str">
        <f>VLOOKUP(B196,'FOLHA RESUMIDA'!C:D,2,0)</f>
        <v>THAMIRYS CLAUDIA R  BATISTA</v>
      </c>
    </row>
    <row r="197" spans="1:9">
      <c r="A197" s="58">
        <v>1</v>
      </c>
      <c r="B197" s="58">
        <v>2656</v>
      </c>
      <c r="C197" s="57" t="s">
        <v>197</v>
      </c>
      <c r="D197" s="56">
        <v>2323.31</v>
      </c>
      <c r="E197" s="56">
        <f t="shared" si="4"/>
        <v>889.55</v>
      </c>
      <c r="F197" s="72">
        <v>789.93</v>
      </c>
      <c r="G197" s="56">
        <v>643.83000000000004</v>
      </c>
      <c r="H197" s="23">
        <f t="shared" si="5"/>
        <v>1433.76</v>
      </c>
      <c r="I197" s="21" t="str">
        <f>VLOOKUP(B197,'FOLHA RESUMIDA'!C:D,2,0)</f>
        <v>RAFAELLA ALVES DE ARAUJO SILVA</v>
      </c>
    </row>
    <row r="198" spans="1:9">
      <c r="A198" s="58">
        <v>1</v>
      </c>
      <c r="B198" s="58">
        <v>2659</v>
      </c>
      <c r="C198" s="57" t="s">
        <v>198</v>
      </c>
      <c r="D198" s="56">
        <v>7353.83</v>
      </c>
      <c r="E198" s="56">
        <f t="shared" ref="E198:E261" si="6">D198-H198</f>
        <v>3018.5299999999997</v>
      </c>
      <c r="F198" s="72">
        <v>1226.82</v>
      </c>
      <c r="G198" s="56">
        <v>3108.48</v>
      </c>
      <c r="H198" s="23">
        <f t="shared" ref="H198:H261" si="7">G198+F198</f>
        <v>4335.3</v>
      </c>
      <c r="I198" s="21" t="str">
        <f>VLOOKUP(B198,'FOLHA RESUMIDA'!C:D,2,0)</f>
        <v>THIAGO SANTOS DE OLIVEIRA</v>
      </c>
    </row>
    <row r="199" spans="1:9">
      <c r="A199" s="58">
        <v>1</v>
      </c>
      <c r="B199" s="58">
        <v>2661</v>
      </c>
      <c r="C199" s="57" t="s">
        <v>199</v>
      </c>
      <c r="D199" s="56">
        <v>1791.98</v>
      </c>
      <c r="E199" s="56">
        <f t="shared" si="6"/>
        <v>289.07000000000016</v>
      </c>
      <c r="F199" s="72">
        <v>953.65</v>
      </c>
      <c r="G199" s="56">
        <v>549.26</v>
      </c>
      <c r="H199" s="23">
        <f t="shared" si="7"/>
        <v>1502.9099999999999</v>
      </c>
      <c r="I199" s="21" t="str">
        <f>VLOOKUP(B199,'FOLHA RESUMIDA'!C:D,2,0)</f>
        <v>IVALDA XAVIER DE CARVALHO</v>
      </c>
    </row>
    <row r="200" spans="1:9">
      <c r="A200" s="58">
        <v>1</v>
      </c>
      <c r="B200" s="58">
        <v>2664</v>
      </c>
      <c r="C200" s="57" t="s">
        <v>200</v>
      </c>
      <c r="D200" s="56">
        <v>6650.48</v>
      </c>
      <c r="E200" s="56">
        <f t="shared" si="6"/>
        <v>2025.1800000000003</v>
      </c>
      <c r="F200" s="72">
        <v>2261.16</v>
      </c>
      <c r="G200" s="56">
        <v>2364.14</v>
      </c>
      <c r="H200" s="23">
        <f t="shared" si="7"/>
        <v>4625.2999999999993</v>
      </c>
      <c r="I200" s="21" t="str">
        <f>VLOOKUP(B200,'FOLHA RESUMIDA'!C:D,2,0)</f>
        <v>BRUNO AIRES DOS SANTOS</v>
      </c>
    </row>
    <row r="201" spans="1:9">
      <c r="A201" s="58">
        <v>1</v>
      </c>
      <c r="B201" s="58">
        <v>2665</v>
      </c>
      <c r="C201" s="57" t="s">
        <v>201</v>
      </c>
      <c r="D201" s="56">
        <v>3608.28</v>
      </c>
      <c r="E201" s="56">
        <f t="shared" si="6"/>
        <v>1354.0700000000002</v>
      </c>
      <c r="F201" s="72">
        <v>789.93</v>
      </c>
      <c r="G201" s="56">
        <v>1464.28</v>
      </c>
      <c r="H201" s="23">
        <f t="shared" si="7"/>
        <v>2254.21</v>
      </c>
      <c r="I201" s="21" t="str">
        <f>VLOOKUP(B201,'FOLHA RESUMIDA'!C:D,2,0)</f>
        <v>MARCELO BARLAVENTO DAS C SILVA</v>
      </c>
    </row>
    <row r="202" spans="1:9">
      <c r="A202" s="58">
        <v>1</v>
      </c>
      <c r="B202" s="58">
        <v>2666</v>
      </c>
      <c r="C202" s="57" t="s">
        <v>202</v>
      </c>
      <c r="D202" s="56">
        <v>3608.28</v>
      </c>
      <c r="E202" s="56">
        <f t="shared" si="6"/>
        <v>1679.38</v>
      </c>
      <c r="F202" s="72">
        <v>1226.82</v>
      </c>
      <c r="G202" s="56">
        <v>702.08</v>
      </c>
      <c r="H202" s="23">
        <f t="shared" si="7"/>
        <v>1928.9</v>
      </c>
      <c r="I202" s="21" t="str">
        <f>VLOOKUP(B202,'FOLHA RESUMIDA'!C:D,2,0)</f>
        <v>RODRIGO VASCONCELOS DINIZ</v>
      </c>
    </row>
    <row r="203" spans="1:9">
      <c r="A203" s="58">
        <v>1</v>
      </c>
      <c r="B203" s="58">
        <v>2668</v>
      </c>
      <c r="C203" s="57" t="s">
        <v>203</v>
      </c>
      <c r="D203" s="56">
        <v>2154.96</v>
      </c>
      <c r="E203" s="56">
        <f t="shared" si="6"/>
        <v>149.11000000000013</v>
      </c>
      <c r="F203" s="72">
        <v>548.88</v>
      </c>
      <c r="G203" s="56">
        <v>1456.97</v>
      </c>
      <c r="H203" s="23">
        <f t="shared" si="7"/>
        <v>2005.85</v>
      </c>
      <c r="I203" s="21" t="str">
        <f>VLOOKUP(B203,'FOLHA RESUMIDA'!C:D,2,0)</f>
        <v>CARLA BRANDAO DE C  FIGUEIREDO</v>
      </c>
    </row>
    <row r="204" spans="1:9">
      <c r="A204" s="58">
        <v>1</v>
      </c>
      <c r="B204" s="58">
        <v>2671</v>
      </c>
      <c r="C204" s="57" t="s">
        <v>204</v>
      </c>
      <c r="D204" s="56">
        <v>1382.35</v>
      </c>
      <c r="E204" s="56">
        <f t="shared" si="6"/>
        <v>124.84999999999991</v>
      </c>
      <c r="F204" s="72">
        <v>453.47</v>
      </c>
      <c r="G204" s="56">
        <v>804.03</v>
      </c>
      <c r="H204" s="23">
        <f t="shared" si="7"/>
        <v>1257.5</v>
      </c>
      <c r="I204" s="21" t="str">
        <f>VLOOKUP(B204,'FOLHA RESUMIDA'!C:D,2,0)</f>
        <v>KATIA ADRIANA F D SILVA SOARES</v>
      </c>
    </row>
    <row r="205" spans="1:9">
      <c r="A205" s="58">
        <v>1</v>
      </c>
      <c r="B205" s="58">
        <v>2672</v>
      </c>
      <c r="C205" s="57" t="s">
        <v>205</v>
      </c>
      <c r="D205" s="56">
        <v>1270.21</v>
      </c>
      <c r="E205" s="56">
        <f t="shared" si="6"/>
        <v>389.63000000000011</v>
      </c>
      <c r="F205" s="72">
        <v>431.87</v>
      </c>
      <c r="G205" s="56">
        <v>448.71</v>
      </c>
      <c r="H205" s="23">
        <f t="shared" si="7"/>
        <v>880.57999999999993</v>
      </c>
      <c r="I205" s="21" t="str">
        <f>VLOOKUP(B205,'FOLHA RESUMIDA'!C:D,2,0)</f>
        <v>IVANISE VIANA ALBUQUERQUE</v>
      </c>
    </row>
    <row r="206" spans="1:9">
      <c r="A206" s="58">
        <v>1</v>
      </c>
      <c r="B206" s="58">
        <v>2675</v>
      </c>
      <c r="C206" s="57" t="s">
        <v>206</v>
      </c>
      <c r="D206" s="56">
        <v>1422.34</v>
      </c>
      <c r="E206" s="56">
        <f t="shared" si="6"/>
        <v>424.62999999999988</v>
      </c>
      <c r="F206" s="72">
        <v>411.3</v>
      </c>
      <c r="G206" s="56">
        <v>586.41</v>
      </c>
      <c r="H206" s="23">
        <f t="shared" si="7"/>
        <v>997.71</v>
      </c>
      <c r="I206" s="21" t="str">
        <f>VLOOKUP(B206,'FOLHA RESUMIDA'!C:D,2,0)</f>
        <v>RUTE FERNANDES BORBA</v>
      </c>
    </row>
    <row r="207" spans="1:9">
      <c r="A207" s="58">
        <v>1</v>
      </c>
      <c r="B207" s="58">
        <v>2682</v>
      </c>
      <c r="C207" s="57" t="s">
        <v>207</v>
      </c>
      <c r="D207" s="56">
        <v>1678.61</v>
      </c>
      <c r="E207" s="56">
        <f t="shared" si="6"/>
        <v>1178.1599999999999</v>
      </c>
      <c r="F207" s="72">
        <v>500.45</v>
      </c>
      <c r="G207" s="56">
        <v>0</v>
      </c>
      <c r="H207" s="23">
        <f t="shared" si="7"/>
        <v>500.45</v>
      </c>
      <c r="I207" s="21" t="str">
        <f>VLOOKUP(B207,'FOLHA RESUMIDA'!C:D,2,0)</f>
        <v>JENARIO LUCENA DA SILVA</v>
      </c>
    </row>
    <row r="208" spans="1:9">
      <c r="A208" s="58">
        <v>1</v>
      </c>
      <c r="B208" s="58">
        <v>2687</v>
      </c>
      <c r="C208" s="57" t="s">
        <v>208</v>
      </c>
      <c r="D208" s="56">
        <v>1884.66</v>
      </c>
      <c r="E208" s="56">
        <f t="shared" si="6"/>
        <v>317.46000000000004</v>
      </c>
      <c r="F208" s="72">
        <v>548.88</v>
      </c>
      <c r="G208" s="56">
        <v>1018.32</v>
      </c>
      <c r="H208" s="23">
        <f t="shared" si="7"/>
        <v>1567.2</v>
      </c>
      <c r="I208" s="21" t="str">
        <f>VLOOKUP(B208,'FOLHA RESUMIDA'!C:D,2,0)</f>
        <v>MONICA MARIA G R F DE OLIVEIRA</v>
      </c>
    </row>
    <row r="209" spans="1:9">
      <c r="A209" s="58">
        <v>1</v>
      </c>
      <c r="B209" s="58">
        <v>2689</v>
      </c>
      <c r="C209" s="57" t="s">
        <v>209</v>
      </c>
      <c r="D209" s="56">
        <v>2815.16</v>
      </c>
      <c r="E209" s="56">
        <f t="shared" si="6"/>
        <v>660.40999999999985</v>
      </c>
      <c r="F209" s="72">
        <v>865.25</v>
      </c>
      <c r="G209" s="56">
        <v>1289.5</v>
      </c>
      <c r="H209" s="23">
        <f t="shared" si="7"/>
        <v>2154.75</v>
      </c>
      <c r="I209" s="21" t="str">
        <f>VLOOKUP(B209,'FOLHA RESUMIDA'!C:D,2,0)</f>
        <v>ILMA DE ALBUQUERQUE PEREIRA</v>
      </c>
    </row>
    <row r="210" spans="1:9">
      <c r="A210" s="58">
        <v>1</v>
      </c>
      <c r="B210" s="58">
        <v>2697</v>
      </c>
      <c r="C210" s="57" t="s">
        <v>210</v>
      </c>
      <c r="D210" s="56">
        <v>3249.9</v>
      </c>
      <c r="E210" s="56">
        <f t="shared" si="6"/>
        <v>1967.2</v>
      </c>
      <c r="F210" s="72">
        <v>1282.7</v>
      </c>
      <c r="G210" s="56">
        <v>0</v>
      </c>
      <c r="H210" s="23">
        <f t="shared" si="7"/>
        <v>1282.7</v>
      </c>
      <c r="I210" s="21" t="str">
        <f>VLOOKUP(B210,'FOLHA RESUMIDA'!C:D,2,0)</f>
        <v>ELIANA BEZERRA CARVALHO</v>
      </c>
    </row>
    <row r="211" spans="1:9">
      <c r="A211" s="58">
        <v>1</v>
      </c>
      <c r="B211" s="58">
        <v>2701</v>
      </c>
      <c r="C211" s="57" t="s">
        <v>211</v>
      </c>
      <c r="D211" s="56">
        <v>2424.59</v>
      </c>
      <c r="E211" s="56">
        <f t="shared" si="6"/>
        <v>526.57999999999993</v>
      </c>
      <c r="F211" s="72">
        <v>548.88</v>
      </c>
      <c r="G211" s="56">
        <v>1349.13</v>
      </c>
      <c r="H211" s="23">
        <f t="shared" si="7"/>
        <v>1898.0100000000002</v>
      </c>
      <c r="I211" s="21" t="str">
        <f>VLOOKUP(B211,'FOLHA RESUMIDA'!C:D,2,0)</f>
        <v>PETULLA DE MOURA E SILVA</v>
      </c>
    </row>
    <row r="212" spans="1:9">
      <c r="A212" s="58">
        <v>1</v>
      </c>
      <c r="B212" s="58">
        <v>2707</v>
      </c>
      <c r="C212" s="57" t="s">
        <v>212</v>
      </c>
      <c r="D212" s="56">
        <v>2323.31</v>
      </c>
      <c r="E212" s="56">
        <f t="shared" si="6"/>
        <v>690.8</v>
      </c>
      <c r="F212" s="72">
        <v>789.93</v>
      </c>
      <c r="G212" s="56">
        <v>842.58</v>
      </c>
      <c r="H212" s="23">
        <f t="shared" si="7"/>
        <v>1632.51</v>
      </c>
      <c r="I212" s="21" t="str">
        <f>VLOOKUP(B212,'FOLHA RESUMIDA'!C:D,2,0)</f>
        <v>ROMARIO LUIZ DO NASCIMENTO</v>
      </c>
    </row>
    <row r="213" spans="1:9">
      <c r="A213" s="58">
        <v>1</v>
      </c>
      <c r="B213" s="58">
        <v>2709</v>
      </c>
      <c r="C213" s="57" t="s">
        <v>213</v>
      </c>
      <c r="D213" s="56">
        <v>5291.37</v>
      </c>
      <c r="E213" s="56">
        <f t="shared" si="6"/>
        <v>2968.74</v>
      </c>
      <c r="F213" s="72">
        <v>0</v>
      </c>
      <c r="G213" s="56">
        <v>2322.63</v>
      </c>
      <c r="H213" s="23">
        <f t="shared" si="7"/>
        <v>2322.63</v>
      </c>
      <c r="I213" s="21" t="str">
        <f>VLOOKUP(B213,'FOLHA RESUMIDA'!C:D,2,0)</f>
        <v>KATIA DA CONCEICAO DA SILVA</v>
      </c>
    </row>
    <row r="214" spans="1:9">
      <c r="A214" s="58">
        <v>1</v>
      </c>
      <c r="B214" s="58">
        <v>2710</v>
      </c>
      <c r="C214" s="57" t="s">
        <v>214</v>
      </c>
      <c r="D214" s="56">
        <v>2404.04</v>
      </c>
      <c r="E214" s="56">
        <f t="shared" si="6"/>
        <v>487.48</v>
      </c>
      <c r="F214" s="72">
        <v>817.37</v>
      </c>
      <c r="G214" s="56">
        <v>1099.19</v>
      </c>
      <c r="H214" s="23">
        <f t="shared" si="7"/>
        <v>1916.56</v>
      </c>
      <c r="I214" s="21" t="str">
        <f>VLOOKUP(B214,'FOLHA RESUMIDA'!C:D,2,0)</f>
        <v>PAULA FRASSINETTI S L BELIAN</v>
      </c>
    </row>
    <row r="215" spans="1:9">
      <c r="A215" s="58">
        <v>1</v>
      </c>
      <c r="B215" s="58">
        <v>2712</v>
      </c>
      <c r="C215" s="57" t="s">
        <v>215</v>
      </c>
      <c r="D215" s="56">
        <v>1965.39</v>
      </c>
      <c r="E215" s="56">
        <f t="shared" si="6"/>
        <v>524.6099999999999</v>
      </c>
      <c r="F215" s="72">
        <v>576.33000000000004</v>
      </c>
      <c r="G215" s="56">
        <v>864.45</v>
      </c>
      <c r="H215" s="23">
        <f t="shared" si="7"/>
        <v>1440.7800000000002</v>
      </c>
      <c r="I215" s="21" t="str">
        <f>VLOOKUP(B215,'FOLHA RESUMIDA'!C:D,2,0)</f>
        <v>AUGUSTO CESAR N  A  DA SILVA</v>
      </c>
    </row>
    <row r="216" spans="1:9">
      <c r="A216" s="58">
        <v>1</v>
      </c>
      <c r="B216" s="58">
        <v>2715</v>
      </c>
      <c r="C216" s="57" t="s">
        <v>216</v>
      </c>
      <c r="D216" s="56">
        <v>1265.98</v>
      </c>
      <c r="E216" s="56">
        <f t="shared" si="6"/>
        <v>333.45000000000005</v>
      </c>
      <c r="F216" s="72">
        <v>430.43</v>
      </c>
      <c r="G216" s="56">
        <v>502.1</v>
      </c>
      <c r="H216" s="23">
        <f t="shared" si="7"/>
        <v>932.53</v>
      </c>
      <c r="I216" s="21" t="str">
        <f>VLOOKUP(B216,'FOLHA RESUMIDA'!C:D,2,0)</f>
        <v>ADIJENE RODRIGUES DA SILVA</v>
      </c>
    </row>
    <row r="217" spans="1:9">
      <c r="A217" s="58">
        <v>1</v>
      </c>
      <c r="B217" s="58">
        <v>2717</v>
      </c>
      <c r="C217" s="57" t="s">
        <v>217</v>
      </c>
      <c r="D217" s="56">
        <v>4467.8900000000003</v>
      </c>
      <c r="E217" s="56">
        <f t="shared" si="6"/>
        <v>770.87000000000035</v>
      </c>
      <c r="F217" s="72">
        <v>1410.96</v>
      </c>
      <c r="G217" s="56">
        <v>2286.06</v>
      </c>
      <c r="H217" s="23">
        <f t="shared" si="7"/>
        <v>3697.02</v>
      </c>
      <c r="I217" s="21" t="str">
        <f>VLOOKUP(B217,'FOLHA RESUMIDA'!C:D,2,0)</f>
        <v>MARCIA ANDREA F SECUNDINO</v>
      </c>
    </row>
    <row r="218" spans="1:9">
      <c r="A218" s="58">
        <v>1</v>
      </c>
      <c r="B218" s="58">
        <v>2726</v>
      </c>
      <c r="C218" s="57" t="s">
        <v>218</v>
      </c>
      <c r="D218" s="56">
        <v>2945.09</v>
      </c>
      <c r="E218" s="56">
        <f t="shared" si="6"/>
        <v>944.96</v>
      </c>
      <c r="F218" s="72">
        <v>1001.33</v>
      </c>
      <c r="G218" s="56">
        <v>998.8</v>
      </c>
      <c r="H218" s="23">
        <f t="shared" si="7"/>
        <v>2000.13</v>
      </c>
      <c r="I218" s="21" t="str">
        <f>VLOOKUP(B218,'FOLHA RESUMIDA'!C:D,2,0)</f>
        <v>MARIA GILVANEIDE SANTOS LIMA</v>
      </c>
    </row>
    <row r="219" spans="1:9">
      <c r="A219" s="58">
        <v>1</v>
      </c>
      <c r="B219" s="58">
        <v>2732</v>
      </c>
      <c r="C219" s="57" t="s">
        <v>219</v>
      </c>
      <c r="D219" s="56">
        <v>2573.89</v>
      </c>
      <c r="E219" s="56">
        <f t="shared" si="6"/>
        <v>2573.89</v>
      </c>
      <c r="F219" s="72">
        <v>0</v>
      </c>
      <c r="G219" s="56">
        <v>0</v>
      </c>
      <c r="H219" s="23">
        <f t="shared" si="7"/>
        <v>0</v>
      </c>
      <c r="I219" s="21" t="str">
        <f>VLOOKUP(B219,'FOLHA RESUMIDA'!C:D,2,0)</f>
        <v>LILIANE DA SILVA SALVADOR</v>
      </c>
    </row>
    <row r="220" spans="1:9">
      <c r="A220" s="58">
        <v>1</v>
      </c>
      <c r="B220" s="58">
        <v>2748</v>
      </c>
      <c r="C220" s="57" t="s">
        <v>220</v>
      </c>
      <c r="D220" s="56">
        <v>1209.71</v>
      </c>
      <c r="E220" s="56">
        <f t="shared" si="6"/>
        <v>274.57999999999993</v>
      </c>
      <c r="F220" s="72">
        <v>411.3</v>
      </c>
      <c r="G220" s="56">
        <v>523.83000000000004</v>
      </c>
      <c r="H220" s="23">
        <f t="shared" si="7"/>
        <v>935.13000000000011</v>
      </c>
      <c r="I220" s="21" t="str">
        <f>VLOOKUP(B220,'FOLHA RESUMIDA'!C:D,2,0)</f>
        <v>LEONINO CLEMENTE DA SILVA</v>
      </c>
    </row>
    <row r="221" spans="1:9">
      <c r="A221" s="58">
        <v>1</v>
      </c>
      <c r="B221" s="58">
        <v>2751</v>
      </c>
      <c r="C221" s="57" t="s">
        <v>221</v>
      </c>
      <c r="D221" s="56">
        <v>1470.45</v>
      </c>
      <c r="E221" s="56">
        <f t="shared" si="6"/>
        <v>633.35000000000014</v>
      </c>
      <c r="F221" s="72">
        <v>499.95</v>
      </c>
      <c r="G221" s="56">
        <v>337.15</v>
      </c>
      <c r="H221" s="23">
        <f t="shared" si="7"/>
        <v>837.09999999999991</v>
      </c>
      <c r="I221" s="21" t="str">
        <f>VLOOKUP(B221,'FOLHA RESUMIDA'!C:D,2,0)</f>
        <v>DENNYS RYAN GUILHERME PEREIRA</v>
      </c>
    </row>
    <row r="222" spans="1:9">
      <c r="A222" s="58">
        <v>1</v>
      </c>
      <c r="B222" s="58">
        <v>2757</v>
      </c>
      <c r="C222" s="57" t="s">
        <v>222</v>
      </c>
      <c r="D222" s="56">
        <v>1333.77</v>
      </c>
      <c r="E222" s="56">
        <f t="shared" si="6"/>
        <v>590.73</v>
      </c>
      <c r="F222" s="72">
        <v>453.47</v>
      </c>
      <c r="G222" s="56">
        <v>289.57</v>
      </c>
      <c r="H222" s="23">
        <f t="shared" si="7"/>
        <v>743.04</v>
      </c>
      <c r="I222" s="21" t="str">
        <f>VLOOKUP(B222,'FOLHA RESUMIDA'!C:D,2,0)</f>
        <v>CLAUDIA REGINA NEVES DE MELO</v>
      </c>
    </row>
    <row r="223" spans="1:9">
      <c r="A223" s="58">
        <v>1</v>
      </c>
      <c r="B223" s="58">
        <v>2764</v>
      </c>
      <c r="C223" s="57" t="s">
        <v>223</v>
      </c>
      <c r="D223" s="56">
        <v>1416.94</v>
      </c>
      <c r="E223" s="56">
        <f t="shared" si="6"/>
        <v>629.1400000000001</v>
      </c>
      <c r="F223" s="72">
        <v>411.3</v>
      </c>
      <c r="G223" s="56">
        <v>376.5</v>
      </c>
      <c r="H223" s="23">
        <f t="shared" si="7"/>
        <v>787.8</v>
      </c>
      <c r="I223" s="21" t="str">
        <f>VLOOKUP(B223,'FOLHA RESUMIDA'!C:D,2,0)</f>
        <v>MARIA DANIELA SILVA TORRES</v>
      </c>
    </row>
    <row r="224" spans="1:9">
      <c r="A224" s="58">
        <v>1</v>
      </c>
      <c r="B224" s="58">
        <v>2766</v>
      </c>
      <c r="C224" s="57" t="s">
        <v>224</v>
      </c>
      <c r="D224" s="56">
        <v>1537.47</v>
      </c>
      <c r="E224" s="56">
        <f t="shared" si="6"/>
        <v>611.08000000000004</v>
      </c>
      <c r="F224" s="72">
        <v>522.74</v>
      </c>
      <c r="G224" s="56">
        <v>403.65</v>
      </c>
      <c r="H224" s="23">
        <f t="shared" si="7"/>
        <v>926.39</v>
      </c>
      <c r="I224" s="21" t="str">
        <f>VLOOKUP(B224,'FOLHA RESUMIDA'!C:D,2,0)</f>
        <v>EMANOEL VIEIRA LAURIA</v>
      </c>
    </row>
    <row r="225" spans="1:9">
      <c r="A225" s="58">
        <v>1</v>
      </c>
      <c r="B225" s="58">
        <v>2768</v>
      </c>
      <c r="C225" s="57" t="s">
        <v>225</v>
      </c>
      <c r="D225" s="56">
        <v>1382.35</v>
      </c>
      <c r="E225" s="56">
        <f t="shared" si="6"/>
        <v>267.63999999999987</v>
      </c>
      <c r="F225" s="72">
        <v>453.47</v>
      </c>
      <c r="G225" s="56">
        <v>661.24</v>
      </c>
      <c r="H225" s="23">
        <f t="shared" si="7"/>
        <v>1114.71</v>
      </c>
      <c r="I225" s="21" t="str">
        <f>VLOOKUP(B225,'FOLHA RESUMIDA'!C:D,2,0)</f>
        <v>IZABEL LUIZA SOARES DE SOUZA</v>
      </c>
    </row>
    <row r="226" spans="1:9">
      <c r="A226" s="58">
        <v>1</v>
      </c>
      <c r="B226" s="58">
        <v>2770</v>
      </c>
      <c r="C226" s="57" t="s">
        <v>226</v>
      </c>
      <c r="D226" s="56">
        <v>1097.25</v>
      </c>
      <c r="E226" s="56">
        <f t="shared" si="6"/>
        <v>319.77999999999997</v>
      </c>
      <c r="F226" s="72">
        <v>373.07</v>
      </c>
      <c r="G226" s="56">
        <v>404.4</v>
      </c>
      <c r="H226" s="23">
        <f t="shared" si="7"/>
        <v>777.47</v>
      </c>
      <c r="I226" s="21" t="str">
        <f>VLOOKUP(B226,'FOLHA RESUMIDA'!C:D,2,0)</f>
        <v>JOSE PIMENTEL SILVA</v>
      </c>
    </row>
    <row r="227" spans="1:9">
      <c r="A227" s="58">
        <v>1</v>
      </c>
      <c r="B227" s="58">
        <v>2773</v>
      </c>
      <c r="C227" s="57" t="s">
        <v>227</v>
      </c>
      <c r="D227" s="56">
        <v>1894.86</v>
      </c>
      <c r="E227" s="56">
        <f t="shared" si="6"/>
        <v>321.29999999999995</v>
      </c>
      <c r="F227" s="72">
        <v>522.74</v>
      </c>
      <c r="G227" s="56">
        <v>1050.82</v>
      </c>
      <c r="H227" s="23">
        <f t="shared" si="7"/>
        <v>1573.56</v>
      </c>
      <c r="I227" s="21" t="str">
        <f>VLOOKUP(B227,'FOLHA RESUMIDA'!C:D,2,0)</f>
        <v>WALDNER NERTAM F  DE ALENCAR</v>
      </c>
    </row>
    <row r="228" spans="1:9">
      <c r="A228" s="58">
        <v>1</v>
      </c>
      <c r="B228" s="58">
        <v>2775</v>
      </c>
      <c r="C228" s="57" t="s">
        <v>228</v>
      </c>
      <c r="D228" s="56">
        <v>2944.64</v>
      </c>
      <c r="E228" s="56">
        <f t="shared" si="6"/>
        <v>1454.4999999999998</v>
      </c>
      <c r="F228" s="72">
        <v>480.81</v>
      </c>
      <c r="G228" s="56">
        <v>1009.33</v>
      </c>
      <c r="H228" s="23">
        <f t="shared" si="7"/>
        <v>1490.14</v>
      </c>
      <c r="I228" s="21" t="str">
        <f>VLOOKUP(B228,'FOLHA RESUMIDA'!C:D,2,0)</f>
        <v>MARCELA FREITAS DA C SALLES</v>
      </c>
    </row>
    <row r="229" spans="1:9">
      <c r="A229" s="58">
        <v>1</v>
      </c>
      <c r="B229" s="58">
        <v>2779</v>
      </c>
      <c r="C229" s="57" t="s">
        <v>229</v>
      </c>
      <c r="D229" s="56">
        <v>2281.56</v>
      </c>
      <c r="E229" s="56">
        <f t="shared" si="6"/>
        <v>1185.5</v>
      </c>
      <c r="F229" s="72">
        <v>652.35</v>
      </c>
      <c r="G229" s="56">
        <v>443.71</v>
      </c>
      <c r="H229" s="23">
        <f t="shared" si="7"/>
        <v>1096.06</v>
      </c>
      <c r="I229" s="21" t="str">
        <f>VLOOKUP(B229,'FOLHA RESUMIDA'!C:D,2,0)</f>
        <v>THAIS REGINA BORGES LOPES</v>
      </c>
    </row>
    <row r="230" spans="1:9">
      <c r="A230" s="58">
        <v>1</v>
      </c>
      <c r="B230" s="58">
        <v>2782</v>
      </c>
      <c r="C230" s="57" t="s">
        <v>230</v>
      </c>
      <c r="D230" s="56">
        <v>1209.71</v>
      </c>
      <c r="E230" s="56">
        <f t="shared" si="6"/>
        <v>113.69000000000005</v>
      </c>
      <c r="F230" s="72">
        <v>411.3</v>
      </c>
      <c r="G230" s="56">
        <v>684.72</v>
      </c>
      <c r="H230" s="23">
        <f t="shared" si="7"/>
        <v>1096.02</v>
      </c>
      <c r="I230" s="21" t="str">
        <f>VLOOKUP(B230,'FOLHA RESUMIDA'!C:D,2,0)</f>
        <v>ELVIS ALVES DA COSTA</v>
      </c>
    </row>
    <row r="231" spans="1:9">
      <c r="A231" s="58">
        <v>1</v>
      </c>
      <c r="B231" s="58">
        <v>2784</v>
      </c>
      <c r="C231" s="57" t="s">
        <v>231</v>
      </c>
      <c r="D231" s="56">
        <v>1270.82</v>
      </c>
      <c r="E231" s="56">
        <f t="shared" si="6"/>
        <v>466.64999999999986</v>
      </c>
      <c r="F231" s="72">
        <v>431.87</v>
      </c>
      <c r="G231" s="56">
        <v>372.3</v>
      </c>
      <c r="H231" s="23">
        <f t="shared" si="7"/>
        <v>804.17000000000007</v>
      </c>
      <c r="I231" s="21" t="str">
        <f>VLOOKUP(B231,'FOLHA RESUMIDA'!C:D,2,0)</f>
        <v>FERNANDO ALVES DO NASCIMENTO</v>
      </c>
    </row>
    <row r="232" spans="1:9">
      <c r="A232" s="58">
        <v>1</v>
      </c>
      <c r="B232" s="58">
        <v>2785</v>
      </c>
      <c r="C232" s="57" t="s">
        <v>232</v>
      </c>
      <c r="D232" s="56">
        <v>1306.96</v>
      </c>
      <c r="E232" s="56">
        <f t="shared" si="6"/>
        <v>709.44</v>
      </c>
      <c r="F232" s="72">
        <v>411.3</v>
      </c>
      <c r="G232" s="56">
        <v>186.22</v>
      </c>
      <c r="H232" s="23">
        <f t="shared" si="7"/>
        <v>597.52</v>
      </c>
      <c r="I232" s="21" t="str">
        <f>VLOOKUP(B232,'FOLHA RESUMIDA'!C:D,2,0)</f>
        <v>JEANNE D ARC PEDROSA PESSOA</v>
      </c>
    </row>
    <row r="233" spans="1:9">
      <c r="A233" s="58">
        <v>1</v>
      </c>
      <c r="B233" s="58">
        <v>2788</v>
      </c>
      <c r="C233" s="57" t="s">
        <v>233</v>
      </c>
      <c r="D233" s="56">
        <v>1333.73</v>
      </c>
      <c r="E233" s="56">
        <f t="shared" si="6"/>
        <v>211.63000000000011</v>
      </c>
      <c r="F233" s="72">
        <v>453.47</v>
      </c>
      <c r="G233" s="56">
        <v>668.63</v>
      </c>
      <c r="H233" s="23">
        <f t="shared" si="7"/>
        <v>1122.0999999999999</v>
      </c>
      <c r="I233" s="21" t="str">
        <f>VLOOKUP(B233,'FOLHA RESUMIDA'!C:D,2,0)</f>
        <v>ROSANIA EMIDIA PEREIRA</v>
      </c>
    </row>
    <row r="234" spans="1:9">
      <c r="A234" s="58">
        <v>1</v>
      </c>
      <c r="B234" s="58">
        <v>2790</v>
      </c>
      <c r="C234" s="57" t="s">
        <v>234</v>
      </c>
      <c r="D234" s="56">
        <v>2544.86</v>
      </c>
      <c r="E234" s="56">
        <f t="shared" si="6"/>
        <v>1314.0200000000002</v>
      </c>
      <c r="F234" s="72">
        <v>865.25</v>
      </c>
      <c r="G234" s="56">
        <v>365.59</v>
      </c>
      <c r="H234" s="23">
        <f t="shared" si="7"/>
        <v>1230.8399999999999</v>
      </c>
      <c r="I234" s="21" t="str">
        <f>VLOOKUP(B234,'FOLHA RESUMIDA'!C:D,2,0)</f>
        <v>ROSANA DE FATIMA UCHOA  AREDE</v>
      </c>
    </row>
    <row r="235" spans="1:9">
      <c r="A235" s="58">
        <v>1</v>
      </c>
      <c r="B235" s="58">
        <v>2791</v>
      </c>
      <c r="C235" s="57" t="s">
        <v>235</v>
      </c>
      <c r="D235" s="56">
        <v>6650.48</v>
      </c>
      <c r="E235" s="56">
        <f t="shared" si="6"/>
        <v>1425.4599999999991</v>
      </c>
      <c r="F235" s="72">
        <v>2261.16</v>
      </c>
      <c r="G235" s="56">
        <v>2963.86</v>
      </c>
      <c r="H235" s="23">
        <f t="shared" si="7"/>
        <v>5225.0200000000004</v>
      </c>
      <c r="I235" s="21" t="str">
        <f>VLOOKUP(B235,'FOLHA RESUMIDA'!C:D,2,0)</f>
        <v>JOSIMAR SILVA</v>
      </c>
    </row>
    <row r="236" spans="1:9">
      <c r="A236" s="58">
        <v>1</v>
      </c>
      <c r="B236" s="58">
        <v>2797</v>
      </c>
      <c r="C236" s="57" t="s">
        <v>236</v>
      </c>
      <c r="D236" s="56">
        <v>3608.28</v>
      </c>
      <c r="E236" s="56">
        <f t="shared" si="6"/>
        <v>1339.9300000000003</v>
      </c>
      <c r="F236" s="72">
        <v>1226.82</v>
      </c>
      <c r="G236" s="56">
        <v>1041.53</v>
      </c>
      <c r="H236" s="23">
        <f t="shared" si="7"/>
        <v>2268.35</v>
      </c>
      <c r="I236" s="21" t="str">
        <f>VLOOKUP(B236,'FOLHA RESUMIDA'!C:D,2,0)</f>
        <v>JULIANA SILVA CEDRIM</v>
      </c>
    </row>
    <row r="237" spans="1:9">
      <c r="A237" s="58">
        <v>1</v>
      </c>
      <c r="B237" s="58">
        <v>2798</v>
      </c>
      <c r="C237" s="57" t="s">
        <v>237</v>
      </c>
      <c r="D237" s="56">
        <v>3608.28</v>
      </c>
      <c r="E237" s="56">
        <f t="shared" si="6"/>
        <v>1033.9200000000005</v>
      </c>
      <c r="F237" s="72">
        <v>1226.82</v>
      </c>
      <c r="G237" s="56">
        <v>1347.54</v>
      </c>
      <c r="H237" s="23">
        <f t="shared" si="7"/>
        <v>2574.3599999999997</v>
      </c>
      <c r="I237" s="21" t="str">
        <f>VLOOKUP(B237,'FOLHA RESUMIDA'!C:D,2,0)</f>
        <v>MARCO ANDRE ANTUNES CORREIA</v>
      </c>
    </row>
    <row r="238" spans="1:9">
      <c r="A238" s="58">
        <v>1</v>
      </c>
      <c r="B238" s="58">
        <v>2801</v>
      </c>
      <c r="C238" s="57" t="s">
        <v>238</v>
      </c>
      <c r="D238" s="56">
        <v>4500.38</v>
      </c>
      <c r="E238" s="56">
        <f t="shared" si="6"/>
        <v>3150.98</v>
      </c>
      <c r="F238" s="72">
        <v>1349.4</v>
      </c>
      <c r="G238" s="56">
        <v>0</v>
      </c>
      <c r="H238" s="23">
        <f t="shared" si="7"/>
        <v>1349.4</v>
      </c>
      <c r="I238" s="21" t="str">
        <f>VLOOKUP(B238,'FOLHA RESUMIDA'!C:D,2,0)</f>
        <v>VALERIA JALES DA SILVA</v>
      </c>
    </row>
    <row r="239" spans="1:9">
      <c r="A239" s="58">
        <v>1</v>
      </c>
      <c r="B239" s="58">
        <v>2806</v>
      </c>
      <c r="C239" s="57" t="s">
        <v>239</v>
      </c>
      <c r="D239" s="56">
        <v>6439.55</v>
      </c>
      <c r="E239" s="56">
        <f t="shared" si="6"/>
        <v>5468.72</v>
      </c>
      <c r="F239" s="72">
        <v>0</v>
      </c>
      <c r="G239" s="56">
        <v>970.83</v>
      </c>
      <c r="H239" s="23">
        <f t="shared" si="7"/>
        <v>970.83</v>
      </c>
      <c r="I239" s="21" t="str">
        <f>VLOOKUP(B239,'FOLHA RESUMIDA'!C:D,2,0)</f>
        <v>ANA APARECIDA DE ANDRADE LIMA</v>
      </c>
    </row>
    <row r="240" spans="1:9">
      <c r="A240" s="58">
        <v>1</v>
      </c>
      <c r="B240" s="58">
        <v>2816</v>
      </c>
      <c r="C240" s="57" t="s">
        <v>240</v>
      </c>
      <c r="D240" s="56">
        <v>2223.42</v>
      </c>
      <c r="E240" s="56">
        <f t="shared" si="6"/>
        <v>755.34999999999991</v>
      </c>
      <c r="F240" s="72">
        <v>581</v>
      </c>
      <c r="G240" s="56">
        <v>887.07</v>
      </c>
      <c r="H240" s="23">
        <f t="shared" si="7"/>
        <v>1468.0700000000002</v>
      </c>
      <c r="I240" s="21" t="str">
        <f>VLOOKUP(B240,'FOLHA RESUMIDA'!C:D,2,0)</f>
        <v>MIRIAM DA SILVA FONSECA</v>
      </c>
    </row>
    <row r="241" spans="1:9">
      <c r="A241" s="58">
        <v>1</v>
      </c>
      <c r="B241" s="58">
        <v>2819</v>
      </c>
      <c r="C241" s="57" t="s">
        <v>241</v>
      </c>
      <c r="D241" s="56">
        <v>7353.83</v>
      </c>
      <c r="E241" s="56">
        <f t="shared" si="6"/>
        <v>2120.0199999999995</v>
      </c>
      <c r="F241" s="72">
        <v>2500.3000000000002</v>
      </c>
      <c r="G241" s="56">
        <v>2733.51</v>
      </c>
      <c r="H241" s="23">
        <f t="shared" si="7"/>
        <v>5233.8100000000004</v>
      </c>
      <c r="I241" s="21" t="str">
        <f>VLOOKUP(B241,'FOLHA RESUMIDA'!C:D,2,0)</f>
        <v>RAFAEL LEITAO DE A  G DA SILVA</v>
      </c>
    </row>
    <row r="242" spans="1:9">
      <c r="A242" s="58">
        <v>1</v>
      </c>
      <c r="B242" s="58">
        <v>2820</v>
      </c>
      <c r="C242" s="57" t="s">
        <v>242</v>
      </c>
      <c r="D242" s="56">
        <v>4614.3599999999997</v>
      </c>
      <c r="E242" s="56">
        <f t="shared" si="6"/>
        <v>2325.3299999999995</v>
      </c>
      <c r="F242" s="72">
        <v>1568.88</v>
      </c>
      <c r="G242" s="56">
        <v>720.15</v>
      </c>
      <c r="H242" s="23">
        <f t="shared" si="7"/>
        <v>2289.0300000000002</v>
      </c>
      <c r="I242" s="21" t="str">
        <f>VLOOKUP(B242,'FOLHA RESUMIDA'!C:D,2,0)</f>
        <v>ROSIANE SANTOS BRITO</v>
      </c>
    </row>
    <row r="243" spans="1:9">
      <c r="A243" s="58">
        <v>1</v>
      </c>
      <c r="B243" s="58">
        <v>2831</v>
      </c>
      <c r="C243" s="57" t="s">
        <v>243</v>
      </c>
      <c r="D243" s="56">
        <v>4884.66</v>
      </c>
      <c r="E243" s="56">
        <f t="shared" si="6"/>
        <v>1348.08</v>
      </c>
      <c r="F243" s="72">
        <v>1568.88</v>
      </c>
      <c r="G243" s="56">
        <v>1967.7</v>
      </c>
      <c r="H243" s="23">
        <f t="shared" si="7"/>
        <v>3536.58</v>
      </c>
      <c r="I243" s="21" t="str">
        <f>VLOOKUP(B243,'FOLHA RESUMIDA'!C:D,2,0)</f>
        <v>AMANDA BEZERRA MASCARENHAS</v>
      </c>
    </row>
    <row r="244" spans="1:9">
      <c r="A244" s="58">
        <v>1</v>
      </c>
      <c r="B244" s="58">
        <v>2833</v>
      </c>
      <c r="C244" s="57" t="s">
        <v>244</v>
      </c>
      <c r="D244" s="56">
        <v>3166.19</v>
      </c>
      <c r="E244" s="56">
        <f t="shared" si="6"/>
        <v>2146.8200000000002</v>
      </c>
      <c r="F244" s="72">
        <v>892.7</v>
      </c>
      <c r="G244" s="56">
        <v>126.67</v>
      </c>
      <c r="H244" s="23">
        <f t="shared" si="7"/>
        <v>1019.37</v>
      </c>
      <c r="I244" s="21" t="str">
        <f>VLOOKUP(B244,'FOLHA RESUMIDA'!C:D,2,0)</f>
        <v>JAMESSON AMANCIO DA ROCHA</v>
      </c>
    </row>
    <row r="245" spans="1:9">
      <c r="A245" s="58">
        <v>1</v>
      </c>
      <c r="B245" s="58">
        <v>2834</v>
      </c>
      <c r="C245" s="57" t="s">
        <v>245</v>
      </c>
      <c r="D245" s="56">
        <v>4142.49</v>
      </c>
      <c r="E245" s="56">
        <f t="shared" si="6"/>
        <v>3189.95</v>
      </c>
      <c r="F245" s="72">
        <v>0</v>
      </c>
      <c r="G245" s="56">
        <v>952.54</v>
      </c>
      <c r="H245" s="23">
        <f t="shared" si="7"/>
        <v>952.54</v>
      </c>
      <c r="I245" s="21" t="str">
        <f>VLOOKUP(B245,'FOLHA RESUMIDA'!C:D,2,0)</f>
        <v>LUIZ F  DE LIMA CAVALCANTI</v>
      </c>
    </row>
    <row r="246" spans="1:9">
      <c r="A246" s="58">
        <v>1</v>
      </c>
      <c r="B246" s="58">
        <v>2835</v>
      </c>
      <c r="C246" s="57" t="s">
        <v>503</v>
      </c>
      <c r="D246" s="56">
        <v>1789.31</v>
      </c>
      <c r="E246" s="56">
        <f t="shared" si="6"/>
        <v>472.40999999999985</v>
      </c>
      <c r="F246" s="72">
        <v>608.37</v>
      </c>
      <c r="G246" s="56">
        <v>708.53</v>
      </c>
      <c r="H246" s="23">
        <f t="shared" si="7"/>
        <v>1316.9</v>
      </c>
      <c r="I246" s="21" t="str">
        <f>VLOOKUP(B246,'FOLHA RESUMIDA'!C:D,2,0)</f>
        <v>JOSE MARCELO DE FRANCA MATOS</v>
      </c>
    </row>
    <row r="247" spans="1:9">
      <c r="A247" s="58">
        <v>1</v>
      </c>
      <c r="B247" s="58">
        <v>2837</v>
      </c>
      <c r="C247" s="57" t="s">
        <v>246</v>
      </c>
      <c r="D247" s="56">
        <v>2154.96</v>
      </c>
      <c r="E247" s="56">
        <f t="shared" si="6"/>
        <v>1226.6400000000001</v>
      </c>
      <c r="F247" s="72">
        <v>548.88</v>
      </c>
      <c r="G247" s="56">
        <v>379.44</v>
      </c>
      <c r="H247" s="23">
        <f t="shared" si="7"/>
        <v>928.31999999999994</v>
      </c>
      <c r="I247" s="21" t="str">
        <f>VLOOKUP(B247,'FOLHA RESUMIDA'!C:D,2,0)</f>
        <v>BEZALIEL ROSA DOS S JUNIOR</v>
      </c>
    </row>
    <row r="248" spans="1:9">
      <c r="A248" s="58">
        <v>1</v>
      </c>
      <c r="B248" s="58">
        <v>2839</v>
      </c>
      <c r="C248" s="57" t="s">
        <v>247</v>
      </c>
      <c r="D248" s="56">
        <v>3967.48</v>
      </c>
      <c r="E248" s="56">
        <f t="shared" si="6"/>
        <v>907.29999999999973</v>
      </c>
      <c r="F248" s="72">
        <v>1316.43</v>
      </c>
      <c r="G248" s="56">
        <v>1743.75</v>
      </c>
      <c r="H248" s="23">
        <f t="shared" si="7"/>
        <v>3060.1800000000003</v>
      </c>
      <c r="I248" s="21" t="str">
        <f>VLOOKUP(B248,'FOLHA RESUMIDA'!C:D,2,0)</f>
        <v>ANGELINA MEDEIROS VERONESE</v>
      </c>
    </row>
    <row r="249" spans="1:9">
      <c r="A249" s="58">
        <v>1</v>
      </c>
      <c r="B249" s="58">
        <v>2848</v>
      </c>
      <c r="C249" s="57" t="s">
        <v>248</v>
      </c>
      <c r="D249" s="56">
        <v>1097.26</v>
      </c>
      <c r="E249" s="56">
        <f t="shared" si="6"/>
        <v>268.05999999999995</v>
      </c>
      <c r="F249" s="72">
        <v>373.07</v>
      </c>
      <c r="G249" s="56">
        <v>456.13</v>
      </c>
      <c r="H249" s="23">
        <f t="shared" si="7"/>
        <v>829.2</v>
      </c>
      <c r="I249" s="21" t="str">
        <f>VLOOKUP(B249,'FOLHA RESUMIDA'!C:D,2,0)</f>
        <v>VANESSA VERUSKA H DA SILVA</v>
      </c>
    </row>
    <row r="250" spans="1:9">
      <c r="A250" s="58">
        <v>1</v>
      </c>
      <c r="B250" s="58">
        <v>2849</v>
      </c>
      <c r="C250" s="57" t="s">
        <v>249</v>
      </c>
      <c r="D250" s="56">
        <v>1145.8699999999999</v>
      </c>
      <c r="E250" s="56">
        <f t="shared" si="6"/>
        <v>181.37999999999988</v>
      </c>
      <c r="F250" s="72">
        <v>373.07</v>
      </c>
      <c r="G250" s="56">
        <v>591.41999999999996</v>
      </c>
      <c r="H250" s="23">
        <f t="shared" si="7"/>
        <v>964.49</v>
      </c>
      <c r="I250" s="21" t="str">
        <f>VLOOKUP(B250,'FOLHA RESUMIDA'!C:D,2,0)</f>
        <v>JULIANA CESAR MARTINS DE LIMA</v>
      </c>
    </row>
    <row r="251" spans="1:9">
      <c r="A251" s="58">
        <v>1</v>
      </c>
      <c r="B251" s="58">
        <v>2850</v>
      </c>
      <c r="C251" s="57" t="s">
        <v>250</v>
      </c>
      <c r="D251" s="56">
        <v>1097.25</v>
      </c>
      <c r="E251" s="56">
        <f t="shared" si="6"/>
        <v>554.87</v>
      </c>
      <c r="F251" s="72">
        <v>373.07</v>
      </c>
      <c r="G251" s="56">
        <v>169.31</v>
      </c>
      <c r="H251" s="23">
        <f t="shared" si="7"/>
        <v>542.38</v>
      </c>
      <c r="I251" s="21" t="str">
        <f>VLOOKUP(B251,'FOLHA RESUMIDA'!C:D,2,0)</f>
        <v>JAMERSON A  RAFAEL DE LIMA</v>
      </c>
    </row>
    <row r="252" spans="1:9">
      <c r="A252" s="58">
        <v>1</v>
      </c>
      <c r="B252" s="58">
        <v>2851</v>
      </c>
      <c r="C252" s="57" t="s">
        <v>251</v>
      </c>
      <c r="D252" s="56">
        <v>1326.43</v>
      </c>
      <c r="E252" s="56">
        <f t="shared" si="6"/>
        <v>605.29000000000008</v>
      </c>
      <c r="F252" s="72">
        <v>411.3</v>
      </c>
      <c r="G252" s="56">
        <v>309.83999999999997</v>
      </c>
      <c r="H252" s="23">
        <f t="shared" si="7"/>
        <v>721.14</v>
      </c>
      <c r="I252" s="21" t="str">
        <f>VLOOKUP(B252,'FOLHA RESUMIDA'!C:D,2,0)</f>
        <v>BRUNA BARBOSA DE ALBUQUERQUE</v>
      </c>
    </row>
    <row r="253" spans="1:9">
      <c r="A253" s="58">
        <v>1</v>
      </c>
      <c r="B253" s="58">
        <v>2853</v>
      </c>
      <c r="C253" s="57" t="s">
        <v>252</v>
      </c>
      <c r="D253" s="56">
        <v>2188.6</v>
      </c>
      <c r="E253" s="56">
        <f t="shared" si="6"/>
        <v>536.69999999999982</v>
      </c>
      <c r="F253" s="72">
        <v>725.46</v>
      </c>
      <c r="G253" s="56">
        <v>926.44</v>
      </c>
      <c r="H253" s="23">
        <f t="shared" si="7"/>
        <v>1651.9</v>
      </c>
      <c r="I253" s="21" t="str">
        <f>VLOOKUP(B253,'FOLHA RESUMIDA'!C:D,2,0)</f>
        <v>ALCILEIDE MONTE DA SILVA LIMA</v>
      </c>
    </row>
    <row r="254" spans="1:9">
      <c r="A254" s="58">
        <v>1</v>
      </c>
      <c r="B254" s="58">
        <v>2854</v>
      </c>
      <c r="C254" s="57" t="s">
        <v>253</v>
      </c>
      <c r="D254" s="56">
        <v>1097.25</v>
      </c>
      <c r="E254" s="56">
        <f t="shared" si="6"/>
        <v>707.23</v>
      </c>
      <c r="F254" s="72">
        <v>373.07</v>
      </c>
      <c r="G254" s="56">
        <v>16.95</v>
      </c>
      <c r="H254" s="23">
        <f t="shared" si="7"/>
        <v>390.02</v>
      </c>
      <c r="I254" s="21" t="str">
        <f>VLOOKUP(B254,'FOLHA RESUMIDA'!C:D,2,0)</f>
        <v>ANDRE RICARDO CAMARA TORRES</v>
      </c>
    </row>
    <row r="255" spans="1:9">
      <c r="A255" s="58">
        <v>1</v>
      </c>
      <c r="B255" s="58">
        <v>2856</v>
      </c>
      <c r="C255" s="57" t="s">
        <v>254</v>
      </c>
      <c r="D255" s="56">
        <v>2282.88</v>
      </c>
      <c r="E255" s="56">
        <f t="shared" si="6"/>
        <v>647.54</v>
      </c>
      <c r="F255" s="72">
        <v>1268.1500000000001</v>
      </c>
      <c r="G255" s="56">
        <v>367.19</v>
      </c>
      <c r="H255" s="23">
        <f t="shared" si="7"/>
        <v>1635.3400000000001</v>
      </c>
      <c r="I255" s="21" t="str">
        <f>VLOOKUP(B255,'FOLHA RESUMIDA'!C:D,2,0)</f>
        <v>ALEXSANDRA DA SILVA M  CABRAL</v>
      </c>
    </row>
    <row r="256" spans="1:9">
      <c r="A256" s="58">
        <v>1</v>
      </c>
      <c r="B256" s="58">
        <v>2857</v>
      </c>
      <c r="C256" s="57" t="s">
        <v>255</v>
      </c>
      <c r="D256" s="56">
        <v>1614.37</v>
      </c>
      <c r="E256" s="56">
        <f t="shared" si="6"/>
        <v>350.3599999999999</v>
      </c>
      <c r="F256" s="72">
        <v>548.89</v>
      </c>
      <c r="G256" s="56">
        <v>715.12</v>
      </c>
      <c r="H256" s="23">
        <f t="shared" si="7"/>
        <v>1264.01</v>
      </c>
      <c r="I256" s="21" t="str">
        <f>VLOOKUP(B256,'FOLHA RESUMIDA'!C:D,2,0)</f>
        <v>CAROLINE ALVES LEAL</v>
      </c>
    </row>
    <row r="257" spans="1:9">
      <c r="A257" s="58">
        <v>1</v>
      </c>
      <c r="B257" s="58">
        <v>2860</v>
      </c>
      <c r="C257" s="57" t="s">
        <v>256</v>
      </c>
      <c r="D257" s="56">
        <v>1145.97</v>
      </c>
      <c r="E257" s="56">
        <f t="shared" si="6"/>
        <v>965.11</v>
      </c>
      <c r="F257" s="72">
        <v>109.73</v>
      </c>
      <c r="G257" s="56">
        <v>71.13</v>
      </c>
      <c r="H257" s="23">
        <f t="shared" si="7"/>
        <v>180.86</v>
      </c>
      <c r="I257" s="21" t="str">
        <f>VLOOKUP(B257,'FOLHA RESUMIDA'!C:D,2,0)</f>
        <v>ADRIANA MAYO DE SOUZA E SILVA</v>
      </c>
    </row>
    <row r="258" spans="1:9">
      <c r="A258" s="58">
        <v>1</v>
      </c>
      <c r="B258" s="58">
        <v>2863</v>
      </c>
      <c r="C258" s="57" t="s">
        <v>257</v>
      </c>
      <c r="D258" s="56">
        <v>2032.95</v>
      </c>
      <c r="E258" s="56">
        <f t="shared" si="6"/>
        <v>1800.54</v>
      </c>
      <c r="F258" s="72">
        <v>175.56</v>
      </c>
      <c r="G258" s="56">
        <v>56.85</v>
      </c>
      <c r="H258" s="23">
        <f t="shared" si="7"/>
        <v>232.41</v>
      </c>
      <c r="I258" s="21" t="str">
        <f>VLOOKUP(B258,'FOLHA RESUMIDA'!C:D,2,0)</f>
        <v>CINTIA ROBERTA DE SOUZA</v>
      </c>
    </row>
    <row r="259" spans="1:9">
      <c r="A259" s="58">
        <v>1</v>
      </c>
      <c r="B259" s="58">
        <v>2864</v>
      </c>
      <c r="C259" s="57" t="s">
        <v>258</v>
      </c>
      <c r="D259" s="56">
        <v>2886.7</v>
      </c>
      <c r="E259" s="56">
        <f t="shared" si="6"/>
        <v>1179.1099999999997</v>
      </c>
      <c r="F259" s="72">
        <v>672.91</v>
      </c>
      <c r="G259" s="56">
        <v>1034.68</v>
      </c>
      <c r="H259" s="23">
        <f t="shared" si="7"/>
        <v>1707.5900000000001</v>
      </c>
      <c r="I259" s="21" t="str">
        <f>VLOOKUP(B259,'FOLHA RESUMIDA'!C:D,2,0)</f>
        <v>DULCE HELENA PEREIRA</v>
      </c>
    </row>
    <row r="260" spans="1:9">
      <c r="A260" s="58">
        <v>1</v>
      </c>
      <c r="B260" s="58">
        <v>2866</v>
      </c>
      <c r="C260" s="57" t="s">
        <v>259</v>
      </c>
      <c r="D260" s="56">
        <v>2027.75</v>
      </c>
      <c r="E260" s="56">
        <f t="shared" si="6"/>
        <v>408.3599999999999</v>
      </c>
      <c r="F260" s="72">
        <v>689.44</v>
      </c>
      <c r="G260" s="56">
        <v>929.95</v>
      </c>
      <c r="H260" s="23">
        <f t="shared" si="7"/>
        <v>1619.39</v>
      </c>
      <c r="I260" s="21" t="str">
        <f>VLOOKUP(B260,'FOLHA RESUMIDA'!C:D,2,0)</f>
        <v>LUCICLEIDE M  DE A  CAMPOS</v>
      </c>
    </row>
    <row r="261" spans="1:9">
      <c r="A261" s="58">
        <v>1</v>
      </c>
      <c r="B261" s="58">
        <v>2867</v>
      </c>
      <c r="C261" s="57" t="s">
        <v>260</v>
      </c>
      <c r="D261" s="56">
        <v>2284.8000000000002</v>
      </c>
      <c r="E261" s="56">
        <f t="shared" si="6"/>
        <v>1759.8300000000002</v>
      </c>
      <c r="F261" s="72">
        <v>0</v>
      </c>
      <c r="G261" s="56">
        <v>524.97</v>
      </c>
      <c r="H261" s="23">
        <f t="shared" si="7"/>
        <v>524.97</v>
      </c>
      <c r="I261" s="21" t="str">
        <f>VLOOKUP(B261,'FOLHA RESUMIDA'!C:D,2,0)</f>
        <v>MARIA CONCEICAO D DO AMARAL</v>
      </c>
    </row>
    <row r="262" spans="1:9">
      <c r="A262" s="58">
        <v>1</v>
      </c>
      <c r="B262" s="58">
        <v>2869</v>
      </c>
      <c r="C262" s="57" t="s">
        <v>261</v>
      </c>
      <c r="D262" s="56">
        <v>1097.26</v>
      </c>
      <c r="E262" s="56">
        <f t="shared" ref="E262:E325" si="8">D262-H262</f>
        <v>247.21000000000004</v>
      </c>
      <c r="F262" s="72">
        <v>373.07</v>
      </c>
      <c r="G262" s="56">
        <v>476.98</v>
      </c>
      <c r="H262" s="23">
        <f t="shared" ref="H262:H325" si="9">G262+F262</f>
        <v>850.05</v>
      </c>
      <c r="I262" s="21" t="str">
        <f>VLOOKUP(B262,'FOLHA RESUMIDA'!C:D,2,0)</f>
        <v>RICARDO J FERNANDES DA CUNHA</v>
      </c>
    </row>
    <row r="263" spans="1:9">
      <c r="A263" s="58">
        <v>1</v>
      </c>
      <c r="B263" s="58">
        <v>2870</v>
      </c>
      <c r="C263" s="57" t="s">
        <v>262</v>
      </c>
      <c r="D263" s="56">
        <v>1097.25</v>
      </c>
      <c r="E263" s="56">
        <f t="shared" si="8"/>
        <v>355.57999999999993</v>
      </c>
      <c r="F263" s="72">
        <v>373.07</v>
      </c>
      <c r="G263" s="56">
        <v>368.6</v>
      </c>
      <c r="H263" s="23">
        <f t="shared" si="9"/>
        <v>741.67000000000007</v>
      </c>
      <c r="I263" s="21" t="str">
        <f>VLOOKUP(B263,'FOLHA RESUMIDA'!C:D,2,0)</f>
        <v>SUZANA VALERIA PINHEIRO</v>
      </c>
    </row>
    <row r="264" spans="1:9">
      <c r="A264" s="58">
        <v>1</v>
      </c>
      <c r="B264" s="58">
        <v>2871</v>
      </c>
      <c r="C264" s="57" t="s">
        <v>263</v>
      </c>
      <c r="D264" s="56">
        <v>1528.64</v>
      </c>
      <c r="E264" s="56">
        <f t="shared" si="8"/>
        <v>562.5</v>
      </c>
      <c r="F264" s="72">
        <v>411.3</v>
      </c>
      <c r="G264" s="56">
        <v>554.84</v>
      </c>
      <c r="H264" s="23">
        <f t="shared" si="9"/>
        <v>966.1400000000001</v>
      </c>
      <c r="I264" s="21" t="str">
        <f>VLOOKUP(B264,'FOLHA RESUMIDA'!C:D,2,0)</f>
        <v>SUZELY ARANTES DA S MELO</v>
      </c>
    </row>
    <row r="265" spans="1:9">
      <c r="A265" s="58">
        <v>1</v>
      </c>
      <c r="B265" s="58">
        <v>2882</v>
      </c>
      <c r="C265" s="57" t="s">
        <v>264</v>
      </c>
      <c r="D265" s="56">
        <v>1577.25</v>
      </c>
      <c r="E265" s="56">
        <f t="shared" si="8"/>
        <v>570.8599999999999</v>
      </c>
      <c r="F265" s="72">
        <v>411.3</v>
      </c>
      <c r="G265" s="56">
        <v>595.09</v>
      </c>
      <c r="H265" s="23">
        <f t="shared" si="9"/>
        <v>1006.3900000000001</v>
      </c>
      <c r="I265" s="21" t="str">
        <f>VLOOKUP(B265,'FOLHA RESUMIDA'!C:D,2,0)</f>
        <v>CINTIA GOMES DA SILVA</v>
      </c>
    </row>
    <row r="266" spans="1:9">
      <c r="A266" s="58">
        <v>1</v>
      </c>
      <c r="B266" s="58">
        <v>2887</v>
      </c>
      <c r="C266" s="57" t="s">
        <v>265</v>
      </c>
      <c r="D266" s="56">
        <v>1614.37</v>
      </c>
      <c r="E266" s="56">
        <f t="shared" si="8"/>
        <v>315.54999999999995</v>
      </c>
      <c r="F266" s="72">
        <v>548.89</v>
      </c>
      <c r="G266" s="56">
        <v>749.93</v>
      </c>
      <c r="H266" s="23">
        <f t="shared" si="9"/>
        <v>1298.82</v>
      </c>
      <c r="I266" s="21" t="str">
        <f>VLOOKUP(B266,'FOLHA RESUMIDA'!C:D,2,0)</f>
        <v>MARIA EUZENI DA SILVA GARCEZ</v>
      </c>
    </row>
    <row r="267" spans="1:9">
      <c r="A267" s="58">
        <v>1</v>
      </c>
      <c r="B267" s="58">
        <v>2889</v>
      </c>
      <c r="C267" s="57" t="s">
        <v>266</v>
      </c>
      <c r="D267" s="56">
        <v>1868.82</v>
      </c>
      <c r="E267" s="56">
        <f t="shared" si="8"/>
        <v>480.93000000000006</v>
      </c>
      <c r="F267" s="72">
        <v>635.4</v>
      </c>
      <c r="G267" s="56">
        <v>752.49</v>
      </c>
      <c r="H267" s="23">
        <f t="shared" si="9"/>
        <v>1387.8899999999999</v>
      </c>
      <c r="I267" s="21" t="str">
        <f>VLOOKUP(B267,'FOLHA RESUMIDA'!C:D,2,0)</f>
        <v>EJANE FERREIRA TEXEIRA</v>
      </c>
    </row>
    <row r="268" spans="1:9">
      <c r="A268" s="58">
        <v>1</v>
      </c>
      <c r="B268" s="58">
        <v>2890</v>
      </c>
      <c r="C268" s="57" t="s">
        <v>267</v>
      </c>
      <c r="D268" s="56">
        <v>1097.25</v>
      </c>
      <c r="E268" s="56">
        <f t="shared" si="8"/>
        <v>243.86</v>
      </c>
      <c r="F268" s="72">
        <v>373.07</v>
      </c>
      <c r="G268" s="56">
        <v>480.32</v>
      </c>
      <c r="H268" s="23">
        <f t="shared" si="9"/>
        <v>853.39</v>
      </c>
      <c r="I268" s="21" t="str">
        <f>VLOOKUP(B268,'FOLHA RESUMIDA'!C:D,2,0)</f>
        <v>CLELIO FIRMINO SILVA</v>
      </c>
    </row>
    <row r="269" spans="1:9">
      <c r="A269" s="58">
        <v>1</v>
      </c>
      <c r="B269" s="58">
        <v>2891</v>
      </c>
      <c r="C269" s="57" t="s">
        <v>268</v>
      </c>
      <c r="D269" s="56">
        <v>1152.1199999999999</v>
      </c>
      <c r="E269" s="56">
        <f t="shared" si="8"/>
        <v>570.78999999999985</v>
      </c>
      <c r="F269" s="72">
        <v>391.72</v>
      </c>
      <c r="G269" s="56">
        <v>189.61</v>
      </c>
      <c r="H269" s="23">
        <f t="shared" si="9"/>
        <v>581.33000000000004</v>
      </c>
      <c r="I269" s="21" t="str">
        <f>VLOOKUP(B269,'FOLHA RESUMIDA'!C:D,2,0)</f>
        <v>ERICK MEDEIROS</v>
      </c>
    </row>
    <row r="270" spans="1:9">
      <c r="A270" s="58">
        <v>1</v>
      </c>
      <c r="B270" s="58">
        <v>2894</v>
      </c>
      <c r="C270" s="57" t="s">
        <v>269</v>
      </c>
      <c r="D270" s="56">
        <v>1209.72</v>
      </c>
      <c r="E270" s="56">
        <f t="shared" si="8"/>
        <v>998.14</v>
      </c>
      <c r="F270" s="72">
        <v>205.65</v>
      </c>
      <c r="G270" s="56">
        <v>5.93</v>
      </c>
      <c r="H270" s="23">
        <f t="shared" si="9"/>
        <v>211.58</v>
      </c>
      <c r="I270" s="21" t="str">
        <f>VLOOKUP(B270,'FOLHA RESUMIDA'!C:D,2,0)</f>
        <v>JOELNA DINIZ PEREIRA DE SOUSA</v>
      </c>
    </row>
    <row r="271" spans="1:9">
      <c r="A271" s="58">
        <v>1</v>
      </c>
      <c r="B271" s="58">
        <v>2895</v>
      </c>
      <c r="C271" s="57" t="s">
        <v>270</v>
      </c>
      <c r="D271" s="56">
        <v>1203.54</v>
      </c>
      <c r="E271" s="56">
        <f t="shared" si="8"/>
        <v>359.53999999999996</v>
      </c>
      <c r="F271" s="72">
        <v>454.98</v>
      </c>
      <c r="G271" s="56">
        <v>389.02</v>
      </c>
      <c r="H271" s="23">
        <f t="shared" si="9"/>
        <v>844</v>
      </c>
      <c r="I271" s="21" t="str">
        <f>VLOOKUP(B271,'FOLHA RESUMIDA'!C:D,2,0)</f>
        <v>KLEBER DE OLIVEIRA GALDINO</v>
      </c>
    </row>
    <row r="272" spans="1:9">
      <c r="A272" s="58">
        <v>1</v>
      </c>
      <c r="B272" s="58">
        <v>2907</v>
      </c>
      <c r="C272" s="57" t="s">
        <v>271</v>
      </c>
      <c r="D272" s="56">
        <v>1614.37</v>
      </c>
      <c r="E272" s="56">
        <f t="shared" si="8"/>
        <v>824.71999999999991</v>
      </c>
      <c r="F272" s="72">
        <v>548.89</v>
      </c>
      <c r="G272" s="56">
        <v>240.76</v>
      </c>
      <c r="H272" s="23">
        <f t="shared" si="9"/>
        <v>789.65</v>
      </c>
      <c r="I272" s="21" t="str">
        <f>VLOOKUP(B272,'FOLHA RESUMIDA'!C:D,2,0)</f>
        <v>JOELINE LIMA DO NASCIMENTO</v>
      </c>
    </row>
    <row r="273" spans="1:9">
      <c r="A273" s="58">
        <v>1</v>
      </c>
      <c r="B273" s="58">
        <v>2909</v>
      </c>
      <c r="C273" s="57" t="s">
        <v>272</v>
      </c>
      <c r="D273" s="56">
        <v>2208.7600000000002</v>
      </c>
      <c r="E273" s="56">
        <f t="shared" si="8"/>
        <v>2208.7600000000002</v>
      </c>
      <c r="F273" s="72">
        <v>0</v>
      </c>
      <c r="G273" s="56">
        <v>0</v>
      </c>
      <c r="H273" s="23">
        <f t="shared" si="9"/>
        <v>0</v>
      </c>
      <c r="I273" s="21" t="str">
        <f>VLOOKUP(B273,'FOLHA RESUMIDA'!C:D,2,0)</f>
        <v>ROBSON CARNEIRO DA SILVA</v>
      </c>
    </row>
    <row r="274" spans="1:9">
      <c r="A274" s="58">
        <v>1</v>
      </c>
      <c r="B274" s="58">
        <v>2910</v>
      </c>
      <c r="C274" s="57" t="s">
        <v>273</v>
      </c>
      <c r="D274" s="56">
        <v>5209.3100000000004</v>
      </c>
      <c r="E274" s="56">
        <f t="shared" si="8"/>
        <v>1007.1500000000005</v>
      </c>
      <c r="F274" s="72">
        <v>1679.26</v>
      </c>
      <c r="G274" s="56">
        <v>2522.9</v>
      </c>
      <c r="H274" s="23">
        <f t="shared" si="9"/>
        <v>4202.16</v>
      </c>
      <c r="I274" s="21" t="str">
        <f>VLOOKUP(B274,'FOLHA RESUMIDA'!C:D,2,0)</f>
        <v>JOSE VITAL DUARTE JUNIOR</v>
      </c>
    </row>
    <row r="275" spans="1:9">
      <c r="A275" s="58">
        <v>1</v>
      </c>
      <c r="B275" s="58">
        <v>2911</v>
      </c>
      <c r="C275" s="57" t="s">
        <v>274</v>
      </c>
      <c r="D275" s="56">
        <v>1428.5</v>
      </c>
      <c r="E275" s="56">
        <f t="shared" si="8"/>
        <v>606.74</v>
      </c>
      <c r="F275" s="72">
        <v>630.09</v>
      </c>
      <c r="G275" s="56">
        <v>191.67</v>
      </c>
      <c r="H275" s="23">
        <f t="shared" si="9"/>
        <v>821.76</v>
      </c>
      <c r="I275" s="21" t="str">
        <f>VLOOKUP(B275,'FOLHA RESUMIDA'!C:D,2,0)</f>
        <v>ALDJANE MARIA DOS SANTOS</v>
      </c>
    </row>
    <row r="276" spans="1:9">
      <c r="A276" s="58">
        <v>1</v>
      </c>
      <c r="B276" s="58">
        <v>2913</v>
      </c>
      <c r="C276" s="57" t="s">
        <v>275</v>
      </c>
      <c r="D276" s="56">
        <v>1209.71</v>
      </c>
      <c r="E276" s="56">
        <f t="shared" si="8"/>
        <v>227.76</v>
      </c>
      <c r="F276" s="72">
        <v>411.3</v>
      </c>
      <c r="G276" s="56">
        <v>570.65</v>
      </c>
      <c r="H276" s="23">
        <f t="shared" si="9"/>
        <v>981.95</v>
      </c>
      <c r="I276" s="21" t="str">
        <f>VLOOKUP(B276,'FOLHA RESUMIDA'!C:D,2,0)</f>
        <v>CRISTIANE MARIA DA SILVA</v>
      </c>
    </row>
    <row r="277" spans="1:9">
      <c r="A277" s="58">
        <v>1</v>
      </c>
      <c r="B277" s="58">
        <v>2915</v>
      </c>
      <c r="C277" s="57" t="s">
        <v>276</v>
      </c>
      <c r="D277" s="56">
        <v>1209.71</v>
      </c>
      <c r="E277" s="56">
        <f t="shared" si="8"/>
        <v>185.65000000000009</v>
      </c>
      <c r="F277" s="72">
        <v>411.3</v>
      </c>
      <c r="G277" s="56">
        <v>612.76</v>
      </c>
      <c r="H277" s="23">
        <f t="shared" si="9"/>
        <v>1024.06</v>
      </c>
      <c r="I277" s="21" t="str">
        <f>VLOOKUP(B277,'FOLHA RESUMIDA'!C:D,2,0)</f>
        <v>HAMILTON LINO ALVES</v>
      </c>
    </row>
    <row r="278" spans="1:9">
      <c r="A278" s="58">
        <v>1</v>
      </c>
      <c r="B278" s="58">
        <v>2917</v>
      </c>
      <c r="C278" s="57" t="s">
        <v>277</v>
      </c>
      <c r="D278" s="56">
        <v>1318.82</v>
      </c>
      <c r="E278" s="56">
        <f t="shared" si="8"/>
        <v>484.02</v>
      </c>
      <c r="F278" s="72">
        <v>431.87</v>
      </c>
      <c r="G278" s="56">
        <v>402.93</v>
      </c>
      <c r="H278" s="23">
        <f t="shared" si="9"/>
        <v>834.8</v>
      </c>
      <c r="I278" s="21" t="str">
        <f>VLOOKUP(B278,'FOLHA RESUMIDA'!C:D,2,0)</f>
        <v>LUCICLEIDE PEREIRA DEODATO</v>
      </c>
    </row>
    <row r="279" spans="1:9">
      <c r="A279" s="58">
        <v>1</v>
      </c>
      <c r="B279" s="58">
        <v>2918</v>
      </c>
      <c r="C279" s="57" t="s">
        <v>278</v>
      </c>
      <c r="D279" s="56">
        <v>1097.25</v>
      </c>
      <c r="E279" s="56">
        <f t="shared" si="8"/>
        <v>700.96</v>
      </c>
      <c r="F279" s="72">
        <v>373.07</v>
      </c>
      <c r="G279" s="56">
        <v>23.22</v>
      </c>
      <c r="H279" s="23">
        <f t="shared" si="9"/>
        <v>396.28999999999996</v>
      </c>
      <c r="I279" s="21" t="str">
        <f>VLOOKUP(B279,'FOLHA RESUMIDA'!C:D,2,0)</f>
        <v>MARIA DAS NEVES DE BARROS</v>
      </c>
    </row>
    <row r="280" spans="1:9">
      <c r="A280" s="58">
        <v>1</v>
      </c>
      <c r="B280" s="58">
        <v>2921</v>
      </c>
      <c r="C280" s="57" t="s">
        <v>279</v>
      </c>
      <c r="D280" s="56">
        <v>2276.0700000000002</v>
      </c>
      <c r="E280" s="56">
        <f t="shared" si="8"/>
        <v>2263.9700000000003</v>
      </c>
      <c r="F280" s="72">
        <v>12.1</v>
      </c>
      <c r="G280" s="56">
        <v>0</v>
      </c>
      <c r="H280" s="23">
        <f t="shared" si="9"/>
        <v>12.1</v>
      </c>
      <c r="I280" s="21" t="str">
        <f>VLOOKUP(B280,'FOLHA RESUMIDA'!C:D,2,0)</f>
        <v>TIAGO MANOEL DE SOUSA LEITE</v>
      </c>
    </row>
    <row r="281" spans="1:9">
      <c r="A281" s="58">
        <v>1</v>
      </c>
      <c r="B281" s="58">
        <v>2922</v>
      </c>
      <c r="C281" s="57" t="s">
        <v>280</v>
      </c>
      <c r="D281" s="56">
        <v>1270.2</v>
      </c>
      <c r="E281" s="56">
        <f t="shared" si="8"/>
        <v>214.12999999999988</v>
      </c>
      <c r="F281" s="72">
        <v>431.87</v>
      </c>
      <c r="G281" s="56">
        <v>624.20000000000005</v>
      </c>
      <c r="H281" s="23">
        <f t="shared" si="9"/>
        <v>1056.0700000000002</v>
      </c>
      <c r="I281" s="21" t="str">
        <f>VLOOKUP(B281,'FOLHA RESUMIDA'!C:D,2,0)</f>
        <v>XENIA KELY VERISSIMO DINIZ</v>
      </c>
    </row>
    <row r="282" spans="1:9">
      <c r="A282" s="58">
        <v>1</v>
      </c>
      <c r="B282" s="58">
        <v>2924</v>
      </c>
      <c r="C282" s="57" t="s">
        <v>281</v>
      </c>
      <c r="D282" s="56">
        <v>1614.36</v>
      </c>
      <c r="E282" s="56">
        <f t="shared" si="8"/>
        <v>440.58999999999992</v>
      </c>
      <c r="F282" s="72">
        <v>548.88</v>
      </c>
      <c r="G282" s="56">
        <v>624.89</v>
      </c>
      <c r="H282" s="23">
        <f t="shared" si="9"/>
        <v>1173.77</v>
      </c>
      <c r="I282" s="21" t="str">
        <f>VLOOKUP(B282,'FOLHA RESUMIDA'!C:D,2,0)</f>
        <v>MARCO AURELIO DE ARAUJO</v>
      </c>
    </row>
    <row r="283" spans="1:9">
      <c r="A283" s="58">
        <v>1</v>
      </c>
      <c r="B283" s="58">
        <v>2926</v>
      </c>
      <c r="C283" s="57" t="s">
        <v>282</v>
      </c>
      <c r="D283" s="56">
        <v>1914.45</v>
      </c>
      <c r="E283" s="56">
        <f t="shared" si="8"/>
        <v>273.30999999999995</v>
      </c>
      <c r="F283" s="72">
        <v>453.48</v>
      </c>
      <c r="G283" s="56">
        <v>1187.6600000000001</v>
      </c>
      <c r="H283" s="23">
        <f t="shared" si="9"/>
        <v>1641.14</v>
      </c>
      <c r="I283" s="21" t="str">
        <f>VLOOKUP(B283,'FOLHA RESUMIDA'!C:D,2,0)</f>
        <v>ANTONIO CARLOS DE LUNA MATOS</v>
      </c>
    </row>
    <row r="284" spans="1:9">
      <c r="A284" s="58">
        <v>1</v>
      </c>
      <c r="B284" s="58">
        <v>2927</v>
      </c>
      <c r="C284" s="57" t="s">
        <v>283</v>
      </c>
      <c r="D284" s="56">
        <v>1577.26</v>
      </c>
      <c r="E284" s="56">
        <f t="shared" si="8"/>
        <v>516.24</v>
      </c>
      <c r="F284" s="72">
        <v>411.3</v>
      </c>
      <c r="G284" s="56">
        <v>649.72</v>
      </c>
      <c r="H284" s="23">
        <f t="shared" si="9"/>
        <v>1061.02</v>
      </c>
      <c r="I284" s="21" t="str">
        <f>VLOOKUP(B284,'FOLHA RESUMIDA'!C:D,2,0)</f>
        <v>DEYVISON MACHADO DA SILVA</v>
      </c>
    </row>
    <row r="285" spans="1:9">
      <c r="A285" s="58">
        <v>1</v>
      </c>
      <c r="B285" s="58">
        <v>2930</v>
      </c>
      <c r="C285" s="57" t="s">
        <v>284</v>
      </c>
      <c r="D285" s="56">
        <v>1333.75</v>
      </c>
      <c r="E285" s="56">
        <f t="shared" si="8"/>
        <v>673.52</v>
      </c>
      <c r="F285" s="72">
        <v>453.48</v>
      </c>
      <c r="G285" s="56">
        <v>206.75</v>
      </c>
      <c r="H285" s="23">
        <f t="shared" si="9"/>
        <v>660.23</v>
      </c>
      <c r="I285" s="21" t="str">
        <f>VLOOKUP(B285,'FOLHA RESUMIDA'!C:D,2,0)</f>
        <v>JOSE AURICELIO C DE ARAUJO</v>
      </c>
    </row>
    <row r="286" spans="1:9">
      <c r="A286" s="58">
        <v>1</v>
      </c>
      <c r="B286" s="58">
        <v>2931</v>
      </c>
      <c r="C286" s="57" t="s">
        <v>285</v>
      </c>
      <c r="D286" s="56">
        <v>2923.9</v>
      </c>
      <c r="E286" s="56">
        <f t="shared" si="8"/>
        <v>604.38000000000011</v>
      </c>
      <c r="F286" s="72">
        <v>652.34</v>
      </c>
      <c r="G286" s="56">
        <v>1667.18</v>
      </c>
      <c r="H286" s="23">
        <f t="shared" si="9"/>
        <v>2319.52</v>
      </c>
      <c r="I286" s="21" t="str">
        <f>VLOOKUP(B286,'FOLHA RESUMIDA'!C:D,2,0)</f>
        <v>JOSILENE FARIAS DOS SANTOS ALM</v>
      </c>
    </row>
    <row r="287" spans="1:9">
      <c r="A287" s="58">
        <v>1</v>
      </c>
      <c r="B287" s="58">
        <v>2933</v>
      </c>
      <c r="C287" s="57" t="s">
        <v>286</v>
      </c>
      <c r="D287" s="56">
        <v>1209.71</v>
      </c>
      <c r="E287" s="56">
        <f t="shared" si="8"/>
        <v>527.23</v>
      </c>
      <c r="F287" s="72">
        <v>84.68</v>
      </c>
      <c r="G287" s="56">
        <v>597.79999999999995</v>
      </c>
      <c r="H287" s="23">
        <f t="shared" si="9"/>
        <v>682.48</v>
      </c>
      <c r="I287" s="21" t="str">
        <f>VLOOKUP(B287,'FOLHA RESUMIDA'!C:D,2,0)</f>
        <v>LUCY DIAS DE ANDRADE</v>
      </c>
    </row>
    <row r="288" spans="1:9">
      <c r="A288" s="58">
        <v>1</v>
      </c>
      <c r="B288" s="58">
        <v>2936</v>
      </c>
      <c r="C288" s="57" t="s">
        <v>287</v>
      </c>
      <c r="D288" s="56">
        <v>1209.71</v>
      </c>
      <c r="E288" s="56">
        <f t="shared" si="8"/>
        <v>568.19000000000005</v>
      </c>
      <c r="F288" s="72">
        <v>411.3</v>
      </c>
      <c r="G288" s="56">
        <v>230.22</v>
      </c>
      <c r="H288" s="23">
        <f t="shared" si="9"/>
        <v>641.52</v>
      </c>
      <c r="I288" s="21" t="str">
        <f>VLOOKUP(B288,'FOLHA RESUMIDA'!C:D,2,0)</f>
        <v>ROSIMERE SOARES DA SILVA</v>
      </c>
    </row>
    <row r="289" spans="1:9">
      <c r="A289" s="58">
        <v>1</v>
      </c>
      <c r="B289" s="58">
        <v>2937</v>
      </c>
      <c r="C289" s="57" t="s">
        <v>288</v>
      </c>
      <c r="D289" s="56">
        <v>1097.25</v>
      </c>
      <c r="E289" s="56">
        <f t="shared" si="8"/>
        <v>258.92000000000007</v>
      </c>
      <c r="F289" s="72">
        <v>373.07</v>
      </c>
      <c r="G289" s="56">
        <v>465.26</v>
      </c>
      <c r="H289" s="23">
        <f t="shared" si="9"/>
        <v>838.32999999999993</v>
      </c>
      <c r="I289" s="21" t="str">
        <f>VLOOKUP(B289,'FOLHA RESUMIDA'!C:D,2,0)</f>
        <v>SANDRA REGINA V DOS SANTOS</v>
      </c>
    </row>
    <row r="290" spans="1:9">
      <c r="A290" s="58">
        <v>1</v>
      </c>
      <c r="B290" s="58">
        <v>2941</v>
      </c>
      <c r="C290" s="57" t="s">
        <v>289</v>
      </c>
      <c r="D290" s="56">
        <v>2323.31</v>
      </c>
      <c r="E290" s="56">
        <f t="shared" si="8"/>
        <v>1310.3800000000001</v>
      </c>
      <c r="F290" s="72">
        <v>789.93</v>
      </c>
      <c r="G290" s="56">
        <v>223</v>
      </c>
      <c r="H290" s="23">
        <f t="shared" si="9"/>
        <v>1012.93</v>
      </c>
      <c r="I290" s="21" t="str">
        <f>VLOOKUP(B290,'FOLHA RESUMIDA'!C:D,2,0)</f>
        <v>DANIELLE MARIA P NASCIMENTO</v>
      </c>
    </row>
    <row r="291" spans="1:9">
      <c r="A291" s="58">
        <v>1</v>
      </c>
      <c r="B291" s="58">
        <v>2942</v>
      </c>
      <c r="C291" s="57" t="s">
        <v>290</v>
      </c>
      <c r="D291" s="56">
        <v>1324.46</v>
      </c>
      <c r="E291" s="56">
        <f t="shared" si="8"/>
        <v>403.94000000000005</v>
      </c>
      <c r="F291" s="72">
        <v>411.3</v>
      </c>
      <c r="G291" s="56">
        <v>509.22</v>
      </c>
      <c r="H291" s="23">
        <f t="shared" si="9"/>
        <v>920.52</v>
      </c>
      <c r="I291" s="21" t="str">
        <f>VLOOKUP(B291,'FOLHA RESUMIDA'!C:D,2,0)</f>
        <v>ELIDIANE BARROS DA CRUZ</v>
      </c>
    </row>
    <row r="292" spans="1:9">
      <c r="A292" s="58">
        <v>1</v>
      </c>
      <c r="B292" s="58">
        <v>2943</v>
      </c>
      <c r="C292" s="57" t="s">
        <v>291</v>
      </c>
      <c r="D292" s="56">
        <v>1426.37</v>
      </c>
      <c r="E292" s="56">
        <f t="shared" si="8"/>
        <v>311.20999999999981</v>
      </c>
      <c r="F292" s="72">
        <v>373.07</v>
      </c>
      <c r="G292" s="56">
        <v>742.09</v>
      </c>
      <c r="H292" s="23">
        <f t="shared" si="9"/>
        <v>1115.1600000000001</v>
      </c>
      <c r="I292" s="21" t="str">
        <f>VLOOKUP(B292,'FOLHA RESUMIDA'!C:D,2,0)</f>
        <v>MARIA JOSE GUILHERME</v>
      </c>
    </row>
    <row r="293" spans="1:9">
      <c r="A293" s="58">
        <v>1</v>
      </c>
      <c r="B293" s="58">
        <v>2952</v>
      </c>
      <c r="C293" s="57" t="s">
        <v>292</v>
      </c>
      <c r="D293" s="56">
        <v>3797.94</v>
      </c>
      <c r="E293" s="56">
        <f t="shared" si="8"/>
        <v>550.0300000000002</v>
      </c>
      <c r="F293" s="72">
        <v>1291.3</v>
      </c>
      <c r="G293" s="56">
        <v>1956.61</v>
      </c>
      <c r="H293" s="23">
        <f t="shared" si="9"/>
        <v>3247.91</v>
      </c>
      <c r="I293" s="21" t="str">
        <f>VLOOKUP(B293,'FOLHA RESUMIDA'!C:D,2,0)</f>
        <v>FILIPE PETRUS B DE FIGUEIREDO</v>
      </c>
    </row>
    <row r="294" spans="1:9">
      <c r="A294" s="58">
        <v>1</v>
      </c>
      <c r="B294" s="58">
        <v>2967</v>
      </c>
      <c r="C294" s="57" t="s">
        <v>444</v>
      </c>
      <c r="D294" s="56">
        <v>3414.1</v>
      </c>
      <c r="E294" s="56">
        <f t="shared" si="8"/>
        <v>1132.7999999999997</v>
      </c>
      <c r="F294" s="72">
        <v>1160.79</v>
      </c>
      <c r="G294" s="56">
        <v>1120.51</v>
      </c>
      <c r="H294" s="23">
        <f t="shared" si="9"/>
        <v>2281.3000000000002</v>
      </c>
      <c r="I294" s="21" t="str">
        <f>VLOOKUP(B294,'FOLHA RESUMIDA'!C:D,2,0)</f>
        <v>ALBERT ROCHA DE OLIVEIRA</v>
      </c>
    </row>
    <row r="295" spans="1:9">
      <c r="A295" s="58">
        <v>1</v>
      </c>
      <c r="B295" s="58">
        <v>2969</v>
      </c>
      <c r="C295" s="57" t="s">
        <v>293</v>
      </c>
      <c r="D295" s="56">
        <v>2467.9699999999998</v>
      </c>
      <c r="E295" s="56">
        <f t="shared" si="8"/>
        <v>1423.5699999999997</v>
      </c>
      <c r="F295" s="72">
        <v>839.11</v>
      </c>
      <c r="G295" s="56">
        <v>205.29</v>
      </c>
      <c r="H295" s="23">
        <f t="shared" si="9"/>
        <v>1044.4000000000001</v>
      </c>
      <c r="I295" s="21" t="str">
        <f>VLOOKUP(B295,'FOLHA RESUMIDA'!C:D,2,0)</f>
        <v>LEYRIANE TELMA V FARIAS</v>
      </c>
    </row>
    <row r="296" spans="1:9">
      <c r="A296" s="58">
        <v>1</v>
      </c>
      <c r="B296" s="58">
        <v>2982</v>
      </c>
      <c r="C296" s="57" t="s">
        <v>294</v>
      </c>
      <c r="D296" s="56">
        <v>1078.49</v>
      </c>
      <c r="E296" s="56">
        <f t="shared" si="8"/>
        <v>523.83000000000004</v>
      </c>
      <c r="F296" s="72">
        <v>0</v>
      </c>
      <c r="G296" s="56">
        <v>554.66</v>
      </c>
      <c r="H296" s="23">
        <f t="shared" si="9"/>
        <v>554.66</v>
      </c>
      <c r="I296" s="21" t="str">
        <f>VLOOKUP(B296,'FOLHA RESUMIDA'!C:D,2,0)</f>
        <v>CINTIA MARIA LEITE DO N AVELAR</v>
      </c>
    </row>
    <row r="297" spans="1:9">
      <c r="A297" s="58">
        <v>1</v>
      </c>
      <c r="B297" s="58">
        <v>2983</v>
      </c>
      <c r="C297" s="57" t="s">
        <v>295</v>
      </c>
      <c r="D297" s="56">
        <v>5990.56</v>
      </c>
      <c r="E297" s="56">
        <f t="shared" si="8"/>
        <v>2769.8</v>
      </c>
      <c r="F297" s="72">
        <v>0</v>
      </c>
      <c r="G297" s="56">
        <v>3220.76</v>
      </c>
      <c r="H297" s="23">
        <f t="shared" si="9"/>
        <v>3220.76</v>
      </c>
      <c r="I297" s="21" t="str">
        <f>VLOOKUP(B297,'FOLHA RESUMIDA'!C:D,2,0)</f>
        <v>EMILLY INOCENCIO DA SILVA</v>
      </c>
    </row>
    <row r="298" spans="1:9">
      <c r="A298" s="58">
        <v>1</v>
      </c>
      <c r="B298" s="58">
        <v>2988</v>
      </c>
      <c r="C298" s="57" t="s">
        <v>296</v>
      </c>
      <c r="D298" s="56">
        <v>2675.02</v>
      </c>
      <c r="E298" s="56">
        <f t="shared" si="8"/>
        <v>1115.4299999999998</v>
      </c>
      <c r="F298" s="72">
        <v>909.51</v>
      </c>
      <c r="G298" s="56">
        <v>650.08000000000004</v>
      </c>
      <c r="H298" s="23">
        <f t="shared" si="9"/>
        <v>1559.5900000000001</v>
      </c>
      <c r="I298" s="21" t="str">
        <f>VLOOKUP(B298,'FOLHA RESUMIDA'!C:D,2,0)</f>
        <v>GERALDO CRISTOVAO DE O FILHO</v>
      </c>
    </row>
    <row r="299" spans="1:9">
      <c r="A299" s="58">
        <v>1</v>
      </c>
      <c r="B299" s="58">
        <v>2990</v>
      </c>
      <c r="C299" s="57" t="s">
        <v>297</v>
      </c>
      <c r="D299" s="56">
        <v>2246.42</v>
      </c>
      <c r="E299" s="56">
        <f t="shared" si="8"/>
        <v>578.23</v>
      </c>
      <c r="F299" s="72">
        <v>522.74</v>
      </c>
      <c r="G299" s="56">
        <v>1145.45</v>
      </c>
      <c r="H299" s="23">
        <f t="shared" si="9"/>
        <v>1668.19</v>
      </c>
      <c r="I299" s="21" t="str">
        <f>VLOOKUP(B299,'FOLHA RESUMIDA'!C:D,2,0)</f>
        <v>ANA CRISTINA DA SILVA</v>
      </c>
    </row>
    <row r="300" spans="1:9">
      <c r="A300" s="58">
        <v>1</v>
      </c>
      <c r="B300" s="58">
        <v>2991</v>
      </c>
      <c r="C300" s="57" t="s">
        <v>298</v>
      </c>
      <c r="D300" s="56">
        <v>3049.89</v>
      </c>
      <c r="E300" s="56">
        <f t="shared" si="8"/>
        <v>3049.89</v>
      </c>
      <c r="F300" s="72">
        <v>0</v>
      </c>
      <c r="G300" s="56">
        <v>0</v>
      </c>
      <c r="H300" s="23">
        <f t="shared" si="9"/>
        <v>0</v>
      </c>
      <c r="I300" s="21" t="str">
        <f>VLOOKUP(B300,'FOLHA RESUMIDA'!C:D,2,0)</f>
        <v>MARILENE ARRUDA DE BARROS</v>
      </c>
    </row>
    <row r="301" spans="1:9">
      <c r="A301" s="58">
        <v>1</v>
      </c>
      <c r="B301" s="58">
        <v>2995</v>
      </c>
      <c r="C301" s="57" t="s">
        <v>299</v>
      </c>
      <c r="D301" s="56">
        <v>6980.21</v>
      </c>
      <c r="E301" s="56">
        <f t="shared" si="8"/>
        <v>2208.0199999999995</v>
      </c>
      <c r="F301" s="72">
        <v>2590.89</v>
      </c>
      <c r="G301" s="56">
        <v>2181.3000000000002</v>
      </c>
      <c r="H301" s="23">
        <f t="shared" si="9"/>
        <v>4772.1900000000005</v>
      </c>
      <c r="I301" s="21" t="str">
        <f>VLOOKUP(B301,'FOLHA RESUMIDA'!C:D,2,0)</f>
        <v>FLAVIELLE MARTINS DE MELO</v>
      </c>
    </row>
    <row r="302" spans="1:9">
      <c r="A302" s="58">
        <v>1</v>
      </c>
      <c r="B302" s="58">
        <v>2996</v>
      </c>
      <c r="C302" s="57" t="s">
        <v>300</v>
      </c>
      <c r="D302" s="56">
        <v>4926.8599999999997</v>
      </c>
      <c r="E302" s="56">
        <f t="shared" si="8"/>
        <v>1631.0999999999995</v>
      </c>
      <c r="F302" s="72">
        <v>1583.23</v>
      </c>
      <c r="G302" s="56">
        <v>1712.53</v>
      </c>
      <c r="H302" s="23">
        <f t="shared" si="9"/>
        <v>3295.76</v>
      </c>
      <c r="I302" s="21" t="str">
        <f>VLOOKUP(B302,'FOLHA RESUMIDA'!C:D,2,0)</f>
        <v>LUCIANO BARROS COSTA</v>
      </c>
    </row>
    <row r="303" spans="1:9">
      <c r="A303" s="58">
        <v>1</v>
      </c>
      <c r="B303" s="58">
        <v>2997</v>
      </c>
      <c r="C303" s="57" t="s">
        <v>301</v>
      </c>
      <c r="D303" s="56">
        <v>6853.9</v>
      </c>
      <c r="E303" s="56">
        <f t="shared" si="8"/>
        <v>1618.08</v>
      </c>
      <c r="F303" s="72">
        <v>2464.58</v>
      </c>
      <c r="G303" s="56">
        <v>2771.24</v>
      </c>
      <c r="H303" s="23">
        <f t="shared" si="9"/>
        <v>5235.82</v>
      </c>
      <c r="I303" s="21" t="str">
        <f>VLOOKUP(B303,'FOLHA RESUMIDA'!C:D,2,0)</f>
        <v>LUIZA BEATRIZ DE M SANTOS</v>
      </c>
    </row>
    <row r="304" spans="1:9">
      <c r="A304" s="58">
        <v>1</v>
      </c>
      <c r="B304" s="58">
        <v>2998</v>
      </c>
      <c r="C304" s="57" t="s">
        <v>302</v>
      </c>
      <c r="D304" s="56">
        <v>10666.32</v>
      </c>
      <c r="E304" s="56">
        <f t="shared" si="8"/>
        <v>3111.49</v>
      </c>
      <c r="F304" s="72">
        <v>3534.65</v>
      </c>
      <c r="G304" s="56">
        <v>4020.18</v>
      </c>
      <c r="H304" s="23">
        <f t="shared" si="9"/>
        <v>7554.83</v>
      </c>
      <c r="I304" s="21" t="str">
        <f>VLOOKUP(B304,'FOLHA RESUMIDA'!C:D,2,0)</f>
        <v>MIGUEL WILSON REGUEIRA RIBEIRO</v>
      </c>
    </row>
    <row r="305" spans="1:9">
      <c r="A305" s="58">
        <v>1</v>
      </c>
      <c r="B305" s="58">
        <v>3000</v>
      </c>
      <c r="C305" s="57" t="s">
        <v>303</v>
      </c>
      <c r="D305" s="56">
        <v>1732.47</v>
      </c>
      <c r="E305" s="56">
        <f t="shared" si="8"/>
        <v>320.31999999999994</v>
      </c>
      <c r="F305" s="72">
        <v>717.74</v>
      </c>
      <c r="G305" s="56">
        <v>694.41</v>
      </c>
      <c r="H305" s="23">
        <f t="shared" si="9"/>
        <v>1412.15</v>
      </c>
      <c r="I305" s="21" t="str">
        <f>VLOOKUP(B305,'FOLHA RESUMIDA'!C:D,2,0)</f>
        <v>JOAO VITOR LIMA DA SILVA</v>
      </c>
    </row>
    <row r="306" spans="1:9">
      <c r="A306" s="58">
        <v>1</v>
      </c>
      <c r="B306" s="58">
        <v>3002</v>
      </c>
      <c r="C306" s="57" t="s">
        <v>304</v>
      </c>
      <c r="D306" s="56">
        <v>1537.47</v>
      </c>
      <c r="E306" s="56">
        <f t="shared" si="8"/>
        <v>670.46</v>
      </c>
      <c r="F306" s="72">
        <v>522.74</v>
      </c>
      <c r="G306" s="56">
        <v>344.27</v>
      </c>
      <c r="H306" s="23">
        <f t="shared" si="9"/>
        <v>867.01</v>
      </c>
      <c r="I306" s="21" t="str">
        <f>VLOOKUP(B306,'FOLHA RESUMIDA'!C:D,2,0)</f>
        <v>MANOELY FRANCA DE MELO SILVA</v>
      </c>
    </row>
    <row r="307" spans="1:9">
      <c r="A307" s="58">
        <v>1</v>
      </c>
      <c r="B307" s="58">
        <v>3003</v>
      </c>
      <c r="C307" s="57" t="s">
        <v>305</v>
      </c>
      <c r="D307" s="56">
        <v>2675.02</v>
      </c>
      <c r="E307" s="56">
        <f t="shared" si="8"/>
        <v>695</v>
      </c>
      <c r="F307" s="72">
        <v>909.51</v>
      </c>
      <c r="G307" s="56">
        <v>1070.51</v>
      </c>
      <c r="H307" s="23">
        <f t="shared" si="9"/>
        <v>1980.02</v>
      </c>
      <c r="I307" s="21" t="str">
        <f>VLOOKUP(B307,'FOLHA RESUMIDA'!C:D,2,0)</f>
        <v>CAETANO SILVA DIAS</v>
      </c>
    </row>
    <row r="308" spans="1:9">
      <c r="A308" s="58">
        <v>1</v>
      </c>
      <c r="B308" s="58">
        <v>3004</v>
      </c>
      <c r="C308" s="57" t="s">
        <v>306</v>
      </c>
      <c r="D308" s="56">
        <v>3714.95</v>
      </c>
      <c r="E308" s="56">
        <f t="shared" si="8"/>
        <v>762.47999999999956</v>
      </c>
      <c r="F308" s="72">
        <v>1160.07</v>
      </c>
      <c r="G308" s="56">
        <v>1792.4</v>
      </c>
      <c r="H308" s="23">
        <f t="shared" si="9"/>
        <v>2952.4700000000003</v>
      </c>
      <c r="I308" s="21" t="str">
        <f>VLOOKUP(B308,'FOLHA RESUMIDA'!C:D,2,0)</f>
        <v>ITHALO IGOR DANTAS E SILVA</v>
      </c>
    </row>
    <row r="309" spans="1:9">
      <c r="A309" s="58">
        <v>1</v>
      </c>
      <c r="B309" s="58">
        <v>3012</v>
      </c>
      <c r="C309" s="57" t="s">
        <v>307</v>
      </c>
      <c r="D309" s="56">
        <v>1537.47</v>
      </c>
      <c r="E309" s="56">
        <f t="shared" si="8"/>
        <v>361.1099999999999</v>
      </c>
      <c r="F309" s="72">
        <v>522.74</v>
      </c>
      <c r="G309" s="56">
        <v>653.62</v>
      </c>
      <c r="H309" s="23">
        <f t="shared" si="9"/>
        <v>1176.3600000000001</v>
      </c>
      <c r="I309" s="21" t="str">
        <f>VLOOKUP(B309,'FOLHA RESUMIDA'!C:D,2,0)</f>
        <v>ESTELA FELIPE DE OLIVEIRA</v>
      </c>
    </row>
    <row r="310" spans="1:9">
      <c r="A310" s="58">
        <v>1</v>
      </c>
      <c r="B310" s="58">
        <v>3015</v>
      </c>
      <c r="C310" s="57" t="s">
        <v>308</v>
      </c>
      <c r="D310" s="56">
        <v>1306.4100000000001</v>
      </c>
      <c r="E310" s="56">
        <f t="shared" si="8"/>
        <v>1306.4100000000001</v>
      </c>
      <c r="F310" s="72">
        <v>0</v>
      </c>
      <c r="G310" s="56">
        <v>0</v>
      </c>
      <c r="H310" s="23">
        <f t="shared" si="9"/>
        <v>0</v>
      </c>
      <c r="I310" s="21" t="str">
        <f>VLOOKUP(B310,'FOLHA RESUMIDA'!C:D,2,0)</f>
        <v>MARIA DANIELLE DE SOUZA SANTOS</v>
      </c>
    </row>
    <row r="311" spans="1:9">
      <c r="A311" s="58">
        <v>1</v>
      </c>
      <c r="B311" s="58">
        <v>3016</v>
      </c>
      <c r="C311" s="57" t="s">
        <v>309</v>
      </c>
      <c r="D311" s="56">
        <v>1807.77</v>
      </c>
      <c r="E311" s="56">
        <f t="shared" si="8"/>
        <v>710.78</v>
      </c>
      <c r="F311" s="72">
        <v>522.74</v>
      </c>
      <c r="G311" s="56">
        <v>574.25</v>
      </c>
      <c r="H311" s="23">
        <f t="shared" si="9"/>
        <v>1096.99</v>
      </c>
      <c r="I311" s="21" t="str">
        <f>VLOOKUP(B311,'FOLHA RESUMIDA'!C:D,2,0)</f>
        <v>MARIANA SILVA MONTEIRO</v>
      </c>
    </row>
    <row r="312" spans="1:9">
      <c r="A312" s="58">
        <v>1</v>
      </c>
      <c r="B312" s="58">
        <v>3017</v>
      </c>
      <c r="C312" s="57" t="s">
        <v>310</v>
      </c>
      <c r="D312" s="56">
        <v>1807.85</v>
      </c>
      <c r="E312" s="56">
        <f t="shared" si="8"/>
        <v>835.75999999999988</v>
      </c>
      <c r="F312" s="72">
        <v>522.74</v>
      </c>
      <c r="G312" s="56">
        <v>449.35</v>
      </c>
      <c r="H312" s="23">
        <f t="shared" si="9"/>
        <v>972.09</v>
      </c>
      <c r="I312" s="21" t="str">
        <f>VLOOKUP(B312,'FOLHA RESUMIDA'!C:D,2,0)</f>
        <v>RACHEL DOMINGOS DE A LEMOS</v>
      </c>
    </row>
    <row r="313" spans="1:9">
      <c r="A313" s="58">
        <v>1</v>
      </c>
      <c r="B313" s="58">
        <v>3019</v>
      </c>
      <c r="C313" s="57" t="s">
        <v>311</v>
      </c>
      <c r="D313" s="56">
        <v>2078.0700000000002</v>
      </c>
      <c r="E313" s="56">
        <f t="shared" si="8"/>
        <v>143.19000000000005</v>
      </c>
      <c r="F313" s="72">
        <v>522.74</v>
      </c>
      <c r="G313" s="56">
        <v>1412.14</v>
      </c>
      <c r="H313" s="23">
        <f t="shared" si="9"/>
        <v>1934.88</v>
      </c>
      <c r="I313" s="21" t="str">
        <f>VLOOKUP(B313,'FOLHA RESUMIDA'!C:D,2,0)</f>
        <v>SUIANNE P PASSOS B MONTEIRO</v>
      </c>
    </row>
    <row r="314" spans="1:9">
      <c r="A314" s="58">
        <v>1</v>
      </c>
      <c r="B314" s="58">
        <v>3020</v>
      </c>
      <c r="C314" s="57" t="s">
        <v>312</v>
      </c>
      <c r="D314" s="56">
        <v>1537.47</v>
      </c>
      <c r="E314" s="56">
        <f t="shared" si="8"/>
        <v>125.78999999999996</v>
      </c>
      <c r="F314" s="72">
        <v>522.74</v>
      </c>
      <c r="G314" s="56">
        <v>888.94</v>
      </c>
      <c r="H314" s="23">
        <f t="shared" si="9"/>
        <v>1411.68</v>
      </c>
      <c r="I314" s="21" t="str">
        <f>VLOOKUP(B314,'FOLHA RESUMIDA'!C:D,2,0)</f>
        <v>GIVANICE MARIA MACHADO</v>
      </c>
    </row>
    <row r="315" spans="1:9">
      <c r="A315" s="58">
        <v>1</v>
      </c>
      <c r="B315" s="58">
        <v>3027</v>
      </c>
      <c r="C315" s="57" t="s">
        <v>313</v>
      </c>
      <c r="D315" s="56">
        <v>6230.76</v>
      </c>
      <c r="E315" s="56">
        <f t="shared" si="8"/>
        <v>4764.84</v>
      </c>
      <c r="F315" s="72">
        <v>0</v>
      </c>
      <c r="G315" s="56">
        <v>1465.92</v>
      </c>
      <c r="H315" s="23">
        <f t="shared" si="9"/>
        <v>1465.92</v>
      </c>
      <c r="I315" s="21" t="str">
        <f>VLOOKUP(B315,'FOLHA RESUMIDA'!C:D,2,0)</f>
        <v>MARILIA MILENA R PIRES</v>
      </c>
    </row>
    <row r="316" spans="1:9">
      <c r="A316" s="58">
        <v>1</v>
      </c>
      <c r="B316" s="58">
        <v>3028</v>
      </c>
      <c r="C316" s="57" t="s">
        <v>314</v>
      </c>
      <c r="D316" s="56">
        <v>7191.08</v>
      </c>
      <c r="E316" s="56">
        <f t="shared" si="8"/>
        <v>2617.41</v>
      </c>
      <c r="F316" s="72">
        <v>2261.16</v>
      </c>
      <c r="G316" s="56">
        <v>2312.5100000000002</v>
      </c>
      <c r="H316" s="23">
        <f t="shared" si="9"/>
        <v>4573.67</v>
      </c>
      <c r="I316" s="21" t="str">
        <f>VLOOKUP(B316,'FOLHA RESUMIDA'!C:D,2,0)</f>
        <v>KATIA RAQUEL DE A OLIVEIRA</v>
      </c>
    </row>
    <row r="317" spans="1:9">
      <c r="A317" s="58">
        <v>1</v>
      </c>
      <c r="B317" s="58">
        <v>3031</v>
      </c>
      <c r="C317" s="57" t="s">
        <v>315</v>
      </c>
      <c r="D317" s="56">
        <v>6194.41</v>
      </c>
      <c r="E317" s="56">
        <f t="shared" si="8"/>
        <v>1316.7799999999997</v>
      </c>
      <c r="F317" s="72">
        <v>1800.78</v>
      </c>
      <c r="G317" s="56">
        <v>3076.85</v>
      </c>
      <c r="H317" s="23">
        <f t="shared" si="9"/>
        <v>4877.63</v>
      </c>
      <c r="I317" s="21" t="str">
        <f>VLOOKUP(B317,'FOLHA RESUMIDA'!C:D,2,0)</f>
        <v>DENNYS LAPENDA FAGUNDES</v>
      </c>
    </row>
    <row r="318" spans="1:9">
      <c r="A318" s="58">
        <v>1</v>
      </c>
      <c r="B318" s="58">
        <v>3036</v>
      </c>
      <c r="C318" s="57" t="s">
        <v>316</v>
      </c>
      <c r="D318" s="56">
        <v>1537.47</v>
      </c>
      <c r="E318" s="56">
        <f t="shared" si="8"/>
        <v>143.25</v>
      </c>
      <c r="F318" s="72">
        <v>522.74</v>
      </c>
      <c r="G318" s="56">
        <v>871.48</v>
      </c>
      <c r="H318" s="23">
        <f t="shared" si="9"/>
        <v>1394.22</v>
      </c>
      <c r="I318" s="21" t="str">
        <f>VLOOKUP(B318,'FOLHA RESUMIDA'!C:D,2,0)</f>
        <v>CECILIA REGINA DO N S CABRAL</v>
      </c>
    </row>
    <row r="319" spans="1:9">
      <c r="A319" s="58">
        <v>1</v>
      </c>
      <c r="B319" s="58">
        <v>3037</v>
      </c>
      <c r="C319" s="57" t="s">
        <v>317</v>
      </c>
      <c r="D319" s="56">
        <v>1456.87</v>
      </c>
      <c r="E319" s="56">
        <f t="shared" si="8"/>
        <v>228.2199999999998</v>
      </c>
      <c r="F319" s="72">
        <v>764.61</v>
      </c>
      <c r="G319" s="56">
        <v>464.04</v>
      </c>
      <c r="H319" s="23">
        <f t="shared" si="9"/>
        <v>1228.6500000000001</v>
      </c>
      <c r="I319" s="21" t="str">
        <f>VLOOKUP(B319,'FOLHA RESUMIDA'!C:D,2,0)</f>
        <v>JADON JORGE OLIVEIRA DA SILVA</v>
      </c>
    </row>
    <row r="320" spans="1:9">
      <c r="A320" s="58">
        <v>1</v>
      </c>
      <c r="B320" s="58">
        <v>3039</v>
      </c>
      <c r="C320" s="57" t="s">
        <v>318</v>
      </c>
      <c r="D320" s="56">
        <v>1807.77</v>
      </c>
      <c r="E320" s="56">
        <f t="shared" si="8"/>
        <v>570.88999999999987</v>
      </c>
      <c r="F320" s="72">
        <v>522.74</v>
      </c>
      <c r="G320" s="56">
        <v>714.14</v>
      </c>
      <c r="H320" s="23">
        <f t="shared" si="9"/>
        <v>1236.8800000000001</v>
      </c>
      <c r="I320" s="21" t="str">
        <f>VLOOKUP(B320,'FOLHA RESUMIDA'!C:D,2,0)</f>
        <v>CARLOS FREDERICO DOS SANTOS</v>
      </c>
    </row>
    <row r="321" spans="1:9">
      <c r="A321" s="58">
        <v>1</v>
      </c>
      <c r="B321" s="58">
        <v>3040</v>
      </c>
      <c r="C321" s="57" t="s">
        <v>319</v>
      </c>
      <c r="D321" s="56">
        <v>1807.77</v>
      </c>
      <c r="E321" s="56">
        <f t="shared" si="8"/>
        <v>875.81999999999994</v>
      </c>
      <c r="F321" s="72">
        <v>522.74</v>
      </c>
      <c r="G321" s="56">
        <v>409.21</v>
      </c>
      <c r="H321" s="23">
        <f t="shared" si="9"/>
        <v>931.95</v>
      </c>
      <c r="I321" s="21" t="str">
        <f>VLOOKUP(B321,'FOLHA RESUMIDA'!C:D,2,0)</f>
        <v>LORENA ESTHER L M CAVALCANTI</v>
      </c>
    </row>
    <row r="322" spans="1:9">
      <c r="A322" s="58">
        <v>1</v>
      </c>
      <c r="B322" s="58">
        <v>3047</v>
      </c>
      <c r="C322" s="57" t="s">
        <v>320</v>
      </c>
      <c r="D322" s="56">
        <v>1537.47</v>
      </c>
      <c r="E322" s="56">
        <f t="shared" si="8"/>
        <v>580.01</v>
      </c>
      <c r="F322" s="72">
        <v>522.74</v>
      </c>
      <c r="G322" s="56">
        <v>434.72</v>
      </c>
      <c r="H322" s="23">
        <f t="shared" si="9"/>
        <v>957.46</v>
      </c>
      <c r="I322" s="21" t="str">
        <f>VLOOKUP(B322,'FOLHA RESUMIDA'!C:D,2,0)</f>
        <v>SWEET GALLEGHER CAETANO COSTA</v>
      </c>
    </row>
    <row r="323" spans="1:9">
      <c r="A323" s="58">
        <v>1</v>
      </c>
      <c r="B323" s="58">
        <v>3049</v>
      </c>
      <c r="C323" s="57" t="s">
        <v>321</v>
      </c>
      <c r="D323" s="56">
        <v>4668.9399999999996</v>
      </c>
      <c r="E323" s="56">
        <f t="shared" si="8"/>
        <v>2469.0799999999995</v>
      </c>
      <c r="F323" s="72">
        <v>1587.44</v>
      </c>
      <c r="G323" s="56">
        <v>612.41999999999996</v>
      </c>
      <c r="H323" s="23">
        <f t="shared" si="9"/>
        <v>2199.86</v>
      </c>
      <c r="I323" s="21" t="str">
        <f>VLOOKUP(B323,'FOLHA RESUMIDA'!C:D,2,0)</f>
        <v>DEBORA GUEDES NERES</v>
      </c>
    </row>
    <row r="324" spans="1:9">
      <c r="A324" s="58">
        <v>1</v>
      </c>
      <c r="B324" s="58">
        <v>3052</v>
      </c>
      <c r="C324" s="57" t="s">
        <v>322</v>
      </c>
      <c r="D324" s="56">
        <v>4656.5600000000004</v>
      </c>
      <c r="E324" s="56">
        <f t="shared" si="8"/>
        <v>813.60000000000036</v>
      </c>
      <c r="F324" s="72">
        <v>1583.23</v>
      </c>
      <c r="G324" s="56">
        <v>2259.73</v>
      </c>
      <c r="H324" s="23">
        <f t="shared" si="9"/>
        <v>3842.96</v>
      </c>
      <c r="I324" s="21" t="str">
        <f>VLOOKUP(B324,'FOLHA RESUMIDA'!C:D,2,0)</f>
        <v>LEIDIANE CARLA L DE OLIVEIRA</v>
      </c>
    </row>
    <row r="325" spans="1:9">
      <c r="A325" s="58">
        <v>1</v>
      </c>
      <c r="B325" s="58">
        <v>3057</v>
      </c>
      <c r="C325" s="57" t="s">
        <v>323</v>
      </c>
      <c r="D325" s="56">
        <v>1537.47</v>
      </c>
      <c r="E325" s="56">
        <f t="shared" si="8"/>
        <v>163.48000000000002</v>
      </c>
      <c r="F325" s="72">
        <v>522.74</v>
      </c>
      <c r="G325" s="56">
        <v>851.25</v>
      </c>
      <c r="H325" s="23">
        <f t="shared" si="9"/>
        <v>1373.99</v>
      </c>
      <c r="I325" s="21" t="str">
        <f>VLOOKUP(B325,'FOLHA RESUMIDA'!C:D,2,0)</f>
        <v>YANNE TALITA PEREIRA CALIXTO</v>
      </c>
    </row>
    <row r="326" spans="1:9">
      <c r="A326" s="58">
        <v>1</v>
      </c>
      <c r="B326" s="58">
        <v>3061</v>
      </c>
      <c r="C326" s="57" t="s">
        <v>324</v>
      </c>
      <c r="D326" s="56">
        <v>1537.47</v>
      </c>
      <c r="E326" s="56">
        <f t="shared" ref="E326:E389" si="10">D326-H326</f>
        <v>230.68000000000006</v>
      </c>
      <c r="F326" s="72">
        <v>522.74</v>
      </c>
      <c r="G326" s="56">
        <v>784.05</v>
      </c>
      <c r="H326" s="23">
        <f t="shared" ref="H326:H389" si="11">G326+F326</f>
        <v>1306.79</v>
      </c>
      <c r="I326" s="21" t="str">
        <f>VLOOKUP(B326,'FOLHA RESUMIDA'!C:D,2,0)</f>
        <v>JOAO VICTOR RIBEIRO</v>
      </c>
    </row>
    <row r="327" spans="1:9">
      <c r="A327" s="58">
        <v>1</v>
      </c>
      <c r="B327" s="58">
        <v>3062</v>
      </c>
      <c r="C327" s="57" t="s">
        <v>325</v>
      </c>
      <c r="D327" s="56">
        <v>1912.52</v>
      </c>
      <c r="E327" s="56">
        <f t="shared" si="10"/>
        <v>792.75</v>
      </c>
      <c r="F327" s="72">
        <v>862.87</v>
      </c>
      <c r="G327" s="56">
        <v>256.89999999999998</v>
      </c>
      <c r="H327" s="23">
        <f t="shared" si="11"/>
        <v>1119.77</v>
      </c>
      <c r="I327" s="21" t="str">
        <f>VLOOKUP(B327,'FOLHA RESUMIDA'!C:D,2,0)</f>
        <v>GRAZIELE MARIA DA SILVA</v>
      </c>
    </row>
    <row r="328" spans="1:9">
      <c r="A328" s="58">
        <v>1</v>
      </c>
      <c r="B328" s="58">
        <v>3063</v>
      </c>
      <c r="C328" s="57" t="s">
        <v>326</v>
      </c>
      <c r="D328" s="56">
        <v>1807.78</v>
      </c>
      <c r="E328" s="56">
        <f t="shared" si="10"/>
        <v>544.8900000000001</v>
      </c>
      <c r="F328" s="72">
        <v>522.74</v>
      </c>
      <c r="G328" s="56">
        <v>740.15</v>
      </c>
      <c r="H328" s="23">
        <f t="shared" si="11"/>
        <v>1262.8899999999999</v>
      </c>
      <c r="I328" s="21" t="str">
        <f>VLOOKUP(B328,'FOLHA RESUMIDA'!C:D,2,0)</f>
        <v>DEYBISON AFONSO PEREIRA</v>
      </c>
    </row>
    <row r="329" spans="1:9">
      <c r="A329" s="58">
        <v>1</v>
      </c>
      <c r="B329" s="58">
        <v>3066</v>
      </c>
      <c r="C329" s="57" t="s">
        <v>327</v>
      </c>
      <c r="D329" s="56">
        <v>3782.75</v>
      </c>
      <c r="E329" s="56">
        <f t="shared" si="10"/>
        <v>626.47999999999956</v>
      </c>
      <c r="F329" s="72">
        <v>1286.1400000000001</v>
      </c>
      <c r="G329" s="56">
        <v>1870.13</v>
      </c>
      <c r="H329" s="23">
        <f t="shared" si="11"/>
        <v>3156.2700000000004</v>
      </c>
      <c r="I329" s="21" t="str">
        <f>VLOOKUP(B329,'FOLHA RESUMIDA'!C:D,2,0)</f>
        <v>GENIVAL F DA SILVA JUNIOR</v>
      </c>
    </row>
    <row r="330" spans="1:9">
      <c r="A330" s="58">
        <v>1</v>
      </c>
      <c r="B330" s="58">
        <v>3067</v>
      </c>
      <c r="C330" s="57" t="s">
        <v>328</v>
      </c>
      <c r="D330" s="56">
        <v>2010.1</v>
      </c>
      <c r="E330" s="56">
        <f t="shared" si="10"/>
        <v>856.63999999999987</v>
      </c>
      <c r="F330" s="72">
        <v>522.74</v>
      </c>
      <c r="G330" s="56">
        <v>630.72</v>
      </c>
      <c r="H330" s="23">
        <f t="shared" si="11"/>
        <v>1153.46</v>
      </c>
      <c r="I330" s="21" t="str">
        <f>VLOOKUP(B330,'FOLHA RESUMIDA'!C:D,2,0)</f>
        <v>EMANUELA AMELIA DE A  AGUIAR</v>
      </c>
    </row>
    <row r="331" spans="1:9">
      <c r="A331" s="58">
        <v>1</v>
      </c>
      <c r="B331" s="58">
        <v>3080</v>
      </c>
      <c r="C331" s="57" t="s">
        <v>329</v>
      </c>
      <c r="D331" s="56">
        <v>32.42</v>
      </c>
      <c r="E331" s="56">
        <f t="shared" si="10"/>
        <v>32.42</v>
      </c>
      <c r="F331" s="72">
        <v>0</v>
      </c>
      <c r="G331" s="56">
        <v>0</v>
      </c>
      <c r="H331" s="23">
        <f t="shared" si="11"/>
        <v>0</v>
      </c>
      <c r="I331" s="21" t="str">
        <f>VLOOKUP(B331,'FOLHA RESUMIDA'!C:D,2,0)</f>
        <v>ALICE JULIANA X DE PONTES</v>
      </c>
    </row>
    <row r="332" spans="1:9">
      <c r="A332" s="58">
        <v>1</v>
      </c>
      <c r="B332" s="58">
        <v>3081</v>
      </c>
      <c r="C332" s="57" t="s">
        <v>330</v>
      </c>
      <c r="D332" s="56">
        <v>1265.98</v>
      </c>
      <c r="E332" s="56">
        <f t="shared" si="10"/>
        <v>273.27999999999997</v>
      </c>
      <c r="F332" s="72">
        <v>430.43</v>
      </c>
      <c r="G332" s="56">
        <v>562.27</v>
      </c>
      <c r="H332" s="23">
        <f t="shared" si="11"/>
        <v>992.7</v>
      </c>
      <c r="I332" s="21" t="str">
        <f>VLOOKUP(B332,'FOLHA RESUMIDA'!C:D,2,0)</f>
        <v>MAILTON NOBRE DE MEDEIROS</v>
      </c>
    </row>
    <row r="333" spans="1:9">
      <c r="A333" s="58">
        <v>1</v>
      </c>
      <c r="B333" s="58">
        <v>3084</v>
      </c>
      <c r="C333" s="57" t="s">
        <v>331</v>
      </c>
      <c r="D333" s="56">
        <v>1537.47</v>
      </c>
      <c r="E333" s="56">
        <f t="shared" si="10"/>
        <v>143.19000000000005</v>
      </c>
      <c r="F333" s="72">
        <v>522.74</v>
      </c>
      <c r="G333" s="56">
        <v>871.54</v>
      </c>
      <c r="H333" s="23">
        <f t="shared" si="11"/>
        <v>1394.28</v>
      </c>
      <c r="I333" s="21" t="str">
        <f>VLOOKUP(B333,'FOLHA RESUMIDA'!C:D,2,0)</f>
        <v>NATHALIA V DE A ITAPARICA</v>
      </c>
    </row>
    <row r="334" spans="1:9">
      <c r="A334" s="58">
        <v>1</v>
      </c>
      <c r="B334" s="58">
        <v>3085</v>
      </c>
      <c r="C334" s="57" t="s">
        <v>332</v>
      </c>
      <c r="D334" s="56">
        <v>1537.47</v>
      </c>
      <c r="E334" s="56">
        <f t="shared" si="10"/>
        <v>738.15000000000009</v>
      </c>
      <c r="F334" s="72">
        <v>522.74</v>
      </c>
      <c r="G334" s="56">
        <v>276.58</v>
      </c>
      <c r="H334" s="23">
        <f t="shared" si="11"/>
        <v>799.31999999999994</v>
      </c>
      <c r="I334" s="21" t="str">
        <f>VLOOKUP(B334,'FOLHA RESUMIDA'!C:D,2,0)</f>
        <v>IVO LOURENCO DA SILVA</v>
      </c>
    </row>
    <row r="335" spans="1:9">
      <c r="A335" s="58">
        <v>1</v>
      </c>
      <c r="B335" s="58">
        <v>3092</v>
      </c>
      <c r="C335" s="57" t="s">
        <v>333</v>
      </c>
      <c r="D335" s="56">
        <v>11963.52</v>
      </c>
      <c r="E335" s="56">
        <f t="shared" si="10"/>
        <v>2888.5500000000011</v>
      </c>
      <c r="F335" s="72">
        <v>4067.6</v>
      </c>
      <c r="G335" s="56">
        <v>5007.37</v>
      </c>
      <c r="H335" s="23">
        <f t="shared" si="11"/>
        <v>9074.9699999999993</v>
      </c>
      <c r="I335" s="21" t="str">
        <f>VLOOKUP(B335,'FOLHA RESUMIDA'!C:D,2,0)</f>
        <v>BETY ANNE DE A S CORDULA</v>
      </c>
    </row>
    <row r="336" spans="1:9">
      <c r="A336" s="58">
        <v>1</v>
      </c>
      <c r="B336" s="58">
        <v>3112</v>
      </c>
      <c r="C336" s="57" t="s">
        <v>334</v>
      </c>
      <c r="D336" s="56">
        <v>1537.47</v>
      </c>
      <c r="E336" s="56">
        <f t="shared" si="10"/>
        <v>871.43000000000006</v>
      </c>
      <c r="F336" s="72">
        <v>522.74</v>
      </c>
      <c r="G336" s="56">
        <v>143.30000000000001</v>
      </c>
      <c r="H336" s="23">
        <f t="shared" si="11"/>
        <v>666.04</v>
      </c>
      <c r="I336" s="21" t="str">
        <f>VLOOKUP(B336,'FOLHA RESUMIDA'!C:D,2,0)</f>
        <v>DIEGO SCHMITH OLIVEIRA DE LIMA</v>
      </c>
    </row>
    <row r="337" spans="1:9">
      <c r="A337" s="58">
        <v>1</v>
      </c>
      <c r="B337" s="58">
        <v>3113</v>
      </c>
      <c r="C337" s="57" t="s">
        <v>335</v>
      </c>
      <c r="D337" s="56">
        <v>2049.96</v>
      </c>
      <c r="E337" s="56">
        <f t="shared" si="10"/>
        <v>2049.96</v>
      </c>
      <c r="F337" s="72">
        <v>0</v>
      </c>
      <c r="G337" s="56">
        <v>0</v>
      </c>
      <c r="H337" s="23">
        <f t="shared" si="11"/>
        <v>0</v>
      </c>
      <c r="I337" s="21" t="str">
        <f>VLOOKUP(B337,'FOLHA RESUMIDA'!C:D,2,0)</f>
        <v>CYNTHIA MARIA REGIS SIQUEIRA</v>
      </c>
    </row>
    <row r="338" spans="1:9">
      <c r="A338" s="58">
        <v>1</v>
      </c>
      <c r="B338" s="58">
        <v>3132</v>
      </c>
      <c r="C338" s="57" t="s">
        <v>336</v>
      </c>
      <c r="D338" s="56">
        <v>2137.17</v>
      </c>
      <c r="E338" s="56">
        <f t="shared" si="10"/>
        <v>644.22</v>
      </c>
      <c r="F338" s="72">
        <v>817.97</v>
      </c>
      <c r="G338" s="56">
        <v>674.98</v>
      </c>
      <c r="H338" s="23">
        <f t="shared" si="11"/>
        <v>1492.95</v>
      </c>
      <c r="I338" s="21" t="str">
        <f>VLOOKUP(B338,'FOLHA RESUMIDA'!C:D,2,0)</f>
        <v>TALITA ANDREIA MARTINS GONZAGA</v>
      </c>
    </row>
    <row r="339" spans="1:9">
      <c r="A339" s="58">
        <v>1</v>
      </c>
      <c r="B339" s="58">
        <v>3134</v>
      </c>
      <c r="C339" s="57" t="s">
        <v>337</v>
      </c>
      <c r="D339" s="56">
        <v>1894.86</v>
      </c>
      <c r="E339" s="56">
        <f t="shared" si="10"/>
        <v>157.94999999999982</v>
      </c>
      <c r="F339" s="72">
        <v>522.74</v>
      </c>
      <c r="G339" s="56">
        <v>1214.17</v>
      </c>
      <c r="H339" s="23">
        <f t="shared" si="11"/>
        <v>1736.91</v>
      </c>
      <c r="I339" s="21" t="str">
        <f>VLOOKUP(B339,'FOLHA RESUMIDA'!C:D,2,0)</f>
        <v>ESTEVAN DE ALMEIDA FALCAO</v>
      </c>
    </row>
    <row r="340" spans="1:9">
      <c r="A340" s="58">
        <v>1</v>
      </c>
      <c r="B340" s="58">
        <v>3135</v>
      </c>
      <c r="C340" s="57" t="s">
        <v>338</v>
      </c>
      <c r="D340" s="56">
        <v>4939.24</v>
      </c>
      <c r="E340" s="56">
        <f t="shared" si="10"/>
        <v>902.73999999999978</v>
      </c>
      <c r="F340" s="72">
        <v>1587.44</v>
      </c>
      <c r="G340" s="56">
        <v>2449.06</v>
      </c>
      <c r="H340" s="23">
        <f t="shared" si="11"/>
        <v>4036.5</v>
      </c>
      <c r="I340" s="21" t="str">
        <f>VLOOKUP(B340,'FOLHA RESUMIDA'!C:D,2,0)</f>
        <v>RAFAEL DE MENEZES E S PIRES</v>
      </c>
    </row>
    <row r="341" spans="1:9">
      <c r="A341" s="58">
        <v>1</v>
      </c>
      <c r="B341" s="58">
        <v>3136</v>
      </c>
      <c r="C341" s="57" t="s">
        <v>339</v>
      </c>
      <c r="D341" s="56">
        <v>3857.37</v>
      </c>
      <c r="E341" s="56">
        <f t="shared" si="10"/>
        <v>886.88999999999987</v>
      </c>
      <c r="F341" s="72">
        <v>1043.01</v>
      </c>
      <c r="G341" s="56">
        <v>1927.47</v>
      </c>
      <c r="H341" s="23">
        <f t="shared" si="11"/>
        <v>2970.48</v>
      </c>
      <c r="I341" s="21" t="str">
        <f>VLOOKUP(B341,'FOLHA RESUMIDA'!C:D,2,0)</f>
        <v>ALEXANDER BEZERRA</v>
      </c>
    </row>
    <row r="342" spans="1:9">
      <c r="A342" s="58">
        <v>1</v>
      </c>
      <c r="B342" s="58">
        <v>3137</v>
      </c>
      <c r="C342" s="57" t="s">
        <v>340</v>
      </c>
      <c r="D342" s="56">
        <v>1537.47</v>
      </c>
      <c r="E342" s="56">
        <f t="shared" si="10"/>
        <v>590.98</v>
      </c>
      <c r="F342" s="72">
        <v>522.74</v>
      </c>
      <c r="G342" s="56">
        <v>423.75</v>
      </c>
      <c r="H342" s="23">
        <f t="shared" si="11"/>
        <v>946.49</v>
      </c>
      <c r="I342" s="21" t="str">
        <f>VLOOKUP(B342,'FOLHA RESUMIDA'!C:D,2,0)</f>
        <v>JULIANA DE BARROS S LOPES DIAS</v>
      </c>
    </row>
    <row r="343" spans="1:9">
      <c r="A343" s="58">
        <v>1</v>
      </c>
      <c r="B343" s="58">
        <v>3138</v>
      </c>
      <c r="C343" s="57" t="s">
        <v>341</v>
      </c>
      <c r="D343" s="56">
        <v>1537.47</v>
      </c>
      <c r="E343" s="56">
        <f t="shared" si="10"/>
        <v>531.51</v>
      </c>
      <c r="F343" s="72">
        <v>522.74</v>
      </c>
      <c r="G343" s="56">
        <v>483.22</v>
      </c>
      <c r="H343" s="23">
        <f t="shared" si="11"/>
        <v>1005.96</v>
      </c>
      <c r="I343" s="21" t="str">
        <f>VLOOKUP(B343,'FOLHA RESUMIDA'!C:D,2,0)</f>
        <v>MANUELA SILVA DE LIMA B DA PAZ</v>
      </c>
    </row>
    <row r="344" spans="1:9">
      <c r="A344" s="58">
        <v>1</v>
      </c>
      <c r="B344" s="58">
        <v>3139</v>
      </c>
      <c r="C344" s="57" t="s">
        <v>342</v>
      </c>
      <c r="D344" s="56">
        <v>1537.47</v>
      </c>
      <c r="E344" s="56">
        <f t="shared" si="10"/>
        <v>333.78</v>
      </c>
      <c r="F344" s="72">
        <v>522.74</v>
      </c>
      <c r="G344" s="56">
        <v>680.95</v>
      </c>
      <c r="H344" s="23">
        <f t="shared" si="11"/>
        <v>1203.69</v>
      </c>
      <c r="I344" s="21" t="str">
        <f>VLOOKUP(B344,'FOLHA RESUMIDA'!C:D,2,0)</f>
        <v>JOAO ROBERTO  MACHADO ARAUJO</v>
      </c>
    </row>
    <row r="345" spans="1:9">
      <c r="A345" s="58">
        <v>1</v>
      </c>
      <c r="B345" s="58">
        <v>3141</v>
      </c>
      <c r="C345" s="57" t="s">
        <v>343</v>
      </c>
      <c r="D345" s="56">
        <v>1537.47</v>
      </c>
      <c r="E345" s="56">
        <f t="shared" si="10"/>
        <v>250.35000000000014</v>
      </c>
      <c r="F345" s="72">
        <v>522.74</v>
      </c>
      <c r="G345" s="56">
        <v>764.38</v>
      </c>
      <c r="H345" s="23">
        <f t="shared" si="11"/>
        <v>1287.1199999999999</v>
      </c>
      <c r="I345" s="21" t="str">
        <f>VLOOKUP(B345,'FOLHA RESUMIDA'!C:D,2,0)</f>
        <v>LIVIA QUEIROZ DE OLIVEIRA</v>
      </c>
    </row>
    <row r="346" spans="1:9">
      <c r="A346" s="58">
        <v>1</v>
      </c>
      <c r="B346" s="58">
        <v>3147</v>
      </c>
      <c r="C346" s="57" t="s">
        <v>344</v>
      </c>
      <c r="D346" s="56">
        <v>1048.8800000000001</v>
      </c>
      <c r="E346" s="56">
        <f t="shared" si="10"/>
        <v>134.15000000000009</v>
      </c>
      <c r="F346" s="72">
        <v>356.62</v>
      </c>
      <c r="G346" s="56">
        <v>558.11</v>
      </c>
      <c r="H346" s="23">
        <f t="shared" si="11"/>
        <v>914.73</v>
      </c>
      <c r="I346" s="21" t="str">
        <f>VLOOKUP(B346,'FOLHA RESUMIDA'!C:D,2,0)</f>
        <v>ALZENIRA PEREIRA DA SILVA</v>
      </c>
    </row>
    <row r="347" spans="1:9">
      <c r="A347" s="58">
        <v>1</v>
      </c>
      <c r="B347" s="58">
        <v>3150</v>
      </c>
      <c r="C347" s="57" t="s">
        <v>345</v>
      </c>
      <c r="D347" s="56">
        <v>1181.3900000000001</v>
      </c>
      <c r="E347" s="56">
        <f t="shared" si="10"/>
        <v>824.7700000000001</v>
      </c>
      <c r="F347" s="72">
        <v>356.62</v>
      </c>
      <c r="G347" s="56">
        <v>0</v>
      </c>
      <c r="H347" s="23">
        <f t="shared" si="11"/>
        <v>356.62</v>
      </c>
      <c r="I347" s="21" t="str">
        <f>VLOOKUP(B347,'FOLHA RESUMIDA'!C:D,2,0)</f>
        <v>BRUNA ALVES DE SOUSA</v>
      </c>
    </row>
    <row r="348" spans="1:9">
      <c r="A348" s="58">
        <v>1</v>
      </c>
      <c r="B348" s="58">
        <v>3152</v>
      </c>
      <c r="C348" s="57" t="s">
        <v>346</v>
      </c>
      <c r="D348" s="56">
        <v>1398.51</v>
      </c>
      <c r="E348" s="56">
        <f t="shared" si="10"/>
        <v>1398.51</v>
      </c>
      <c r="F348" s="72">
        <v>0</v>
      </c>
      <c r="G348" s="56">
        <v>0</v>
      </c>
      <c r="H348" s="23">
        <f t="shared" si="11"/>
        <v>0</v>
      </c>
      <c r="I348" s="21" t="str">
        <f>VLOOKUP(B348,'FOLHA RESUMIDA'!C:D,2,0)</f>
        <v>DANIEL CIRILO DOS SANTOS</v>
      </c>
    </row>
    <row r="349" spans="1:9">
      <c r="A349" s="58">
        <v>1</v>
      </c>
      <c r="B349" s="58">
        <v>3154</v>
      </c>
      <c r="C349" s="57" t="s">
        <v>347</v>
      </c>
      <c r="D349" s="56">
        <v>1048.8800000000001</v>
      </c>
      <c r="E349" s="56">
        <f t="shared" si="10"/>
        <v>81.810000000000059</v>
      </c>
      <c r="F349" s="72">
        <v>356.62</v>
      </c>
      <c r="G349" s="56">
        <v>610.45000000000005</v>
      </c>
      <c r="H349" s="23">
        <f t="shared" si="11"/>
        <v>967.07</v>
      </c>
      <c r="I349" s="21" t="str">
        <f>VLOOKUP(B349,'FOLHA RESUMIDA'!C:D,2,0)</f>
        <v>DANIELLE D O A DE MIRANDA</v>
      </c>
    </row>
    <row r="350" spans="1:9">
      <c r="A350" s="58">
        <v>1</v>
      </c>
      <c r="B350" s="58">
        <v>3155</v>
      </c>
      <c r="C350" s="57" t="s">
        <v>348</v>
      </c>
      <c r="D350" s="56">
        <v>4656.5600000000004</v>
      </c>
      <c r="E350" s="56">
        <f t="shared" si="10"/>
        <v>1312.6200000000003</v>
      </c>
      <c r="F350" s="72">
        <v>1583.23</v>
      </c>
      <c r="G350" s="56">
        <v>1760.71</v>
      </c>
      <c r="H350" s="23">
        <f t="shared" si="11"/>
        <v>3343.94</v>
      </c>
      <c r="I350" s="21" t="str">
        <f>VLOOKUP(B350,'FOLHA RESUMIDA'!C:D,2,0)</f>
        <v>DANIELLY R C DE LIRA</v>
      </c>
    </row>
    <row r="351" spans="1:9">
      <c r="A351" s="58">
        <v>1</v>
      </c>
      <c r="B351" s="58">
        <v>3156</v>
      </c>
      <c r="C351" s="57" t="s">
        <v>349</v>
      </c>
      <c r="D351" s="56">
        <v>1048.8800000000001</v>
      </c>
      <c r="E351" s="56">
        <f t="shared" si="10"/>
        <v>596.25000000000011</v>
      </c>
      <c r="F351" s="72">
        <v>356.62</v>
      </c>
      <c r="G351" s="56">
        <v>96.01</v>
      </c>
      <c r="H351" s="23">
        <f t="shared" si="11"/>
        <v>452.63</v>
      </c>
      <c r="I351" s="21" t="str">
        <f>VLOOKUP(B351,'FOLHA RESUMIDA'!C:D,2,0)</f>
        <v>GILVANEIDE LAURENTINO MARTINS</v>
      </c>
    </row>
    <row r="352" spans="1:9">
      <c r="A352" s="58">
        <v>1</v>
      </c>
      <c r="B352" s="58">
        <v>3158</v>
      </c>
      <c r="C352" s="57" t="s">
        <v>350</v>
      </c>
      <c r="D352" s="56">
        <v>5085.49</v>
      </c>
      <c r="E352" s="56">
        <f t="shared" si="10"/>
        <v>1419.2299999999996</v>
      </c>
      <c r="F352" s="72">
        <v>1583.23</v>
      </c>
      <c r="G352" s="56">
        <v>2083.0300000000002</v>
      </c>
      <c r="H352" s="23">
        <f t="shared" si="11"/>
        <v>3666.26</v>
      </c>
      <c r="I352" s="21" t="str">
        <f>VLOOKUP(B352,'FOLHA RESUMIDA'!C:D,2,0)</f>
        <v>HYWRE CESAR DE BRITO PINTO</v>
      </c>
    </row>
    <row r="353" spans="1:9">
      <c r="A353" s="58">
        <v>1</v>
      </c>
      <c r="B353" s="58">
        <v>3159</v>
      </c>
      <c r="C353" s="57" t="s">
        <v>351</v>
      </c>
      <c r="D353" s="56">
        <v>1537.47</v>
      </c>
      <c r="E353" s="56">
        <f t="shared" si="10"/>
        <v>138.89999999999986</v>
      </c>
      <c r="F353" s="72">
        <v>522.74</v>
      </c>
      <c r="G353" s="56">
        <v>875.83</v>
      </c>
      <c r="H353" s="23">
        <f t="shared" si="11"/>
        <v>1398.5700000000002</v>
      </c>
      <c r="I353" s="21" t="str">
        <f>VLOOKUP(B353,'FOLHA RESUMIDA'!C:D,2,0)</f>
        <v>JOSE ELIVELTON G DE OLIVEIRA</v>
      </c>
    </row>
    <row r="354" spans="1:9">
      <c r="A354" s="58">
        <v>1</v>
      </c>
      <c r="B354" s="58">
        <v>3160</v>
      </c>
      <c r="C354" s="57" t="s">
        <v>352</v>
      </c>
      <c r="D354" s="56">
        <v>1537.47</v>
      </c>
      <c r="E354" s="56">
        <f t="shared" si="10"/>
        <v>575.26</v>
      </c>
      <c r="F354" s="72">
        <v>522.74</v>
      </c>
      <c r="G354" s="56">
        <v>439.47</v>
      </c>
      <c r="H354" s="23">
        <f t="shared" si="11"/>
        <v>962.21</v>
      </c>
      <c r="I354" s="21" t="str">
        <f>VLOOKUP(B354,'FOLHA RESUMIDA'!C:D,2,0)</f>
        <v>LUCIANNA NUNES LIRA</v>
      </c>
    </row>
    <row r="355" spans="1:9">
      <c r="A355" s="58">
        <v>1</v>
      </c>
      <c r="B355" s="58">
        <v>3164</v>
      </c>
      <c r="C355" s="57" t="s">
        <v>353</v>
      </c>
      <c r="D355" s="56">
        <v>1595.73</v>
      </c>
      <c r="E355" s="56">
        <f t="shared" si="10"/>
        <v>247.59999999999991</v>
      </c>
      <c r="F355" s="72">
        <v>581</v>
      </c>
      <c r="G355" s="56">
        <v>767.13</v>
      </c>
      <c r="H355" s="23">
        <f t="shared" si="11"/>
        <v>1348.13</v>
      </c>
      <c r="I355" s="21" t="str">
        <f>VLOOKUP(B355,'FOLHA RESUMIDA'!C:D,2,0)</f>
        <v>MONIQUE FERRAZ PEREIRA</v>
      </c>
    </row>
    <row r="356" spans="1:9">
      <c r="A356" s="58">
        <v>1</v>
      </c>
      <c r="B356" s="58">
        <v>3165</v>
      </c>
      <c r="C356" s="57" t="s">
        <v>354</v>
      </c>
      <c r="D356" s="56">
        <v>2176.7199999999998</v>
      </c>
      <c r="E356" s="56">
        <f t="shared" si="10"/>
        <v>865.56999999999971</v>
      </c>
      <c r="F356" s="72">
        <v>522.74</v>
      </c>
      <c r="G356" s="56">
        <v>788.41</v>
      </c>
      <c r="H356" s="23">
        <f t="shared" si="11"/>
        <v>1311.15</v>
      </c>
      <c r="I356" s="21" t="str">
        <f>VLOOKUP(B356,'FOLHA RESUMIDA'!C:D,2,0)</f>
        <v>PATRICIA SERPA PEIXOTO</v>
      </c>
    </row>
    <row r="357" spans="1:9">
      <c r="A357" s="58">
        <v>1</v>
      </c>
      <c r="B357" s="58">
        <v>3167</v>
      </c>
      <c r="C357" s="57" t="s">
        <v>355</v>
      </c>
      <c r="D357" s="56">
        <v>6650.48</v>
      </c>
      <c r="E357" s="56">
        <f t="shared" si="10"/>
        <v>2017.3099999999995</v>
      </c>
      <c r="F357" s="72">
        <v>2261.16</v>
      </c>
      <c r="G357" s="56">
        <v>2372.0100000000002</v>
      </c>
      <c r="H357" s="23">
        <f t="shared" si="11"/>
        <v>4633.17</v>
      </c>
      <c r="I357" s="21" t="str">
        <f>VLOOKUP(B357,'FOLHA RESUMIDA'!C:D,2,0)</f>
        <v>POLYANA BEZERRA SOUTO SANTOS</v>
      </c>
    </row>
    <row r="358" spans="1:9">
      <c r="A358" s="58">
        <v>1</v>
      </c>
      <c r="B358" s="58">
        <v>3169</v>
      </c>
      <c r="C358" s="57" t="s">
        <v>356</v>
      </c>
      <c r="D358" s="56">
        <v>1048.8800000000001</v>
      </c>
      <c r="E358" s="56">
        <f t="shared" si="10"/>
        <v>203.20000000000005</v>
      </c>
      <c r="F358" s="72">
        <v>356.62</v>
      </c>
      <c r="G358" s="56">
        <v>489.06</v>
      </c>
      <c r="H358" s="23">
        <f t="shared" si="11"/>
        <v>845.68000000000006</v>
      </c>
      <c r="I358" s="21" t="str">
        <f>VLOOKUP(B358,'FOLHA RESUMIDA'!C:D,2,0)</f>
        <v>RENATA BEZERRA DA SILVA</v>
      </c>
    </row>
    <row r="359" spans="1:9">
      <c r="A359" s="58">
        <v>1</v>
      </c>
      <c r="B359" s="58">
        <v>3171</v>
      </c>
      <c r="C359" s="57" t="s">
        <v>357</v>
      </c>
      <c r="D359" s="56">
        <v>2078.0700000000002</v>
      </c>
      <c r="E359" s="56">
        <f t="shared" si="10"/>
        <v>605.37000000000012</v>
      </c>
      <c r="F359" s="72">
        <v>522.74</v>
      </c>
      <c r="G359" s="56">
        <v>949.96</v>
      </c>
      <c r="H359" s="23">
        <f t="shared" si="11"/>
        <v>1472.7</v>
      </c>
      <c r="I359" s="21" t="str">
        <f>VLOOKUP(B359,'FOLHA RESUMIDA'!C:D,2,0)</f>
        <v>ROSY KELLY LIMA DA S PIMENTEL</v>
      </c>
    </row>
    <row r="360" spans="1:9">
      <c r="A360" s="58">
        <v>1</v>
      </c>
      <c r="B360" s="58">
        <v>3172</v>
      </c>
      <c r="C360" s="57" t="s">
        <v>358</v>
      </c>
      <c r="D360" s="56">
        <v>1048.8800000000001</v>
      </c>
      <c r="E360" s="56">
        <f t="shared" si="10"/>
        <v>238.29000000000008</v>
      </c>
      <c r="F360" s="72">
        <v>356.62</v>
      </c>
      <c r="G360" s="56">
        <v>453.97</v>
      </c>
      <c r="H360" s="23">
        <f t="shared" si="11"/>
        <v>810.59</v>
      </c>
      <c r="I360" s="21" t="str">
        <f>VLOOKUP(B360,'FOLHA RESUMIDA'!C:D,2,0)</f>
        <v>SAVIO BARCELOS DE MELO</v>
      </c>
    </row>
    <row r="361" spans="1:9">
      <c r="A361" s="58">
        <v>1</v>
      </c>
      <c r="B361" s="58">
        <v>3173</v>
      </c>
      <c r="C361" s="57" t="s">
        <v>359</v>
      </c>
      <c r="D361" s="56">
        <v>1048.8800000000001</v>
      </c>
      <c r="E361" s="56">
        <f t="shared" si="10"/>
        <v>413.34000000000015</v>
      </c>
      <c r="F361" s="72">
        <v>356.62</v>
      </c>
      <c r="G361" s="56">
        <v>278.92</v>
      </c>
      <c r="H361" s="23">
        <f t="shared" si="11"/>
        <v>635.54</v>
      </c>
      <c r="I361" s="21" t="str">
        <f>VLOOKUP(B361,'FOLHA RESUMIDA'!C:D,2,0)</f>
        <v>TARCILLA CANDIDA DO NASCIMENTO</v>
      </c>
    </row>
    <row r="362" spans="1:9">
      <c r="A362" s="58">
        <v>1</v>
      </c>
      <c r="B362" s="58">
        <v>3175</v>
      </c>
      <c r="C362" s="57" t="s">
        <v>361</v>
      </c>
      <c r="D362" s="56">
        <v>7278.17</v>
      </c>
      <c r="E362" s="56">
        <f t="shared" si="10"/>
        <v>2863.2299999999996</v>
      </c>
      <c r="F362" s="72">
        <v>2261.16</v>
      </c>
      <c r="G362" s="56">
        <v>2153.7800000000002</v>
      </c>
      <c r="H362" s="23">
        <f t="shared" si="11"/>
        <v>4414.9400000000005</v>
      </c>
      <c r="I362" s="21" t="str">
        <f>VLOOKUP(B362,'FOLHA RESUMIDA'!C:D,2,0)</f>
        <v>VIVIANE SOARES DE JESUS</v>
      </c>
    </row>
    <row r="363" spans="1:9">
      <c r="A363" s="58">
        <v>1</v>
      </c>
      <c r="B363" s="58">
        <v>3177</v>
      </c>
      <c r="C363" s="57" t="s">
        <v>362</v>
      </c>
      <c r="D363" s="56">
        <v>4656.5600000000004</v>
      </c>
      <c r="E363" s="56">
        <f t="shared" si="10"/>
        <v>945.36000000000058</v>
      </c>
      <c r="F363" s="72">
        <v>1583.23</v>
      </c>
      <c r="G363" s="56">
        <v>2127.9699999999998</v>
      </c>
      <c r="H363" s="23">
        <f t="shared" si="11"/>
        <v>3711.2</v>
      </c>
      <c r="I363" s="21" t="str">
        <f>VLOOKUP(B363,'FOLHA RESUMIDA'!C:D,2,0)</f>
        <v>DEMOSTENES FIGUEIREDO DE SOUSA</v>
      </c>
    </row>
    <row r="364" spans="1:9">
      <c r="A364" s="58">
        <v>1</v>
      </c>
      <c r="B364" s="58">
        <v>3178</v>
      </c>
      <c r="C364" s="57" t="s">
        <v>363</v>
      </c>
      <c r="D364" s="56">
        <v>10280.42</v>
      </c>
      <c r="E364" s="56">
        <f t="shared" si="10"/>
        <v>10058.57</v>
      </c>
      <c r="F364" s="72">
        <v>0</v>
      </c>
      <c r="G364" s="56">
        <v>221.85</v>
      </c>
      <c r="H364" s="23">
        <f t="shared" si="11"/>
        <v>221.85</v>
      </c>
      <c r="I364" s="21" t="str">
        <f>VLOOKUP(B364,'FOLHA RESUMIDA'!C:D,2,0)</f>
        <v>HOSANA SUELEM S DE MIRANDA</v>
      </c>
    </row>
    <row r="365" spans="1:9">
      <c r="A365" s="58">
        <v>1</v>
      </c>
      <c r="B365" s="58">
        <v>3180</v>
      </c>
      <c r="C365" s="57" t="s">
        <v>364</v>
      </c>
      <c r="D365" s="56">
        <v>6653.02</v>
      </c>
      <c r="E365" s="56">
        <f t="shared" si="10"/>
        <v>1731.9300000000003</v>
      </c>
      <c r="F365" s="72">
        <v>2261.16</v>
      </c>
      <c r="G365" s="56">
        <v>2659.93</v>
      </c>
      <c r="H365" s="23">
        <f t="shared" si="11"/>
        <v>4921.09</v>
      </c>
      <c r="I365" s="21" t="str">
        <f>VLOOKUP(B365,'FOLHA RESUMIDA'!C:D,2,0)</f>
        <v>CAIO CESAR DE A R SILVA</v>
      </c>
    </row>
    <row r="366" spans="1:9">
      <c r="A366" s="58">
        <v>1</v>
      </c>
      <c r="B366" s="58">
        <v>3182</v>
      </c>
      <c r="C366" s="57" t="s">
        <v>365</v>
      </c>
      <c r="D366" s="56">
        <v>1537.47</v>
      </c>
      <c r="E366" s="56">
        <f t="shared" si="10"/>
        <v>714.58</v>
      </c>
      <c r="F366" s="72">
        <v>522.74</v>
      </c>
      <c r="G366" s="56">
        <v>300.14999999999998</v>
      </c>
      <c r="H366" s="23">
        <f t="shared" si="11"/>
        <v>822.89</v>
      </c>
      <c r="I366" s="21" t="str">
        <f>VLOOKUP(B366,'FOLHA RESUMIDA'!C:D,2,0)</f>
        <v>VANELLY FERREIRA DE SOUZA</v>
      </c>
    </row>
    <row r="367" spans="1:9">
      <c r="A367" s="58">
        <v>1</v>
      </c>
      <c r="B367" s="58">
        <v>3183</v>
      </c>
      <c r="C367" s="57" t="s">
        <v>366</v>
      </c>
      <c r="D367" s="56">
        <v>1894.86</v>
      </c>
      <c r="E367" s="56">
        <f t="shared" si="10"/>
        <v>551.3599999999999</v>
      </c>
      <c r="F367" s="72">
        <v>522.74</v>
      </c>
      <c r="G367" s="56">
        <v>820.76</v>
      </c>
      <c r="H367" s="23">
        <f t="shared" si="11"/>
        <v>1343.5</v>
      </c>
      <c r="I367" s="21" t="str">
        <f>VLOOKUP(B367,'FOLHA RESUMIDA'!C:D,2,0)</f>
        <v>DALETE VICENTE DE LIMA</v>
      </c>
    </row>
    <row r="368" spans="1:9">
      <c r="A368" s="58">
        <v>1</v>
      </c>
      <c r="B368" s="58">
        <v>3193</v>
      </c>
      <c r="C368" s="57" t="s">
        <v>367</v>
      </c>
      <c r="D368" s="56">
        <v>1537.47</v>
      </c>
      <c r="E368" s="56">
        <f t="shared" si="10"/>
        <v>604.38</v>
      </c>
      <c r="F368" s="72">
        <v>522.74</v>
      </c>
      <c r="G368" s="56">
        <v>410.35</v>
      </c>
      <c r="H368" s="23">
        <f t="shared" si="11"/>
        <v>933.09</v>
      </c>
      <c r="I368" s="21" t="str">
        <f>VLOOKUP(B368,'FOLHA RESUMIDA'!C:D,2,0)</f>
        <v>THAMYRIS FERREIRA SANTOS</v>
      </c>
    </row>
    <row r="369" spans="1:9">
      <c r="A369" s="58">
        <v>1</v>
      </c>
      <c r="B369" s="58">
        <v>3194</v>
      </c>
      <c r="C369" s="57" t="s">
        <v>368</v>
      </c>
      <c r="D369" s="56">
        <v>8834.7900000000009</v>
      </c>
      <c r="E369" s="56">
        <f t="shared" si="10"/>
        <v>3567.8900000000012</v>
      </c>
      <c r="F369" s="72">
        <v>2860.93</v>
      </c>
      <c r="G369" s="56">
        <v>2405.9699999999998</v>
      </c>
      <c r="H369" s="23">
        <f t="shared" si="11"/>
        <v>5266.9</v>
      </c>
      <c r="I369" s="21" t="str">
        <f>VLOOKUP(B369,'FOLHA RESUMIDA'!C:D,2,0)</f>
        <v>ODAYANNA KESSY F MONTEIRO</v>
      </c>
    </row>
    <row r="370" spans="1:9">
      <c r="A370" s="58">
        <v>1</v>
      </c>
      <c r="B370" s="58">
        <v>3201</v>
      </c>
      <c r="C370" s="57" t="s">
        <v>369</v>
      </c>
      <c r="D370" s="56">
        <v>1265.98</v>
      </c>
      <c r="E370" s="56">
        <f t="shared" si="10"/>
        <v>182.1099999999999</v>
      </c>
      <c r="F370" s="72">
        <v>430.43</v>
      </c>
      <c r="G370" s="56">
        <v>653.44000000000005</v>
      </c>
      <c r="H370" s="23">
        <f t="shared" si="11"/>
        <v>1083.8700000000001</v>
      </c>
      <c r="I370" s="21" t="str">
        <f>VLOOKUP(B370,'FOLHA RESUMIDA'!C:D,2,0)</f>
        <v>LUCIENE TORRES GALINDO DE MELO</v>
      </c>
    </row>
    <row r="371" spans="1:9">
      <c r="A371" s="58">
        <v>1</v>
      </c>
      <c r="B371" s="58">
        <v>3206</v>
      </c>
      <c r="C371" s="57" t="s">
        <v>370</v>
      </c>
      <c r="D371" s="56">
        <v>5739.47</v>
      </c>
      <c r="E371" s="56">
        <f t="shared" si="10"/>
        <v>712.09000000000015</v>
      </c>
      <c r="F371" s="72">
        <v>1951.42</v>
      </c>
      <c r="G371" s="56">
        <v>3075.96</v>
      </c>
      <c r="H371" s="23">
        <f t="shared" si="11"/>
        <v>5027.38</v>
      </c>
      <c r="I371" s="21" t="str">
        <f>VLOOKUP(B371,'FOLHA RESUMIDA'!C:D,2,0)</f>
        <v>MARCELO JOSE XIMENES MENELAU</v>
      </c>
    </row>
    <row r="372" spans="1:9">
      <c r="A372" s="58">
        <v>1</v>
      </c>
      <c r="B372" s="58">
        <v>3208</v>
      </c>
      <c r="C372" s="57" t="s">
        <v>371</v>
      </c>
      <c r="D372" s="56">
        <v>3797.94</v>
      </c>
      <c r="E372" s="56">
        <f t="shared" si="10"/>
        <v>550.0300000000002</v>
      </c>
      <c r="F372" s="72">
        <v>1291.3</v>
      </c>
      <c r="G372" s="56">
        <v>1956.61</v>
      </c>
      <c r="H372" s="23">
        <f t="shared" si="11"/>
        <v>3247.91</v>
      </c>
      <c r="I372" s="21" t="str">
        <f>VLOOKUP(B372,'FOLHA RESUMIDA'!C:D,2,0)</f>
        <v>FABIOLA LAPORTE DE A TRINDADE</v>
      </c>
    </row>
    <row r="373" spans="1:9">
      <c r="A373" s="58">
        <v>1</v>
      </c>
      <c r="B373" s="58">
        <v>3210</v>
      </c>
      <c r="C373" s="57" t="s">
        <v>372</v>
      </c>
      <c r="D373" s="56">
        <v>1687.97</v>
      </c>
      <c r="E373" s="56">
        <f t="shared" si="10"/>
        <v>1687.97</v>
      </c>
      <c r="F373" s="72">
        <v>0</v>
      </c>
      <c r="G373" s="56">
        <v>0</v>
      </c>
      <c r="H373" s="23">
        <f t="shared" si="11"/>
        <v>0</v>
      </c>
      <c r="I373" s="21" t="str">
        <f>VLOOKUP(B373,'FOLHA RESUMIDA'!C:D,2,0)</f>
        <v>GILVANIA MARIA DE S MENDES</v>
      </c>
    </row>
    <row r="374" spans="1:9">
      <c r="A374" s="58">
        <v>1</v>
      </c>
      <c r="B374" s="58">
        <v>3220</v>
      </c>
      <c r="C374" s="57" t="s">
        <v>373</v>
      </c>
      <c r="D374" s="56">
        <v>7174.34</v>
      </c>
      <c r="E374" s="56">
        <f t="shared" si="10"/>
        <v>1629.08</v>
      </c>
      <c r="F374" s="72">
        <v>2439.2800000000002</v>
      </c>
      <c r="G374" s="56">
        <v>3105.98</v>
      </c>
      <c r="H374" s="23">
        <f t="shared" si="11"/>
        <v>5545.26</v>
      </c>
      <c r="I374" s="21" t="str">
        <f>VLOOKUP(B374,'FOLHA RESUMIDA'!C:D,2,0)</f>
        <v>RENATA RODRIGUES C DE MELO</v>
      </c>
    </row>
    <row r="375" spans="1:9">
      <c r="A375" s="58">
        <v>1</v>
      </c>
      <c r="B375" s="58">
        <v>3221</v>
      </c>
      <c r="C375" s="57" t="s">
        <v>374</v>
      </c>
      <c r="D375" s="56">
        <v>1687.97</v>
      </c>
      <c r="E375" s="56">
        <f t="shared" si="10"/>
        <v>306.92000000000007</v>
      </c>
      <c r="F375" s="72">
        <v>573.91</v>
      </c>
      <c r="G375" s="56">
        <v>807.14</v>
      </c>
      <c r="H375" s="23">
        <f t="shared" si="11"/>
        <v>1381.05</v>
      </c>
      <c r="I375" s="21" t="str">
        <f>VLOOKUP(B375,'FOLHA RESUMIDA'!C:D,2,0)</f>
        <v>MARIA ERLANI BARBOSA SILVA</v>
      </c>
    </row>
    <row r="376" spans="1:9">
      <c r="A376" s="58">
        <v>1</v>
      </c>
      <c r="B376" s="58">
        <v>3229</v>
      </c>
      <c r="C376" s="57" t="s">
        <v>375</v>
      </c>
      <c r="D376" s="56">
        <v>1647.46</v>
      </c>
      <c r="E376" s="56">
        <f t="shared" si="10"/>
        <v>654.21</v>
      </c>
      <c r="F376" s="72">
        <v>522.74</v>
      </c>
      <c r="G376" s="56">
        <v>470.51</v>
      </c>
      <c r="H376" s="23">
        <f t="shared" si="11"/>
        <v>993.25</v>
      </c>
      <c r="I376" s="21" t="str">
        <f>VLOOKUP(B376,'FOLHA RESUMIDA'!C:D,2,0)</f>
        <v>WELTON FERNANDES DE PAULA</v>
      </c>
    </row>
    <row r="377" spans="1:9">
      <c r="A377" s="58">
        <v>1</v>
      </c>
      <c r="B377" s="58">
        <v>3230</v>
      </c>
      <c r="C377" s="57" t="s">
        <v>376</v>
      </c>
      <c r="D377" s="56">
        <v>3687.8</v>
      </c>
      <c r="E377" s="56">
        <f t="shared" si="10"/>
        <v>661.88000000000011</v>
      </c>
      <c r="F377" s="72">
        <v>1253.8499999999999</v>
      </c>
      <c r="G377" s="56">
        <v>1772.07</v>
      </c>
      <c r="H377" s="23">
        <f t="shared" si="11"/>
        <v>3025.92</v>
      </c>
      <c r="I377" s="21" t="str">
        <f>VLOOKUP(B377,'FOLHA RESUMIDA'!C:D,2,0)</f>
        <v>GILMAR JORGE DE OLIVEIRA FILHO</v>
      </c>
    </row>
    <row r="378" spans="1:9">
      <c r="A378" s="58">
        <v>1</v>
      </c>
      <c r="B378" s="58">
        <v>3232</v>
      </c>
      <c r="C378" s="57" t="s">
        <v>377</v>
      </c>
      <c r="D378" s="56">
        <v>1537.47</v>
      </c>
      <c r="E378" s="56">
        <f t="shared" si="10"/>
        <v>575.59</v>
      </c>
      <c r="F378" s="72">
        <v>522.74</v>
      </c>
      <c r="G378" s="56">
        <v>439.14</v>
      </c>
      <c r="H378" s="23">
        <f t="shared" si="11"/>
        <v>961.88</v>
      </c>
      <c r="I378" s="21" t="str">
        <f>VLOOKUP(B378,'FOLHA RESUMIDA'!C:D,2,0)</f>
        <v>MARCOS ANTONIO SILVA DE LIMA</v>
      </c>
    </row>
    <row r="379" spans="1:9">
      <c r="A379" s="58">
        <v>1</v>
      </c>
      <c r="B379" s="58">
        <v>3233</v>
      </c>
      <c r="C379" s="57" t="s">
        <v>378</v>
      </c>
      <c r="D379" s="56">
        <v>867.54</v>
      </c>
      <c r="E379" s="56">
        <f t="shared" si="10"/>
        <v>867.54</v>
      </c>
      <c r="F379" s="72">
        <v>0</v>
      </c>
      <c r="G379" s="56">
        <v>0</v>
      </c>
      <c r="H379" s="23">
        <f t="shared" si="11"/>
        <v>0</v>
      </c>
      <c r="I379" s="21" t="str">
        <f>VLOOKUP(B379,'FOLHA RESUMIDA'!C:D,2,0)</f>
        <v>MARIANA JOYCE BEZERRA DA SILVA</v>
      </c>
    </row>
    <row r="380" spans="1:9">
      <c r="A380" s="58">
        <v>1</v>
      </c>
      <c r="B380" s="58">
        <v>3234</v>
      </c>
      <c r="C380" s="57" t="s">
        <v>379</v>
      </c>
      <c r="D380" s="56">
        <v>5741.75</v>
      </c>
      <c r="E380" s="56">
        <f t="shared" si="10"/>
        <v>1912.3599999999997</v>
      </c>
      <c r="F380" s="72">
        <v>2063.67</v>
      </c>
      <c r="G380" s="56">
        <v>1765.72</v>
      </c>
      <c r="H380" s="23">
        <f t="shared" si="11"/>
        <v>3829.3900000000003</v>
      </c>
      <c r="I380" s="21" t="str">
        <f>VLOOKUP(B380,'FOLHA RESUMIDA'!C:D,2,0)</f>
        <v>SANDRO FERREIRA BEZERRA</v>
      </c>
    </row>
    <row r="381" spans="1:9">
      <c r="A381" s="58">
        <v>1</v>
      </c>
      <c r="B381" s="58">
        <v>3237</v>
      </c>
      <c r="C381" s="57" t="s">
        <v>380</v>
      </c>
      <c r="D381" s="56">
        <v>1537.47</v>
      </c>
      <c r="E381" s="56">
        <f t="shared" si="10"/>
        <v>291.6400000000001</v>
      </c>
      <c r="F381" s="72">
        <v>522.74</v>
      </c>
      <c r="G381" s="56">
        <v>723.09</v>
      </c>
      <c r="H381" s="23">
        <f t="shared" si="11"/>
        <v>1245.83</v>
      </c>
      <c r="I381" s="21" t="str">
        <f>VLOOKUP(B381,'FOLHA RESUMIDA'!C:D,2,0)</f>
        <v>LIVIA MARIA DE MORAES</v>
      </c>
    </row>
    <row r="382" spans="1:9">
      <c r="A382" s="58">
        <v>1</v>
      </c>
      <c r="B382" s="58">
        <v>3241</v>
      </c>
      <c r="C382" s="57" t="s">
        <v>381</v>
      </c>
      <c r="D382" s="56">
        <v>1537.47</v>
      </c>
      <c r="E382" s="56">
        <f t="shared" si="10"/>
        <v>427.6099999999999</v>
      </c>
      <c r="F382" s="72">
        <v>522.74</v>
      </c>
      <c r="G382" s="56">
        <v>587.12</v>
      </c>
      <c r="H382" s="23">
        <f t="shared" si="11"/>
        <v>1109.8600000000001</v>
      </c>
      <c r="I382" s="21" t="str">
        <f>VLOOKUP(B382,'FOLHA RESUMIDA'!C:D,2,0)</f>
        <v>EDNALDO LUIZ TRAJANO</v>
      </c>
    </row>
    <row r="383" spans="1:9">
      <c r="A383" s="58">
        <v>1</v>
      </c>
      <c r="B383" s="58">
        <v>3242</v>
      </c>
      <c r="C383" s="57" t="s">
        <v>382</v>
      </c>
      <c r="D383" s="56">
        <v>1537.47</v>
      </c>
      <c r="E383" s="56">
        <f t="shared" si="10"/>
        <v>202.66000000000008</v>
      </c>
      <c r="F383" s="72">
        <v>522.74</v>
      </c>
      <c r="G383" s="56">
        <v>812.07</v>
      </c>
      <c r="H383" s="23">
        <f t="shared" si="11"/>
        <v>1334.81</v>
      </c>
      <c r="I383" s="21" t="str">
        <f>VLOOKUP(B383,'FOLHA RESUMIDA'!C:D,2,0)</f>
        <v>CLAUDIO HENRIQUE G DE OLIVEIRA</v>
      </c>
    </row>
    <row r="384" spans="1:9">
      <c r="A384" s="58">
        <v>1</v>
      </c>
      <c r="B384" s="58">
        <v>3243</v>
      </c>
      <c r="C384" s="57" t="s">
        <v>383</v>
      </c>
      <c r="D384" s="56">
        <v>13292.8</v>
      </c>
      <c r="E384" s="56">
        <f t="shared" si="10"/>
        <v>4145.1899999999987</v>
      </c>
      <c r="F384" s="72">
        <v>4519.55</v>
      </c>
      <c r="G384" s="56">
        <v>4628.0600000000004</v>
      </c>
      <c r="H384" s="23">
        <f t="shared" si="11"/>
        <v>9147.61</v>
      </c>
      <c r="I384" s="21" t="str">
        <f>VLOOKUP(B384,'FOLHA RESUMIDA'!C:D,2,0)</f>
        <v>FLAVIO CLAUDEVAN DE G AMANCIO</v>
      </c>
    </row>
    <row r="385" spans="1:9">
      <c r="A385" s="58">
        <v>1</v>
      </c>
      <c r="B385" s="58">
        <v>3245</v>
      </c>
      <c r="C385" s="57" t="s">
        <v>384</v>
      </c>
      <c r="D385" s="56">
        <v>9057.3700000000008</v>
      </c>
      <c r="E385" s="56">
        <f t="shared" si="10"/>
        <v>2139.4900000000007</v>
      </c>
      <c r="F385" s="72">
        <v>3079.51</v>
      </c>
      <c r="G385" s="56">
        <v>3838.37</v>
      </c>
      <c r="H385" s="23">
        <f t="shared" si="11"/>
        <v>6917.88</v>
      </c>
      <c r="I385" s="21" t="str">
        <f>VLOOKUP(B385,'FOLHA RESUMIDA'!C:D,2,0)</f>
        <v>EUGENIO PACELLI R DE ARAUJO</v>
      </c>
    </row>
    <row r="386" spans="1:9">
      <c r="A386" s="58">
        <v>1</v>
      </c>
      <c r="B386" s="58">
        <v>3247</v>
      </c>
      <c r="C386" s="57" t="s">
        <v>385</v>
      </c>
      <c r="D386" s="56">
        <v>9327.67</v>
      </c>
      <c r="E386" s="56">
        <f t="shared" si="10"/>
        <v>2181.1499999999996</v>
      </c>
      <c r="F386" s="72">
        <v>2654.51</v>
      </c>
      <c r="G386" s="56">
        <v>4492.01</v>
      </c>
      <c r="H386" s="23">
        <f t="shared" si="11"/>
        <v>7146.52</v>
      </c>
      <c r="I386" s="21" t="str">
        <f>VLOOKUP(B386,'FOLHA RESUMIDA'!C:D,2,0)</f>
        <v>LEONARDO ARAUJO PAES BARRETO</v>
      </c>
    </row>
    <row r="387" spans="1:9">
      <c r="A387" s="58">
        <v>1</v>
      </c>
      <c r="B387" s="58">
        <v>3249</v>
      </c>
      <c r="C387" s="57" t="s">
        <v>386</v>
      </c>
      <c r="D387" s="56">
        <v>6091.06</v>
      </c>
      <c r="E387" s="56">
        <f t="shared" si="10"/>
        <v>2045.5200000000004</v>
      </c>
      <c r="F387" s="72">
        <v>1434.78</v>
      </c>
      <c r="G387" s="56">
        <v>2610.7600000000002</v>
      </c>
      <c r="H387" s="23">
        <f t="shared" si="11"/>
        <v>4045.54</v>
      </c>
      <c r="I387" s="21" t="str">
        <f>VLOOKUP(B387,'FOLHA RESUMIDA'!C:D,2,0)</f>
        <v>LUCIANA MARIA BASTO DE AQUINO</v>
      </c>
    </row>
    <row r="388" spans="1:9">
      <c r="A388" s="58">
        <v>1</v>
      </c>
      <c r="B388" s="58">
        <v>3250</v>
      </c>
      <c r="C388" s="57" t="s">
        <v>387</v>
      </c>
      <c r="D388" s="56">
        <v>4227.3100000000004</v>
      </c>
      <c r="E388" s="56">
        <f t="shared" si="10"/>
        <v>1260</v>
      </c>
      <c r="F388" s="72">
        <v>1609.63</v>
      </c>
      <c r="G388" s="56">
        <v>1357.68</v>
      </c>
      <c r="H388" s="23">
        <f t="shared" si="11"/>
        <v>2967.3100000000004</v>
      </c>
      <c r="I388" s="21" t="str">
        <f>VLOOKUP(B388,'FOLHA RESUMIDA'!C:D,2,0)</f>
        <v>GERMANA DE MELO LOBO FREIRE</v>
      </c>
    </row>
    <row r="389" spans="1:9">
      <c r="A389" s="58">
        <v>1</v>
      </c>
      <c r="B389" s="58">
        <v>3256</v>
      </c>
      <c r="C389" s="57" t="s">
        <v>388</v>
      </c>
      <c r="D389" s="56">
        <v>4881.17</v>
      </c>
      <c r="E389" s="56">
        <f t="shared" si="10"/>
        <v>1674.77</v>
      </c>
      <c r="F389" s="72">
        <v>1720.9</v>
      </c>
      <c r="G389" s="56">
        <v>1485.5</v>
      </c>
      <c r="H389" s="23">
        <f t="shared" si="11"/>
        <v>3206.4</v>
      </c>
      <c r="I389" s="21" t="str">
        <f>VLOOKUP(B389,'FOLHA RESUMIDA'!C:D,2,0)</f>
        <v>JOAO ALFREDO SOARES DE AVELLAR</v>
      </c>
    </row>
    <row r="390" spans="1:9">
      <c r="A390" s="58">
        <v>1</v>
      </c>
      <c r="B390" s="58">
        <v>3258</v>
      </c>
      <c r="C390" s="57" t="s">
        <v>389</v>
      </c>
      <c r="D390" s="56">
        <v>15227.74</v>
      </c>
      <c r="E390" s="56">
        <f t="shared" ref="E390:E453" si="12">D390-H390</f>
        <v>2447.4800000000014</v>
      </c>
      <c r="F390" s="72">
        <v>2680.62</v>
      </c>
      <c r="G390" s="56">
        <v>10099.64</v>
      </c>
      <c r="H390" s="23">
        <f t="shared" ref="H390:H453" si="13">G390+F390</f>
        <v>12780.259999999998</v>
      </c>
      <c r="I390" s="21" t="str">
        <f>VLOOKUP(B390,'FOLHA RESUMIDA'!C:D,2,0)</f>
        <v>TIAGO CHAVIER GONCALVES</v>
      </c>
    </row>
    <row r="391" spans="1:9">
      <c r="A391" s="58">
        <v>1</v>
      </c>
      <c r="B391" s="58">
        <v>3260</v>
      </c>
      <c r="C391" s="57" t="s">
        <v>390</v>
      </c>
      <c r="D391" s="56">
        <v>7174.34</v>
      </c>
      <c r="E391" s="56">
        <f t="shared" si="12"/>
        <v>2349.0699999999997</v>
      </c>
      <c r="F391" s="72">
        <v>2439.2800000000002</v>
      </c>
      <c r="G391" s="56">
        <v>2385.9899999999998</v>
      </c>
      <c r="H391" s="23">
        <f t="shared" si="13"/>
        <v>4825.2700000000004</v>
      </c>
      <c r="I391" s="21" t="str">
        <f>VLOOKUP(B391,'FOLHA RESUMIDA'!C:D,2,0)</f>
        <v>LAMARTINE LYRA CRUZ</v>
      </c>
    </row>
    <row r="392" spans="1:9">
      <c r="A392" s="58">
        <v>1</v>
      </c>
      <c r="B392" s="58">
        <v>3261</v>
      </c>
      <c r="C392" s="57" t="s">
        <v>391</v>
      </c>
      <c r="D392" s="56">
        <v>7174.34</v>
      </c>
      <c r="E392" s="56">
        <f t="shared" si="12"/>
        <v>1623.6599999999999</v>
      </c>
      <c r="F392" s="72">
        <v>2439.2800000000002</v>
      </c>
      <c r="G392" s="56">
        <v>3111.4</v>
      </c>
      <c r="H392" s="23">
        <f t="shared" si="13"/>
        <v>5550.68</v>
      </c>
      <c r="I392" s="21" t="str">
        <f>VLOOKUP(B392,'FOLHA RESUMIDA'!C:D,2,0)</f>
        <v>JOSE EDUARDO GUEDES DE ANDRADE</v>
      </c>
    </row>
    <row r="393" spans="1:9">
      <c r="A393" s="58">
        <v>1</v>
      </c>
      <c r="B393" s="58">
        <v>3263</v>
      </c>
      <c r="C393" s="57" t="s">
        <v>393</v>
      </c>
      <c r="D393" s="56">
        <v>7174.34</v>
      </c>
      <c r="E393" s="56">
        <f t="shared" si="12"/>
        <v>1704.5299999999997</v>
      </c>
      <c r="F393" s="72">
        <v>2439.2800000000002</v>
      </c>
      <c r="G393" s="56">
        <v>3030.53</v>
      </c>
      <c r="H393" s="23">
        <f t="shared" si="13"/>
        <v>5469.81</v>
      </c>
      <c r="I393" s="21" t="str">
        <f>VLOOKUP(B393,'FOLHA RESUMIDA'!C:D,2,0)</f>
        <v>ANA CECILIA DE SENA T SOUZA</v>
      </c>
    </row>
    <row r="394" spans="1:9">
      <c r="A394" s="58">
        <v>1</v>
      </c>
      <c r="B394" s="58">
        <v>3278</v>
      </c>
      <c r="C394" s="57" t="s">
        <v>394</v>
      </c>
      <c r="D394" s="56">
        <v>3797.94</v>
      </c>
      <c r="E394" s="56">
        <f t="shared" si="12"/>
        <v>550.0300000000002</v>
      </c>
      <c r="F394" s="72">
        <v>1291.3</v>
      </c>
      <c r="G394" s="56">
        <v>1956.61</v>
      </c>
      <c r="H394" s="23">
        <f t="shared" si="13"/>
        <v>3247.91</v>
      </c>
      <c r="I394" s="21" t="str">
        <f>VLOOKUP(B394,'FOLHA RESUMIDA'!C:D,2,0)</f>
        <v>FILIPE JOSE C F AMORIM</v>
      </c>
    </row>
    <row r="395" spans="1:9">
      <c r="A395" s="58">
        <v>1</v>
      </c>
      <c r="B395" s="58">
        <v>3281</v>
      </c>
      <c r="C395" s="57" t="s">
        <v>395</v>
      </c>
      <c r="D395" s="56">
        <v>3780.62</v>
      </c>
      <c r="E395" s="56">
        <f t="shared" si="12"/>
        <v>3328.56</v>
      </c>
      <c r="F395" s="72">
        <v>0</v>
      </c>
      <c r="G395" s="56">
        <v>452.06</v>
      </c>
      <c r="H395" s="23">
        <f t="shared" si="13"/>
        <v>452.06</v>
      </c>
      <c r="I395" s="21" t="str">
        <f>VLOOKUP(B395,'FOLHA RESUMIDA'!C:D,2,0)</f>
        <v>PAULO AUGUSTO DA SILVA</v>
      </c>
    </row>
    <row r="396" spans="1:9">
      <c r="A396" s="58">
        <v>1</v>
      </c>
      <c r="B396" s="58">
        <v>3283</v>
      </c>
      <c r="C396" s="57" t="s">
        <v>396</v>
      </c>
      <c r="D396" s="56">
        <v>7607.17</v>
      </c>
      <c r="E396" s="56">
        <f t="shared" si="12"/>
        <v>2221.2299999999996</v>
      </c>
      <c r="F396" s="72">
        <v>2442.38</v>
      </c>
      <c r="G396" s="56">
        <v>2943.56</v>
      </c>
      <c r="H396" s="23">
        <f t="shared" si="13"/>
        <v>5385.9400000000005</v>
      </c>
      <c r="I396" s="21" t="str">
        <f>VLOOKUP(B396,'FOLHA RESUMIDA'!C:D,2,0)</f>
        <v>MANUELA A DE SENA L VENTURA</v>
      </c>
    </row>
    <row r="397" spans="1:9">
      <c r="A397" s="58">
        <v>1</v>
      </c>
      <c r="B397" s="58">
        <v>3287</v>
      </c>
      <c r="C397" s="57" t="s">
        <v>397</v>
      </c>
      <c r="D397" s="56">
        <v>8842.35</v>
      </c>
      <c r="E397" s="56">
        <f t="shared" si="12"/>
        <v>3288.5699999999997</v>
      </c>
      <c r="F397" s="72">
        <v>3469.57</v>
      </c>
      <c r="G397" s="56">
        <v>2084.21</v>
      </c>
      <c r="H397" s="23">
        <f t="shared" si="13"/>
        <v>5553.7800000000007</v>
      </c>
      <c r="I397" s="21" t="str">
        <f>VLOOKUP(B397,'FOLHA RESUMIDA'!C:D,2,0)</f>
        <v>FABIO HENRIQUE IZAIAS D MACEDO</v>
      </c>
    </row>
    <row r="398" spans="1:9">
      <c r="A398" s="58">
        <v>1</v>
      </c>
      <c r="B398" s="58">
        <v>3289</v>
      </c>
      <c r="C398" s="57" t="s">
        <v>398</v>
      </c>
      <c r="D398" s="56">
        <v>11963.52</v>
      </c>
      <c r="E398" s="56">
        <f t="shared" si="12"/>
        <v>2940.6900000000005</v>
      </c>
      <c r="F398" s="72">
        <v>4067.6</v>
      </c>
      <c r="G398" s="56">
        <v>4955.2299999999996</v>
      </c>
      <c r="H398" s="23">
        <f t="shared" si="13"/>
        <v>9022.83</v>
      </c>
      <c r="I398" s="21" t="str">
        <f>VLOOKUP(B398,'FOLHA RESUMIDA'!C:D,2,0)</f>
        <v>JOSE NIVALDO BRAYNER DE ARAUJO</v>
      </c>
    </row>
    <row r="399" spans="1:9">
      <c r="A399" s="58">
        <v>1</v>
      </c>
      <c r="B399" s="58">
        <v>3295</v>
      </c>
      <c r="C399" s="57" t="s">
        <v>399</v>
      </c>
      <c r="D399" s="56">
        <v>1536.28</v>
      </c>
      <c r="E399" s="56">
        <f t="shared" si="12"/>
        <v>857.81</v>
      </c>
      <c r="F399" s="72">
        <v>430.43</v>
      </c>
      <c r="G399" s="56">
        <v>248.04</v>
      </c>
      <c r="H399" s="23">
        <f t="shared" si="13"/>
        <v>678.47</v>
      </c>
      <c r="I399" s="21" t="str">
        <f>VLOOKUP(B399,'FOLHA RESUMIDA'!C:D,2,0)</f>
        <v>NADIELLY LAYSSA DE LIMA SILVA</v>
      </c>
    </row>
    <row r="400" spans="1:9">
      <c r="A400" s="58">
        <v>1</v>
      </c>
      <c r="B400" s="58">
        <v>3304</v>
      </c>
      <c r="C400" s="57" t="s">
        <v>400</v>
      </c>
      <c r="D400" s="56">
        <v>1687.97</v>
      </c>
      <c r="E400" s="56">
        <f t="shared" si="12"/>
        <v>213.45000000000005</v>
      </c>
      <c r="F400" s="72">
        <v>573.91</v>
      </c>
      <c r="G400" s="56">
        <v>900.61</v>
      </c>
      <c r="H400" s="23">
        <f t="shared" si="13"/>
        <v>1474.52</v>
      </c>
      <c r="I400" s="21" t="str">
        <f>VLOOKUP(B400,'FOLHA RESUMIDA'!C:D,2,0)</f>
        <v>CARLOS ALBERTO DE ARAUJO FILHO</v>
      </c>
    </row>
    <row r="401" spans="1:13">
      <c r="A401" s="58">
        <v>1</v>
      </c>
      <c r="B401" s="58">
        <v>3312</v>
      </c>
      <c r="C401" s="57" t="s">
        <v>401</v>
      </c>
      <c r="D401" s="56">
        <v>7807.37</v>
      </c>
      <c r="E401" s="56">
        <f t="shared" si="12"/>
        <v>1803.1599999999999</v>
      </c>
      <c r="F401" s="72">
        <v>2654.51</v>
      </c>
      <c r="G401" s="56">
        <v>3349.7</v>
      </c>
      <c r="H401" s="23">
        <f t="shared" si="13"/>
        <v>6004.21</v>
      </c>
      <c r="I401" s="21" t="str">
        <f>VLOOKUP(B401,'FOLHA RESUMIDA'!C:D,2,0)</f>
        <v>DIMAS PEREIRA DANTAS</v>
      </c>
    </row>
    <row r="402" spans="1:13">
      <c r="A402" s="58">
        <v>1</v>
      </c>
      <c r="B402" s="58">
        <v>3314</v>
      </c>
      <c r="C402" s="57" t="s">
        <v>402</v>
      </c>
      <c r="D402" s="56">
        <v>6189.54</v>
      </c>
      <c r="E402" s="56">
        <f t="shared" si="12"/>
        <v>2339.8199999999997</v>
      </c>
      <c r="F402" s="72">
        <v>1434.78</v>
      </c>
      <c r="G402" s="56">
        <v>2414.94</v>
      </c>
      <c r="H402" s="23">
        <f t="shared" si="13"/>
        <v>3849.7200000000003</v>
      </c>
      <c r="I402" s="21" t="str">
        <f>VLOOKUP(B402,'FOLHA RESUMIDA'!C:D,2,0)</f>
        <v>LUIZ ANTONIO GRANJA DE MENEZES</v>
      </c>
    </row>
    <row r="403" spans="1:13">
      <c r="A403" s="58">
        <v>1</v>
      </c>
      <c r="B403" s="58">
        <v>3316</v>
      </c>
      <c r="C403" s="57" t="s">
        <v>403</v>
      </c>
      <c r="D403" s="56">
        <v>1265.98</v>
      </c>
      <c r="E403" s="56">
        <f t="shared" si="12"/>
        <v>164.65000000000009</v>
      </c>
      <c r="F403" s="72">
        <v>430.43</v>
      </c>
      <c r="G403" s="56">
        <v>670.9</v>
      </c>
      <c r="H403" s="23">
        <f t="shared" si="13"/>
        <v>1101.33</v>
      </c>
      <c r="I403" s="21" t="str">
        <f>VLOOKUP(B403,'FOLHA RESUMIDA'!C:D,2,0)</f>
        <v>MAYARA CRISTINA NUNES DE LIRA</v>
      </c>
    </row>
    <row r="404" spans="1:13">
      <c r="A404" s="58">
        <v>1</v>
      </c>
      <c r="B404" s="58">
        <v>3317</v>
      </c>
      <c r="C404" s="57" t="s">
        <v>404</v>
      </c>
      <c r="D404" s="56">
        <v>2562.48</v>
      </c>
      <c r="E404" s="56">
        <f t="shared" si="12"/>
        <v>1885.24</v>
      </c>
      <c r="F404" s="72">
        <v>0</v>
      </c>
      <c r="G404" s="56">
        <v>677.24</v>
      </c>
      <c r="H404" s="23">
        <f t="shared" si="13"/>
        <v>677.24</v>
      </c>
      <c r="I404" s="21" t="str">
        <f>VLOOKUP(B404,'FOLHA RESUMIDA'!C:D,2,0)</f>
        <v>KATIA CRISTINA B DA SILVA</v>
      </c>
    </row>
    <row r="405" spans="1:13">
      <c r="A405" s="58">
        <v>1</v>
      </c>
      <c r="B405" s="58">
        <v>3319</v>
      </c>
      <c r="C405" s="57" t="s">
        <v>406</v>
      </c>
      <c r="D405" s="56">
        <v>1519.18</v>
      </c>
      <c r="E405" s="56">
        <f t="shared" si="12"/>
        <v>324.35000000000014</v>
      </c>
      <c r="F405" s="72">
        <v>516.52</v>
      </c>
      <c r="G405" s="56">
        <v>678.31</v>
      </c>
      <c r="H405" s="23">
        <f t="shared" si="13"/>
        <v>1194.83</v>
      </c>
      <c r="I405" s="21" t="str">
        <f>VLOOKUP(B405,'FOLHA RESUMIDA'!C:D,2,0)</f>
        <v>MARIA EMILIA DE A S E SILVA</v>
      </c>
    </row>
    <row r="406" spans="1:13">
      <c r="A406" s="58">
        <v>1</v>
      </c>
      <c r="B406" s="58">
        <v>3322</v>
      </c>
      <c r="C406" s="57" t="s">
        <v>407</v>
      </c>
      <c r="D406" s="56">
        <v>1537.49</v>
      </c>
      <c r="E406" s="56">
        <f t="shared" si="12"/>
        <v>338.78999999999996</v>
      </c>
      <c r="F406" s="72">
        <v>522.75</v>
      </c>
      <c r="G406" s="56">
        <v>675.95</v>
      </c>
      <c r="H406" s="23">
        <f t="shared" si="13"/>
        <v>1198.7</v>
      </c>
      <c r="I406" s="21" t="str">
        <f>VLOOKUP(B406,'FOLHA RESUMIDA'!C:D,2,0)</f>
        <v>JOSEFINA DA SILVA RODRIGUES</v>
      </c>
    </row>
    <row r="407" spans="1:13">
      <c r="A407" s="58">
        <v>1</v>
      </c>
      <c r="B407" s="58">
        <v>3324</v>
      </c>
      <c r="C407" s="57" t="s">
        <v>408</v>
      </c>
      <c r="D407" s="56">
        <v>7807.37</v>
      </c>
      <c r="E407" s="56">
        <f t="shared" si="12"/>
        <v>3934.6799999999994</v>
      </c>
      <c r="F407" s="72">
        <v>2654.51</v>
      </c>
      <c r="G407" s="56">
        <v>1218.18</v>
      </c>
      <c r="H407" s="23">
        <f t="shared" si="13"/>
        <v>3872.6900000000005</v>
      </c>
      <c r="I407" s="21" t="str">
        <f>VLOOKUP(B407,'FOLHA RESUMIDA'!C:D,2,0)</f>
        <v>ANDRE LUIZ DE MOURA MELO</v>
      </c>
    </row>
    <row r="408" spans="1:13">
      <c r="A408" s="58">
        <v>1</v>
      </c>
      <c r="B408" s="58">
        <v>3325</v>
      </c>
      <c r="C408" s="57" t="s">
        <v>409</v>
      </c>
      <c r="D408" s="56">
        <v>7174.34</v>
      </c>
      <c r="E408" s="56">
        <f t="shared" si="12"/>
        <v>2576.8899999999994</v>
      </c>
      <c r="F408" s="72">
        <v>2439.2800000000002</v>
      </c>
      <c r="G408" s="56">
        <v>2158.17</v>
      </c>
      <c r="H408" s="23">
        <f t="shared" si="13"/>
        <v>4597.4500000000007</v>
      </c>
      <c r="I408" s="21" t="str">
        <f>VLOOKUP(B408,'FOLHA RESUMIDA'!C:D,2,0)</f>
        <v>MANOEL DE LIMA BARBOSA</v>
      </c>
    </row>
    <row r="409" spans="1:13">
      <c r="A409" s="58">
        <v>1</v>
      </c>
      <c r="B409" s="58">
        <v>3327</v>
      </c>
      <c r="C409" s="57" t="s">
        <v>410</v>
      </c>
      <c r="D409" s="56">
        <v>7336.87</v>
      </c>
      <c r="E409" s="56">
        <f t="shared" si="12"/>
        <v>2094.7599999999993</v>
      </c>
      <c r="F409" s="72">
        <v>2442.38</v>
      </c>
      <c r="G409" s="56">
        <v>2799.73</v>
      </c>
      <c r="H409" s="23">
        <f t="shared" si="13"/>
        <v>5242.1100000000006</v>
      </c>
      <c r="I409" s="21" t="str">
        <f>VLOOKUP(B409,'FOLHA RESUMIDA'!C:D,2,0)</f>
        <v>NATALIA DOURADO DA FONTE</v>
      </c>
    </row>
    <row r="410" spans="1:13">
      <c r="A410" s="58">
        <v>1</v>
      </c>
      <c r="B410" s="58">
        <v>3328</v>
      </c>
      <c r="C410" s="57" t="s">
        <v>411</v>
      </c>
      <c r="D410" s="56">
        <v>7174.34</v>
      </c>
      <c r="E410" s="56">
        <f t="shared" si="12"/>
        <v>2493.0699999999997</v>
      </c>
      <c r="F410" s="72">
        <v>2439.2800000000002</v>
      </c>
      <c r="G410" s="56">
        <v>2241.9899999999998</v>
      </c>
      <c r="H410" s="23">
        <f t="shared" si="13"/>
        <v>4681.2700000000004</v>
      </c>
      <c r="I410" s="21" t="str">
        <f>VLOOKUP(B410,'FOLHA RESUMIDA'!C:D,2,0)</f>
        <v>VINICIUS JOSE OLIVEIRA D SOUSA</v>
      </c>
    </row>
    <row r="411" spans="1:13">
      <c r="A411" s="58">
        <v>1</v>
      </c>
      <c r="B411" s="58">
        <v>3329</v>
      </c>
      <c r="C411" s="57" t="s">
        <v>412</v>
      </c>
      <c r="D411" s="56">
        <v>3797.94</v>
      </c>
      <c r="E411" s="56">
        <f t="shared" si="12"/>
        <v>550.0300000000002</v>
      </c>
      <c r="F411" s="72">
        <v>1291.3</v>
      </c>
      <c r="G411" s="56">
        <v>1956.61</v>
      </c>
      <c r="H411" s="23">
        <f t="shared" si="13"/>
        <v>3247.91</v>
      </c>
      <c r="I411" s="21" t="str">
        <f>VLOOKUP(B411,'FOLHA RESUMIDA'!C:D,2,0)</f>
        <v>KLEBIA VIEIRA SANTOS DE LEMOS</v>
      </c>
    </row>
    <row r="412" spans="1:13">
      <c r="A412" s="58">
        <v>1</v>
      </c>
      <c r="B412" s="58">
        <v>3333</v>
      </c>
      <c r="C412" s="57" t="s">
        <v>413</v>
      </c>
      <c r="D412" s="56">
        <v>1494.06</v>
      </c>
      <c r="E412" s="56">
        <f t="shared" si="12"/>
        <v>336.79999999999995</v>
      </c>
      <c r="F412" s="72">
        <v>391.72</v>
      </c>
      <c r="G412" s="56">
        <v>765.54</v>
      </c>
      <c r="H412" s="23">
        <f t="shared" si="13"/>
        <v>1157.26</v>
      </c>
      <c r="I412" s="21" t="str">
        <f>VLOOKUP(B412,'FOLHA RESUMIDA'!C:D,2,0)</f>
        <v>JOSE HIGO MARQUES RENER</v>
      </c>
    </row>
    <row r="413" spans="1:13">
      <c r="A413" s="58">
        <v>1</v>
      </c>
      <c r="B413" s="58">
        <v>3336</v>
      </c>
      <c r="C413" s="57" t="s">
        <v>414</v>
      </c>
      <c r="D413" s="56">
        <v>1152.1300000000001</v>
      </c>
      <c r="E413" s="56">
        <f t="shared" si="12"/>
        <v>563.13000000000011</v>
      </c>
      <c r="F413" s="72">
        <v>391.72</v>
      </c>
      <c r="G413" s="56">
        <v>197.28</v>
      </c>
      <c r="H413" s="23">
        <f t="shared" si="13"/>
        <v>589</v>
      </c>
      <c r="I413" s="21" t="str">
        <f>VLOOKUP(B413,'FOLHA RESUMIDA'!C:D,2,0)</f>
        <v>MICHELLI HELENA LIMA DA SILVA</v>
      </c>
    </row>
    <row r="414" spans="1:13" s="17" customFormat="1">
      <c r="A414" s="58">
        <v>1</v>
      </c>
      <c r="B414" s="58">
        <v>3338</v>
      </c>
      <c r="C414" s="57" t="s">
        <v>415</v>
      </c>
      <c r="D414" s="56">
        <v>7174.34</v>
      </c>
      <c r="E414" s="56">
        <f t="shared" si="12"/>
        <v>1745.9499999999998</v>
      </c>
      <c r="F414" s="72">
        <v>2439.2800000000002</v>
      </c>
      <c r="G414" s="56">
        <v>2989.11</v>
      </c>
      <c r="H414" s="23">
        <f t="shared" si="13"/>
        <v>5428.39</v>
      </c>
      <c r="I414" s="21" t="str">
        <f>VLOOKUP(B414,'FOLHA RESUMIDA'!C:D,2,0)</f>
        <v>IAN THIAGO DE LIMA BARBOSA</v>
      </c>
      <c r="L414" s="18"/>
      <c r="M414" s="18"/>
    </row>
    <row r="415" spans="1:13">
      <c r="A415" s="58">
        <v>1</v>
      </c>
      <c r="B415" s="58">
        <v>3339</v>
      </c>
      <c r="C415" s="57" t="s">
        <v>416</v>
      </c>
      <c r="D415" s="56">
        <v>2675.02</v>
      </c>
      <c r="E415" s="56">
        <f t="shared" si="12"/>
        <v>2224.37</v>
      </c>
      <c r="F415" s="72">
        <v>321</v>
      </c>
      <c r="G415" s="56">
        <v>129.65</v>
      </c>
      <c r="H415" s="23">
        <f t="shared" si="13"/>
        <v>450.65</v>
      </c>
      <c r="I415" s="21" t="str">
        <f>VLOOKUP(B415,'FOLHA RESUMIDA'!C:D,2,0)</f>
        <v>ANA CAROLINA CALLAND ROSA</v>
      </c>
    </row>
    <row r="416" spans="1:13">
      <c r="A416" s="58">
        <v>1</v>
      </c>
      <c r="B416" s="58">
        <v>3340</v>
      </c>
      <c r="C416" s="57" t="s">
        <v>417</v>
      </c>
      <c r="D416" s="56">
        <v>19131.580000000002</v>
      </c>
      <c r="E416" s="56">
        <f t="shared" si="12"/>
        <v>9587.760000000002</v>
      </c>
      <c r="F416" s="72">
        <v>0</v>
      </c>
      <c r="G416" s="56">
        <v>9543.82</v>
      </c>
      <c r="H416" s="23">
        <f t="shared" si="13"/>
        <v>9543.82</v>
      </c>
      <c r="I416" s="21" t="str">
        <f>VLOOKUP(B416,'FOLHA RESUMIDA'!C:D,2,0)</f>
        <v>SANDRO MARQUES TEIXEIRA</v>
      </c>
    </row>
    <row r="417" spans="1:9">
      <c r="A417" s="58">
        <v>1</v>
      </c>
      <c r="B417" s="58">
        <v>3341</v>
      </c>
      <c r="C417" s="57" t="s">
        <v>418</v>
      </c>
      <c r="D417" s="56">
        <v>3797.94</v>
      </c>
      <c r="E417" s="56">
        <f t="shared" si="12"/>
        <v>607.32000000000016</v>
      </c>
      <c r="F417" s="72">
        <v>1291.3</v>
      </c>
      <c r="G417" s="56">
        <v>1899.32</v>
      </c>
      <c r="H417" s="23">
        <f t="shared" si="13"/>
        <v>3190.62</v>
      </c>
      <c r="I417" s="21" t="str">
        <f>VLOOKUP(B417,'FOLHA RESUMIDA'!C:D,2,0)</f>
        <v>JOSE VICTOR M A BARBOSA</v>
      </c>
    </row>
    <row r="418" spans="1:9">
      <c r="A418" s="58">
        <v>1</v>
      </c>
      <c r="B418" s="58">
        <v>3343</v>
      </c>
      <c r="C418" s="57" t="s">
        <v>419</v>
      </c>
      <c r="D418" s="56">
        <v>1265.98</v>
      </c>
      <c r="E418" s="56">
        <f t="shared" si="12"/>
        <v>101.34999999999991</v>
      </c>
      <c r="F418" s="72">
        <v>430.43</v>
      </c>
      <c r="G418" s="56">
        <v>734.2</v>
      </c>
      <c r="H418" s="23">
        <f t="shared" si="13"/>
        <v>1164.6300000000001</v>
      </c>
      <c r="I418" s="21" t="str">
        <f>VLOOKUP(B418,'FOLHA RESUMIDA'!C:D,2,0)</f>
        <v>MARCELO MONTEIRO DE C. FILHO</v>
      </c>
    </row>
    <row r="419" spans="1:9">
      <c r="A419" s="58">
        <v>1</v>
      </c>
      <c r="B419" s="58">
        <v>3344</v>
      </c>
      <c r="C419" s="57" t="s">
        <v>420</v>
      </c>
      <c r="D419" s="56">
        <v>1367.8</v>
      </c>
      <c r="E419" s="56">
        <f t="shared" si="12"/>
        <v>381.79999999999995</v>
      </c>
      <c r="F419" s="72">
        <v>356.62</v>
      </c>
      <c r="G419" s="56">
        <v>629.38</v>
      </c>
      <c r="H419" s="23">
        <f t="shared" si="13"/>
        <v>986</v>
      </c>
      <c r="I419" s="21" t="str">
        <f>VLOOKUP(B419,'FOLHA RESUMIDA'!C:D,2,0)</f>
        <v>JEANE DE ALMEIDA C REVOREDO</v>
      </c>
    </row>
    <row r="420" spans="1:9">
      <c r="A420" s="58">
        <v>1</v>
      </c>
      <c r="B420" s="58">
        <v>3345</v>
      </c>
      <c r="C420" s="57" t="s">
        <v>421</v>
      </c>
      <c r="D420" s="56">
        <v>1784.43</v>
      </c>
      <c r="E420" s="56">
        <f t="shared" si="12"/>
        <v>574.31000000000017</v>
      </c>
      <c r="F420" s="72">
        <v>391.72</v>
      </c>
      <c r="G420" s="56">
        <v>818.4</v>
      </c>
      <c r="H420" s="23">
        <f t="shared" si="13"/>
        <v>1210.1199999999999</v>
      </c>
      <c r="I420" s="21" t="str">
        <f>VLOOKUP(B420,'FOLHA RESUMIDA'!C:D,2,0)</f>
        <v>ELIZABETE BARBOSA W D OLIVEIRA</v>
      </c>
    </row>
    <row r="421" spans="1:9">
      <c r="A421" s="58">
        <v>1</v>
      </c>
      <c r="B421" s="58">
        <v>3346</v>
      </c>
      <c r="C421" s="57" t="s">
        <v>422</v>
      </c>
      <c r="D421" s="56">
        <v>426.64</v>
      </c>
      <c r="E421" s="56">
        <f t="shared" si="12"/>
        <v>193.19</v>
      </c>
      <c r="F421" s="72">
        <v>0</v>
      </c>
      <c r="G421" s="56">
        <v>233.45</v>
      </c>
      <c r="H421" s="23">
        <f t="shared" si="13"/>
        <v>233.45</v>
      </c>
      <c r="I421" s="21" t="str">
        <f>VLOOKUP(B421,'FOLHA RESUMIDA'!C:D,2,0)</f>
        <v>EMANOELLA RAFAELA D S A SILVA</v>
      </c>
    </row>
    <row r="422" spans="1:9">
      <c r="A422" s="58">
        <v>1</v>
      </c>
      <c r="B422" s="58">
        <v>3348</v>
      </c>
      <c r="C422" s="57" t="s">
        <v>423</v>
      </c>
      <c r="D422" s="56">
        <v>1640.52</v>
      </c>
      <c r="E422" s="56">
        <f t="shared" si="12"/>
        <v>889.8599999999999</v>
      </c>
      <c r="F422" s="72">
        <v>391.72</v>
      </c>
      <c r="G422" s="56">
        <v>358.94</v>
      </c>
      <c r="H422" s="23">
        <f t="shared" si="13"/>
        <v>750.66000000000008</v>
      </c>
      <c r="I422" s="21" t="str">
        <f>VLOOKUP(B422,'FOLHA RESUMIDA'!C:D,2,0)</f>
        <v>KARLA FERREIRA DA SILVA</v>
      </c>
    </row>
    <row r="423" spans="1:9">
      <c r="A423" s="58">
        <v>1</v>
      </c>
      <c r="B423" s="58">
        <v>3349</v>
      </c>
      <c r="C423" s="57" t="s">
        <v>424</v>
      </c>
      <c r="D423" s="56">
        <v>1048.8800000000001</v>
      </c>
      <c r="E423" s="56">
        <f t="shared" si="12"/>
        <v>389.2600000000001</v>
      </c>
      <c r="F423" s="72">
        <v>356.62</v>
      </c>
      <c r="G423" s="56">
        <v>303</v>
      </c>
      <c r="H423" s="23">
        <f t="shared" si="13"/>
        <v>659.62</v>
      </c>
      <c r="I423" s="21" t="str">
        <f>VLOOKUP(B423,'FOLHA RESUMIDA'!C:D,2,0)</f>
        <v>NILZA PEREIRA DA SILVA</v>
      </c>
    </row>
    <row r="424" spans="1:9">
      <c r="A424" s="58">
        <v>1</v>
      </c>
      <c r="B424" s="58">
        <v>3351</v>
      </c>
      <c r="C424" s="57" t="s">
        <v>425</v>
      </c>
      <c r="D424" s="56">
        <v>1367.8</v>
      </c>
      <c r="E424" s="56">
        <f t="shared" si="12"/>
        <v>541.6099999999999</v>
      </c>
      <c r="F424" s="72">
        <v>356.62</v>
      </c>
      <c r="G424" s="56">
        <v>469.57</v>
      </c>
      <c r="H424" s="23">
        <f t="shared" si="13"/>
        <v>826.19</v>
      </c>
      <c r="I424" s="21" t="str">
        <f>VLOOKUP(B424,'FOLHA RESUMIDA'!C:D,2,0)</f>
        <v>SIMONE ARAUJO DE ALMEIDA</v>
      </c>
    </row>
    <row r="425" spans="1:9">
      <c r="A425" s="58">
        <v>1</v>
      </c>
      <c r="B425" s="58">
        <v>3352</v>
      </c>
      <c r="C425" s="57" t="s">
        <v>426</v>
      </c>
      <c r="D425" s="56">
        <v>2044.1</v>
      </c>
      <c r="E425" s="56">
        <f t="shared" si="12"/>
        <v>359.05999999999995</v>
      </c>
      <c r="F425" s="72">
        <v>522.74</v>
      </c>
      <c r="G425" s="56">
        <v>1162.3</v>
      </c>
      <c r="H425" s="23">
        <f t="shared" si="13"/>
        <v>1685.04</v>
      </c>
      <c r="I425" s="21" t="str">
        <f>VLOOKUP(B425,'FOLHA RESUMIDA'!C:D,2,0)</f>
        <v>CARLA SABRINA DE FREITAS LIMA</v>
      </c>
    </row>
    <row r="426" spans="1:9">
      <c r="A426" s="58">
        <v>1</v>
      </c>
      <c r="B426" s="58">
        <v>3353</v>
      </c>
      <c r="C426" s="57" t="s">
        <v>427</v>
      </c>
      <c r="D426" s="56">
        <v>1152.1300000000001</v>
      </c>
      <c r="E426" s="56">
        <f t="shared" si="12"/>
        <v>148.72000000000003</v>
      </c>
      <c r="F426" s="72">
        <v>391.72</v>
      </c>
      <c r="G426" s="56">
        <v>611.69000000000005</v>
      </c>
      <c r="H426" s="23">
        <f t="shared" si="13"/>
        <v>1003.4100000000001</v>
      </c>
      <c r="I426" s="21" t="str">
        <f>VLOOKUP(B426,'FOLHA RESUMIDA'!C:D,2,0)</f>
        <v>LUCIO ANDRE DA SILVA</v>
      </c>
    </row>
    <row r="427" spans="1:9">
      <c r="A427" s="58">
        <v>1</v>
      </c>
      <c r="B427" s="58">
        <v>3354</v>
      </c>
      <c r="C427" s="57" t="s">
        <v>428</v>
      </c>
      <c r="D427" s="56">
        <v>1097.5</v>
      </c>
      <c r="E427" s="56">
        <f t="shared" si="12"/>
        <v>305.56999999999994</v>
      </c>
      <c r="F427" s="72">
        <v>356.62</v>
      </c>
      <c r="G427" s="56">
        <v>435.31</v>
      </c>
      <c r="H427" s="23">
        <f t="shared" si="13"/>
        <v>791.93000000000006</v>
      </c>
      <c r="I427" s="21" t="str">
        <f>VLOOKUP(B427,'FOLHA RESUMIDA'!C:D,2,0)</f>
        <v>ADRIANA BASILIO DA SILVA</v>
      </c>
    </row>
    <row r="428" spans="1:9">
      <c r="A428" s="58">
        <v>1</v>
      </c>
      <c r="B428" s="58">
        <v>3355</v>
      </c>
      <c r="C428" s="57" t="s">
        <v>429</v>
      </c>
      <c r="D428" s="56">
        <v>1581.1</v>
      </c>
      <c r="E428" s="56">
        <f t="shared" si="12"/>
        <v>325.93999999999983</v>
      </c>
      <c r="F428" s="72">
        <v>391.72</v>
      </c>
      <c r="G428" s="56">
        <v>863.44</v>
      </c>
      <c r="H428" s="23">
        <f t="shared" si="13"/>
        <v>1255.1600000000001</v>
      </c>
      <c r="I428" s="21" t="str">
        <f>VLOOKUP(B428,'FOLHA RESUMIDA'!C:D,2,0)</f>
        <v>ANA CAROLINE GOMES PEREIRA</v>
      </c>
    </row>
    <row r="429" spans="1:9">
      <c r="A429" s="58">
        <v>1</v>
      </c>
      <c r="B429" s="58">
        <v>3356</v>
      </c>
      <c r="C429" s="57" t="s">
        <v>430</v>
      </c>
      <c r="D429" s="56">
        <v>1048.8800000000001</v>
      </c>
      <c r="E429" s="56">
        <f t="shared" si="12"/>
        <v>151.65000000000009</v>
      </c>
      <c r="F429" s="72">
        <v>356.62</v>
      </c>
      <c r="G429" s="56">
        <v>540.61</v>
      </c>
      <c r="H429" s="23">
        <f t="shared" si="13"/>
        <v>897.23</v>
      </c>
      <c r="I429" s="21" t="str">
        <f>VLOOKUP(B429,'FOLHA RESUMIDA'!C:D,2,0)</f>
        <v>MARIA GABRIELLY DE S SANTOS</v>
      </c>
    </row>
    <row r="430" spans="1:9">
      <c r="A430" s="58">
        <v>1</v>
      </c>
      <c r="B430" s="58">
        <v>3358</v>
      </c>
      <c r="C430" s="57" t="s">
        <v>431</v>
      </c>
      <c r="D430" s="56">
        <v>11963.52</v>
      </c>
      <c r="E430" s="56">
        <f t="shared" si="12"/>
        <v>3222.6100000000006</v>
      </c>
      <c r="F430" s="72">
        <v>4067.6</v>
      </c>
      <c r="G430" s="56">
        <v>4673.3100000000004</v>
      </c>
      <c r="H430" s="23">
        <f t="shared" si="13"/>
        <v>8740.91</v>
      </c>
      <c r="I430" s="21" t="str">
        <f>VLOOKUP(B430,'FOLHA RESUMIDA'!C:D,2,0)</f>
        <v>SERGIO LUIZ DE NORONHA</v>
      </c>
    </row>
    <row r="431" spans="1:9">
      <c r="A431" s="58">
        <v>1</v>
      </c>
      <c r="B431" s="58">
        <v>3359</v>
      </c>
      <c r="C431" s="57" t="s">
        <v>432</v>
      </c>
      <c r="D431" s="56">
        <v>7174.44</v>
      </c>
      <c r="E431" s="56">
        <f t="shared" si="12"/>
        <v>1622.5899999999992</v>
      </c>
      <c r="F431" s="72">
        <v>2439.31</v>
      </c>
      <c r="G431" s="56">
        <v>3112.54</v>
      </c>
      <c r="H431" s="23">
        <f t="shared" si="13"/>
        <v>5551.85</v>
      </c>
      <c r="I431" s="21" t="str">
        <f>VLOOKUP(B431,'FOLHA RESUMIDA'!C:D,2,0)</f>
        <v>ALICE ANA BARBOSA ROSENDO</v>
      </c>
    </row>
    <row r="432" spans="1:9">
      <c r="A432" s="58">
        <v>1</v>
      </c>
      <c r="B432" s="58">
        <v>3361</v>
      </c>
      <c r="C432" s="57" t="s">
        <v>433</v>
      </c>
      <c r="D432" s="56">
        <v>3797.94</v>
      </c>
      <c r="E432" s="56">
        <f t="shared" si="12"/>
        <v>746.99000000000024</v>
      </c>
      <c r="F432" s="72">
        <v>1291.3</v>
      </c>
      <c r="G432" s="56">
        <v>1759.65</v>
      </c>
      <c r="H432" s="23">
        <f t="shared" si="13"/>
        <v>3050.95</v>
      </c>
      <c r="I432" s="21" t="str">
        <f>VLOOKUP(B432,'FOLHA RESUMIDA'!C:D,2,0)</f>
        <v>DANIELLY C. DO NASCIMENTO</v>
      </c>
    </row>
    <row r="433" spans="1:9">
      <c r="A433" s="58">
        <v>1</v>
      </c>
      <c r="B433" s="58">
        <v>3362</v>
      </c>
      <c r="C433" s="57" t="s">
        <v>434</v>
      </c>
      <c r="D433" s="56">
        <v>1687.97</v>
      </c>
      <c r="E433" s="56">
        <f t="shared" si="12"/>
        <v>435.41000000000008</v>
      </c>
      <c r="F433" s="72">
        <v>573.91</v>
      </c>
      <c r="G433" s="56">
        <v>678.65</v>
      </c>
      <c r="H433" s="23">
        <f t="shared" si="13"/>
        <v>1252.56</v>
      </c>
      <c r="I433" s="21" t="str">
        <f>VLOOKUP(B433,'FOLHA RESUMIDA'!C:D,2,0)</f>
        <v>LEANDRA NASCIMENTO ESTEFANIO</v>
      </c>
    </row>
    <row r="434" spans="1:9">
      <c r="A434" s="58">
        <v>1</v>
      </c>
      <c r="B434" s="58">
        <v>3363</v>
      </c>
      <c r="C434" s="57" t="s">
        <v>435</v>
      </c>
      <c r="D434" s="56">
        <v>1265.98</v>
      </c>
      <c r="E434" s="56">
        <f t="shared" si="12"/>
        <v>101.34999999999991</v>
      </c>
      <c r="F434" s="72">
        <v>430.43</v>
      </c>
      <c r="G434" s="56">
        <v>734.2</v>
      </c>
      <c r="H434" s="23">
        <f t="shared" si="13"/>
        <v>1164.6300000000001</v>
      </c>
      <c r="I434" s="21" t="str">
        <f>VLOOKUP(B434,'FOLHA RESUMIDA'!C:D,2,0)</f>
        <v>MARIA JULIA R C DE OLIVEIRA</v>
      </c>
    </row>
    <row r="435" spans="1:9">
      <c r="A435" s="58">
        <v>1</v>
      </c>
      <c r="B435" s="58">
        <v>3364</v>
      </c>
      <c r="C435" s="57" t="s">
        <v>436</v>
      </c>
      <c r="D435" s="56">
        <v>1097.5</v>
      </c>
      <c r="E435" s="56">
        <f t="shared" si="12"/>
        <v>235.98000000000002</v>
      </c>
      <c r="F435" s="72">
        <v>356.62</v>
      </c>
      <c r="G435" s="56">
        <v>504.9</v>
      </c>
      <c r="H435" s="23">
        <f t="shared" si="13"/>
        <v>861.52</v>
      </c>
      <c r="I435" s="21" t="str">
        <f>VLOOKUP(B435,'FOLHA RESUMIDA'!C:D,2,0)</f>
        <v>ADRIANO JOSE MARTINS DA SILVA</v>
      </c>
    </row>
    <row r="436" spans="1:9">
      <c r="A436" s="58">
        <v>1</v>
      </c>
      <c r="B436" s="58">
        <v>3365</v>
      </c>
      <c r="C436" s="57" t="s">
        <v>437</v>
      </c>
      <c r="D436" s="56">
        <v>7174.34</v>
      </c>
      <c r="E436" s="56">
        <f t="shared" si="12"/>
        <v>4650.0499999999993</v>
      </c>
      <c r="F436" s="72">
        <v>2439.2800000000002</v>
      </c>
      <c r="G436" s="56">
        <v>85.01</v>
      </c>
      <c r="H436" s="23">
        <f t="shared" si="13"/>
        <v>2524.2900000000004</v>
      </c>
      <c r="I436" s="21" t="str">
        <f>VLOOKUP(B436,'FOLHA RESUMIDA'!C:D,2,0)</f>
        <v>ANA LUIZA VELOSO DE O L COSTA</v>
      </c>
    </row>
    <row r="437" spans="1:9">
      <c r="A437" s="58">
        <v>1</v>
      </c>
      <c r="B437" s="58">
        <v>3366</v>
      </c>
      <c r="C437" s="57" t="s">
        <v>438</v>
      </c>
      <c r="D437" s="56">
        <v>7174.34</v>
      </c>
      <c r="E437" s="56">
        <f t="shared" si="12"/>
        <v>1623.5599999999995</v>
      </c>
      <c r="F437" s="72">
        <v>2439.2800000000002</v>
      </c>
      <c r="G437" s="56">
        <v>3111.5</v>
      </c>
      <c r="H437" s="23">
        <f t="shared" si="13"/>
        <v>5550.7800000000007</v>
      </c>
      <c r="I437" s="21" t="str">
        <f>VLOOKUP(B437,'FOLHA RESUMIDA'!C:D,2,0)</f>
        <v>JOSE RICARDO OLIVEIRA CHAGAS</v>
      </c>
    </row>
    <row r="438" spans="1:9">
      <c r="A438" s="58">
        <v>1</v>
      </c>
      <c r="B438" s="58">
        <v>3367</v>
      </c>
      <c r="C438" s="57" t="s">
        <v>742</v>
      </c>
      <c r="D438" s="56">
        <v>4760.54</v>
      </c>
      <c r="E438" s="56">
        <f t="shared" si="12"/>
        <v>786.52000000000044</v>
      </c>
      <c r="F438" s="72">
        <v>1434.78</v>
      </c>
      <c r="G438" s="56">
        <v>2539.2399999999998</v>
      </c>
      <c r="H438" s="23">
        <f t="shared" si="13"/>
        <v>3974.0199999999995</v>
      </c>
      <c r="I438" s="21" t="str">
        <f>VLOOKUP(B438,'FOLHA RESUMIDA'!C:D,2,0)</f>
        <v>ROBERTA BARBOSA DE A PACHECO</v>
      </c>
    </row>
    <row r="439" spans="1:9">
      <c r="A439" s="58">
        <v>1</v>
      </c>
      <c r="B439" s="58">
        <v>3370</v>
      </c>
      <c r="C439" s="57" t="s">
        <v>740</v>
      </c>
      <c r="D439" s="56">
        <v>7807.37</v>
      </c>
      <c r="E439" s="56">
        <f t="shared" si="12"/>
        <v>1803.1599999999999</v>
      </c>
      <c r="F439" s="72">
        <v>2654.51</v>
      </c>
      <c r="G439" s="56">
        <v>3349.7</v>
      </c>
      <c r="H439" s="23">
        <f t="shared" si="13"/>
        <v>6004.21</v>
      </c>
      <c r="I439" s="21" t="str">
        <f>VLOOKUP(B439,'FOLHA RESUMIDA'!C:D,2,0)</f>
        <v>LITIO TADEU C R  DOS SANTOS</v>
      </c>
    </row>
    <row r="440" spans="1:9">
      <c r="A440" s="58">
        <v>1</v>
      </c>
      <c r="B440" s="58">
        <v>3371</v>
      </c>
      <c r="C440" s="57" t="s">
        <v>741</v>
      </c>
      <c r="D440" s="56">
        <v>7174.34</v>
      </c>
      <c r="E440" s="56">
        <f t="shared" si="12"/>
        <v>1665.1999999999998</v>
      </c>
      <c r="F440" s="72">
        <v>2439.2800000000002</v>
      </c>
      <c r="G440" s="56">
        <v>3069.86</v>
      </c>
      <c r="H440" s="23">
        <f t="shared" si="13"/>
        <v>5509.14</v>
      </c>
      <c r="I440" s="21" t="str">
        <f>VLOOKUP(B440,'FOLHA RESUMIDA'!C:D,2,0)</f>
        <v>BIANCA DE CASTRO ALMEIDA</v>
      </c>
    </row>
    <row r="441" spans="1:9">
      <c r="A441" s="58">
        <v>1</v>
      </c>
      <c r="B441" s="58">
        <v>3373</v>
      </c>
      <c r="C441" s="57" t="s">
        <v>759</v>
      </c>
      <c r="D441" s="56">
        <v>7174.34</v>
      </c>
      <c r="E441" s="56">
        <f t="shared" si="12"/>
        <v>1638.0200000000004</v>
      </c>
      <c r="F441" s="72">
        <v>2439.2800000000002</v>
      </c>
      <c r="G441" s="56">
        <v>3097.04</v>
      </c>
      <c r="H441" s="23">
        <f t="shared" si="13"/>
        <v>5536.32</v>
      </c>
      <c r="I441" s="17" t="str">
        <f>VLOOKUP(B441,'FOLHA RESUMIDA'!C:D,2,0)</f>
        <v>LEANDRO RAMOS M DE ANDRADE</v>
      </c>
    </row>
    <row r="442" spans="1:9">
      <c r="A442" s="58">
        <v>1</v>
      </c>
      <c r="B442" s="58">
        <v>3374</v>
      </c>
      <c r="C442" s="57" t="s">
        <v>760</v>
      </c>
      <c r="D442" s="56">
        <v>4219.9399999999996</v>
      </c>
      <c r="E442" s="56">
        <f t="shared" si="12"/>
        <v>667.29999999999927</v>
      </c>
      <c r="F442" s="72">
        <v>1434.78</v>
      </c>
      <c r="G442" s="56">
        <v>2117.86</v>
      </c>
      <c r="H442" s="23">
        <f t="shared" si="13"/>
        <v>3552.6400000000003</v>
      </c>
      <c r="I442" s="17" t="str">
        <f>VLOOKUP(B442,'FOLHA RESUMIDA'!C:D,2,0)</f>
        <v>VERANUBIA MARIA LIMA SILVA</v>
      </c>
    </row>
    <row r="443" spans="1:9">
      <c r="A443" s="58">
        <v>1</v>
      </c>
      <c r="B443" s="58">
        <v>8249</v>
      </c>
      <c r="C443" s="57" t="s">
        <v>439</v>
      </c>
      <c r="D443" s="56">
        <v>2742.96</v>
      </c>
      <c r="E443" s="56">
        <f t="shared" si="12"/>
        <v>1302.43</v>
      </c>
      <c r="F443" s="72">
        <v>932.61</v>
      </c>
      <c r="G443" s="56">
        <v>507.92</v>
      </c>
      <c r="H443" s="23">
        <f t="shared" si="13"/>
        <v>1440.53</v>
      </c>
      <c r="I443" s="21" t="str">
        <f>VLOOKUP(B443,'FOLHA RESUMIDA'!C:D,2,0)</f>
        <v>SELMA BEZERRA DE CARVALHO</v>
      </c>
    </row>
    <row r="444" spans="1:9">
      <c r="A444" s="58">
        <v>2</v>
      </c>
      <c r="B444" s="58">
        <v>1135</v>
      </c>
      <c r="C444" s="57" t="s">
        <v>440</v>
      </c>
      <c r="D444" s="56">
        <v>2761.12</v>
      </c>
      <c r="E444" s="56">
        <f t="shared" si="12"/>
        <v>1074.5999999999999</v>
      </c>
      <c r="F444" s="72">
        <v>938.78</v>
      </c>
      <c r="G444" s="56">
        <v>747.74</v>
      </c>
      <c r="H444" s="23">
        <f t="shared" si="13"/>
        <v>1686.52</v>
      </c>
      <c r="I444" s="21" t="str">
        <f>VLOOKUP(B444,'FOLHA RESUMIDA'!C:D,2,0)</f>
        <v>ANTONIO LUIZ DOS SANTOS</v>
      </c>
    </row>
    <row r="445" spans="1:9">
      <c r="A445" s="58">
        <v>16</v>
      </c>
      <c r="B445" s="58">
        <v>1682</v>
      </c>
      <c r="C445" s="57" t="s">
        <v>460</v>
      </c>
      <c r="D445" s="56">
        <v>3269.44</v>
      </c>
      <c r="E445" s="56">
        <f t="shared" si="12"/>
        <v>1065.5700000000002</v>
      </c>
      <c r="F445" s="72">
        <v>1111.6099999999999</v>
      </c>
      <c r="G445" s="56">
        <v>1092.26</v>
      </c>
      <c r="H445" s="23">
        <f t="shared" si="13"/>
        <v>2203.87</v>
      </c>
      <c r="I445" s="21" t="str">
        <f>VLOOKUP(B445,'FOLHA RESUMIDA'!C:D,2,0)</f>
        <v>MOISES MARTINS DE MELO NETO</v>
      </c>
    </row>
    <row r="446" spans="1:9">
      <c r="A446" s="58">
        <v>51</v>
      </c>
      <c r="B446" s="58">
        <v>1683</v>
      </c>
      <c r="C446" s="57" t="s">
        <v>498</v>
      </c>
      <c r="D446" s="56">
        <v>3269.44</v>
      </c>
      <c r="E446" s="56">
        <f t="shared" si="12"/>
        <v>1867.67</v>
      </c>
      <c r="F446" s="72">
        <v>1111.6099999999999</v>
      </c>
      <c r="G446" s="56">
        <v>290.16000000000003</v>
      </c>
      <c r="H446" s="23">
        <f t="shared" si="13"/>
        <v>1401.77</v>
      </c>
      <c r="I446" s="21" t="str">
        <f>VLOOKUP(B446,'FOLHA RESUMIDA'!C:D,2,0)</f>
        <v>ADEMIR LOPES DA SILVA</v>
      </c>
    </row>
    <row r="447" spans="1:9">
      <c r="A447" s="58">
        <v>51</v>
      </c>
      <c r="B447" s="58">
        <v>1726</v>
      </c>
      <c r="C447" s="57" t="s">
        <v>499</v>
      </c>
      <c r="D447" s="56">
        <v>3269.44</v>
      </c>
      <c r="E447" s="56">
        <f t="shared" si="12"/>
        <v>1227.21</v>
      </c>
      <c r="F447" s="72">
        <v>1111.6099999999999</v>
      </c>
      <c r="G447" s="56">
        <v>930.62</v>
      </c>
      <c r="H447" s="23">
        <f t="shared" si="13"/>
        <v>2042.23</v>
      </c>
      <c r="I447" s="21" t="str">
        <f>VLOOKUP(B447,'FOLHA RESUMIDA'!C:D,2,0)</f>
        <v>JOSE CARLOS VIEIRA</v>
      </c>
    </row>
    <row r="448" spans="1:9">
      <c r="A448" s="58">
        <v>14</v>
      </c>
      <c r="B448" s="58">
        <v>1916</v>
      </c>
      <c r="C448" s="57" t="s">
        <v>456</v>
      </c>
      <c r="D448" s="56">
        <v>2310.41</v>
      </c>
      <c r="E448" s="56">
        <f t="shared" si="12"/>
        <v>1068.73</v>
      </c>
      <c r="F448" s="72">
        <v>785.54</v>
      </c>
      <c r="G448" s="56">
        <v>456.14</v>
      </c>
      <c r="H448" s="23">
        <f t="shared" si="13"/>
        <v>1241.6799999999998</v>
      </c>
      <c r="I448" s="21" t="str">
        <f>VLOOKUP(B448,'FOLHA RESUMIDA'!C:D,2,0)</f>
        <v>FABIOLA ALBUQUERQUE PINHEIRO</v>
      </c>
    </row>
    <row r="449" spans="1:9">
      <c r="A449" s="58">
        <v>9</v>
      </c>
      <c r="B449" s="58">
        <v>2096</v>
      </c>
      <c r="C449" s="57" t="s">
        <v>448</v>
      </c>
      <c r="D449" s="56">
        <v>3269.44</v>
      </c>
      <c r="E449" s="56">
        <f t="shared" si="12"/>
        <v>1129.9100000000003</v>
      </c>
      <c r="F449" s="72">
        <v>1111.6099999999999</v>
      </c>
      <c r="G449" s="56">
        <v>1027.92</v>
      </c>
      <c r="H449" s="23">
        <f t="shared" si="13"/>
        <v>2139.5299999999997</v>
      </c>
      <c r="I449" s="21" t="str">
        <f>VLOOKUP(B449,'FOLHA RESUMIDA'!C:D,2,0)</f>
        <v>MARCELO MORAIS DE OLIVEIRA</v>
      </c>
    </row>
    <row r="450" spans="1:9">
      <c r="A450" s="58">
        <v>16</v>
      </c>
      <c r="B450" s="58">
        <v>2115</v>
      </c>
      <c r="C450" s="57" t="s">
        <v>461</v>
      </c>
      <c r="D450" s="56">
        <v>3269.44</v>
      </c>
      <c r="E450" s="56">
        <f t="shared" si="12"/>
        <v>849.96000000000049</v>
      </c>
      <c r="F450" s="72">
        <v>1111.6099999999999</v>
      </c>
      <c r="G450" s="56">
        <v>1307.8699999999999</v>
      </c>
      <c r="H450" s="23">
        <f t="shared" si="13"/>
        <v>2419.4799999999996</v>
      </c>
      <c r="I450" s="21" t="str">
        <f>VLOOKUP(B450,'FOLHA RESUMIDA'!C:D,2,0)</f>
        <v>SEVERINO JOSE RAMOS DE SOUZA</v>
      </c>
    </row>
    <row r="451" spans="1:9">
      <c r="A451" s="58">
        <v>10</v>
      </c>
      <c r="B451" s="58">
        <v>2124</v>
      </c>
      <c r="C451" s="57" t="s">
        <v>452</v>
      </c>
      <c r="D451" s="56">
        <v>3269.44</v>
      </c>
      <c r="E451" s="56">
        <f t="shared" si="12"/>
        <v>1121.6799999999998</v>
      </c>
      <c r="F451" s="72">
        <v>1111.6099999999999</v>
      </c>
      <c r="G451" s="56">
        <v>1036.1500000000001</v>
      </c>
      <c r="H451" s="23">
        <f t="shared" si="13"/>
        <v>2147.7600000000002</v>
      </c>
      <c r="I451" s="21" t="str">
        <f>VLOOKUP(B451,'FOLHA RESUMIDA'!C:D,2,0)</f>
        <v>JOSE ALVES FIGUEIREDO FILHO</v>
      </c>
    </row>
    <row r="452" spans="1:9">
      <c r="A452" s="58">
        <v>14</v>
      </c>
      <c r="B452" s="58">
        <v>2151</v>
      </c>
      <c r="C452" s="57" t="s">
        <v>125</v>
      </c>
      <c r="D452" s="56">
        <v>2498.5100000000002</v>
      </c>
      <c r="E452" s="56">
        <f t="shared" si="12"/>
        <v>528.31000000000017</v>
      </c>
      <c r="F452" s="72">
        <v>849.49</v>
      </c>
      <c r="G452" s="56">
        <v>1120.71</v>
      </c>
      <c r="H452" s="23">
        <f t="shared" si="13"/>
        <v>1970.2</v>
      </c>
      <c r="I452" s="21" t="str">
        <f>VLOOKUP(B452,'FOLHA RESUMIDA'!C:D,2,0)</f>
        <v>JUREMA MARIA BONGALHARDO</v>
      </c>
    </row>
    <row r="453" spans="1:9">
      <c r="A453" s="58">
        <v>50</v>
      </c>
      <c r="B453" s="58">
        <v>2478</v>
      </c>
      <c r="C453" s="57" t="s">
        <v>494</v>
      </c>
      <c r="D453" s="56">
        <v>4149.8900000000003</v>
      </c>
      <c r="E453" s="56">
        <f t="shared" si="12"/>
        <v>730.51000000000022</v>
      </c>
      <c r="F453" s="72">
        <v>1410.96</v>
      </c>
      <c r="G453" s="56">
        <v>2008.42</v>
      </c>
      <c r="H453" s="23">
        <f t="shared" si="13"/>
        <v>3419.38</v>
      </c>
      <c r="I453" s="21" t="str">
        <f>VLOOKUP(B453,'FOLHA RESUMIDA'!C:D,2,0)</f>
        <v>ROGERIO MOURA VIEIRA</v>
      </c>
    </row>
    <row r="454" spans="1:9">
      <c r="A454" s="58">
        <v>20</v>
      </c>
      <c r="B454" s="58">
        <v>2481</v>
      </c>
      <c r="C454" s="57" t="s">
        <v>466</v>
      </c>
      <c r="D454" s="56">
        <v>4149.8900000000003</v>
      </c>
      <c r="E454" s="56">
        <f t="shared" ref="E454:E512" si="14">D454-H454</f>
        <v>1686.2000000000003</v>
      </c>
      <c r="F454" s="72">
        <v>1410.96</v>
      </c>
      <c r="G454" s="56">
        <v>1052.73</v>
      </c>
      <c r="H454" s="23">
        <f t="shared" ref="H454:H512" si="15">G454+F454</f>
        <v>2463.69</v>
      </c>
      <c r="I454" s="21" t="str">
        <f>VLOOKUP(B454,'FOLHA RESUMIDA'!C:D,2,0)</f>
        <v>RAFAELLA MICHELLE DE L MIRANDA</v>
      </c>
    </row>
    <row r="455" spans="1:9">
      <c r="A455" s="58">
        <v>39</v>
      </c>
      <c r="B455" s="58">
        <v>2484</v>
      </c>
      <c r="C455" s="57" t="s">
        <v>487</v>
      </c>
      <c r="D455" s="56">
        <v>4627.68</v>
      </c>
      <c r="E455" s="56">
        <f t="shared" si="14"/>
        <v>1138.0500000000002</v>
      </c>
      <c r="F455" s="72">
        <v>1481.51</v>
      </c>
      <c r="G455" s="56">
        <v>2008.12</v>
      </c>
      <c r="H455" s="23">
        <f t="shared" si="15"/>
        <v>3489.63</v>
      </c>
      <c r="I455" s="21" t="str">
        <f>VLOOKUP(B455,'FOLHA RESUMIDA'!C:D,2,0)</f>
        <v>ARLEY ANDERSON TAVARES MOREIRA</v>
      </c>
    </row>
    <row r="456" spans="1:9">
      <c r="A456" s="58">
        <v>27</v>
      </c>
      <c r="B456" s="58">
        <v>2512</v>
      </c>
      <c r="C456" s="57" t="s">
        <v>478</v>
      </c>
      <c r="D456" s="56">
        <v>4329.8900000000003</v>
      </c>
      <c r="E456" s="56">
        <f t="shared" si="14"/>
        <v>909.79</v>
      </c>
      <c r="F456" s="72">
        <v>1590.96</v>
      </c>
      <c r="G456" s="56">
        <v>1829.14</v>
      </c>
      <c r="H456" s="23">
        <f t="shared" si="15"/>
        <v>3420.1000000000004</v>
      </c>
      <c r="I456" s="21" t="str">
        <f>VLOOKUP(B456,'FOLHA RESUMIDA'!C:D,2,0)</f>
        <v>JOSENILDO JOSE TORRES</v>
      </c>
    </row>
    <row r="457" spans="1:9">
      <c r="A457" s="58">
        <v>26</v>
      </c>
      <c r="B457" s="58">
        <v>2518</v>
      </c>
      <c r="C457" s="57" t="s">
        <v>477</v>
      </c>
      <c r="D457" s="56">
        <v>1789.31</v>
      </c>
      <c r="E457" s="56">
        <f t="shared" si="14"/>
        <v>164.84999999999991</v>
      </c>
      <c r="F457" s="72">
        <v>608.37</v>
      </c>
      <c r="G457" s="56">
        <v>1016.09</v>
      </c>
      <c r="H457" s="23">
        <f t="shared" si="15"/>
        <v>1624.46</v>
      </c>
      <c r="I457" s="21" t="str">
        <f>VLOOKUP(B457,'FOLHA RESUMIDA'!C:D,2,0)</f>
        <v>ROSA MARIA BARROS VALOES</v>
      </c>
    </row>
    <row r="458" spans="1:9">
      <c r="A458" s="58">
        <v>27</v>
      </c>
      <c r="B458" s="58">
        <v>2520</v>
      </c>
      <c r="C458" s="57" t="s">
        <v>479</v>
      </c>
      <c r="D458" s="56">
        <v>1789.31</v>
      </c>
      <c r="E458" s="56">
        <f t="shared" si="14"/>
        <v>694.1099999999999</v>
      </c>
      <c r="F458" s="72">
        <v>608.37</v>
      </c>
      <c r="G458" s="56">
        <v>486.83</v>
      </c>
      <c r="H458" s="23">
        <f t="shared" si="15"/>
        <v>1095.2</v>
      </c>
      <c r="I458" s="21" t="str">
        <f>VLOOKUP(B458,'FOLHA RESUMIDA'!C:D,2,0)</f>
        <v>SELMA CRISTIANIA LIMA RORIZ</v>
      </c>
    </row>
    <row r="459" spans="1:9">
      <c r="A459" s="58">
        <v>39</v>
      </c>
      <c r="B459" s="58">
        <v>2523</v>
      </c>
      <c r="C459" s="57" t="s">
        <v>488</v>
      </c>
      <c r="D459" s="56">
        <v>1789.31</v>
      </c>
      <c r="E459" s="56">
        <f t="shared" si="14"/>
        <v>333.04999999999995</v>
      </c>
      <c r="F459" s="72">
        <v>608.37</v>
      </c>
      <c r="G459" s="56">
        <v>847.89</v>
      </c>
      <c r="H459" s="23">
        <f t="shared" si="15"/>
        <v>1456.26</v>
      </c>
      <c r="I459" s="21" t="str">
        <f>VLOOKUP(B459,'FOLHA RESUMIDA'!C:D,2,0)</f>
        <v>JANISSON COELHO DE VASCONCELOS</v>
      </c>
    </row>
    <row r="460" spans="1:9">
      <c r="A460" s="58">
        <v>2</v>
      </c>
      <c r="B460" s="58">
        <v>2525</v>
      </c>
      <c r="C460" s="57" t="s">
        <v>441</v>
      </c>
      <c r="D460" s="56">
        <v>1789.31</v>
      </c>
      <c r="E460" s="56">
        <f t="shared" si="14"/>
        <v>407.48999999999978</v>
      </c>
      <c r="F460" s="72">
        <v>608.37</v>
      </c>
      <c r="G460" s="56">
        <v>773.45</v>
      </c>
      <c r="H460" s="23">
        <f t="shared" si="15"/>
        <v>1381.8200000000002</v>
      </c>
      <c r="I460" s="21" t="str">
        <f>VLOOKUP(B460,'FOLHA RESUMIDA'!C:D,2,0)</f>
        <v>FABIANE TAVARES DE SOUZA</v>
      </c>
    </row>
    <row r="461" spans="1:9">
      <c r="A461" s="58">
        <v>59</v>
      </c>
      <c r="B461" s="58">
        <v>2547</v>
      </c>
      <c r="C461" s="57" t="s">
        <v>508</v>
      </c>
      <c r="D461" s="56">
        <v>10458.76</v>
      </c>
      <c r="E461" s="56">
        <f t="shared" si="14"/>
        <v>10458.76</v>
      </c>
      <c r="F461" s="72">
        <v>0</v>
      </c>
      <c r="G461" s="56">
        <v>0</v>
      </c>
      <c r="H461" s="23">
        <f t="shared" si="15"/>
        <v>0</v>
      </c>
      <c r="I461" s="21" t="str">
        <f>VLOOKUP(B461,'FOLHA RESUMIDA'!C:D,2,0)</f>
        <v>CYNTHIA RODRIGUES DE ALMEIDA</v>
      </c>
    </row>
    <row r="462" spans="1:9">
      <c r="A462" s="58">
        <v>22</v>
      </c>
      <c r="B462" s="58">
        <v>2562</v>
      </c>
      <c r="C462" s="57" t="s">
        <v>468</v>
      </c>
      <c r="D462" s="56">
        <v>4420.1899999999996</v>
      </c>
      <c r="E462" s="56">
        <f t="shared" si="14"/>
        <v>2024.8299999999995</v>
      </c>
      <c r="F462" s="72">
        <v>1410.96</v>
      </c>
      <c r="G462" s="56">
        <v>984.4</v>
      </c>
      <c r="H462" s="23">
        <f t="shared" si="15"/>
        <v>2395.36</v>
      </c>
      <c r="I462" s="21" t="str">
        <f>VLOOKUP(B462,'FOLHA RESUMIDA'!C:D,2,0)</f>
        <v>ERIKA MARQUES BEZERRA</v>
      </c>
    </row>
    <row r="463" spans="1:9">
      <c r="A463" s="58">
        <v>57</v>
      </c>
      <c r="B463" s="58">
        <v>2568</v>
      </c>
      <c r="C463" s="57" t="s">
        <v>507</v>
      </c>
      <c r="D463" s="56">
        <v>4149.8900000000003</v>
      </c>
      <c r="E463" s="56">
        <f t="shared" si="14"/>
        <v>2076.3000000000002</v>
      </c>
      <c r="F463" s="72">
        <v>1410.96</v>
      </c>
      <c r="G463" s="56">
        <v>662.63</v>
      </c>
      <c r="H463" s="23">
        <f t="shared" si="15"/>
        <v>2073.59</v>
      </c>
      <c r="I463" s="21" t="str">
        <f>VLOOKUP(B463,'FOLHA RESUMIDA'!C:D,2,0)</f>
        <v>CATARINA DANIELLE DA S AMORIM</v>
      </c>
    </row>
    <row r="464" spans="1:9">
      <c r="A464" s="58">
        <v>9</v>
      </c>
      <c r="B464" s="58">
        <v>2586</v>
      </c>
      <c r="C464" s="57" t="s">
        <v>450</v>
      </c>
      <c r="D464" s="56">
        <v>2323.31</v>
      </c>
      <c r="E464" s="56">
        <f t="shared" si="14"/>
        <v>968.13000000000011</v>
      </c>
      <c r="F464" s="72">
        <v>608.37</v>
      </c>
      <c r="G464" s="56">
        <v>746.81</v>
      </c>
      <c r="H464" s="23">
        <f t="shared" si="15"/>
        <v>1355.1799999999998</v>
      </c>
      <c r="I464" s="21" t="str">
        <f>VLOOKUP(B464,'FOLHA RESUMIDA'!C:D,2,0)</f>
        <v>JAQUELINE P F DE OLIVEIRA</v>
      </c>
    </row>
    <row r="465" spans="1:9">
      <c r="A465" s="58">
        <v>35</v>
      </c>
      <c r="B465" s="58">
        <v>2596</v>
      </c>
      <c r="C465" s="57" t="s">
        <v>480</v>
      </c>
      <c r="D465" s="56">
        <v>2093.33</v>
      </c>
      <c r="E465" s="56">
        <f t="shared" si="14"/>
        <v>1305.73</v>
      </c>
      <c r="F465" s="72">
        <v>447.33</v>
      </c>
      <c r="G465" s="56">
        <v>340.27</v>
      </c>
      <c r="H465" s="23">
        <f t="shared" si="15"/>
        <v>787.59999999999991</v>
      </c>
      <c r="I465" s="21" t="str">
        <f>VLOOKUP(B465,'FOLHA RESUMIDA'!C:D,2,0)</f>
        <v>WELLIDA CRISTIANE DE M  GUERRA</v>
      </c>
    </row>
    <row r="466" spans="1:9">
      <c r="A466" s="58">
        <v>47</v>
      </c>
      <c r="B466" s="58">
        <v>2602</v>
      </c>
      <c r="C466" s="57" t="s">
        <v>489</v>
      </c>
      <c r="D466" s="56">
        <v>4149.8900000000003</v>
      </c>
      <c r="E466" s="56">
        <f t="shared" si="14"/>
        <v>672.90000000000009</v>
      </c>
      <c r="F466" s="72">
        <v>1410.96</v>
      </c>
      <c r="G466" s="56">
        <v>2066.0300000000002</v>
      </c>
      <c r="H466" s="23">
        <f t="shared" si="15"/>
        <v>3476.9900000000002</v>
      </c>
      <c r="I466" s="21" t="str">
        <f>VLOOKUP(B466,'FOLHA RESUMIDA'!C:D,2,0)</f>
        <v>DIANA ATALECIA NEVES DE SA</v>
      </c>
    </row>
    <row r="467" spans="1:9">
      <c r="A467" s="58">
        <v>59</v>
      </c>
      <c r="B467" s="58">
        <v>2604</v>
      </c>
      <c r="C467" s="57" t="s">
        <v>509</v>
      </c>
      <c r="D467" s="56">
        <v>4149.8900000000003</v>
      </c>
      <c r="E467" s="56">
        <f t="shared" si="14"/>
        <v>1690.79</v>
      </c>
      <c r="F467" s="72">
        <v>1410.96</v>
      </c>
      <c r="G467" s="56">
        <v>1048.1400000000001</v>
      </c>
      <c r="H467" s="23">
        <f t="shared" si="15"/>
        <v>2459.1000000000004</v>
      </c>
      <c r="I467" s="21" t="str">
        <f>VLOOKUP(B467,'FOLHA RESUMIDA'!C:D,2,0)</f>
        <v>JAMINE K  G  DA ROCHA MARTINS</v>
      </c>
    </row>
    <row r="468" spans="1:9">
      <c r="A468" s="58">
        <v>3</v>
      </c>
      <c r="B468" s="58">
        <v>2627</v>
      </c>
      <c r="C468" s="57" t="s">
        <v>443</v>
      </c>
      <c r="D468" s="56">
        <v>4420.1899999999996</v>
      </c>
      <c r="E468" s="56">
        <f t="shared" si="14"/>
        <v>693.17999999999938</v>
      </c>
      <c r="F468" s="72">
        <v>1410.96</v>
      </c>
      <c r="G468" s="56">
        <v>2316.0500000000002</v>
      </c>
      <c r="H468" s="23">
        <f t="shared" si="15"/>
        <v>3727.01</v>
      </c>
      <c r="I468" s="21" t="str">
        <f>VLOOKUP(B468,'FOLHA RESUMIDA'!C:D,2,0)</f>
        <v>LIBNI DE MEDEIROS MELO</v>
      </c>
    </row>
    <row r="469" spans="1:9">
      <c r="A469" s="58">
        <v>35</v>
      </c>
      <c r="B469" s="58">
        <v>2634</v>
      </c>
      <c r="C469" s="57" t="s">
        <v>481</v>
      </c>
      <c r="D469" s="56">
        <v>1614.36</v>
      </c>
      <c r="E469" s="56">
        <f t="shared" si="14"/>
        <v>499.83999999999992</v>
      </c>
      <c r="F469" s="72">
        <v>548.88</v>
      </c>
      <c r="G469" s="56">
        <v>565.64</v>
      </c>
      <c r="H469" s="23">
        <f t="shared" si="15"/>
        <v>1114.52</v>
      </c>
      <c r="I469" s="21" t="str">
        <f>VLOOKUP(B469,'FOLHA RESUMIDA'!C:D,2,0)</f>
        <v>KATHYWSKY MELO PINHEIRO</v>
      </c>
    </row>
    <row r="470" spans="1:9">
      <c r="A470" s="58">
        <v>48</v>
      </c>
      <c r="B470" s="58">
        <v>2644</v>
      </c>
      <c r="C470" s="57" t="s">
        <v>492</v>
      </c>
      <c r="D470" s="56">
        <v>4149.8900000000003</v>
      </c>
      <c r="E470" s="56">
        <f t="shared" si="14"/>
        <v>2285.96</v>
      </c>
      <c r="F470" s="72">
        <v>1410.96</v>
      </c>
      <c r="G470" s="56">
        <v>452.97</v>
      </c>
      <c r="H470" s="23">
        <f t="shared" si="15"/>
        <v>1863.93</v>
      </c>
      <c r="I470" s="21" t="str">
        <f>VLOOKUP(B470,'FOLHA RESUMIDA'!C:D,2,0)</f>
        <v>FABRICIO MENEZES DE SOUSA MELO</v>
      </c>
    </row>
    <row r="471" spans="1:9">
      <c r="A471" s="58">
        <v>49</v>
      </c>
      <c r="B471" s="58">
        <v>2651</v>
      </c>
      <c r="C471" s="57" t="s">
        <v>493</v>
      </c>
      <c r="D471" s="56">
        <v>4149.8900000000003</v>
      </c>
      <c r="E471" s="56">
        <f t="shared" si="14"/>
        <v>983.37000000000035</v>
      </c>
      <c r="F471" s="72">
        <v>1410.96</v>
      </c>
      <c r="G471" s="56">
        <v>1755.56</v>
      </c>
      <c r="H471" s="23">
        <f t="shared" si="15"/>
        <v>3166.52</v>
      </c>
      <c r="I471" s="21" t="str">
        <f>VLOOKUP(B471,'FOLHA RESUMIDA'!C:D,2,0)</f>
        <v>PAULO ANDRE R DOS SANTOS</v>
      </c>
    </row>
    <row r="472" spans="1:9">
      <c r="A472" s="58">
        <v>10</v>
      </c>
      <c r="B472" s="58">
        <v>2684</v>
      </c>
      <c r="C472" s="57" t="s">
        <v>453</v>
      </c>
      <c r="D472" s="56">
        <v>4420.1899999999996</v>
      </c>
      <c r="E472" s="56">
        <f t="shared" si="14"/>
        <v>2433.6799999999994</v>
      </c>
      <c r="F472" s="72">
        <v>1410.96</v>
      </c>
      <c r="G472" s="56">
        <v>575.54999999999995</v>
      </c>
      <c r="H472" s="23">
        <f t="shared" si="15"/>
        <v>1986.51</v>
      </c>
      <c r="I472" s="21" t="str">
        <f>VLOOKUP(B472,'FOLHA RESUMIDA'!C:D,2,0)</f>
        <v>DULCE NARIELE ANHAIA LEMES</v>
      </c>
    </row>
    <row r="473" spans="1:9">
      <c r="A473" s="58">
        <v>18</v>
      </c>
      <c r="B473" s="58">
        <v>2692</v>
      </c>
      <c r="C473" s="57" t="s">
        <v>464</v>
      </c>
      <c r="D473" s="56">
        <v>1789.31</v>
      </c>
      <c r="E473" s="56">
        <f t="shared" si="14"/>
        <v>245.56999999999994</v>
      </c>
      <c r="F473" s="72">
        <v>608.37</v>
      </c>
      <c r="G473" s="56">
        <v>935.37</v>
      </c>
      <c r="H473" s="23">
        <f t="shared" si="15"/>
        <v>1543.74</v>
      </c>
      <c r="I473" s="21" t="str">
        <f>VLOOKUP(B473,'FOLHA RESUMIDA'!C:D,2,0)</f>
        <v>SANDRA MARIA MENDES FERREIRA</v>
      </c>
    </row>
    <row r="474" spans="1:9">
      <c r="A474" s="58">
        <v>59</v>
      </c>
      <c r="B474" s="58">
        <v>2696</v>
      </c>
      <c r="C474" s="57" t="s">
        <v>510</v>
      </c>
      <c r="D474" s="56">
        <v>3695.34</v>
      </c>
      <c r="E474" s="56">
        <f t="shared" si="14"/>
        <v>3146.46</v>
      </c>
      <c r="F474" s="72">
        <v>548.88</v>
      </c>
      <c r="G474" s="56">
        <v>0</v>
      </c>
      <c r="H474" s="23">
        <f t="shared" si="15"/>
        <v>548.88</v>
      </c>
      <c r="I474" s="21" t="str">
        <f>VLOOKUP(B474,'FOLHA RESUMIDA'!C:D,2,0)</f>
        <v>ANDREA DE OLIVEIRA SILVA</v>
      </c>
    </row>
    <row r="475" spans="1:9">
      <c r="A475" s="58">
        <v>35</v>
      </c>
      <c r="B475" s="58">
        <v>2702</v>
      </c>
      <c r="C475" s="57" t="s">
        <v>482</v>
      </c>
      <c r="D475" s="56">
        <v>4349.25</v>
      </c>
      <c r="E475" s="56">
        <f t="shared" si="14"/>
        <v>919.21</v>
      </c>
      <c r="F475" s="72">
        <v>1410.96</v>
      </c>
      <c r="G475" s="56">
        <v>2019.08</v>
      </c>
      <c r="H475" s="23">
        <f t="shared" si="15"/>
        <v>3430.04</v>
      </c>
      <c r="I475" s="21" t="str">
        <f>VLOOKUP(B475,'FOLHA RESUMIDA'!C:D,2,0)</f>
        <v>DANILO DAVI DA SILVA DIAS</v>
      </c>
    </row>
    <row r="476" spans="1:9">
      <c r="A476" s="58">
        <v>35</v>
      </c>
      <c r="B476" s="58">
        <v>2705</v>
      </c>
      <c r="C476" s="57" t="s">
        <v>483</v>
      </c>
      <c r="D476" s="56">
        <v>1614.36</v>
      </c>
      <c r="E476" s="56">
        <f t="shared" si="14"/>
        <v>323.06999999999994</v>
      </c>
      <c r="F476" s="72">
        <v>548.88</v>
      </c>
      <c r="G476" s="56">
        <v>742.41</v>
      </c>
      <c r="H476" s="23">
        <f t="shared" si="15"/>
        <v>1291.29</v>
      </c>
      <c r="I476" s="21" t="str">
        <f>VLOOKUP(B476,'FOLHA RESUMIDA'!C:D,2,0)</f>
        <v>JOSINALDO OLIVEIRA DE ANDRADE</v>
      </c>
    </row>
    <row r="477" spans="1:9">
      <c r="A477" s="58">
        <v>24</v>
      </c>
      <c r="B477" s="58">
        <v>2706</v>
      </c>
      <c r="C477" s="57" t="s">
        <v>471</v>
      </c>
      <c r="D477" s="56">
        <v>4897.1899999999996</v>
      </c>
      <c r="E477" s="56">
        <f t="shared" si="14"/>
        <v>1230.1899999999996</v>
      </c>
      <c r="F477" s="72">
        <v>1410.96</v>
      </c>
      <c r="G477" s="56">
        <v>2256.04</v>
      </c>
      <c r="H477" s="23">
        <f t="shared" si="15"/>
        <v>3667</v>
      </c>
      <c r="I477" s="21" t="str">
        <f>VLOOKUP(B477,'FOLHA RESUMIDA'!C:D,2,0)</f>
        <v>AMANDA FREITAS BASILIO</v>
      </c>
    </row>
    <row r="478" spans="1:9">
      <c r="A478" s="58">
        <v>24</v>
      </c>
      <c r="B478" s="58">
        <v>2718</v>
      </c>
      <c r="C478" s="57" t="s">
        <v>472</v>
      </c>
      <c r="D478" s="56">
        <v>1884.66</v>
      </c>
      <c r="E478" s="56">
        <f t="shared" si="14"/>
        <v>453.70000000000005</v>
      </c>
      <c r="F478" s="72">
        <v>608.37</v>
      </c>
      <c r="G478" s="56">
        <v>822.59</v>
      </c>
      <c r="H478" s="23">
        <f t="shared" si="15"/>
        <v>1430.96</v>
      </c>
      <c r="I478" s="21" t="str">
        <f>VLOOKUP(B478,'FOLHA RESUMIDA'!C:D,2,0)</f>
        <v>PAULA SHEMILLY GALDINO SANTIAG</v>
      </c>
    </row>
    <row r="479" spans="1:9">
      <c r="A479" s="58">
        <v>14</v>
      </c>
      <c r="B479" s="58">
        <v>2719</v>
      </c>
      <c r="C479" s="57" t="s">
        <v>457</v>
      </c>
      <c r="D479" s="56">
        <v>2410.64</v>
      </c>
      <c r="E479" s="56">
        <f t="shared" si="14"/>
        <v>804.07999999999993</v>
      </c>
      <c r="F479" s="72">
        <v>635.80999999999995</v>
      </c>
      <c r="G479" s="56">
        <v>970.75</v>
      </c>
      <c r="H479" s="23">
        <f t="shared" si="15"/>
        <v>1606.56</v>
      </c>
      <c r="I479" s="21" t="str">
        <f>VLOOKUP(B479,'FOLHA RESUMIDA'!C:D,2,0)</f>
        <v>DANIELLE MEDEIROS PONTES</v>
      </c>
    </row>
    <row r="480" spans="1:9">
      <c r="A480" s="58">
        <v>37</v>
      </c>
      <c r="B480" s="58">
        <v>2720</v>
      </c>
      <c r="C480" s="57" t="s">
        <v>484</v>
      </c>
      <c r="D480" s="56">
        <v>1614.37</v>
      </c>
      <c r="E480" s="56">
        <f t="shared" si="14"/>
        <v>544.3599999999999</v>
      </c>
      <c r="F480" s="72">
        <v>548.89</v>
      </c>
      <c r="G480" s="56">
        <v>521.12</v>
      </c>
      <c r="H480" s="23">
        <f t="shared" si="15"/>
        <v>1070.01</v>
      </c>
      <c r="I480" s="21" t="str">
        <f>VLOOKUP(B480,'FOLHA RESUMIDA'!C:D,2,0)</f>
        <v>JONATAS BERNARDINO R  DA SILVA</v>
      </c>
    </row>
    <row r="481" spans="1:9">
      <c r="A481" s="58">
        <v>50</v>
      </c>
      <c r="B481" s="58">
        <v>2721</v>
      </c>
      <c r="C481" s="57" t="s">
        <v>495</v>
      </c>
      <c r="D481" s="56">
        <v>1884.66</v>
      </c>
      <c r="E481" s="56">
        <f t="shared" si="14"/>
        <v>566.81999999999994</v>
      </c>
      <c r="F481" s="72">
        <v>548.88</v>
      </c>
      <c r="G481" s="56">
        <v>768.96</v>
      </c>
      <c r="H481" s="23">
        <f t="shared" si="15"/>
        <v>1317.8400000000001</v>
      </c>
      <c r="I481" s="21" t="str">
        <f>VLOOKUP(B481,'FOLHA RESUMIDA'!C:D,2,0)</f>
        <v>CLECIO JOSE DA SILVA</v>
      </c>
    </row>
    <row r="482" spans="1:9">
      <c r="A482" s="58">
        <v>47</v>
      </c>
      <c r="B482" s="58">
        <v>2736</v>
      </c>
      <c r="C482" s="57" t="s">
        <v>490</v>
      </c>
      <c r="D482" s="56">
        <v>1789.31</v>
      </c>
      <c r="E482" s="56">
        <f t="shared" si="14"/>
        <v>372.21000000000004</v>
      </c>
      <c r="F482" s="72">
        <v>608.37</v>
      </c>
      <c r="G482" s="56">
        <v>808.73</v>
      </c>
      <c r="H482" s="23">
        <f t="shared" si="15"/>
        <v>1417.1</v>
      </c>
      <c r="I482" s="21" t="str">
        <f>VLOOKUP(B482,'FOLHA RESUMIDA'!C:D,2,0)</f>
        <v>LUCENILDO JOSE DA SILVA</v>
      </c>
    </row>
    <row r="483" spans="1:9">
      <c r="A483" s="58">
        <v>24</v>
      </c>
      <c r="B483" s="58">
        <v>2772</v>
      </c>
      <c r="C483" s="57" t="s">
        <v>473</v>
      </c>
      <c r="D483" s="56">
        <v>1614.36</v>
      </c>
      <c r="E483" s="56">
        <f t="shared" si="14"/>
        <v>153.40999999999985</v>
      </c>
      <c r="F483" s="72">
        <v>548.88</v>
      </c>
      <c r="G483" s="56">
        <v>912.07</v>
      </c>
      <c r="H483" s="23">
        <f t="shared" si="15"/>
        <v>1460.95</v>
      </c>
      <c r="I483" s="21" t="str">
        <f>VLOOKUP(B483,'FOLHA RESUMIDA'!C:D,2,0)</f>
        <v>CARMEM ALUISIA LEITE DE ANDRAD</v>
      </c>
    </row>
    <row r="484" spans="1:9">
      <c r="A484" s="58">
        <v>20</v>
      </c>
      <c r="B484" s="58">
        <v>2799</v>
      </c>
      <c r="C484" s="57" t="s">
        <v>467</v>
      </c>
      <c r="D484" s="56">
        <v>2329.91</v>
      </c>
      <c r="E484" s="56">
        <f t="shared" si="14"/>
        <v>458.38999999999987</v>
      </c>
      <c r="F484" s="72">
        <v>608.37</v>
      </c>
      <c r="G484" s="56">
        <v>1263.1500000000001</v>
      </c>
      <c r="H484" s="23">
        <f t="shared" si="15"/>
        <v>1871.52</v>
      </c>
      <c r="I484" s="21" t="str">
        <f>VLOOKUP(B484,'FOLHA RESUMIDA'!C:D,2,0)</f>
        <v>ALYSSON FABIO O FLORENCIO</v>
      </c>
    </row>
    <row r="485" spans="1:9">
      <c r="A485" s="58">
        <v>24</v>
      </c>
      <c r="B485" s="58">
        <v>2808</v>
      </c>
      <c r="C485" s="57" t="s">
        <v>474</v>
      </c>
      <c r="D485" s="56">
        <v>1965.39</v>
      </c>
      <c r="E485" s="56">
        <f t="shared" si="14"/>
        <v>525.42000000000007</v>
      </c>
      <c r="F485" s="72">
        <v>576.33000000000004</v>
      </c>
      <c r="G485" s="56">
        <v>863.64</v>
      </c>
      <c r="H485" s="23">
        <f t="shared" si="15"/>
        <v>1439.97</v>
      </c>
      <c r="I485" s="21" t="str">
        <f>VLOOKUP(B485,'FOLHA RESUMIDA'!C:D,2,0)</f>
        <v>GABRIELA FERNANDA M  G  CEAN</v>
      </c>
    </row>
    <row r="486" spans="1:9">
      <c r="A486" s="58">
        <v>25</v>
      </c>
      <c r="B486" s="58">
        <v>2821</v>
      </c>
      <c r="C486" s="57" t="s">
        <v>475</v>
      </c>
      <c r="D486" s="56">
        <v>3952.27</v>
      </c>
      <c r="E486" s="56">
        <f t="shared" si="14"/>
        <v>618.75</v>
      </c>
      <c r="F486" s="72">
        <v>1343.77</v>
      </c>
      <c r="G486" s="56">
        <v>1989.75</v>
      </c>
      <c r="H486" s="23">
        <f t="shared" si="15"/>
        <v>3333.52</v>
      </c>
      <c r="I486" s="21" t="str">
        <f>VLOOKUP(B486,'FOLHA RESUMIDA'!C:D,2,0)</f>
        <v>HERBET CANDEIA MAIA</v>
      </c>
    </row>
    <row r="487" spans="1:9">
      <c r="A487" s="58">
        <v>14</v>
      </c>
      <c r="B487" s="58">
        <v>2823</v>
      </c>
      <c r="C487" s="57" t="s">
        <v>458</v>
      </c>
      <c r="D487" s="56">
        <v>1614.36</v>
      </c>
      <c r="E487" s="56">
        <f t="shared" si="14"/>
        <v>657.7299999999999</v>
      </c>
      <c r="F487" s="72">
        <v>548.88</v>
      </c>
      <c r="G487" s="56">
        <v>407.75</v>
      </c>
      <c r="H487" s="23">
        <f t="shared" si="15"/>
        <v>956.63</v>
      </c>
      <c r="I487" s="21" t="str">
        <f>VLOOKUP(B487,'FOLHA RESUMIDA'!C:D,2,0)</f>
        <v>ADRIANA MARIA DA SILVA</v>
      </c>
    </row>
    <row r="488" spans="1:9">
      <c r="A488" s="58">
        <v>37</v>
      </c>
      <c r="B488" s="58">
        <v>2827</v>
      </c>
      <c r="C488" s="57" t="s">
        <v>485</v>
      </c>
      <c r="D488" s="56">
        <v>2059.61</v>
      </c>
      <c r="E488" s="56">
        <f t="shared" si="14"/>
        <v>587.52</v>
      </c>
      <c r="F488" s="72">
        <v>608.37</v>
      </c>
      <c r="G488" s="56">
        <v>863.72</v>
      </c>
      <c r="H488" s="23">
        <f t="shared" si="15"/>
        <v>1472.0900000000001</v>
      </c>
      <c r="I488" s="21" t="str">
        <f>VLOOKUP(B488,'FOLHA RESUMIDA'!C:D,2,0)</f>
        <v>FABIO BARBOSA S  DE LIMA</v>
      </c>
    </row>
    <row r="489" spans="1:9">
      <c r="A489" s="58">
        <v>50</v>
      </c>
      <c r="B489" s="58">
        <v>2836</v>
      </c>
      <c r="C489" s="57" t="s">
        <v>496</v>
      </c>
      <c r="D489" s="56">
        <v>1789.31</v>
      </c>
      <c r="E489" s="56">
        <f t="shared" si="14"/>
        <v>822</v>
      </c>
      <c r="F489" s="72">
        <v>608.37</v>
      </c>
      <c r="G489" s="56">
        <v>358.94</v>
      </c>
      <c r="H489" s="23">
        <f t="shared" si="15"/>
        <v>967.31</v>
      </c>
      <c r="I489" s="21" t="str">
        <f>VLOOKUP(B489,'FOLHA RESUMIDA'!C:D,2,0)</f>
        <v>MONALISA MARIA LEANDRO RIBEIRO</v>
      </c>
    </row>
    <row r="490" spans="1:9">
      <c r="A490" s="58">
        <v>16</v>
      </c>
      <c r="B490" s="58">
        <v>2838</v>
      </c>
      <c r="C490" s="57" t="s">
        <v>462</v>
      </c>
      <c r="D490" s="56">
        <v>1789.31</v>
      </c>
      <c r="E490" s="56">
        <f t="shared" si="14"/>
        <v>983.96999999999991</v>
      </c>
      <c r="F490" s="72">
        <v>608.37</v>
      </c>
      <c r="G490" s="56">
        <v>196.97</v>
      </c>
      <c r="H490" s="23">
        <f t="shared" si="15"/>
        <v>805.34</v>
      </c>
      <c r="I490" s="21" t="str">
        <f>VLOOKUP(B490,'FOLHA RESUMIDA'!C:D,2,0)</f>
        <v>CAIO CEZAR F  E  DO NASCIMENTO</v>
      </c>
    </row>
    <row r="491" spans="1:9">
      <c r="A491" s="58">
        <v>16</v>
      </c>
      <c r="B491" s="58">
        <v>2873</v>
      </c>
      <c r="C491" s="57" t="s">
        <v>463</v>
      </c>
      <c r="D491" s="56">
        <v>3952.26</v>
      </c>
      <c r="E491" s="56">
        <f t="shared" si="14"/>
        <v>861.92000000000007</v>
      </c>
      <c r="F491" s="72">
        <v>1343.77</v>
      </c>
      <c r="G491" s="56">
        <v>1746.57</v>
      </c>
      <c r="H491" s="23">
        <f t="shared" si="15"/>
        <v>3090.34</v>
      </c>
      <c r="I491" s="21" t="str">
        <f>VLOOKUP(B491,'FOLHA RESUMIDA'!C:D,2,0)</f>
        <v>AURELIA RODRIGUES TORREIRO</v>
      </c>
    </row>
    <row r="492" spans="1:9">
      <c r="A492" s="58">
        <v>25</v>
      </c>
      <c r="B492" s="58">
        <v>2878</v>
      </c>
      <c r="C492" s="57" t="s">
        <v>476</v>
      </c>
      <c r="D492" s="56">
        <v>1789.31</v>
      </c>
      <c r="E492" s="56">
        <f t="shared" si="14"/>
        <v>618.6099999999999</v>
      </c>
      <c r="F492" s="72">
        <v>608.37</v>
      </c>
      <c r="G492" s="56">
        <v>562.33000000000004</v>
      </c>
      <c r="H492" s="23">
        <f t="shared" si="15"/>
        <v>1170.7</v>
      </c>
      <c r="I492" s="21" t="str">
        <f>VLOOKUP(B492,'FOLHA RESUMIDA'!C:D,2,0)</f>
        <v>JAMSON ALESSANDRO DA SILVA</v>
      </c>
    </row>
    <row r="493" spans="1:9">
      <c r="A493" s="58">
        <v>47</v>
      </c>
      <c r="B493" s="58">
        <v>2904</v>
      </c>
      <c r="C493" s="57" t="s">
        <v>491</v>
      </c>
      <c r="D493" s="56">
        <v>1614.37</v>
      </c>
      <c r="E493" s="56">
        <f t="shared" si="14"/>
        <v>300.8599999999999</v>
      </c>
      <c r="F493" s="72">
        <v>548.89</v>
      </c>
      <c r="G493" s="56">
        <v>764.62</v>
      </c>
      <c r="H493" s="23">
        <f t="shared" si="15"/>
        <v>1313.51</v>
      </c>
      <c r="I493" s="21" t="str">
        <f>VLOOKUP(B493,'FOLHA RESUMIDA'!C:D,2,0)</f>
        <v>ANTONIO S ALVES DE O JUNIOR</v>
      </c>
    </row>
    <row r="494" spans="1:9">
      <c r="A494" s="58">
        <v>14</v>
      </c>
      <c r="B494" s="58">
        <v>2906</v>
      </c>
      <c r="C494" s="57" t="s">
        <v>459</v>
      </c>
      <c r="D494" s="56">
        <v>4492.8599999999997</v>
      </c>
      <c r="E494" s="56">
        <f t="shared" si="14"/>
        <v>1290.1499999999996</v>
      </c>
      <c r="F494" s="72">
        <v>1343.77</v>
      </c>
      <c r="G494" s="56">
        <v>1858.94</v>
      </c>
      <c r="H494" s="23">
        <f t="shared" si="15"/>
        <v>3202.71</v>
      </c>
      <c r="I494" s="21" t="str">
        <f>VLOOKUP(B494,'FOLHA RESUMIDA'!C:D,2,0)</f>
        <v>ARTHUR A SANTOS WANDERLEY</v>
      </c>
    </row>
    <row r="495" spans="1:9">
      <c r="A495" s="58">
        <v>59</v>
      </c>
      <c r="B495" s="58">
        <v>2962</v>
      </c>
      <c r="C495" s="57" t="s">
        <v>511</v>
      </c>
      <c r="D495" s="56">
        <v>1982.72</v>
      </c>
      <c r="E495" s="56">
        <f t="shared" si="14"/>
        <v>598.79</v>
      </c>
      <c r="F495" s="72">
        <v>582.22</v>
      </c>
      <c r="G495" s="56">
        <v>801.71</v>
      </c>
      <c r="H495" s="23">
        <f t="shared" si="15"/>
        <v>1383.93</v>
      </c>
      <c r="I495" s="21" t="str">
        <f>VLOOKUP(B495,'FOLHA RESUMIDA'!C:D,2,0)</f>
        <v>GYSELLE SANTOS AZEVEDO</v>
      </c>
    </row>
    <row r="496" spans="1:9">
      <c r="A496" s="58">
        <v>3</v>
      </c>
      <c r="B496" s="58">
        <v>2970</v>
      </c>
      <c r="C496" s="57" t="s">
        <v>445</v>
      </c>
      <c r="D496" s="56">
        <v>1982.72</v>
      </c>
      <c r="E496" s="56">
        <f t="shared" si="14"/>
        <v>903.06999999999994</v>
      </c>
      <c r="F496" s="72">
        <v>582.22</v>
      </c>
      <c r="G496" s="56">
        <v>497.43</v>
      </c>
      <c r="H496" s="23">
        <f t="shared" si="15"/>
        <v>1079.6500000000001</v>
      </c>
      <c r="I496" s="21" t="str">
        <f>VLOOKUP(B496,'FOLHA RESUMIDA'!C:D,2,0)</f>
        <v>DAYANE M VALENCA DE OLIVEIRA</v>
      </c>
    </row>
    <row r="497" spans="1:9">
      <c r="A497" s="58">
        <v>51</v>
      </c>
      <c r="B497" s="58">
        <v>2971</v>
      </c>
      <c r="C497" s="57" t="s">
        <v>501</v>
      </c>
      <c r="D497" s="56">
        <v>1537.47</v>
      </c>
      <c r="E497" s="56">
        <f t="shared" si="14"/>
        <v>486.24</v>
      </c>
      <c r="F497" s="72">
        <v>522.74</v>
      </c>
      <c r="G497" s="56">
        <v>528.49</v>
      </c>
      <c r="H497" s="23">
        <f t="shared" si="15"/>
        <v>1051.23</v>
      </c>
      <c r="I497" s="21" t="str">
        <f>VLOOKUP(B497,'FOLHA RESUMIDA'!C:D,2,0)</f>
        <v>LETYCIA THAISA V FARIAS</v>
      </c>
    </row>
    <row r="498" spans="1:9">
      <c r="A498" s="58">
        <v>10</v>
      </c>
      <c r="B498" s="58">
        <v>2973</v>
      </c>
      <c r="C498" s="57" t="s">
        <v>454</v>
      </c>
      <c r="D498" s="56">
        <v>2658.49</v>
      </c>
      <c r="E498" s="56">
        <f t="shared" si="14"/>
        <v>1468.3799999999999</v>
      </c>
      <c r="F498" s="72">
        <v>1190.1099999999999</v>
      </c>
      <c r="G498" s="56">
        <v>0</v>
      </c>
      <c r="H498" s="23">
        <f t="shared" si="15"/>
        <v>1190.1099999999999</v>
      </c>
      <c r="I498" s="21" t="str">
        <f>VLOOKUP(B498,'FOLHA RESUMIDA'!C:D,2,0)</f>
        <v>ELDERSON GOMES DA CUNHA</v>
      </c>
    </row>
    <row r="499" spans="1:9">
      <c r="A499" s="58">
        <v>10</v>
      </c>
      <c r="B499" s="58">
        <v>2974</v>
      </c>
      <c r="C499" s="57" t="s">
        <v>455</v>
      </c>
      <c r="D499" s="56">
        <v>1537.47</v>
      </c>
      <c r="E499" s="56">
        <f t="shared" si="14"/>
        <v>626.21</v>
      </c>
      <c r="F499" s="72">
        <v>522.74</v>
      </c>
      <c r="G499" s="56">
        <v>388.52</v>
      </c>
      <c r="H499" s="23">
        <f t="shared" si="15"/>
        <v>911.26</v>
      </c>
      <c r="I499" s="21" t="str">
        <f>VLOOKUP(B499,'FOLHA RESUMIDA'!C:D,2,0)</f>
        <v>MARCELO DIEDERICHS PRATES</v>
      </c>
    </row>
    <row r="500" spans="1:9">
      <c r="A500" s="58">
        <v>23</v>
      </c>
      <c r="B500" s="58">
        <v>2977</v>
      </c>
      <c r="C500" s="57" t="s">
        <v>469</v>
      </c>
      <c r="D500" s="56">
        <v>3414.1</v>
      </c>
      <c r="E500" s="56">
        <f t="shared" si="14"/>
        <v>875.32000000000016</v>
      </c>
      <c r="F500" s="72">
        <v>1160.79</v>
      </c>
      <c r="G500" s="56">
        <v>1377.99</v>
      </c>
      <c r="H500" s="23">
        <f t="shared" si="15"/>
        <v>2538.7799999999997</v>
      </c>
      <c r="I500" s="21" t="str">
        <f>VLOOKUP(B500,'FOLHA RESUMIDA'!C:D,2,0)</f>
        <v>VENILTON CARLOS M CARDOSO</v>
      </c>
    </row>
    <row r="501" spans="1:9">
      <c r="A501" s="58">
        <v>23</v>
      </c>
      <c r="B501" s="58">
        <v>2978</v>
      </c>
      <c r="C501" s="57" t="s">
        <v>470</v>
      </c>
      <c r="D501" s="56">
        <v>1807.77</v>
      </c>
      <c r="E501" s="56">
        <f t="shared" si="14"/>
        <v>429.03999999999996</v>
      </c>
      <c r="F501" s="72">
        <v>522.74</v>
      </c>
      <c r="G501" s="56">
        <v>855.99</v>
      </c>
      <c r="H501" s="23">
        <f t="shared" si="15"/>
        <v>1378.73</v>
      </c>
      <c r="I501" s="21" t="str">
        <f>VLOOKUP(B501,'FOLHA RESUMIDA'!C:D,2,0)</f>
        <v>CARLOS BRUNO GOMES MACEDO</v>
      </c>
    </row>
    <row r="502" spans="1:9">
      <c r="A502" s="58">
        <v>18</v>
      </c>
      <c r="B502" s="58">
        <v>3023</v>
      </c>
      <c r="C502" s="57" t="s">
        <v>465</v>
      </c>
      <c r="D502" s="56">
        <v>3414.1</v>
      </c>
      <c r="E502" s="56">
        <f t="shared" si="14"/>
        <v>469.48</v>
      </c>
      <c r="F502" s="72">
        <v>1160.79</v>
      </c>
      <c r="G502" s="56">
        <v>1783.83</v>
      </c>
      <c r="H502" s="23">
        <f t="shared" si="15"/>
        <v>2944.62</v>
      </c>
      <c r="I502" s="21" t="str">
        <f>VLOOKUP(B502,'FOLHA RESUMIDA'!C:D,2,0)</f>
        <v>SERGIO ARAUJO DE OLIVEIRA</v>
      </c>
    </row>
    <row r="503" spans="1:9">
      <c r="A503" s="58">
        <v>53</v>
      </c>
      <c r="B503" s="58">
        <v>3025</v>
      </c>
      <c r="C503" s="57" t="s">
        <v>504</v>
      </c>
      <c r="D503" s="56">
        <v>3684.4</v>
      </c>
      <c r="E503" s="56">
        <f t="shared" si="14"/>
        <v>1789.1200000000001</v>
      </c>
      <c r="F503" s="72">
        <v>1160.79</v>
      </c>
      <c r="G503" s="56">
        <v>734.49</v>
      </c>
      <c r="H503" s="23">
        <f t="shared" si="15"/>
        <v>1895.28</v>
      </c>
      <c r="I503" s="21" t="str">
        <f>VLOOKUP(B503,'FOLHA RESUMIDA'!C:D,2,0)</f>
        <v>MARIANA KAROLYNE G DE SOUZA</v>
      </c>
    </row>
    <row r="504" spans="1:9">
      <c r="A504" s="58">
        <v>51</v>
      </c>
      <c r="B504" s="58">
        <v>3029</v>
      </c>
      <c r="C504" s="57" t="s">
        <v>502</v>
      </c>
      <c r="D504" s="56">
        <v>3414.1</v>
      </c>
      <c r="E504" s="56">
        <f t="shared" si="14"/>
        <v>445.53999999999996</v>
      </c>
      <c r="F504" s="72">
        <v>1160.79</v>
      </c>
      <c r="G504" s="56">
        <v>1807.77</v>
      </c>
      <c r="H504" s="23">
        <f t="shared" si="15"/>
        <v>2968.56</v>
      </c>
      <c r="I504" s="21" t="str">
        <f>VLOOKUP(B504,'FOLHA RESUMIDA'!C:D,2,0)</f>
        <v>RISOALDO DUARTE DA S JUNIOR</v>
      </c>
    </row>
    <row r="505" spans="1:9">
      <c r="A505" s="58">
        <v>2</v>
      </c>
      <c r="B505" s="58">
        <v>3032</v>
      </c>
      <c r="C505" s="57" t="s">
        <v>442</v>
      </c>
      <c r="D505" s="56">
        <v>3414.1</v>
      </c>
      <c r="E505" s="56">
        <f t="shared" si="14"/>
        <v>447.7800000000002</v>
      </c>
      <c r="F505" s="72">
        <v>1160.79</v>
      </c>
      <c r="G505" s="56">
        <v>1805.53</v>
      </c>
      <c r="H505" s="23">
        <f t="shared" si="15"/>
        <v>2966.3199999999997</v>
      </c>
      <c r="I505" s="21" t="str">
        <f>VLOOKUP(B505,'FOLHA RESUMIDA'!C:D,2,0)</f>
        <v>KELEN CRISTINA DE AL F E SILVA</v>
      </c>
    </row>
    <row r="506" spans="1:9">
      <c r="A506" s="58">
        <v>9</v>
      </c>
      <c r="B506" s="58">
        <v>3044</v>
      </c>
      <c r="C506" s="57" t="s">
        <v>451</v>
      </c>
      <c r="D506" s="56">
        <v>3573.1</v>
      </c>
      <c r="E506" s="56">
        <f t="shared" si="14"/>
        <v>497.82999999999993</v>
      </c>
      <c r="F506" s="72">
        <v>1160.79</v>
      </c>
      <c r="G506" s="56">
        <v>1914.48</v>
      </c>
      <c r="H506" s="23">
        <f t="shared" si="15"/>
        <v>3075.27</v>
      </c>
      <c r="I506" s="21" t="str">
        <f>VLOOKUP(B506,'FOLHA RESUMIDA'!C:D,2,0)</f>
        <v>THIANE NASCIMENTO PAIXAO</v>
      </c>
    </row>
    <row r="507" spans="1:9">
      <c r="A507" s="58">
        <v>37</v>
      </c>
      <c r="B507" s="58">
        <v>3045</v>
      </c>
      <c r="C507" s="57" t="s">
        <v>486</v>
      </c>
      <c r="D507" s="56">
        <v>3684.4</v>
      </c>
      <c r="E507" s="56">
        <f t="shared" si="14"/>
        <v>1383.2600000000002</v>
      </c>
      <c r="F507" s="72">
        <v>1160.79</v>
      </c>
      <c r="G507" s="56">
        <v>1140.3499999999999</v>
      </c>
      <c r="H507" s="23">
        <f t="shared" si="15"/>
        <v>2301.14</v>
      </c>
      <c r="I507" s="21" t="str">
        <f>VLOOKUP(B507,'FOLHA RESUMIDA'!C:D,2,0)</f>
        <v>ANDRE VICTOR RODRIGUES FONSECA</v>
      </c>
    </row>
    <row r="508" spans="1:9">
      <c r="A508" s="58">
        <v>56</v>
      </c>
      <c r="B508" s="58">
        <v>3046</v>
      </c>
      <c r="C508" s="57" t="s">
        <v>506</v>
      </c>
      <c r="D508" s="56">
        <v>3684.4</v>
      </c>
      <c r="E508" s="56">
        <f t="shared" si="14"/>
        <v>588.63999999999987</v>
      </c>
      <c r="F508" s="72">
        <v>1160.79</v>
      </c>
      <c r="G508" s="56">
        <v>1934.97</v>
      </c>
      <c r="H508" s="23">
        <f t="shared" si="15"/>
        <v>3095.76</v>
      </c>
      <c r="I508" s="21" t="str">
        <f>VLOOKUP(B508,'FOLHA RESUMIDA'!C:D,2,0)</f>
        <v>RONALDO GOMINHO BISPO FILHO</v>
      </c>
    </row>
    <row r="509" spans="1:9">
      <c r="A509" s="58">
        <v>50</v>
      </c>
      <c r="B509" s="58">
        <v>3055</v>
      </c>
      <c r="C509" s="57" t="s">
        <v>497</v>
      </c>
      <c r="D509" s="56">
        <v>3414.1</v>
      </c>
      <c r="E509" s="56">
        <f t="shared" si="14"/>
        <v>1166.4099999999999</v>
      </c>
      <c r="F509" s="72">
        <v>1160.79</v>
      </c>
      <c r="G509" s="56">
        <v>1086.9000000000001</v>
      </c>
      <c r="H509" s="23">
        <f t="shared" si="15"/>
        <v>2247.69</v>
      </c>
      <c r="I509" s="21" t="str">
        <f>VLOOKUP(B509,'FOLHA RESUMIDA'!C:D,2,0)</f>
        <v>ANA PAULA SABINO L DE SOUZA</v>
      </c>
    </row>
    <row r="510" spans="1:9">
      <c r="A510" s="58">
        <v>51</v>
      </c>
      <c r="B510" s="58">
        <v>3069</v>
      </c>
      <c r="C510" s="57" t="s">
        <v>446</v>
      </c>
      <c r="D510" s="56">
        <v>1982.72</v>
      </c>
      <c r="E510" s="56">
        <f t="shared" si="14"/>
        <v>874.29</v>
      </c>
      <c r="F510" s="72">
        <v>582.22</v>
      </c>
      <c r="G510" s="56">
        <v>526.21</v>
      </c>
      <c r="H510" s="23">
        <f t="shared" si="15"/>
        <v>1108.43</v>
      </c>
      <c r="I510" s="21" t="str">
        <f>VLOOKUP(B510,'FOLHA RESUMIDA'!C:D,2,0)</f>
        <v>ANDRE LUIS MOTA PIRES</v>
      </c>
    </row>
    <row r="511" spans="1:9">
      <c r="A511" s="58">
        <v>3</v>
      </c>
      <c r="B511" s="58">
        <v>3086</v>
      </c>
      <c r="C511" s="57" t="s">
        <v>447</v>
      </c>
      <c r="D511" s="56">
        <v>3414.1</v>
      </c>
      <c r="E511" s="56">
        <f t="shared" si="14"/>
        <v>688.70000000000027</v>
      </c>
      <c r="F511" s="72">
        <v>1160.79</v>
      </c>
      <c r="G511" s="56">
        <v>1564.61</v>
      </c>
      <c r="H511" s="23">
        <f>G511+F511</f>
        <v>2725.3999999999996</v>
      </c>
      <c r="I511" s="21" t="str">
        <f>VLOOKUP(B511,'FOLHA RESUMIDA'!C:D,2,0)</f>
        <v>DIMAS CARDOSO CAMPOS</v>
      </c>
    </row>
    <row r="512" spans="1:9">
      <c r="A512" s="58">
        <v>55</v>
      </c>
      <c r="B512" s="58">
        <v>3228</v>
      </c>
      <c r="C512" s="57" t="s">
        <v>505</v>
      </c>
      <c r="D512" s="56">
        <v>1537.47</v>
      </c>
      <c r="E512" s="56">
        <f t="shared" si="14"/>
        <v>226.75</v>
      </c>
      <c r="F512" s="72">
        <v>522.74</v>
      </c>
      <c r="G512" s="56">
        <v>787.98</v>
      </c>
      <c r="H512" s="23">
        <f t="shared" si="15"/>
        <v>1310.72</v>
      </c>
      <c r="I512" s="21" t="str">
        <f>VLOOKUP(B512,'FOLHA RESUMIDA'!C:D,2,0)</f>
        <v>RENATO VELOSO LINO DE OLIVEIRA</v>
      </c>
    </row>
    <row r="513" spans="1:9">
      <c r="A513" s="38" t="s">
        <v>512</v>
      </c>
      <c r="B513" s="38"/>
      <c r="C513" s="38"/>
      <c r="D513" s="37">
        <f>SUM(D5:D512)</f>
        <v>1780428.3699999989</v>
      </c>
      <c r="E513" s="37">
        <f>SUM(E5:E512)</f>
        <v>648874.86000000022</v>
      </c>
      <c r="F513" s="37">
        <v>531482.36999999965</v>
      </c>
      <c r="G513" s="37">
        <v>600071.13999999978</v>
      </c>
      <c r="H513" s="37">
        <f>SUM(H5:H512)</f>
        <v>1131553.5099999998</v>
      </c>
    </row>
    <row r="514" spans="1:9">
      <c r="D514" s="36"/>
      <c r="E514" s="35"/>
      <c r="F514" s="36"/>
      <c r="G514" s="36"/>
      <c r="I514" s="35"/>
    </row>
    <row r="515" spans="1:9">
      <c r="I515" s="35"/>
    </row>
    <row r="516" spans="1:9">
      <c r="I516" s="35"/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FOLHA RESUMIDA</vt:lpstr>
      <vt:lpstr>FUNÇÃO</vt:lpstr>
      <vt:lpstr>SRA</vt:lpstr>
      <vt:lpstr>FÉRIAS</vt:lpstr>
      <vt:lpstr>JUNHO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2020-06-03T22:17:28Z</cp:lastPrinted>
  <dcterms:created xsi:type="dcterms:W3CDTF">2020-02-18T20:13:05Z</dcterms:created>
  <dcterms:modified xsi:type="dcterms:W3CDTF">2020-07-28T17:13:27Z</dcterms:modified>
</cp:coreProperties>
</file>