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 tabRatio="532"/>
  </bookViews>
  <sheets>
    <sheet name="FOLHA RESUMIDA" sheetId="4" r:id="rId1"/>
    <sheet name="FUNÇÃO" sheetId="5" r:id="rId2"/>
    <sheet name="SRA" sheetId="3" r:id="rId3"/>
    <sheet name="FÉRIAS" sheetId="6" r:id="rId4"/>
    <sheet name="AGOSTO" sheetId="2" r:id="rId5"/>
    <sheet name="Plan1" sheetId="7" r:id="rId6"/>
  </sheets>
  <definedNames>
    <definedName name="_xlnm._FilterDatabase" localSheetId="4" hidden="1">AGOSTO!$A$4:$I$504</definedName>
    <definedName name="_xlnm._FilterDatabase" localSheetId="0" hidden="1">'FOLHA RESUMIDA'!$B$8:$N$511</definedName>
    <definedName name="_xlnm.Print_Area" localSheetId="0">'FOLHA RESUMIDA'!$B$1:$L$512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K245" i="4"/>
  <c r="L10"/>
  <c r="L11"/>
  <c r="L12"/>
  <c r="L13"/>
  <c r="K13" s="1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K81" s="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K113" s="1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K145" s="1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K207" s="1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5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K10"/>
  <c r="K25"/>
  <c r="K26"/>
  <c r="K41"/>
  <c r="K42"/>
  <c r="K57"/>
  <c r="K58"/>
  <c r="K73"/>
  <c r="K105"/>
  <c r="K137"/>
  <c r="K169"/>
  <c r="K201"/>
  <c r="K233"/>
  <c r="K273"/>
  <c r="K297"/>
  <c r="K305"/>
  <c r="K329"/>
  <c r="J10"/>
  <c r="J11"/>
  <c r="J12"/>
  <c r="J13"/>
  <c r="J14"/>
  <c r="J15"/>
  <c r="J16"/>
  <c r="J17"/>
  <c r="K17" s="1"/>
  <c r="J18"/>
  <c r="K18" s="1"/>
  <c r="J19"/>
  <c r="J20"/>
  <c r="J21"/>
  <c r="J22"/>
  <c r="J23"/>
  <c r="J24"/>
  <c r="J25"/>
  <c r="J26"/>
  <c r="J27"/>
  <c r="J28"/>
  <c r="J29"/>
  <c r="J30"/>
  <c r="J31"/>
  <c r="J32"/>
  <c r="J33"/>
  <c r="K33" s="1"/>
  <c r="J34"/>
  <c r="K34" s="1"/>
  <c r="J35"/>
  <c r="J36"/>
  <c r="J37"/>
  <c r="J38"/>
  <c r="J39"/>
  <c r="J40"/>
  <c r="J41"/>
  <c r="J42"/>
  <c r="J43"/>
  <c r="J44"/>
  <c r="J45"/>
  <c r="J46"/>
  <c r="J47"/>
  <c r="J48"/>
  <c r="J49"/>
  <c r="K49" s="1"/>
  <c r="J50"/>
  <c r="K50" s="1"/>
  <c r="J51"/>
  <c r="J52"/>
  <c r="J53"/>
  <c r="J54"/>
  <c r="J55"/>
  <c r="J56"/>
  <c r="J57"/>
  <c r="J58"/>
  <c r="J59"/>
  <c r="J60"/>
  <c r="J61"/>
  <c r="J62"/>
  <c r="J63"/>
  <c r="J64"/>
  <c r="J65"/>
  <c r="K65" s="1"/>
  <c r="J66"/>
  <c r="K66" s="1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K89" s="1"/>
  <c r="J90"/>
  <c r="J91"/>
  <c r="J92"/>
  <c r="J93"/>
  <c r="J94"/>
  <c r="J95"/>
  <c r="J96"/>
  <c r="J97"/>
  <c r="K97" s="1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K121" s="1"/>
  <c r="J122"/>
  <c r="J123"/>
  <c r="J124"/>
  <c r="J125"/>
  <c r="J126"/>
  <c r="J127"/>
  <c r="J128"/>
  <c r="J129"/>
  <c r="K129" s="1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K153" s="1"/>
  <c r="J154"/>
  <c r="J155"/>
  <c r="J156"/>
  <c r="J157"/>
  <c r="J158"/>
  <c r="J159"/>
  <c r="J160"/>
  <c r="J161"/>
  <c r="K161" s="1"/>
  <c r="J162"/>
  <c r="J163"/>
  <c r="J164"/>
  <c r="J165"/>
  <c r="J166"/>
  <c r="J167"/>
  <c r="J168"/>
  <c r="J169"/>
  <c r="J170"/>
  <c r="J171"/>
  <c r="J173"/>
  <c r="K173" s="1"/>
  <c r="J174"/>
  <c r="J175"/>
  <c r="J176"/>
  <c r="J177"/>
  <c r="K177" s="1"/>
  <c r="J178"/>
  <c r="J179"/>
  <c r="J180"/>
  <c r="J181"/>
  <c r="K181" s="1"/>
  <c r="J182"/>
  <c r="J183"/>
  <c r="J184"/>
  <c r="J185"/>
  <c r="K185" s="1"/>
  <c r="J186"/>
  <c r="J187"/>
  <c r="J188"/>
  <c r="J189"/>
  <c r="K189" s="1"/>
  <c r="J190"/>
  <c r="J191"/>
  <c r="J192"/>
  <c r="J193"/>
  <c r="K193" s="1"/>
  <c r="J194"/>
  <c r="J195"/>
  <c r="J196"/>
  <c r="J197"/>
  <c r="K197" s="1"/>
  <c r="J198"/>
  <c r="J199"/>
  <c r="J200"/>
  <c r="J201"/>
  <c r="J202"/>
  <c r="J203"/>
  <c r="J204"/>
  <c r="J205"/>
  <c r="K205" s="1"/>
  <c r="J206"/>
  <c r="J207"/>
  <c r="J208"/>
  <c r="J209"/>
  <c r="K209" s="1"/>
  <c r="J210"/>
  <c r="J211"/>
  <c r="J212"/>
  <c r="J213"/>
  <c r="K213" s="1"/>
  <c r="J214"/>
  <c r="J215"/>
  <c r="J216"/>
  <c r="J217"/>
  <c r="K217" s="1"/>
  <c r="J218"/>
  <c r="J219"/>
  <c r="J220"/>
  <c r="J221"/>
  <c r="K221" s="1"/>
  <c r="J222"/>
  <c r="J223"/>
  <c r="J224"/>
  <c r="J225"/>
  <c r="K225" s="1"/>
  <c r="J226"/>
  <c r="J227"/>
  <c r="J228"/>
  <c r="J229"/>
  <c r="K229" s="1"/>
  <c r="J230"/>
  <c r="J231"/>
  <c r="J232"/>
  <c r="J233"/>
  <c r="J234"/>
  <c r="J235"/>
  <c r="J236"/>
  <c r="J237"/>
  <c r="K237" s="1"/>
  <c r="J238"/>
  <c r="J239"/>
  <c r="J240"/>
  <c r="J241"/>
  <c r="K241" s="1"/>
  <c r="J242"/>
  <c r="J243"/>
  <c r="J244"/>
  <c r="J246"/>
  <c r="K246" s="1"/>
  <c r="J247"/>
  <c r="J248"/>
  <c r="J249"/>
  <c r="K249" s="1"/>
  <c r="J250"/>
  <c r="K250" s="1"/>
  <c r="J251"/>
  <c r="J252"/>
  <c r="J253"/>
  <c r="K253" s="1"/>
  <c r="J254"/>
  <c r="K254" s="1"/>
  <c r="J255"/>
  <c r="J256"/>
  <c r="J257"/>
  <c r="K257" s="1"/>
  <c r="J258"/>
  <c r="K258" s="1"/>
  <c r="J259"/>
  <c r="J260"/>
  <c r="J261"/>
  <c r="K261" s="1"/>
  <c r="J262"/>
  <c r="K262" s="1"/>
  <c r="J263"/>
  <c r="J264"/>
  <c r="J265"/>
  <c r="K265" s="1"/>
  <c r="J266"/>
  <c r="K266" s="1"/>
  <c r="J267"/>
  <c r="J268"/>
  <c r="J269"/>
  <c r="K269" s="1"/>
  <c r="J270"/>
  <c r="K270" s="1"/>
  <c r="J271"/>
  <c r="J273"/>
  <c r="J274"/>
  <c r="K274" s="1"/>
  <c r="J275"/>
  <c r="J276"/>
  <c r="J277"/>
  <c r="J278"/>
  <c r="K278" s="1"/>
  <c r="J279"/>
  <c r="J280"/>
  <c r="J281"/>
  <c r="K281" s="1"/>
  <c r="J282"/>
  <c r="K282" s="1"/>
  <c r="J283"/>
  <c r="J284"/>
  <c r="J285"/>
  <c r="J286"/>
  <c r="K286" s="1"/>
  <c r="J287"/>
  <c r="J288"/>
  <c r="J289"/>
  <c r="K289" s="1"/>
  <c r="J290"/>
  <c r="K290" s="1"/>
  <c r="J291"/>
  <c r="J292"/>
  <c r="J293"/>
  <c r="J294"/>
  <c r="K294" s="1"/>
  <c r="J295"/>
  <c r="J296"/>
  <c r="J297"/>
  <c r="J298"/>
  <c r="K298" s="1"/>
  <c r="J299"/>
  <c r="J300"/>
  <c r="J301"/>
  <c r="J302"/>
  <c r="K302" s="1"/>
  <c r="J303"/>
  <c r="J304"/>
  <c r="J305"/>
  <c r="J306"/>
  <c r="K306" s="1"/>
  <c r="J307"/>
  <c r="J308"/>
  <c r="J309"/>
  <c r="J310"/>
  <c r="K310" s="1"/>
  <c r="J311"/>
  <c r="J312"/>
  <c r="J313"/>
  <c r="K313" s="1"/>
  <c r="J315"/>
  <c r="J317"/>
  <c r="K317" s="1"/>
  <c r="J318"/>
  <c r="J319"/>
  <c r="J320"/>
  <c r="J321"/>
  <c r="K321" s="1"/>
  <c r="J322"/>
  <c r="J323"/>
  <c r="J324"/>
  <c r="J325"/>
  <c r="K325" s="1"/>
  <c r="J326"/>
  <c r="J327"/>
  <c r="J328"/>
  <c r="J329"/>
  <c r="J330"/>
  <c r="J331"/>
  <c r="J332"/>
  <c r="J333"/>
  <c r="K333" s="1"/>
  <c r="J334"/>
  <c r="J335"/>
  <c r="J336"/>
  <c r="J337"/>
  <c r="K337" s="1"/>
  <c r="J338"/>
  <c r="J339"/>
  <c r="J340"/>
  <c r="J342"/>
  <c r="K342" s="1"/>
  <c r="J343"/>
  <c r="J344"/>
  <c r="J345"/>
  <c r="K345" s="1"/>
  <c r="J346"/>
  <c r="K346" s="1"/>
  <c r="J347"/>
  <c r="J348"/>
  <c r="J349"/>
  <c r="K349" s="1"/>
  <c r="J350"/>
  <c r="K350" s="1"/>
  <c r="J351"/>
  <c r="J352"/>
  <c r="J353"/>
  <c r="K353" s="1"/>
  <c r="J354"/>
  <c r="K354" s="1"/>
  <c r="J355"/>
  <c r="J356"/>
  <c r="J357"/>
  <c r="K357" s="1"/>
  <c r="J358"/>
  <c r="K358" s="1"/>
  <c r="J359"/>
  <c r="J360"/>
  <c r="J361"/>
  <c r="K361" s="1"/>
  <c r="J362"/>
  <c r="K362" s="1"/>
  <c r="J363"/>
  <c r="J364"/>
  <c r="J365"/>
  <c r="K365" s="1"/>
  <c r="J366"/>
  <c r="K366" s="1"/>
  <c r="J367"/>
  <c r="J368"/>
  <c r="J369"/>
  <c r="K369" s="1"/>
  <c r="J370"/>
  <c r="K370" s="1"/>
  <c r="J371"/>
  <c r="J372"/>
  <c r="J373"/>
  <c r="K373" s="1"/>
  <c r="J374"/>
  <c r="K374" s="1"/>
  <c r="J375"/>
  <c r="J376"/>
  <c r="J377"/>
  <c r="K377" s="1"/>
  <c r="J378"/>
  <c r="K378" s="1"/>
  <c r="J379"/>
  <c r="J380"/>
  <c r="J381"/>
  <c r="K381" s="1"/>
  <c r="J382"/>
  <c r="K382" s="1"/>
  <c r="J383"/>
  <c r="J384"/>
  <c r="J385"/>
  <c r="K385" s="1"/>
  <c r="J386"/>
  <c r="K386" s="1"/>
  <c r="J387"/>
  <c r="J388"/>
  <c r="J389"/>
  <c r="K389" s="1"/>
  <c r="J390"/>
  <c r="K390" s="1"/>
  <c r="J391"/>
  <c r="J392"/>
  <c r="J393"/>
  <c r="K393" s="1"/>
  <c r="J394"/>
  <c r="K394" s="1"/>
  <c r="J395"/>
  <c r="J396"/>
  <c r="J397"/>
  <c r="K397" s="1"/>
  <c r="J398"/>
  <c r="K398" s="1"/>
  <c r="J399"/>
  <c r="J400"/>
  <c r="J401"/>
  <c r="K401" s="1"/>
  <c r="J402"/>
  <c r="K402" s="1"/>
  <c r="J403"/>
  <c r="J404"/>
  <c r="J405"/>
  <c r="K405" s="1"/>
  <c r="J406"/>
  <c r="K406" s="1"/>
  <c r="J407"/>
  <c r="J408"/>
  <c r="J409"/>
  <c r="K409" s="1"/>
  <c r="J410"/>
  <c r="K410" s="1"/>
  <c r="J411"/>
  <c r="J412"/>
  <c r="J413"/>
  <c r="K413" s="1"/>
  <c r="J414"/>
  <c r="K414" s="1"/>
  <c r="J415"/>
  <c r="J416"/>
  <c r="J417"/>
  <c r="K417" s="1"/>
  <c r="J418"/>
  <c r="K418" s="1"/>
  <c r="J419"/>
  <c r="J420"/>
  <c r="J421"/>
  <c r="K421" s="1"/>
  <c r="J422"/>
  <c r="K422" s="1"/>
  <c r="J423"/>
  <c r="J424"/>
  <c r="J425"/>
  <c r="K425" s="1"/>
  <c r="J426"/>
  <c r="K426" s="1"/>
  <c r="J427"/>
  <c r="J428"/>
  <c r="J429"/>
  <c r="K429" s="1"/>
  <c r="J430"/>
  <c r="K430" s="1"/>
  <c r="J431"/>
  <c r="J432"/>
  <c r="J433"/>
  <c r="K433" s="1"/>
  <c r="J434"/>
  <c r="K434" s="1"/>
  <c r="J435"/>
  <c r="J436"/>
  <c r="J437"/>
  <c r="K437" s="1"/>
  <c r="J438"/>
  <c r="K438" s="1"/>
  <c r="J439"/>
  <c r="J440"/>
  <c r="J441"/>
  <c r="K441" s="1"/>
  <c r="J442"/>
  <c r="K442" s="1"/>
  <c r="J443"/>
  <c r="J444"/>
  <c r="J445"/>
  <c r="K445" s="1"/>
  <c r="J446"/>
  <c r="K446" s="1"/>
  <c r="J447"/>
  <c r="J448"/>
  <c r="J449"/>
  <c r="K449" s="1"/>
  <c r="J450"/>
  <c r="K450" s="1"/>
  <c r="J451"/>
  <c r="J452"/>
  <c r="J453"/>
  <c r="K453" s="1"/>
  <c r="J454"/>
  <c r="K454" s="1"/>
  <c r="J455"/>
  <c r="J456"/>
  <c r="J457"/>
  <c r="K457" s="1"/>
  <c r="J458"/>
  <c r="K458" s="1"/>
  <c r="J459"/>
  <c r="J460"/>
  <c r="J461"/>
  <c r="K461" s="1"/>
  <c r="J462"/>
  <c r="K462" s="1"/>
  <c r="J463"/>
  <c r="J464"/>
  <c r="J465"/>
  <c r="K465" s="1"/>
  <c r="J466"/>
  <c r="K466" s="1"/>
  <c r="J467"/>
  <c r="J468"/>
  <c r="J469"/>
  <c r="K469" s="1"/>
  <c r="J470"/>
  <c r="K470" s="1"/>
  <c r="J471"/>
  <c r="J472"/>
  <c r="J473"/>
  <c r="K473" s="1"/>
  <c r="J474"/>
  <c r="K474" s="1"/>
  <c r="J475"/>
  <c r="J476"/>
  <c r="J477"/>
  <c r="K477" s="1"/>
  <c r="J478"/>
  <c r="K478" s="1"/>
  <c r="J479"/>
  <c r="J480"/>
  <c r="J481"/>
  <c r="K481" s="1"/>
  <c r="J482"/>
  <c r="K482" s="1"/>
  <c r="J483"/>
  <c r="J484"/>
  <c r="J485"/>
  <c r="K485" s="1"/>
  <c r="J486"/>
  <c r="K486" s="1"/>
  <c r="J487"/>
  <c r="J488"/>
  <c r="J489"/>
  <c r="K489" s="1"/>
  <c r="J490"/>
  <c r="K490" s="1"/>
  <c r="J491"/>
  <c r="J492"/>
  <c r="J493"/>
  <c r="K493" s="1"/>
  <c r="J494"/>
  <c r="K494" s="1"/>
  <c r="J495"/>
  <c r="J496"/>
  <c r="J497"/>
  <c r="K497" s="1"/>
  <c r="J498"/>
  <c r="K498" s="1"/>
  <c r="J499"/>
  <c r="J500"/>
  <c r="J501"/>
  <c r="K501" s="1"/>
  <c r="J502"/>
  <c r="K502" s="1"/>
  <c r="J503"/>
  <c r="J504"/>
  <c r="J505"/>
  <c r="K505" s="1"/>
  <c r="J506"/>
  <c r="K506" s="1"/>
  <c r="J507"/>
  <c r="J508"/>
  <c r="J509"/>
  <c r="K509" s="1"/>
  <c r="J510"/>
  <c r="K510" s="1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4"/>
  <c r="N235"/>
  <c r="N236"/>
  <c r="N237"/>
  <c r="N238"/>
  <c r="N239"/>
  <c r="N240"/>
  <c r="N242"/>
  <c r="N243"/>
  <c r="N244"/>
  <c r="N245"/>
  <c r="N246"/>
  <c r="N248"/>
  <c r="N249"/>
  <c r="N250"/>
  <c r="N251"/>
  <c r="N252"/>
  <c r="N253"/>
  <c r="N254"/>
  <c r="N255"/>
  <c r="N257"/>
  <c r="N258"/>
  <c r="N259"/>
  <c r="N260"/>
  <c r="N261"/>
  <c r="N262"/>
  <c r="N263"/>
  <c r="N264"/>
  <c r="N265"/>
  <c r="N266"/>
  <c r="N267"/>
  <c r="N268"/>
  <c r="N269"/>
  <c r="N270"/>
  <c r="N271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2"/>
  <c r="N343"/>
  <c r="N344"/>
  <c r="N345"/>
  <c r="N346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9"/>
  <c r="E501" i="2"/>
  <c r="F501"/>
  <c r="G501"/>
  <c r="H501"/>
  <c r="D501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"/>
  <c r="K338" i="4" l="1"/>
  <c r="K334"/>
  <c r="K330"/>
  <c r="K326"/>
  <c r="K322"/>
  <c r="K318"/>
  <c r="K242"/>
  <c r="K238"/>
  <c r="K234"/>
  <c r="K230"/>
  <c r="K226"/>
  <c r="K222"/>
  <c r="K218"/>
  <c r="K214"/>
  <c r="K210"/>
  <c r="K206"/>
  <c r="K202"/>
  <c r="K198"/>
  <c r="K194"/>
  <c r="K190"/>
  <c r="K186"/>
  <c r="K182"/>
  <c r="K178"/>
  <c r="K174"/>
  <c r="K165"/>
  <c r="K157"/>
  <c r="K149"/>
  <c r="K141"/>
  <c r="K133"/>
  <c r="K125"/>
  <c r="K117"/>
  <c r="K109"/>
  <c r="K101"/>
  <c r="K93"/>
  <c r="K85"/>
  <c r="K77"/>
  <c r="K69"/>
  <c r="K61"/>
  <c r="K53"/>
  <c r="K45"/>
  <c r="K37"/>
  <c r="K29"/>
  <c r="K21"/>
  <c r="K11"/>
  <c r="K309"/>
  <c r="K301"/>
  <c r="K293"/>
  <c r="K285"/>
  <c r="K277"/>
  <c r="K170"/>
  <c r="K166"/>
  <c r="K162"/>
  <c r="K158"/>
  <c r="K154"/>
  <c r="K150"/>
  <c r="K146"/>
  <c r="K142"/>
  <c r="K138"/>
  <c r="K134"/>
  <c r="K130"/>
  <c r="K126"/>
  <c r="K122"/>
  <c r="K118"/>
  <c r="K114"/>
  <c r="K110"/>
  <c r="K106"/>
  <c r="K102"/>
  <c r="K98"/>
  <c r="K94"/>
  <c r="K90"/>
  <c r="K86"/>
  <c r="K82"/>
  <c r="K78"/>
  <c r="K74"/>
  <c r="K70"/>
  <c r="K62"/>
  <c r="K54"/>
  <c r="K46"/>
  <c r="K38"/>
  <c r="K30"/>
  <c r="K22"/>
  <c r="K14"/>
  <c r="K508"/>
  <c r="K504"/>
  <c r="K500"/>
  <c r="K496"/>
  <c r="K492"/>
  <c r="K488"/>
  <c r="K484"/>
  <c r="K480"/>
  <c r="K476"/>
  <c r="K472"/>
  <c r="K468"/>
  <c r="K464"/>
  <c r="K460"/>
  <c r="K456"/>
  <c r="K452"/>
  <c r="K448"/>
  <c r="K444"/>
  <c r="K440"/>
  <c r="K436"/>
  <c r="K432"/>
  <c r="K428"/>
  <c r="K424"/>
  <c r="K420"/>
  <c r="K416"/>
  <c r="K412"/>
  <c r="K408"/>
  <c r="K404"/>
  <c r="K400"/>
  <c r="K396"/>
  <c r="K392"/>
  <c r="K388"/>
  <c r="K384"/>
  <c r="K380"/>
  <c r="K376"/>
  <c r="K372"/>
  <c r="K368"/>
  <c r="K364"/>
  <c r="K360"/>
  <c r="K356"/>
  <c r="K352"/>
  <c r="K348"/>
  <c r="K344"/>
  <c r="K340"/>
  <c r="K336"/>
  <c r="K332"/>
  <c r="K328"/>
  <c r="K324"/>
  <c r="K320"/>
  <c r="K312"/>
  <c r="K308"/>
  <c r="K304"/>
  <c r="K300"/>
  <c r="K296"/>
  <c r="K292"/>
  <c r="K288"/>
  <c r="K284"/>
  <c r="K280"/>
  <c r="K276"/>
  <c r="K268"/>
  <c r="K264"/>
  <c r="K260"/>
  <c r="K256"/>
  <c r="K252"/>
  <c r="K248"/>
  <c r="K244"/>
  <c r="K240"/>
  <c r="K236"/>
  <c r="K232"/>
  <c r="K228"/>
  <c r="K224"/>
  <c r="K220"/>
  <c r="K216"/>
  <c r="K212"/>
  <c r="K208"/>
  <c r="K204"/>
  <c r="K200"/>
  <c r="K196"/>
  <c r="K192"/>
  <c r="K188"/>
  <c r="K184"/>
  <c r="K180"/>
  <c r="K176"/>
  <c r="K168"/>
  <c r="K164"/>
  <c r="K160"/>
  <c r="K156"/>
  <c r="K152"/>
  <c r="K148"/>
  <c r="K144"/>
  <c r="K140"/>
  <c r="K136"/>
  <c r="K132"/>
  <c r="K128"/>
  <c r="K124"/>
  <c r="K120"/>
  <c r="K116"/>
  <c r="K112"/>
  <c r="K108"/>
  <c r="K104"/>
  <c r="K100"/>
  <c r="K96"/>
  <c r="K92"/>
  <c r="K88"/>
  <c r="K84"/>
  <c r="K80"/>
  <c r="K76"/>
  <c r="K72"/>
  <c r="K68"/>
  <c r="K64"/>
  <c r="K60"/>
  <c r="K56"/>
  <c r="K52"/>
  <c r="K48"/>
  <c r="K44"/>
  <c r="K40"/>
  <c r="K36"/>
  <c r="K32"/>
  <c r="K28"/>
  <c r="K24"/>
  <c r="K20"/>
  <c r="K16"/>
  <c r="K12"/>
  <c r="K507"/>
  <c r="K503"/>
  <c r="K499"/>
  <c r="K495"/>
  <c r="K491"/>
  <c r="K487"/>
  <c r="K483"/>
  <c r="K479"/>
  <c r="K475"/>
  <c r="K471"/>
  <c r="K467"/>
  <c r="K463"/>
  <c r="K459"/>
  <c r="K455"/>
  <c r="K451"/>
  <c r="K447"/>
  <c r="K443"/>
  <c r="K439"/>
  <c r="K435"/>
  <c r="K431"/>
  <c r="K427"/>
  <c r="K423"/>
  <c r="K419"/>
  <c r="K415"/>
  <c r="K411"/>
  <c r="K407"/>
  <c r="K403"/>
  <c r="K399"/>
  <c r="K395"/>
  <c r="K391"/>
  <c r="K387"/>
  <c r="K383"/>
  <c r="K379"/>
  <c r="K375"/>
  <c r="K371"/>
  <c r="K367"/>
  <c r="K363"/>
  <c r="K359"/>
  <c r="K355"/>
  <c r="K351"/>
  <c r="K347"/>
  <c r="K343"/>
  <c r="K339"/>
  <c r="K335"/>
  <c r="K331"/>
  <c r="K327"/>
  <c r="K323"/>
  <c r="K319"/>
  <c r="K315"/>
  <c r="K311"/>
  <c r="K307"/>
  <c r="K303"/>
  <c r="K299"/>
  <c r="K295"/>
  <c r="K291"/>
  <c r="K287"/>
  <c r="K283"/>
  <c r="K279"/>
  <c r="K275"/>
  <c r="K271"/>
  <c r="K267"/>
  <c r="K263"/>
  <c r="K259"/>
  <c r="K255"/>
  <c r="K251"/>
  <c r="K247"/>
  <c r="K243"/>
  <c r="K239"/>
  <c r="K235"/>
  <c r="K231"/>
  <c r="K227"/>
  <c r="K223"/>
  <c r="K219"/>
  <c r="K215"/>
  <c r="K211"/>
  <c r="K203"/>
  <c r="K199"/>
  <c r="K195"/>
  <c r="K191"/>
  <c r="K187"/>
  <c r="K183"/>
  <c r="K179"/>
  <c r="K175"/>
  <c r="K171"/>
  <c r="K167"/>
  <c r="K163"/>
  <c r="K159"/>
  <c r="K155"/>
  <c r="K151"/>
  <c r="K147"/>
  <c r="K143"/>
  <c r="K139"/>
  <c r="K135"/>
  <c r="K131"/>
  <c r="K127"/>
  <c r="K123"/>
  <c r="K119"/>
  <c r="K115"/>
  <c r="K111"/>
  <c r="K107"/>
  <c r="K103"/>
  <c r="K99"/>
  <c r="K95"/>
  <c r="K91"/>
  <c r="K87"/>
  <c r="K83"/>
  <c r="K79"/>
  <c r="K75"/>
  <c r="K71"/>
  <c r="K67"/>
  <c r="K63"/>
  <c r="K59"/>
  <c r="K55"/>
  <c r="K51"/>
  <c r="K47"/>
  <c r="K43"/>
  <c r="K39"/>
  <c r="K35"/>
  <c r="K31"/>
  <c r="K27"/>
  <c r="K23"/>
  <c r="K19"/>
  <c r="K15"/>
  <c r="I68"/>
  <c r="I69"/>
  <c r="I70"/>
  <c r="I71"/>
  <c r="I72"/>
  <c r="I73"/>
  <c r="I74"/>
  <c r="H68"/>
  <c r="H69"/>
  <c r="H70"/>
  <c r="H71"/>
  <c r="H72"/>
  <c r="H73"/>
  <c r="G69"/>
  <c r="G70"/>
  <c r="G71"/>
  <c r="G72"/>
  <c r="G73"/>
  <c r="E69"/>
  <c r="E70"/>
  <c r="E71"/>
  <c r="E72"/>
  <c r="E73"/>
  <c r="I10" l="1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G65"/>
  <c r="G66"/>
  <c r="G67"/>
  <c r="G68"/>
  <c r="E68"/>
  <c r="I493" i="2" l="1"/>
  <c r="I494"/>
  <c r="I495"/>
  <c r="I496"/>
  <c r="I497"/>
  <c r="I498"/>
  <c r="I499"/>
  <c r="I500"/>
  <c r="I501"/>
  <c r="H6"/>
  <c r="H7"/>
  <c r="H9"/>
  <c r="H10"/>
  <c r="H11"/>
  <c r="H13"/>
  <c r="H14"/>
  <c r="H15"/>
  <c r="H18"/>
  <c r="H19"/>
  <c r="H21"/>
  <c r="H22"/>
  <c r="H23"/>
  <c r="H25"/>
  <c r="H26"/>
  <c r="H27"/>
  <c r="H29"/>
  <c r="H30"/>
  <c r="H31"/>
  <c r="H34"/>
  <c r="H35"/>
  <c r="H37"/>
  <c r="H38"/>
  <c r="H39"/>
  <c r="H41"/>
  <c r="H42"/>
  <c r="H43"/>
  <c r="H45"/>
  <c r="H46"/>
  <c r="H47"/>
  <c r="H50"/>
  <c r="H51"/>
  <c r="H53"/>
  <c r="H54"/>
  <c r="H55"/>
  <c r="H57"/>
  <c r="H58"/>
  <c r="H59"/>
  <c r="H61"/>
  <c r="H62"/>
  <c r="H63"/>
  <c r="H66"/>
  <c r="H67"/>
  <c r="H69"/>
  <c r="H70"/>
  <c r="H71"/>
  <c r="H73"/>
  <c r="H74"/>
  <c r="H75"/>
  <c r="H77"/>
  <c r="H78"/>
  <c r="H79"/>
  <c r="H82"/>
  <c r="H83"/>
  <c r="H85"/>
  <c r="H86"/>
  <c r="H87"/>
  <c r="H89"/>
  <c r="H90"/>
  <c r="H91"/>
  <c r="H93"/>
  <c r="H94"/>
  <c r="H95"/>
  <c r="H98"/>
  <c r="H99"/>
  <c r="H101"/>
  <c r="H102"/>
  <c r="H103"/>
  <c r="H105"/>
  <c r="H106"/>
  <c r="H107"/>
  <c r="H109"/>
  <c r="H110"/>
  <c r="H111"/>
  <c r="H114"/>
  <c r="H115"/>
  <c r="H117"/>
  <c r="H118"/>
  <c r="H119"/>
  <c r="H121"/>
  <c r="H122"/>
  <c r="H123"/>
  <c r="H125"/>
  <c r="H126"/>
  <c r="H127"/>
  <c r="H130"/>
  <c r="H131"/>
  <c r="H133"/>
  <c r="H134"/>
  <c r="H135"/>
  <c r="H137"/>
  <c r="H138"/>
  <c r="H139"/>
  <c r="H141"/>
  <c r="H142"/>
  <c r="H143"/>
  <c r="H146"/>
  <c r="H147"/>
  <c r="H149"/>
  <c r="H150"/>
  <c r="H151"/>
  <c r="H153"/>
  <c r="H154"/>
  <c r="H155"/>
  <c r="H157"/>
  <c r="H158"/>
  <c r="H159"/>
  <c r="H162"/>
  <c r="H163"/>
  <c r="H165"/>
  <c r="H166"/>
  <c r="H167"/>
  <c r="H169"/>
  <c r="H170"/>
  <c r="H171"/>
  <c r="H173"/>
  <c r="H174"/>
  <c r="H175"/>
  <c r="H178"/>
  <c r="H179"/>
  <c r="H181"/>
  <c r="H182"/>
  <c r="H183"/>
  <c r="H185"/>
  <c r="H186"/>
  <c r="H187"/>
  <c r="H189"/>
  <c r="H190"/>
  <c r="H191"/>
  <c r="H194"/>
  <c r="H195"/>
  <c r="H197"/>
  <c r="H198"/>
  <c r="H199"/>
  <c r="H201"/>
  <c r="H202"/>
  <c r="H203"/>
  <c r="H205"/>
  <c r="H206"/>
  <c r="H207"/>
  <c r="H210"/>
  <c r="H211"/>
  <c r="H213"/>
  <c r="H214"/>
  <c r="H215"/>
  <c r="H217"/>
  <c r="H218"/>
  <c r="H219"/>
  <c r="H221"/>
  <c r="H222"/>
  <c r="H223"/>
  <c r="H226"/>
  <c r="H227"/>
  <c r="H229"/>
  <c r="H230"/>
  <c r="H231"/>
  <c r="H233"/>
  <c r="H234"/>
  <c r="H235"/>
  <c r="H237"/>
  <c r="H238"/>
  <c r="H239"/>
  <c r="H242"/>
  <c r="H243"/>
  <c r="H245"/>
  <c r="H246"/>
  <c r="H247"/>
  <c r="H249"/>
  <c r="H250"/>
  <c r="H251"/>
  <c r="H253"/>
  <c r="H254"/>
  <c r="H255"/>
  <c r="H258"/>
  <c r="H259"/>
  <c r="H261"/>
  <c r="H262"/>
  <c r="H263"/>
  <c r="H265"/>
  <c r="H266"/>
  <c r="H267"/>
  <c r="H269"/>
  <c r="H270"/>
  <c r="H271"/>
  <c r="H274"/>
  <c r="H275"/>
  <c r="H277"/>
  <c r="H278"/>
  <c r="H279"/>
  <c r="H281"/>
  <c r="H282"/>
  <c r="H283"/>
  <c r="H285"/>
  <c r="H286"/>
  <c r="H287"/>
  <c r="H290"/>
  <c r="H291"/>
  <c r="H293"/>
  <c r="H294"/>
  <c r="H295"/>
  <c r="H297"/>
  <c r="H298"/>
  <c r="H299"/>
  <c r="H301"/>
  <c r="H302"/>
  <c r="H303"/>
  <c r="H306"/>
  <c r="H307"/>
  <c r="H309"/>
  <c r="H310"/>
  <c r="H311"/>
  <c r="H313"/>
  <c r="H314"/>
  <c r="H315"/>
  <c r="H317"/>
  <c r="H318"/>
  <c r="H319"/>
  <c r="H322"/>
  <c r="H323"/>
  <c r="H325"/>
  <c r="H326"/>
  <c r="H327"/>
  <c r="H329"/>
  <c r="H330"/>
  <c r="H331"/>
  <c r="H333"/>
  <c r="H334"/>
  <c r="H335"/>
  <c r="H338"/>
  <c r="H339"/>
  <c r="H341"/>
  <c r="H342"/>
  <c r="H343"/>
  <c r="H345"/>
  <c r="H346"/>
  <c r="H347"/>
  <c r="H349"/>
  <c r="H350"/>
  <c r="H351"/>
  <c r="H354"/>
  <c r="H355"/>
  <c r="H356"/>
  <c r="H357"/>
  <c r="H358"/>
  <c r="H359"/>
  <c r="H361"/>
  <c r="H362"/>
  <c r="H363"/>
  <c r="H366"/>
  <c r="H367"/>
  <c r="H370"/>
  <c r="H371"/>
  <c r="H372"/>
  <c r="H373"/>
  <c r="H374"/>
  <c r="H375"/>
  <c r="H377"/>
  <c r="H378"/>
  <c r="H379"/>
  <c r="H382"/>
  <c r="H383"/>
  <c r="H384"/>
  <c r="H385"/>
  <c r="H386"/>
  <c r="H387"/>
  <c r="H389"/>
  <c r="H390"/>
  <c r="H391"/>
  <c r="H392"/>
  <c r="H393"/>
  <c r="H394"/>
  <c r="H395"/>
  <c r="H398"/>
  <c r="H399"/>
  <c r="H400"/>
  <c r="H401"/>
  <c r="H402"/>
  <c r="H403"/>
  <c r="H405"/>
  <c r="H406"/>
  <c r="H407"/>
  <c r="H408"/>
  <c r="H409"/>
  <c r="H410"/>
  <c r="H411"/>
  <c r="H414"/>
  <c r="H415"/>
  <c r="H416"/>
  <c r="H417"/>
  <c r="H418"/>
  <c r="H419"/>
  <c r="H421"/>
  <c r="H422"/>
  <c r="H423"/>
  <c r="H424"/>
  <c r="H425"/>
  <c r="H426"/>
  <c r="H427"/>
  <c r="H430"/>
  <c r="H431"/>
  <c r="H432"/>
  <c r="H433"/>
  <c r="H434"/>
  <c r="H435"/>
  <c r="H437"/>
  <c r="H438"/>
  <c r="H439"/>
  <c r="H440"/>
  <c r="H441"/>
  <c r="H442"/>
  <c r="H443"/>
  <c r="H446"/>
  <c r="H447"/>
  <c r="H448"/>
  <c r="H449"/>
  <c r="H450"/>
  <c r="H451"/>
  <c r="H453"/>
  <c r="H454"/>
  <c r="H455"/>
  <c r="H456"/>
  <c r="H457"/>
  <c r="H458"/>
  <c r="H459"/>
  <c r="H462"/>
  <c r="H463"/>
  <c r="H464"/>
  <c r="H465"/>
  <c r="H466"/>
  <c r="H467"/>
  <c r="H469"/>
  <c r="H470"/>
  <c r="H471"/>
  <c r="H472"/>
  <c r="H473"/>
  <c r="H474"/>
  <c r="H475"/>
  <c r="H478"/>
  <c r="H479"/>
  <c r="H480"/>
  <c r="H481"/>
  <c r="H482"/>
  <c r="H483"/>
  <c r="H485"/>
  <c r="H486"/>
  <c r="H487"/>
  <c r="H488"/>
  <c r="H489"/>
  <c r="H490"/>
  <c r="H491"/>
  <c r="H494"/>
  <c r="H495"/>
  <c r="H496"/>
  <c r="H497"/>
  <c r="H498"/>
  <c r="H499"/>
  <c r="H5"/>
  <c r="H8"/>
  <c r="H12"/>
  <c r="H16"/>
  <c r="H17"/>
  <c r="H20"/>
  <c r="H24"/>
  <c r="H28"/>
  <c r="H32"/>
  <c r="H33"/>
  <c r="H36"/>
  <c r="H40"/>
  <c r="H44"/>
  <c r="H48"/>
  <c r="H49"/>
  <c r="H52"/>
  <c r="H56"/>
  <c r="H60"/>
  <c r="H64"/>
  <c r="H65"/>
  <c r="H68"/>
  <c r="H72"/>
  <c r="H76"/>
  <c r="H80"/>
  <c r="H81"/>
  <c r="H84"/>
  <c r="H88"/>
  <c r="H92"/>
  <c r="H96"/>
  <c r="H97"/>
  <c r="H100"/>
  <c r="H104"/>
  <c r="H108"/>
  <c r="H112"/>
  <c r="H113"/>
  <c r="H116"/>
  <c r="H120"/>
  <c r="H124"/>
  <c r="H128"/>
  <c r="H129"/>
  <c r="H132"/>
  <c r="H136"/>
  <c r="H140"/>
  <c r="H144"/>
  <c r="H145"/>
  <c r="H148"/>
  <c r="H152"/>
  <c r="H156"/>
  <c r="H160"/>
  <c r="H161"/>
  <c r="H164"/>
  <c r="H168"/>
  <c r="H172"/>
  <c r="H176"/>
  <c r="H177"/>
  <c r="H180"/>
  <c r="H184"/>
  <c r="H188"/>
  <c r="H192"/>
  <c r="H193"/>
  <c r="H196"/>
  <c r="H200"/>
  <c r="H204"/>
  <c r="H208"/>
  <c r="H209"/>
  <c r="H212"/>
  <c r="H216"/>
  <c r="H220"/>
  <c r="H224"/>
  <c r="H225"/>
  <c r="H228"/>
  <c r="H232"/>
  <c r="H236"/>
  <c r="H240"/>
  <c r="H241"/>
  <c r="H244"/>
  <c r="H248"/>
  <c r="H252"/>
  <c r="H256"/>
  <c r="H257"/>
  <c r="H260"/>
  <c r="H264"/>
  <c r="H268"/>
  <c r="H272"/>
  <c r="H273"/>
  <c r="H276"/>
  <c r="H280"/>
  <c r="H284"/>
  <c r="H288"/>
  <c r="H289"/>
  <c r="H292"/>
  <c r="H296"/>
  <c r="H300"/>
  <c r="H304"/>
  <c r="H305"/>
  <c r="H308"/>
  <c r="H312"/>
  <c r="H316"/>
  <c r="H320"/>
  <c r="H321"/>
  <c r="H324"/>
  <c r="H328"/>
  <c r="H332"/>
  <c r="H336"/>
  <c r="H337"/>
  <c r="H340"/>
  <c r="H344"/>
  <c r="H348"/>
  <c r="H352"/>
  <c r="H353"/>
  <c r="H360"/>
  <c r="H364"/>
  <c r="H365"/>
  <c r="H368"/>
  <c r="H369"/>
  <c r="H376"/>
  <c r="H380"/>
  <c r="H381"/>
  <c r="H388"/>
  <c r="H396"/>
  <c r="H397"/>
  <c r="H404"/>
  <c r="H412"/>
  <c r="H413"/>
  <c r="H420"/>
  <c r="H428"/>
  <c r="H429"/>
  <c r="H436"/>
  <c r="H444"/>
  <c r="H445"/>
  <c r="H452"/>
  <c r="H460"/>
  <c r="H461"/>
  <c r="H468"/>
  <c r="H476"/>
  <c r="H477"/>
  <c r="H484"/>
  <c r="H492"/>
  <c r="H493"/>
  <c r="H500"/>
  <c r="M10" i="4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9"/>
  <c r="B9"/>
  <c r="G57"/>
  <c r="G58"/>
  <c r="G59"/>
  <c r="G60"/>
  <c r="G61"/>
  <c r="G62"/>
  <c r="G63"/>
  <c r="G64"/>
  <c r="E58"/>
  <c r="E59"/>
  <c r="E60"/>
  <c r="E61"/>
  <c r="E62"/>
  <c r="E63"/>
  <c r="E64"/>
  <c r="E65"/>
  <c r="E66"/>
  <c r="E67"/>
  <c r="E139" i="2" l="1"/>
  <c r="E500"/>
  <c r="E477"/>
  <c r="E460"/>
  <c r="E436"/>
  <c r="E413"/>
  <c r="E396"/>
  <c r="E376"/>
  <c r="E364"/>
  <c r="E348"/>
  <c r="E336"/>
  <c r="E321"/>
  <c r="E308"/>
  <c r="E296"/>
  <c r="E284"/>
  <c r="E272"/>
  <c r="E257"/>
  <c r="E244"/>
  <c r="E232"/>
  <c r="E220"/>
  <c r="E208"/>
  <c r="E193"/>
  <c r="E180"/>
  <c r="E168"/>
  <c r="E156"/>
  <c r="E144"/>
  <c r="E129"/>
  <c r="E116"/>
  <c r="E104"/>
  <c r="E92"/>
  <c r="E65"/>
  <c r="E52"/>
  <c r="E40"/>
  <c r="E28"/>
  <c r="E16"/>
  <c r="E491"/>
  <c r="E487"/>
  <c r="E482"/>
  <c r="E478"/>
  <c r="E472"/>
  <c r="E467"/>
  <c r="E463"/>
  <c r="E457"/>
  <c r="E453"/>
  <c r="E448"/>
  <c r="E442"/>
  <c r="E438"/>
  <c r="E433"/>
  <c r="E427"/>
  <c r="E423"/>
  <c r="E418"/>
  <c r="E414"/>
  <c r="E408"/>
  <c r="E403"/>
  <c r="E399"/>
  <c r="E393"/>
  <c r="E389"/>
  <c r="E384"/>
  <c r="E378"/>
  <c r="E373"/>
  <c r="E361"/>
  <c r="E367"/>
  <c r="E356"/>
  <c r="E350"/>
  <c r="E345"/>
  <c r="E333"/>
  <c r="E322"/>
  <c r="E315"/>
  <c r="E303"/>
  <c r="E293"/>
  <c r="E275"/>
  <c r="E263"/>
  <c r="E251"/>
  <c r="E239"/>
  <c r="E229"/>
  <c r="E217"/>
  <c r="E205"/>
  <c r="E194"/>
  <c r="E182"/>
  <c r="E170"/>
  <c r="E147"/>
  <c r="E106"/>
  <c r="E484"/>
  <c r="E461"/>
  <c r="E444"/>
  <c r="E420"/>
  <c r="E397"/>
  <c r="E380"/>
  <c r="E365"/>
  <c r="E352"/>
  <c r="E337"/>
  <c r="E324"/>
  <c r="E312"/>
  <c r="E300"/>
  <c r="E288"/>
  <c r="E273"/>
  <c r="E260"/>
  <c r="E248"/>
  <c r="E236"/>
  <c r="E488"/>
  <c r="E479"/>
  <c r="E469"/>
  <c r="E458"/>
  <c r="E443"/>
  <c r="E409"/>
  <c r="E317"/>
  <c r="E381"/>
  <c r="E493"/>
  <c r="E476"/>
  <c r="E452"/>
  <c r="E429"/>
  <c r="E412"/>
  <c r="E388"/>
  <c r="E369"/>
  <c r="E360"/>
  <c r="E344"/>
  <c r="E332"/>
  <c r="E320"/>
  <c r="E305"/>
  <c r="E292"/>
  <c r="E280"/>
  <c r="E268"/>
  <c r="E256"/>
  <c r="E241"/>
  <c r="E228"/>
  <c r="E216"/>
  <c r="E204"/>
  <c r="E192"/>
  <c r="E177"/>
  <c r="E164"/>
  <c r="E152"/>
  <c r="E140"/>
  <c r="E128"/>
  <c r="E113"/>
  <c r="E100"/>
  <c r="E88"/>
  <c r="E76"/>
  <c r="E64"/>
  <c r="E49"/>
  <c r="E36"/>
  <c r="E24"/>
  <c r="E12"/>
  <c r="E496"/>
  <c r="E490"/>
  <c r="E486"/>
  <c r="E481"/>
  <c r="E475"/>
  <c r="E471"/>
  <c r="E466"/>
  <c r="E462"/>
  <c r="E456"/>
  <c r="E451"/>
  <c r="E447"/>
  <c r="E441"/>
  <c r="E437"/>
  <c r="E432"/>
  <c r="E426"/>
  <c r="E422"/>
  <c r="E417"/>
  <c r="E411"/>
  <c r="E407"/>
  <c r="E402"/>
  <c r="E398"/>
  <c r="E392"/>
  <c r="E387"/>
  <c r="E383"/>
  <c r="E377"/>
  <c r="E372"/>
  <c r="E366"/>
  <c r="E359"/>
  <c r="E355"/>
  <c r="E349"/>
  <c r="E343"/>
  <c r="E338"/>
  <c r="E331"/>
  <c r="E326"/>
  <c r="E319"/>
  <c r="E314"/>
  <c r="E309"/>
  <c r="E302"/>
  <c r="E297"/>
  <c r="E291"/>
  <c r="E285"/>
  <c r="E279"/>
  <c r="E274"/>
  <c r="E267"/>
  <c r="E262"/>
  <c r="E255"/>
  <c r="E250"/>
  <c r="E245"/>
  <c r="E238"/>
  <c r="E233"/>
  <c r="E227"/>
  <c r="E221"/>
  <c r="E215"/>
  <c r="E210"/>
  <c r="E203"/>
  <c r="E198"/>
  <c r="E191"/>
  <c r="E186"/>
  <c r="E181"/>
  <c r="E174"/>
  <c r="E169"/>
  <c r="E163"/>
  <c r="E157"/>
  <c r="E151"/>
  <c r="E146"/>
  <c r="E134"/>
  <c r="E127"/>
  <c r="E122"/>
  <c r="E117"/>
  <c r="E110"/>
  <c r="E105"/>
  <c r="E99"/>
  <c r="E93"/>
  <c r="E87"/>
  <c r="E82"/>
  <c r="E75"/>
  <c r="E70"/>
  <c r="E63"/>
  <c r="E58"/>
  <c r="E53"/>
  <c r="E46"/>
  <c r="E41"/>
  <c r="E35"/>
  <c r="E29"/>
  <c r="E23"/>
  <c r="E18"/>
  <c r="E11"/>
  <c r="E6"/>
  <c r="E339"/>
  <c r="E327"/>
  <c r="E310"/>
  <c r="E298"/>
  <c r="E286"/>
  <c r="E281"/>
  <c r="E269"/>
  <c r="E258"/>
  <c r="E246"/>
  <c r="E234"/>
  <c r="E222"/>
  <c r="E211"/>
  <c r="E199"/>
  <c r="E187"/>
  <c r="E175"/>
  <c r="E165"/>
  <c r="E158"/>
  <c r="E153"/>
  <c r="E141"/>
  <c r="E135"/>
  <c r="E130"/>
  <c r="E123"/>
  <c r="E118"/>
  <c r="E111"/>
  <c r="E101"/>
  <c r="E94"/>
  <c r="E89"/>
  <c r="E83"/>
  <c r="E77"/>
  <c r="E71"/>
  <c r="E66"/>
  <c r="E59"/>
  <c r="E54"/>
  <c r="E47"/>
  <c r="E42"/>
  <c r="E37"/>
  <c r="E30"/>
  <c r="E25"/>
  <c r="E19"/>
  <c r="E13"/>
  <c r="E7"/>
  <c r="E209"/>
  <c r="E196"/>
  <c r="E184"/>
  <c r="E172"/>
  <c r="E132"/>
  <c r="E120"/>
  <c r="E108"/>
  <c r="E96"/>
  <c r="E81"/>
  <c r="E68"/>
  <c r="E56"/>
  <c r="E44"/>
  <c r="E32"/>
  <c r="E5"/>
  <c r="E494"/>
  <c r="E483"/>
  <c r="E473"/>
  <c r="E464"/>
  <c r="E454"/>
  <c r="E449"/>
  <c r="E439"/>
  <c r="E434"/>
  <c r="E430"/>
  <c r="E424"/>
  <c r="E419"/>
  <c r="E415"/>
  <c r="E405"/>
  <c r="E400"/>
  <c r="E394"/>
  <c r="E390"/>
  <c r="E385"/>
  <c r="E379"/>
  <c r="E374"/>
  <c r="E370"/>
  <c r="E362"/>
  <c r="E357"/>
  <c r="E351"/>
  <c r="E346"/>
  <c r="E341"/>
  <c r="E334"/>
  <c r="E329"/>
  <c r="E323"/>
  <c r="E311"/>
  <c r="E306"/>
  <c r="E299"/>
  <c r="E294"/>
  <c r="E287"/>
  <c r="E282"/>
  <c r="E277"/>
  <c r="E270"/>
  <c r="E265"/>
  <c r="E259"/>
  <c r="E253"/>
  <c r="E247"/>
  <c r="E242"/>
  <c r="E235"/>
  <c r="E230"/>
  <c r="E223"/>
  <c r="E218"/>
  <c r="E213"/>
  <c r="E206"/>
  <c r="E201"/>
  <c r="E195"/>
  <c r="E189"/>
  <c r="E183"/>
  <c r="E178"/>
  <c r="E171"/>
  <c r="E166"/>
  <c r="E159"/>
  <c r="E154"/>
  <c r="E149"/>
  <c r="E142"/>
  <c r="E137"/>
  <c r="E131"/>
  <c r="E125"/>
  <c r="E119"/>
  <c r="E114"/>
  <c r="E107"/>
  <c r="E102"/>
  <c r="E95"/>
  <c r="E90"/>
  <c r="E85"/>
  <c r="E78"/>
  <c r="E73"/>
  <c r="E67"/>
  <c r="E61"/>
  <c r="E55"/>
  <c r="E50"/>
  <c r="E43"/>
  <c r="E38"/>
  <c r="E31"/>
  <c r="E26"/>
  <c r="E21"/>
  <c r="E14"/>
  <c r="E9"/>
  <c r="E492"/>
  <c r="E468"/>
  <c r="E445"/>
  <c r="E428"/>
  <c r="E404"/>
  <c r="E353"/>
  <c r="E340"/>
  <c r="E328"/>
  <c r="E316"/>
  <c r="E304"/>
  <c r="E289"/>
  <c r="E276"/>
  <c r="E264"/>
  <c r="E252"/>
  <c r="E225"/>
  <c r="E212"/>
  <c r="E200"/>
  <c r="E188"/>
  <c r="E176"/>
  <c r="E161"/>
  <c r="E148"/>
  <c r="E136"/>
  <c r="E124"/>
  <c r="E97"/>
  <c r="E84"/>
  <c r="E72"/>
  <c r="E60"/>
  <c r="E48"/>
  <c r="E33"/>
  <c r="E20"/>
  <c r="E8"/>
  <c r="E495"/>
  <c r="E489"/>
  <c r="E485"/>
  <c r="E480"/>
  <c r="E474"/>
  <c r="E470"/>
  <c r="E465"/>
  <c r="E459"/>
  <c r="E455"/>
  <c r="E450"/>
  <c r="E446"/>
  <c r="E440"/>
  <c r="E435"/>
  <c r="E431"/>
  <c r="E425"/>
  <c r="E421"/>
  <c r="E416"/>
  <c r="E410"/>
  <c r="E406"/>
  <c r="E401"/>
  <c r="E395"/>
  <c r="E391"/>
  <c r="E386"/>
  <c r="E382"/>
  <c r="E375"/>
  <c r="E371"/>
  <c r="E363"/>
  <c r="E358"/>
  <c r="E354"/>
  <c r="E347"/>
  <c r="E342"/>
  <c r="E335"/>
  <c r="E330"/>
  <c r="E325"/>
  <c r="E318"/>
  <c r="E313"/>
  <c r="E307"/>
  <c r="E301"/>
  <c r="E295"/>
  <c r="E290"/>
  <c r="E283"/>
  <c r="E278"/>
  <c r="E271"/>
  <c r="E266"/>
  <c r="E261"/>
  <c r="E254"/>
  <c r="E249"/>
  <c r="E243"/>
  <c r="E237"/>
  <c r="E231"/>
  <c r="E226"/>
  <c r="E219"/>
  <c r="E214"/>
  <c r="E207"/>
  <c r="E202"/>
  <c r="E197"/>
  <c r="E190"/>
  <c r="E185"/>
  <c r="E179"/>
  <c r="E173"/>
  <c r="E167"/>
  <c r="E162"/>
  <c r="E155"/>
  <c r="E150"/>
  <c r="E143"/>
  <c r="E138"/>
  <c r="E133"/>
  <c r="E126"/>
  <c r="E121"/>
  <c r="E115"/>
  <c r="E109"/>
  <c r="E103"/>
  <c r="E98"/>
  <c r="E91"/>
  <c r="E86"/>
  <c r="E79"/>
  <c r="E74"/>
  <c r="E69"/>
  <c r="E62"/>
  <c r="E57"/>
  <c r="E51"/>
  <c r="E45"/>
  <c r="E39"/>
  <c r="E34"/>
  <c r="E27"/>
  <c r="E22"/>
  <c r="E15"/>
  <c r="E10"/>
  <c r="E112"/>
  <c r="E17"/>
  <c r="E224"/>
  <c r="E368"/>
  <c r="E240"/>
  <c r="E145"/>
  <c r="E160"/>
  <c r="E80"/>
  <c r="E497"/>
  <c r="E498"/>
  <c r="E499"/>
  <c r="M511" i="4"/>
  <c r="G96"/>
  <c r="G97"/>
  <c r="G98"/>
  <c r="G99"/>
  <c r="G100"/>
  <c r="G101"/>
  <c r="G102"/>
  <c r="G103"/>
  <c r="G104"/>
  <c r="G105"/>
  <c r="G106"/>
  <c r="G107"/>
  <c r="G108"/>
  <c r="E99"/>
  <c r="E100"/>
  <c r="E101"/>
  <c r="E102"/>
  <c r="E103"/>
  <c r="E104"/>
  <c r="E105"/>
  <c r="E106"/>
  <c r="E107"/>
  <c r="E108"/>
  <c r="G128" l="1"/>
  <c r="G129"/>
  <c r="G130"/>
  <c r="G131"/>
  <c r="G132"/>
  <c r="G133"/>
  <c r="E130"/>
  <c r="E131"/>
  <c r="E132"/>
  <c r="E126"/>
  <c r="G126"/>
  <c r="J9" l="1"/>
  <c r="J511" s="1"/>
  <c r="I9"/>
  <c r="H9"/>
  <c r="G74" l="1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7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I18" i="2" l="1"/>
  <c r="I19"/>
  <c r="I20"/>
  <c r="I21"/>
  <c r="I22"/>
  <c r="I23"/>
  <c r="I24"/>
  <c r="I25"/>
  <c r="I26"/>
  <c r="I27"/>
  <c r="I28"/>
  <c r="I29"/>
  <c r="L9" i="4" l="1"/>
  <c r="K9" l="1"/>
  <c r="L511"/>
  <c r="E128"/>
  <c r="E129"/>
  <c r="I6" i="2" l="1"/>
  <c r="I7"/>
  <c r="I8"/>
  <c r="I9"/>
  <c r="I10"/>
  <c r="I11"/>
  <c r="I12"/>
  <c r="I13"/>
  <c r="I14"/>
  <c r="I15"/>
  <c r="I16"/>
  <c r="I17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5"/>
  <c r="E85" i="4"/>
  <c r="E86"/>
  <c r="E84"/>
  <c r="E92"/>
  <c r="E93"/>
  <c r="E109"/>
  <c r="E113"/>
  <c r="E123"/>
  <c r="E89"/>
  <c r="E97"/>
  <c r="E98"/>
  <c r="E114"/>
  <c r="E115"/>
  <c r="E116"/>
  <c r="E118"/>
  <c r="E119"/>
  <c r="E127"/>
  <c r="E94"/>
  <c r="E96"/>
  <c r="E110"/>
  <c r="E80"/>
  <c r="E87"/>
  <c r="E95"/>
  <c r="E117"/>
  <c r="E120"/>
  <c r="E124"/>
  <c r="E90"/>
  <c r="E125"/>
  <c r="E74"/>
  <c r="E75"/>
  <c r="E76"/>
  <c r="E77"/>
  <c r="E78"/>
  <c r="E79"/>
  <c r="E81"/>
  <c r="E83"/>
  <c r="E88"/>
  <c r="E111"/>
  <c r="E112"/>
  <c r="E121"/>
  <c r="E40"/>
  <c r="E91"/>
  <c r="E82"/>
  <c r="E12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1"/>
  <c r="E42"/>
  <c r="E43"/>
  <c r="E44"/>
  <c r="E45"/>
  <c r="E46"/>
  <c r="E47"/>
  <c r="E48"/>
  <c r="E49"/>
  <c r="E50"/>
  <c r="E51"/>
  <c r="E52"/>
  <c r="E53"/>
  <c r="E54"/>
  <c r="E55"/>
  <c r="E56"/>
  <c r="E57"/>
  <c r="H511" l="1"/>
  <c r="I511"/>
  <c r="K511" l="1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</calcChain>
</file>

<file path=xl/sharedStrings.xml><?xml version="1.0" encoding="utf-8"?>
<sst xmlns="http://schemas.openxmlformats.org/spreadsheetml/2006/main" count="3332" uniqueCount="750">
  <si>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</si>
  <si>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</si>
  <si>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</si>
  <si>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</si>
  <si>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</si>
  <si>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</si>
  <si>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</si>
  <si>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</si>
  <si>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</si>
  <si>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</si>
  <si>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</si>
  <si>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</si>
  <si>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</si>
  <si>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</si>
  <si>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</si>
  <si>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</si>
  <si>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</si>
  <si>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</si>
  <si>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</si>
  <si>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ALCINEIA JOSE CABRAL DE MELO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</si>
  <si>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</si>
  <si>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</si>
  <si>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</si>
  <si>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</si>
  <si>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</si>
  <si>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</si>
  <si>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</si>
  <si>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</si>
  <si>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</si>
  <si>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</si>
  <si>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</si>
  <si>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</si>
  <si>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</si>
  <si>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JOVITA MARIA DE FARIAS BRAGA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</si>
  <si>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</si>
  <si>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</si>
  <si>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</si>
  <si>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</si>
  <si>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</si>
  <si>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</si>
  <si>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</si>
  <si>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</si>
  <si>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</si>
  <si>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</si>
  <si>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</si>
  <si>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</si>
  <si>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</si>
  <si>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</si>
  <si>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</si>
  <si>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</si>
  <si>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</si>
  <si>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</si>
  <si>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</si>
  <si>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</si>
  <si>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</si>
  <si>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</si>
  <si>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</si>
  <si>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</si>
  <si>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</si>
  <si>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</si>
  <si>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</si>
  <si>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</si>
  <si>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</si>
  <si>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</si>
  <si>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</si>
  <si>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</si>
  <si>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</si>
  <si>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</si>
  <si>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</si>
  <si>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</si>
  <si>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</si>
  <si>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</si>
  <si>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</si>
  <si>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</si>
  <si>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</si>
  <si>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</si>
  <si>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</si>
  <si>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</si>
  <si>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</si>
  <si>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</si>
  <si>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</si>
  <si>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</si>
  <si>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</si>
  <si>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</si>
  <si>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</si>
  <si>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</si>
  <si>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</si>
  <si>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</si>
  <si>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</si>
  <si>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</si>
  <si>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</si>
  <si>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</si>
  <si>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</si>
  <si>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</si>
  <si>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</si>
  <si>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</si>
  <si>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</si>
  <si>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</si>
  <si>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</si>
  <si>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</si>
  <si>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</si>
  <si>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</si>
  <si>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</si>
  <si>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</si>
  <si>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</si>
  <si>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</si>
  <si>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</si>
  <si>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</si>
  <si>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</si>
  <si>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</si>
  <si>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</si>
  <si>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</si>
  <si>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</si>
  <si>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</si>
  <si>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</si>
  <si>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</si>
  <si>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</si>
  <si>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</si>
  <si>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</si>
  <si>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</si>
  <si>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</si>
  <si>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</si>
  <si>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</si>
  <si>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</si>
  <si>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</si>
  <si>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</si>
  <si>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</si>
  <si>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</si>
  <si>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</si>
  <si>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</si>
  <si>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</si>
  <si>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</si>
  <si>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</si>
  <si>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</si>
  <si>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</si>
  <si>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</si>
  <si>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</si>
  <si>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</si>
  <si>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</si>
  <si>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</si>
  <si>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</si>
  <si>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</si>
  <si>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</si>
  <si>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</si>
  <si>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</si>
  <si>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</si>
  <si>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</si>
  <si>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</si>
  <si>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</si>
  <si>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</si>
  <si>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</si>
  <si>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</si>
  <si>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</si>
  <si>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</si>
  <si>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</si>
  <si>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</si>
  <si>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GEYZA JANAINA FERREIRA DE LIMA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</si>
  <si>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</si>
  <si>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</si>
  <si>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</si>
  <si>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</si>
  <si>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</si>
  <si>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</si>
  <si>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</si>
  <si>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</si>
  <si>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</si>
  <si>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</si>
  <si>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</si>
  <si>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</si>
  <si>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</si>
  <si>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</si>
  <si>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</si>
  <si>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DENILSON DE SANTANA NEVES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</si>
  <si>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</si>
  <si>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</si>
  <si>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</si>
  <si>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</si>
  <si>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</si>
  <si>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</si>
  <si>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</si>
  <si>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</si>
  <si>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</si>
  <si>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</si>
  <si>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</si>
  <si>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</si>
  <si>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</si>
  <si>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</si>
  <si>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</si>
  <si>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</si>
  <si>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</si>
  <si>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</si>
  <si>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</si>
  <si>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</si>
  <si>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</si>
  <si>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</si>
  <si>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</si>
  <si>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</si>
  <si>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</si>
  <si>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</si>
  <si>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</si>
  <si>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</si>
  <si>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</si>
  <si>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</si>
  <si>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</si>
  <si>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</si>
  <si>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</si>
  <si>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</si>
  <si>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</si>
  <si>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</si>
  <si>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</si>
  <si>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</si>
  <si>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</si>
  <si>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</si>
  <si>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</si>
  <si>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</si>
  <si>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</si>
  <si>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</si>
  <si>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MARIA DANIELA SILVA TORRES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</si>
  <si>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</si>
  <si>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</si>
  <si>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</si>
  <si>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</si>
  <si>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</si>
  <si>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</si>
  <si>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</si>
  <si>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</si>
  <si>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</si>
  <si>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</si>
  <si>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</si>
  <si>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</si>
  <si>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</si>
  <si>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</si>
  <si>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</si>
  <si>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</si>
  <si>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</si>
  <si>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</si>
  <si>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</si>
  <si>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</si>
  <si>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</si>
  <si>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</si>
  <si>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</si>
  <si>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</si>
  <si>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</si>
  <si>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</si>
  <si>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</si>
  <si>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</si>
  <si>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</si>
  <si>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</si>
  <si>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</si>
  <si>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</si>
  <si>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</si>
  <si>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</si>
  <si>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</si>
  <si>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</si>
  <si>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</si>
  <si>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</si>
  <si>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</si>
  <si>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</si>
  <si>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</si>
  <si>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</si>
  <si>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</si>
  <si>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</si>
  <si>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</si>
  <si>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</si>
  <si>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</si>
  <si>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</si>
  <si>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</si>
  <si>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</si>
  <si>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</si>
  <si>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</si>
  <si>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</si>
  <si>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</si>
  <si>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</si>
  <si>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</si>
  <si>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</si>
  <si>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</si>
  <si>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</si>
  <si>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</si>
  <si>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</si>
  <si>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</si>
  <si>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</si>
  <si>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</si>
  <si>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</si>
  <si>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</si>
  <si>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</si>
  <si>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</si>
  <si>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</si>
  <si>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</si>
  <si>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</si>
  <si>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</si>
  <si>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</si>
  <si>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</si>
  <si>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</si>
  <si>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</si>
  <si>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</si>
  <si>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</si>
  <si>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</si>
  <si>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</si>
  <si>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</si>
  <si>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</si>
  <si>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</si>
  <si>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</si>
  <si>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</si>
  <si>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</si>
  <si>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</si>
  <si>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</si>
  <si>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</si>
  <si>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</si>
  <si>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</si>
  <si>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</si>
  <si>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</si>
  <si>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</si>
  <si>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</si>
  <si>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</si>
  <si>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</si>
  <si>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</si>
  <si>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</si>
  <si>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</si>
  <si>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</si>
  <si>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</si>
  <si>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</si>
  <si>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</si>
  <si>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</si>
  <si>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</si>
  <si>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</si>
  <si>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</si>
  <si>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</si>
  <si>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</si>
  <si>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</si>
  <si>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</si>
  <si>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</si>
  <si>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</si>
  <si>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</si>
  <si>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</si>
  <si>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</si>
  <si>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</si>
  <si>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</si>
  <si>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</si>
  <si>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</si>
  <si>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</si>
  <si>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</si>
  <si>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</si>
  <si>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</si>
  <si>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</si>
  <si>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</si>
  <si>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</si>
  <si>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</si>
  <si>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</si>
  <si>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</si>
  <si>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</si>
  <si>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</si>
  <si>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</si>
  <si>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</si>
  <si>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</si>
  <si>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</si>
  <si>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</si>
  <si>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</si>
  <si>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</si>
  <si>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</si>
  <si>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</si>
  <si>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</si>
  <si>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</si>
  <si>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</si>
  <si>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</si>
  <si>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</si>
  <si>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</si>
  <si>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</si>
  <si>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</si>
  <si>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</si>
  <si>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</si>
  <si>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</si>
  <si>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</si>
  <si>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</si>
  <si>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TIAGO CHAVIER GONCALVES</t>
  </si>
  <si>
    <t>ANA CECILIA DE SENA T SOUZA</t>
  </si>
  <si>
    <t>FILIPE JOSE C F AMORIM</t>
  </si>
  <si>
    <t>PAULO AUGUSTO DA SILVA</t>
  </si>
  <si>
    <t>MANUELA A DE SENA L VENTURA</t>
  </si>
  <si>
    <t>JOSE NIVALDO BRAYNER DE ARAUJO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</si>
  <si>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</si>
  <si>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</si>
  <si>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</si>
  <si>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</si>
  <si>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</si>
  <si>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</si>
  <si>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</si>
  <si>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</si>
  <si>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</si>
  <si>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</si>
  <si>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</si>
  <si>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KLEBIA VIEIRA SANTOS DE LEMOS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</si>
  <si>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</si>
  <si>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</si>
  <si>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</si>
  <si>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</si>
  <si>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</si>
  <si>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</si>
  <si>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</si>
  <si>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</si>
  <si>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</si>
  <si>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</si>
  <si>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</si>
  <si>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</si>
  <si>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</si>
  <si>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</si>
  <si>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</si>
  <si>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</si>
  <si>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</si>
  <si>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</si>
  <si>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</si>
  <si>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</si>
  <si>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</si>
  <si>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</si>
  <si>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</si>
  <si>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</si>
  <si>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</si>
  <si>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</si>
  <si>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</si>
  <si>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</si>
  <si>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</si>
  <si>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</si>
  <si>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</si>
  <si>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</si>
  <si>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</si>
  <si>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</si>
  <si>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</si>
  <si>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</si>
  <si>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</si>
  <si>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</si>
  <si>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</si>
  <si>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</si>
  <si>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</si>
  <si>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</si>
  <si>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</si>
  <si>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</si>
  <si>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</si>
  <si>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</si>
  <si>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</si>
  <si>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</si>
  <si>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</si>
  <si>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</si>
  <si>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SANDRA MARIA MENDES FERREIRA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</si>
  <si>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</si>
  <si>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</si>
  <si>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</si>
  <si>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</si>
  <si>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</si>
  <si>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</si>
  <si>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</si>
  <si>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</si>
  <si>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</si>
  <si>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</si>
  <si>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</si>
  <si>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</si>
  <si>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</si>
  <si>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</si>
  <si>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</si>
  <si>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</si>
  <si>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</si>
  <si>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</si>
  <si>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</si>
  <si>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</si>
  <si>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</si>
  <si>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</si>
  <si>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</si>
  <si>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</si>
  <si>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</si>
  <si>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</si>
  <si>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</si>
  <si>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</si>
  <si>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</si>
  <si>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</si>
  <si>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</si>
  <si>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</si>
  <si>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</si>
  <si>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</si>
  <si>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</si>
  <si>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</si>
  <si>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</si>
  <si>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</si>
  <si>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</si>
  <si>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</si>
  <si>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</si>
  <si>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</si>
  <si>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</si>
  <si>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</si>
  <si>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</si>
  <si>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</si>
  <si>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</si>
  <si>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</si>
  <si>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</si>
  <si>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</si>
  <si>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</si>
  <si>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</si>
  <si>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</si>
  <si>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COM</t>
  </si>
  <si>
    <t>CLT</t>
  </si>
  <si>
    <t>MARIA CLAUDIA DE A  LIMA LEMOS</t>
  </si>
  <si>
    <t>ROSANGELA BARROS CANTALICE</t>
  </si>
  <si>
    <t>NUTRICIONISTA</t>
  </si>
  <si>
    <t>ANA PAULA BARBOSA CAVALCANTI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</si>
  <si>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</si>
  <si>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</si>
  <si>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</si>
  <si>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</si>
  <si>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</si>
  <si>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</si>
  <si>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</si>
  <si>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</si>
  <si>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</si>
  <si>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</si>
  <si>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</si>
  <si>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</si>
  <si>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</si>
  <si>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</si>
  <si>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</si>
  <si>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</si>
  <si>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</si>
  <si>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</si>
  <si>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</si>
  <si>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</si>
  <si>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</si>
  <si>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</si>
  <si>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</si>
  <si>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</si>
  <si>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</si>
  <si>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AUX ADMINIST. I</t>
  </si>
  <si>
    <t>AUX ADM. II</t>
  </si>
  <si>
    <t>Op. Prod. Ind. I</t>
  </si>
  <si>
    <t>Tec. em Optica I</t>
  </si>
  <si>
    <t>Tec. Qual. Ind. I</t>
  </si>
  <si>
    <t>Tec. em Optica II</t>
  </si>
  <si>
    <t>Op. Prod. Ind. II</t>
  </si>
  <si>
    <t>TEC. COMERCIAL I</t>
  </si>
  <si>
    <t>TEC. COMERCIAL II</t>
  </si>
  <si>
    <t>TEC. CONTABIL l</t>
  </si>
  <si>
    <t>TEC.CONTABIL II</t>
  </si>
  <si>
    <t>TEC. CONTABIL III</t>
  </si>
  <si>
    <t>ANAL.CONTABIL III</t>
  </si>
  <si>
    <t>ANAL.MANUT.IND. I</t>
  </si>
  <si>
    <t>ANAL.MANUT.IND.ll</t>
  </si>
  <si>
    <t>ANALISTA EM PCP I</t>
  </si>
  <si>
    <t>DIRETOR COMERCIAL</t>
  </si>
  <si>
    <t>AUTONOMOS</t>
  </si>
  <si>
    <t>COORD. DE ADM.</t>
  </si>
  <si>
    <t>COORD. SEC. SAUDE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</si>
  <si>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</si>
  <si>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</si>
  <si>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</si>
  <si>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</si>
  <si>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</si>
  <si>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</si>
  <si>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MENOR APRENDIZ</t>
  </si>
  <si>
    <t>COORD. JURIDICA</t>
  </si>
  <si>
    <t>CHEFE DE NUCLEO</t>
  </si>
  <si>
    <t>GESTOR DE DESENV.</t>
  </si>
  <si>
    <t>PRESIDENTE  C.P.L</t>
  </si>
  <si>
    <t>COM.LICITACAO</t>
  </si>
  <si>
    <t>ANALISTA EM RH I</t>
  </si>
  <si>
    <t>COORD. LOGISTICA</t>
  </si>
  <si>
    <t>ASS. DE FARMACIA</t>
  </si>
  <si>
    <t>SUP. JURIDICO</t>
  </si>
  <si>
    <t>CHEFE DE GABINETE</t>
  </si>
  <si>
    <t>PREGOEIRO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</si>
  <si>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</si>
  <si>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</si>
  <si>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</si>
  <si>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</si>
  <si>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</si>
  <si>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</si>
  <si>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</si>
  <si>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</si>
  <si>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</si>
  <si>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TEC EM ENFERMAGEM</t>
  </si>
  <si>
    <t>ANALISTA CONTABIL</t>
  </si>
  <si>
    <t>ANALISTA EM PCP</t>
  </si>
  <si>
    <t>ANALISTA EM RH</t>
  </si>
  <si>
    <t>FARMACEUTICO IND</t>
  </si>
  <si>
    <t>ESTAGIARIO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</si>
  <si>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</si>
  <si>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</si>
  <si>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</si>
  <si>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</si>
  <si>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</si>
  <si>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</si>
  <si>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</si>
  <si>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</si>
  <si>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</si>
  <si>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</si>
  <si>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</si>
  <si>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</si>
  <si>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</si>
  <si>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</si>
  <si>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</si>
  <si>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</si>
  <si>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</si>
  <si>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</si>
  <si>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</si>
  <si>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</si>
  <si>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</si>
  <si>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</si>
  <si>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</si>
  <si>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</si>
  <si>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ASSESSOR DIRETORI</t>
  </si>
  <si>
    <t>AUXILIAR DE COZIN</t>
  </si>
  <si>
    <t>DIRETOR PRESIDENT</t>
  </si>
  <si>
    <t>DIR. ADM. FINANCE</t>
  </si>
  <si>
    <t>DIR TEC INDUSTRIA</t>
  </si>
  <si>
    <t>AUX DE ALMOXARIFA</t>
  </si>
  <si>
    <t>TEC. NIVEL SUPERI</t>
  </si>
  <si>
    <t>ASSESSOR INTERMED</t>
  </si>
  <si>
    <t>TEC.ELETRICIDADE</t>
  </si>
  <si>
    <t>AGENTE DE PRODUCA</t>
  </si>
  <si>
    <t>Assist. de Serv.</t>
  </si>
  <si>
    <t>Tec. em Utilidade</t>
  </si>
  <si>
    <t>Tec. Mant. Indust</t>
  </si>
  <si>
    <t>Tec. em Enfermage</t>
  </si>
  <si>
    <t>Tec. Administ. Fi</t>
  </si>
  <si>
    <t>Tec. em Comercial</t>
  </si>
  <si>
    <t>Tec. em Contabili</t>
  </si>
  <si>
    <t>Tec. em Seg. Trab</t>
  </si>
  <si>
    <t>Tec. Manut. Ind.I</t>
  </si>
  <si>
    <t>Tec. Utilidades I</t>
  </si>
  <si>
    <t>TEC.ADM.FINANCAS</t>
  </si>
  <si>
    <t>TEC. COMERCIAL ll</t>
  </si>
  <si>
    <t>ANALISTA COMERC.</t>
  </si>
  <si>
    <t>ANAL.MANUT.IND.II</t>
  </si>
  <si>
    <t>ANALISTA EM RH II</t>
  </si>
  <si>
    <t>FARM. INDUSTRIAL</t>
  </si>
  <si>
    <t>ANAL.QUAL.INDUST.</t>
  </si>
  <si>
    <t>ADM. E FINANCAS S</t>
  </si>
  <si>
    <t>COORD.PESQ.DESENV</t>
  </si>
  <si>
    <t>COORD. SUPRIMENTO</t>
  </si>
  <si>
    <t>COOR.FARM.POPULAR</t>
  </si>
  <si>
    <t>COORD. P. ESPECIA</t>
  </si>
  <si>
    <t>SUPERINTENDENTE A</t>
  </si>
  <si>
    <t>COORD AUDITORIA I</t>
  </si>
  <si>
    <t>SUPERINTENDENTE T</t>
  </si>
  <si>
    <t>COORD.DE CONTABIL</t>
  </si>
  <si>
    <t>SUCOM-SUPERINT.CO</t>
  </si>
  <si>
    <t>ASSIST. DE OPERAC</t>
  </si>
  <si>
    <t>COORD.BOAS PRATIC</t>
  </si>
  <si>
    <t>ASSIST. TEC. INDU</t>
  </si>
  <si>
    <t>ANALISTA EM INFOR</t>
  </si>
  <si>
    <t>ANALISTA FINANCEI</t>
  </si>
  <si>
    <t>ANAL.EM UTILIDADE</t>
  </si>
  <si>
    <t>ANALISTA ASS.FARM</t>
  </si>
  <si>
    <t>ASS. DESENV. ADMI</t>
  </si>
  <si>
    <t>COORD. SEG. TRABA</t>
  </si>
  <si>
    <t>COORD. DE ART. IN</t>
  </si>
  <si>
    <t>COORD.FARM. INTER</t>
  </si>
  <si>
    <t>SUP DE REL INSTIT</t>
  </si>
  <si>
    <t>COORD. RESP. SOCI</t>
  </si>
  <si>
    <t>COORD. COMUNIC. S</t>
  </si>
  <si>
    <t>COORD. AP. TEC. I</t>
  </si>
  <si>
    <t>OP. PROD. IND. (D</t>
  </si>
  <si>
    <t>TEC. EM ADM. E FI</t>
  </si>
  <si>
    <t>TEC. EM ADM. E VE</t>
  </si>
  <si>
    <t>TEC. EM EDIFICACO</t>
  </si>
  <si>
    <t>TEC. EM ENF. DO T</t>
  </si>
  <si>
    <t>TEC. EM INFORMATI</t>
  </si>
  <si>
    <t>TEC.EM MAN. ELE.</t>
  </si>
  <si>
    <t>TEC. EM MAN. HID</t>
  </si>
  <si>
    <t>TEC.EM MAN. MEC.</t>
  </si>
  <si>
    <t>TEC.EM QUALIDADE</t>
  </si>
  <si>
    <t>TEC EM SEG DO TRA</t>
  </si>
  <si>
    <t>TEC EM UTI CALDEI</t>
  </si>
  <si>
    <t>TEC UTI TRA EFLUE</t>
  </si>
  <si>
    <t>ANALISTA COMERCIA</t>
  </si>
  <si>
    <t>ANA GESTAO AMBIEN</t>
  </si>
  <si>
    <t>ANALISTA INFORMAT</t>
  </si>
  <si>
    <t>ANA MANUT ELET IN</t>
  </si>
  <si>
    <t>ANA. SEG DO TRABA</t>
  </si>
  <si>
    <t>ANA UTI TRA EFLUE</t>
  </si>
  <si>
    <t>ENFERMEIRO TRABAL</t>
  </si>
  <si>
    <t>MEDICO DO TRABALH</t>
  </si>
  <si>
    <t>ANALISTA QUALI IN</t>
  </si>
  <si>
    <t>ANA ASS FARMACEUT</t>
  </si>
  <si>
    <t>DIR REL INSTITUCI</t>
  </si>
  <si>
    <t>COORD GESTAO E PL</t>
  </si>
  <si>
    <t>COORD DE MANUTENC</t>
  </si>
  <si>
    <t>COORD. COMPLIANCE</t>
  </si>
  <si>
    <t>COORD. GOVER. COR</t>
  </si>
  <si>
    <t>COORD DE CONTRATO</t>
  </si>
  <si>
    <t>GESTOR DE APOIO A</t>
  </si>
  <si>
    <t>GESTOR DE APOIO T</t>
  </si>
  <si>
    <t>COORD. DE PROJ. E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</si>
  <si>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</si>
  <si>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</si>
  <si>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</si>
  <si>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</si>
  <si>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</si>
  <si>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</si>
  <si>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</si>
  <si>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ALAN MALHEIRO PASTICK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</si>
  <si>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</si>
  <si>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</si>
  <si>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</si>
  <si>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</si>
  <si>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</si>
  <si>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</si>
  <si>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</si>
  <si>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BRUNO MARCELO DE LIMA E SILVA</t>
  </si>
  <si>
    <t>062-LIQUIDO</t>
  </si>
  <si>
    <t xml:space="preserve"> Sal rio </t>
  </si>
  <si>
    <t xml:space="preserve"> Grat.Incorp </t>
  </si>
  <si>
    <t xml:space="preserve"> Grat. Funcao </t>
  </si>
  <si>
    <t xml:space="preserve"> G.Farm Resp </t>
  </si>
  <si>
    <t xml:space="preserve"> Grat.Farmaci </t>
  </si>
  <si>
    <t xml:space="preserve"> Licitacao </t>
  </si>
  <si>
    <t xml:space="preserve"> Grat.Pregoe. </t>
  </si>
  <si>
    <t xml:space="preserve"> Sal.Comiss </t>
  </si>
  <si>
    <t xml:space="preserve"> Grat.Comis </t>
  </si>
  <si>
    <t xml:space="preserve"> Sal.Diretor </t>
  </si>
  <si>
    <t xml:space="preserve"> Grat.Diretor </t>
  </si>
  <si>
    <t xml:space="preserve"> BRUTO </t>
  </si>
  <si>
    <t xml:space="preserve"> GRATIFICAÇÃO </t>
  </si>
  <si>
    <t xml:space="preserve"> -   </t>
  </si>
  <si>
    <t>EWERTON RODRIGO PAZ DE SANTANA</t>
  </si>
  <si>
    <t>ELHO WENIO DA SILVA</t>
  </si>
  <si>
    <t>RESUMO DA FOLHA DE AGOSTO/2021</t>
  </si>
  <si>
    <t>31.08.2021</t>
  </si>
  <si>
    <t>C. Custo</t>
  </si>
  <si>
    <t>Pagamento: 30/08/2021</t>
  </si>
  <si>
    <t>Falta calcular nas datas específicas</t>
  </si>
  <si>
    <t>Início: 01/09/2021</t>
  </si>
  <si>
    <t>Calculadas nas datas específicas.</t>
  </si>
  <si>
    <t>COLOG - COORDENADORIA DE LOGISTICA</t>
  </si>
  <si>
    <t>DICCP- DIVISAO DE CONTABILIDADE E CUSTOS</t>
  </si>
  <si>
    <t>DIALM - DIVISAO DE ALMOXARIFADO</t>
  </si>
  <si>
    <t>DIVCO - DIVISAO DE COMPRAS</t>
  </si>
  <si>
    <t>DISET- DIV. DE SAUDE OCUPAC. E SEG.TRAB.</t>
  </si>
  <si>
    <t>FARMACIA IMPERADOR</t>
  </si>
  <si>
    <t>FARMACIA AFOGADOS</t>
  </si>
  <si>
    <t>PESSOAL A DISPOSICAO/BENEFICIO</t>
  </si>
  <si>
    <t>FARMACIA DOIS IRMAOS</t>
  </si>
  <si>
    <t>COPRI - COORD. DE PROJETOS E INOVACAO</t>
  </si>
  <si>
    <t>DICOS - DIVISAO DE COSMETICOS</t>
  </si>
  <si>
    <t>DIMAN - DIVISAO DE MANUTENCAO</t>
  </si>
  <si>
    <t>CORHU - COORD. DE RECURSOS HUMANOS</t>
  </si>
  <si>
    <t>FARMACIA CASA AMARELA</t>
  </si>
  <si>
    <t>DIMIC- DIVISAO DE MICROBIOLOGIA</t>
  </si>
  <si>
    <t>DISOL II - DIVISAO DE SOLIDOS II</t>
  </si>
  <si>
    <t>DISOL I - DIVISAO DE SOLIDOS I</t>
  </si>
  <si>
    <t>DIVAL - DIVISAO DE VALIDACAO</t>
  </si>
  <si>
    <t>DIFAT- DIVISAO DE FATURAMENTO</t>
  </si>
  <si>
    <t>FÉRIAS AGOSTO.2021</t>
  </si>
  <si>
    <t>Processo : 00001 - CELETISTA/ESTAGIARIO     Período : 202108     Pagamento : 01     Roteiro : FOL</t>
  </si>
  <si>
    <t>Processo : 00001 - CELETISTA/ESTAGIARIO     Período : 202108     Pagamento : 01     Roteiro : ADI</t>
  </si>
  <si>
    <t>DESLIGADO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</si>
</sst>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"/>
  </numFmts>
  <fonts count="5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8"/>
      <name val="Courier New"/>
    </font>
    <font>
      <b/>
      <sz val="20"/>
      <name val="Calibri"/>
      <family val="2"/>
      <charset val="1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0232">
    <xf numFmtId="0" fontId="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24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40" fillId="32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41" fillId="0" borderId="0" applyNumberFormat="0" applyFill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1" fillId="0" borderId="0" applyNumberFormat="0" applyFill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41" fillId="0" borderId="0" applyNumberFormat="0" applyFill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41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41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41" fillId="0" borderId="0" applyNumberFormat="0" applyFill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14" borderId="0" applyNumberFormat="0" applyBorder="0" applyAlignment="0" applyProtection="0"/>
    <xf numFmtId="0" fontId="7" fillId="22" borderId="0" applyNumberFormat="0" applyBorder="0" applyAlignment="0" applyProtection="0"/>
    <xf numFmtId="0" fontId="7" fillId="19" borderId="0" applyNumberFormat="0" applyBorder="0" applyAlignment="0" applyProtection="0"/>
    <xf numFmtId="0" fontId="7" fillId="11" borderId="0" applyNumberFormat="0" applyBorder="0" applyAlignment="0" applyProtection="0"/>
    <xf numFmtId="0" fontId="7" fillId="27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10" borderId="0" applyNumberFormat="0" applyBorder="0" applyAlignment="0" applyProtection="0"/>
    <xf numFmtId="0" fontId="4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" fillId="30" borderId="0" applyNumberFormat="0" applyBorder="0" applyAlignment="0" applyProtection="0"/>
    <xf numFmtId="0" fontId="7" fillId="8" borderId="8" applyNumberFormat="0" applyFont="0" applyAlignment="0" applyProtection="0"/>
    <xf numFmtId="0" fontId="7" fillId="15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41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1" borderId="0" applyNumberFormat="0" applyBorder="0" applyAlignment="0" applyProtection="0"/>
    <xf numFmtId="0" fontId="6" fillId="27" borderId="0" applyNumberFormat="0" applyBorder="0" applyAlignment="0" applyProtection="0"/>
    <xf numFmtId="0" fontId="6" fillId="23" borderId="0" applyNumberFormat="0" applyBorder="0" applyAlignment="0" applyProtection="0"/>
    <xf numFmtId="0" fontId="6" fillId="18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10" borderId="0" applyNumberFormat="0" applyBorder="0" applyAlignment="0" applyProtection="0"/>
    <xf numFmtId="0" fontId="6" fillId="30" borderId="0" applyNumberFormat="0" applyBorder="0" applyAlignment="0" applyProtection="0"/>
    <xf numFmtId="0" fontId="6" fillId="8" borderId="8" applyNumberFormat="0" applyFont="0" applyAlignment="0" applyProtection="0"/>
    <xf numFmtId="0" fontId="6" fillId="15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1" fillId="0" borderId="0" applyNumberFormat="0" applyFill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14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18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10" borderId="0" applyNumberFormat="0" applyBorder="0" applyAlignment="0" applyProtection="0"/>
    <xf numFmtId="0" fontId="5" fillId="30" borderId="0" applyNumberFormat="0" applyBorder="0" applyAlignment="0" applyProtection="0"/>
    <xf numFmtId="0" fontId="5" fillId="8" borderId="8" applyNumberFormat="0" applyFont="0" applyAlignment="0" applyProtection="0"/>
    <xf numFmtId="0" fontId="5" fillId="15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14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18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10" borderId="0" applyNumberFormat="0" applyBorder="0" applyAlignment="0" applyProtection="0"/>
    <xf numFmtId="0" fontId="5" fillId="30" borderId="0" applyNumberFormat="0" applyBorder="0" applyAlignment="0" applyProtection="0"/>
    <xf numFmtId="0" fontId="5" fillId="8" borderId="8" applyNumberFormat="0" applyFont="0" applyAlignment="0" applyProtection="0"/>
    <xf numFmtId="0" fontId="5" fillId="15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8" fillId="0" borderId="0" applyNumberFormat="0" applyFill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02">
    <xf numFmtId="0" fontId="0" fillId="0" borderId="0" xfId="0"/>
    <xf numFmtId="0" fontId="0" fillId="0" borderId="0" xfId="0" applyAlignment="1">
      <alignment horizontal="center"/>
    </xf>
    <xf numFmtId="43" fontId="41" fillId="0" borderId="0" xfId="0" applyNumberFormat="1" applyFont="1" applyAlignment="1">
      <alignment horizontal="center"/>
    </xf>
    <xf numFmtId="43" fontId="0" fillId="0" borderId="0" xfId="0" applyNumberFormat="1"/>
    <xf numFmtId="43" fontId="0" fillId="0" borderId="10" xfId="0" applyNumberFormat="1" applyBorder="1"/>
    <xf numFmtId="0" fontId="43" fillId="0" borderId="0" xfId="0" applyFont="1"/>
    <xf numFmtId="0" fontId="43" fillId="0" borderId="0" xfId="0" applyFont="1" applyAlignment="1">
      <alignment horizontal="center" vertical="center" wrapText="1"/>
    </xf>
    <xf numFmtId="0" fontId="43" fillId="33" borderId="10" xfId="0" applyFont="1" applyFill="1" applyBorder="1" applyAlignment="1">
      <alignment horizontal="center" vertical="center" wrapText="1"/>
    </xf>
    <xf numFmtId="43" fontId="43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1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43" fontId="41" fillId="0" borderId="0" xfId="0" applyNumberFormat="1" applyFont="1"/>
    <xf numFmtId="0" fontId="41" fillId="0" borderId="0" xfId="0" applyFont="1" applyAlignment="1">
      <alignment horizontal="center"/>
    </xf>
    <xf numFmtId="0" fontId="41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41" fillId="0" borderId="0" xfId="0" applyFont="1" applyFill="1"/>
    <xf numFmtId="0" fontId="0" fillId="0" borderId="0" xfId="0"/>
    <xf numFmtId="0" fontId="0" fillId="0" borderId="0" xfId="0" applyBorder="1"/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41" fillId="0" borderId="0" xfId="0" applyNumberFormat="1" applyFont="1" applyFill="1" applyBorder="1" applyAlignment="1">
      <alignment horizontal="center"/>
    </xf>
    <xf numFmtId="0" fontId="14" fillId="0" borderId="0" xfId="283"/>
    <xf numFmtId="0" fontId="14" fillId="0" borderId="0" xfId="283" applyAlignment="1">
      <alignment horizontal="center"/>
    </xf>
    <xf numFmtId="0" fontId="14" fillId="0" borderId="0" xfId="283" applyAlignment="1">
      <alignment horizontal="left"/>
    </xf>
    <xf numFmtId="0" fontId="41" fillId="0" borderId="0" xfId="0" applyFont="1" applyBorder="1" applyAlignment="1">
      <alignment horizontal="center"/>
    </xf>
    <xf numFmtId="0" fontId="41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0" xfId="0" applyBorder="1" applyAlignment="1"/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0" fontId="41" fillId="0" borderId="0" xfId="0" applyFont="1" applyFill="1" applyAlignment="1">
      <alignment horizontal="center"/>
    </xf>
    <xf numFmtId="43" fontId="41" fillId="0" borderId="0" xfId="0" applyNumberFormat="1" applyFont="1" applyAlignment="1">
      <alignment horizontal="right"/>
    </xf>
    <xf numFmtId="43" fontId="41" fillId="0" borderId="0" xfId="1596" applyNumberFormat="1" applyBorder="1" applyAlignment="1">
      <alignment horizontal="right"/>
    </xf>
    <xf numFmtId="43" fontId="41" fillId="0" borderId="0" xfId="1596" applyNumberFormat="1" applyBorder="1" applyAlignment="1"/>
    <xf numFmtId="0" fontId="44" fillId="0" borderId="10" xfId="11760" applyFont="1" applyFill="1" applyBorder="1" applyAlignment="1">
      <alignment horizontal="center"/>
    </xf>
    <xf numFmtId="0" fontId="44" fillId="0" borderId="10" xfId="11760" applyFont="1" applyFill="1" applyBorder="1" applyAlignment="1">
      <alignment horizontal="left"/>
    </xf>
    <xf numFmtId="0" fontId="0" fillId="0" borderId="0" xfId="0" applyFill="1" applyBorder="1" applyAlignment="1"/>
    <xf numFmtId="43" fontId="41" fillId="0" borderId="0" xfId="1596" applyNumberFormat="1"/>
    <xf numFmtId="0" fontId="0" fillId="0" borderId="0" xfId="0" applyFill="1" applyAlignment="1">
      <alignment horizontal="left"/>
    </xf>
    <xf numFmtId="43" fontId="41" fillId="0" borderId="0" xfId="1596" applyNumberFormat="1" applyBorder="1"/>
    <xf numFmtId="43" fontId="41" fillId="0" borderId="0" xfId="1596" applyNumberFormat="1" applyFont="1" applyBorder="1" applyAlignment="1">
      <alignment horizontal="right"/>
    </xf>
    <xf numFmtId="0" fontId="41" fillId="0" borderId="0" xfId="1596"/>
    <xf numFmtId="43" fontId="41" fillId="0" borderId="0" xfId="1596" applyNumberFormat="1" applyFont="1" applyBorder="1" applyAlignment="1">
      <alignment horizontal="right"/>
    </xf>
    <xf numFmtId="43" fontId="41" fillId="0" borderId="0" xfId="12560" applyNumberFormat="1" applyFill="1" applyBorder="1" applyAlignment="1">
      <alignment horizontal="center"/>
    </xf>
    <xf numFmtId="0" fontId="41" fillId="0" borderId="0" xfId="3161" applyFont="1" applyFill="1" applyBorder="1" applyAlignment="1">
      <alignment horizontal="center"/>
    </xf>
    <xf numFmtId="0" fontId="44" fillId="0" borderId="10" xfId="6291" applyFont="1" applyBorder="1"/>
    <xf numFmtId="0" fontId="5" fillId="0" borderId="0" xfId="25107"/>
    <xf numFmtId="14" fontId="5" fillId="0" borderId="0" xfId="25107" applyNumberFormat="1" applyAlignment="1">
      <alignment horizontal="center"/>
    </xf>
    <xf numFmtId="43" fontId="5" fillId="0" borderId="0" xfId="25107" applyNumberFormat="1"/>
    <xf numFmtId="0" fontId="5" fillId="0" borderId="0" xfId="25107" applyAlignment="1">
      <alignment horizontal="center"/>
    </xf>
    <xf numFmtId="0" fontId="5" fillId="0" borderId="0" xfId="31366"/>
    <xf numFmtId="0" fontId="5" fillId="0" borderId="0" xfId="31366" applyAlignment="1">
      <alignment horizontal="center"/>
    </xf>
    <xf numFmtId="43" fontId="5" fillId="0" borderId="0" xfId="31366" applyNumberFormat="1" applyAlignment="1">
      <alignment horizontal="center"/>
    </xf>
    <xf numFmtId="14" fontId="5" fillId="0" borderId="0" xfId="31366" applyNumberFormat="1" applyAlignment="1">
      <alignment horizontal="center"/>
    </xf>
    <xf numFmtId="43" fontId="5" fillId="0" borderId="0" xfId="31366" applyNumberFormat="1"/>
    <xf numFmtId="0" fontId="41" fillId="0" borderId="0" xfId="0" applyFont="1" applyFill="1" applyBorder="1"/>
    <xf numFmtId="0" fontId="3" fillId="0" borderId="0" xfId="25107" applyFont="1" applyAlignment="1">
      <alignment horizontal="center"/>
    </xf>
    <xf numFmtId="0" fontId="0" fillId="0" borderId="0" xfId="0" applyBorder="1"/>
    <xf numFmtId="43" fontId="0" fillId="0" borderId="0" xfId="0" applyNumberFormat="1" applyBorder="1"/>
    <xf numFmtId="0" fontId="47" fillId="0" borderId="10" xfId="0" applyFont="1" applyFill="1" applyBorder="1" applyAlignment="1">
      <alignment horizontal="center"/>
    </xf>
    <xf numFmtId="164" fontId="47" fillId="0" borderId="10" xfId="0" applyNumberFormat="1" applyFont="1" applyFill="1" applyBorder="1" applyAlignment="1">
      <alignment horizontal="center"/>
    </xf>
    <xf numFmtId="0" fontId="46" fillId="0" borderId="10" xfId="0" applyFont="1" applyFill="1" applyBorder="1" applyAlignment="1">
      <alignment horizontal="center"/>
    </xf>
    <xf numFmtId="0" fontId="47" fillId="0" borderId="10" xfId="0" applyFont="1" applyFill="1" applyBorder="1" applyAlignment="1">
      <alignment horizontal="left"/>
    </xf>
    <xf numFmtId="0" fontId="43" fillId="0" borderId="10" xfId="0" applyFont="1" applyBorder="1" applyAlignment="1">
      <alignment horizontal="center"/>
    </xf>
    <xf numFmtId="0" fontId="42" fillId="0" borderId="0" xfId="0" applyFont="1" applyAlignment="1">
      <alignment horizontal="center" vertical="center"/>
    </xf>
    <xf numFmtId="0" fontId="50" fillId="0" borderId="11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left"/>
    </xf>
    <xf numFmtId="164" fontId="47" fillId="0" borderId="0" xfId="0" applyNumberFormat="1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4" fontId="1" fillId="0" borderId="0" xfId="50218" applyNumberFormat="1"/>
    <xf numFmtId="49" fontId="49" fillId="0" borderId="0" xfId="0" applyNumberFormat="1" applyFont="1" applyFill="1" applyBorder="1" applyAlignment="1">
      <alignment horizontal="center" vertical="center"/>
    </xf>
    <xf numFmtId="14" fontId="1" fillId="0" borderId="0" xfId="50218" applyNumberFormat="1"/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left"/>
    </xf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0" fontId="0" fillId="0" borderId="0" xfId="0"/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left"/>
    </xf>
  </cellXfs>
  <cellStyles count="50232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3" xfId="82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42431</xdr:rowOff>
    </xdr:from>
    <xdr:to>
      <xdr:col>3</xdr:col>
      <xdr:colOff>1266825</xdr:colOff>
      <xdr:row>5</xdr:row>
      <xdr:rowOff>94384</xdr:rowOff>
    </xdr:to>
    <xdr:pic>
      <xdr:nvPicPr>
        <xdr:cNvPr id="1030" name="Picture 6" descr="lafep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2372" y="42431"/>
          <a:ext cx="2461778" cy="813953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548116</xdr:colOff>
      <xdr:row>0</xdr:row>
      <xdr:rowOff>47914</xdr:rowOff>
    </xdr:from>
    <xdr:to>
      <xdr:col>11</xdr:col>
      <xdr:colOff>1095375</xdr:colOff>
      <xdr:row>5</xdr:row>
      <xdr:rowOff>114300</xdr:rowOff>
    </xdr:to>
    <xdr:pic>
      <xdr:nvPicPr>
        <xdr:cNvPr id="1034" name="Picture 10" descr="https://encrypted-tbn0.gstatic.com/images?q=tbn%3AANd9GcQbViBHNXg1a3jzrh0Wc9I7s2_WyBNoU2Sy6gDxTlGzSvFXAN9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34941" y="47914"/>
          <a:ext cx="2852309" cy="8283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514"/>
  <sheetViews>
    <sheetView tabSelected="1" zoomScaleNormal="100" workbookViewId="0">
      <pane ySplit="8" topLeftCell="A9" activePane="bottomLeft" state="frozen"/>
      <selection pane="bottomLeft" activeCell="L20" sqref="L20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21" customWidth="1"/>
    <col min="5" max="5" width="9" customWidth="1"/>
    <col min="6" max="6" width="10.5703125" customWidth="1"/>
    <col min="7" max="7" width="22.42578125" style="1" customWidth="1"/>
    <col min="8" max="8" width="19.5703125" style="3" customWidth="1"/>
    <col min="9" max="9" width="16.85546875" style="3" customWidth="1"/>
    <col min="10" max="12" width="17.28515625" style="3" customWidth="1"/>
    <col min="13" max="13" width="31.7109375" style="1" hidden="1" customWidth="1"/>
    <col min="14" max="15" width="11" bestFit="1" customWidth="1"/>
  </cols>
  <sheetData>
    <row r="2" spans="2:14" ht="12" customHeight="1">
      <c r="E2" s="74" t="s">
        <v>720</v>
      </c>
      <c r="F2" s="74"/>
      <c r="G2" s="74"/>
      <c r="H2" s="74"/>
      <c r="I2" s="74"/>
      <c r="K2"/>
    </row>
    <row r="3" spans="2:14" ht="12" customHeight="1">
      <c r="E3" s="74"/>
      <c r="F3" s="74"/>
      <c r="G3" s="74"/>
      <c r="H3" s="74"/>
      <c r="I3" s="74"/>
    </row>
    <row r="4" spans="2:14" ht="12" customHeight="1">
      <c r="E4" s="74"/>
      <c r="F4" s="74"/>
      <c r="G4" s="74"/>
      <c r="H4" s="74"/>
      <c r="I4" s="74"/>
    </row>
    <row r="7" spans="2:14">
      <c r="B7" s="19" t="s">
        <v>697</v>
      </c>
      <c r="L7" s="41" t="s">
        <v>721</v>
      </c>
    </row>
    <row r="8" spans="2:14" s="6" customFormat="1" ht="27">
      <c r="B8" s="7" t="s">
        <v>579</v>
      </c>
      <c r="C8" s="7" t="s">
        <v>501</v>
      </c>
      <c r="D8" s="7" t="s">
        <v>502</v>
      </c>
      <c r="E8" s="7" t="s">
        <v>503</v>
      </c>
      <c r="F8" s="7" t="s">
        <v>585</v>
      </c>
      <c r="G8" s="7" t="s">
        <v>504</v>
      </c>
      <c r="H8" s="8" t="s">
        <v>580</v>
      </c>
      <c r="I8" s="8" t="s">
        <v>581</v>
      </c>
      <c r="J8" s="8" t="s">
        <v>582</v>
      </c>
      <c r="K8" s="8" t="s">
        <v>583</v>
      </c>
      <c r="L8" s="8" t="s">
        <v>584</v>
      </c>
    </row>
    <row r="9" spans="2:14" s="33" customFormat="1">
      <c r="B9" s="20">
        <f>A9+1</f>
        <v>1</v>
      </c>
      <c r="C9" s="44">
        <v>2274</v>
      </c>
      <c r="D9" s="45" t="s">
        <v>128</v>
      </c>
      <c r="E9" s="20" t="str">
        <f>IFERROR(VLOOKUP(C9,SRA!B:I,8,0),"")</f>
        <v>COM</v>
      </c>
      <c r="F9" s="32" t="s">
        <v>586</v>
      </c>
      <c r="G9" s="20" t="str">
        <f>IFERROR(VLOOKUP(VLOOKUP(C9,SRA!B:F,5,0),FUNÇÃO!A:B,2,0),"")</f>
        <v>DIRETOR COMERCIAL</v>
      </c>
      <c r="H9" s="14">
        <f>IFERROR(VLOOKUP(C9,SRA!B:T,18,0),"")</f>
        <v>0</v>
      </c>
      <c r="I9" s="14">
        <f>IFERROR(VLOOKUP(C9,SRA!B:T,19,0),"")</f>
        <v>9570.82</v>
      </c>
      <c r="J9" s="14">
        <f>IFERROR(VLOOKUP(C9,AGOSTO!B:F,3,0),"")</f>
        <v>9570.82</v>
      </c>
      <c r="K9" s="14">
        <f>J9-L9</f>
        <v>2310.8899999999994</v>
      </c>
      <c r="L9" s="14">
        <f>IFERROR(VLOOKUP(C9,AGOSTO!B:H,7,0),"")</f>
        <v>7259.93</v>
      </c>
      <c r="M9" s="48" t="str">
        <f>IFERROR(VLOOKUP(C9,FÉRIAS!C:D,2,0),"")</f>
        <v/>
      </c>
      <c r="N9" s="33" t="str">
        <f>IFERROR(VLOOKUP(C9,#REF!,2,0),"")</f>
        <v/>
      </c>
    </row>
    <row r="10" spans="2:14" s="33" customFormat="1">
      <c r="B10" s="20">
        <f>B9+1</f>
        <v>2</v>
      </c>
      <c r="C10" s="44">
        <v>2280</v>
      </c>
      <c r="D10" s="45" t="s">
        <v>129</v>
      </c>
      <c r="E10" s="20" t="str">
        <f>IFERROR(VLOOKUP(C10,SRA!B:I,8,0),"")</f>
        <v>COM</v>
      </c>
      <c r="F10" s="32" t="s">
        <v>586</v>
      </c>
      <c r="G10" s="20" t="str">
        <f>IFERROR(VLOOKUP(VLOOKUP(C10,SRA!B:F,5,0),FUNÇÃO!A:B,2,0),"")</f>
        <v>GERENTE ADM.</v>
      </c>
      <c r="H10" s="14">
        <f>IFERROR(VLOOKUP(C10,SRA!B:T,18,0),"")</f>
        <v>548.59</v>
      </c>
      <c r="I10" s="14">
        <f>IFERROR(VLOOKUP(C10,SRA!B:T,19,0),"")</f>
        <v>2194.37</v>
      </c>
      <c r="J10" s="14">
        <f>IFERROR(VLOOKUP(C10,AGOSTO!B:F,3,0),"")</f>
        <v>2742.96</v>
      </c>
      <c r="K10" s="14">
        <f t="shared" ref="K10:K73" si="0">J10-L10</f>
        <v>294.07000000000016</v>
      </c>
      <c r="L10" s="14">
        <f>IFERROR(VLOOKUP(C10,AGOSTO!B:H,7,0),"")</f>
        <v>2448.89</v>
      </c>
      <c r="M10" s="48" t="str">
        <f>IFERROR(VLOOKUP(C10,FÉRIAS!C:D,2,0),"")</f>
        <v/>
      </c>
      <c r="N10" s="33" t="str">
        <f>IFERROR(VLOOKUP(C10,#REF!,2,0),"")</f>
        <v/>
      </c>
    </row>
    <row r="11" spans="2:14" s="33" customFormat="1">
      <c r="B11" s="20">
        <f t="shared" ref="B11:B74" si="1">B10+1</f>
        <v>3</v>
      </c>
      <c r="C11" s="44">
        <v>2291</v>
      </c>
      <c r="D11" s="45" t="s">
        <v>130</v>
      </c>
      <c r="E11" s="20" t="str">
        <f>IFERROR(VLOOKUP(C11,SRA!B:I,8,0),"")</f>
        <v>COM</v>
      </c>
      <c r="F11" s="32" t="s">
        <v>586</v>
      </c>
      <c r="G11" s="20" t="str">
        <f>IFERROR(VLOOKUP(VLOOKUP(C11,SRA!B:F,5,0),FUNÇÃO!A:B,2,0),"")</f>
        <v>GESTOR DE DESENV.</v>
      </c>
      <c r="H11" s="14">
        <f>IFERROR(VLOOKUP(C11,SRA!B:T,18,0),"")</f>
        <v>759.59</v>
      </c>
      <c r="I11" s="14">
        <f>IFERROR(VLOOKUP(C11,SRA!B:T,19,0),"")</f>
        <v>3038.35</v>
      </c>
      <c r="J11" s="14">
        <f>IFERROR(VLOOKUP(C11,AGOSTO!B:F,3,0),"")</f>
        <v>3797.94</v>
      </c>
      <c r="K11" s="14">
        <f t="shared" si="0"/>
        <v>1700.1799999999998</v>
      </c>
      <c r="L11" s="14">
        <f>IFERROR(VLOOKUP(C11,AGOSTO!B:H,7,0),"")</f>
        <v>2097.7600000000002</v>
      </c>
      <c r="M11" s="48" t="str">
        <f>IFERROR(VLOOKUP(C11,FÉRIAS!C:D,2,0),"")</f>
        <v/>
      </c>
      <c r="N11" s="33" t="str">
        <f>IFERROR(VLOOKUP(C11,#REF!,2,0),"")</f>
        <v/>
      </c>
    </row>
    <row r="12" spans="2:14" s="33" customFormat="1">
      <c r="B12" s="20">
        <f t="shared" si="1"/>
        <v>4</v>
      </c>
      <c r="C12" s="44">
        <v>2295</v>
      </c>
      <c r="D12" s="45" t="s">
        <v>131</v>
      </c>
      <c r="E12" s="20" t="str">
        <f>IFERROR(VLOOKUP(C12,SRA!B:I,8,0),"")</f>
        <v>COM</v>
      </c>
      <c r="F12" s="32" t="s">
        <v>586</v>
      </c>
      <c r="G12" s="20" t="str">
        <f>IFERROR(VLOOKUP(VLOOKUP(C12,SRA!B:F,5,0),FUNÇÃO!A:B,2,0),"")</f>
        <v>GESTOR DE DESENV.</v>
      </c>
      <c r="H12" s="14">
        <f>IFERROR(VLOOKUP(C12,SRA!B:T,18,0),"")</f>
        <v>759.59</v>
      </c>
      <c r="I12" s="14">
        <f>IFERROR(VLOOKUP(C12,SRA!B:T,19,0),"")</f>
        <v>3038.35</v>
      </c>
      <c r="J12" s="14">
        <f>IFERROR(VLOOKUP(C12,AGOSTO!B:F,3,0),"")</f>
        <v>3797.94</v>
      </c>
      <c r="K12" s="14">
        <f t="shared" si="0"/>
        <v>541.5300000000002</v>
      </c>
      <c r="L12" s="14">
        <f>IFERROR(VLOOKUP(C12,AGOSTO!B:H,7,0),"")</f>
        <v>3256.41</v>
      </c>
      <c r="M12" s="48" t="str">
        <f>IFERROR(VLOOKUP(C12,FÉRIAS!C:D,2,0),"")</f>
        <v/>
      </c>
      <c r="N12" s="33" t="str">
        <f>IFERROR(VLOOKUP(C12,#REF!,2,0),"")</f>
        <v/>
      </c>
    </row>
    <row r="13" spans="2:14" s="33" customFormat="1">
      <c r="B13" s="20">
        <f t="shared" si="1"/>
        <v>5</v>
      </c>
      <c r="C13" s="44">
        <v>2308</v>
      </c>
      <c r="D13" s="45" t="s">
        <v>132</v>
      </c>
      <c r="E13" s="20" t="str">
        <f>IFERROR(VLOOKUP(C13,SRA!B:I,8,0),"")</f>
        <v>COM</v>
      </c>
      <c r="F13" s="32" t="s">
        <v>586</v>
      </c>
      <c r="G13" s="20" t="str">
        <f>IFERROR(VLOOKUP(VLOOKUP(C13,SRA!B:F,5,0),FUNÇÃO!A:B,2,0),"")</f>
        <v>GESTOR DE APOIO T</v>
      </c>
      <c r="H13" s="14">
        <f>IFERROR(VLOOKUP(C13,SRA!B:T,18,0),"")</f>
        <v>253.2</v>
      </c>
      <c r="I13" s="14">
        <f>IFERROR(VLOOKUP(C13,SRA!B:T,19,0),"")</f>
        <v>1012.78</v>
      </c>
      <c r="J13" s="14">
        <f>IFERROR(VLOOKUP(C13,AGOSTO!B:F,3,0),"")</f>
        <v>3120.87</v>
      </c>
      <c r="K13" s="14">
        <f t="shared" si="0"/>
        <v>1094.7199999999998</v>
      </c>
      <c r="L13" s="14">
        <f>IFERROR(VLOOKUP(C13,AGOSTO!B:H,7,0),"")</f>
        <v>2026.15</v>
      </c>
      <c r="M13" s="48" t="str">
        <f>IFERROR(VLOOKUP(C13,FÉRIAS!C:D,2,0),"")</f>
        <v/>
      </c>
      <c r="N13" s="33" t="str">
        <f>IFERROR(VLOOKUP(C13,#REF!,2,0),"")</f>
        <v/>
      </c>
    </row>
    <row r="14" spans="2:14" s="33" customFormat="1">
      <c r="B14" s="20">
        <f t="shared" si="1"/>
        <v>6</v>
      </c>
      <c r="C14" s="44">
        <v>2504</v>
      </c>
      <c r="D14" s="45" t="s">
        <v>167</v>
      </c>
      <c r="E14" s="20" t="str">
        <f>IFERROR(VLOOKUP(C14,SRA!B:I,8,0),"")</f>
        <v>COM</v>
      </c>
      <c r="F14" s="32" t="s">
        <v>586</v>
      </c>
      <c r="G14" s="20" t="str">
        <f>IFERROR(VLOOKUP(VLOOKUP(C14,SRA!B:F,5,0),FUNÇÃO!A:B,2,0),"")</f>
        <v>GESTOR DE APOIO T</v>
      </c>
      <c r="H14" s="14">
        <f>IFERROR(VLOOKUP(C14,SRA!B:T,18,0),"")</f>
        <v>253.2</v>
      </c>
      <c r="I14" s="14">
        <f>IFERROR(VLOOKUP(C14,SRA!B:T,19,0),"")</f>
        <v>1012.78</v>
      </c>
      <c r="J14" s="14">
        <f>IFERROR(VLOOKUP(C14,AGOSTO!B:F,3,0),"")</f>
        <v>1828.63</v>
      </c>
      <c r="K14" s="14">
        <f t="shared" si="0"/>
        <v>1207.67</v>
      </c>
      <c r="L14" s="14">
        <f>IFERROR(VLOOKUP(C14,AGOSTO!B:H,7,0),"")</f>
        <v>620.96</v>
      </c>
      <c r="M14" s="48" t="str">
        <f>IFERROR(VLOOKUP(C14,FÉRIAS!C:D,2,0),"")</f>
        <v/>
      </c>
      <c r="N14" s="33" t="str">
        <f>IFERROR(VLOOKUP(C14,#REF!,2,0),"")</f>
        <v/>
      </c>
    </row>
    <row r="15" spans="2:14" s="33" customFormat="1">
      <c r="B15" s="20">
        <f t="shared" si="1"/>
        <v>7</v>
      </c>
      <c r="C15" s="44">
        <v>2506</v>
      </c>
      <c r="D15" s="45" t="s">
        <v>168</v>
      </c>
      <c r="E15" s="20" t="str">
        <f>IFERROR(VLOOKUP(C15,SRA!B:I,8,0),"")</f>
        <v>COM</v>
      </c>
      <c r="F15" s="32" t="s">
        <v>586</v>
      </c>
      <c r="G15" s="20" t="str">
        <f>IFERROR(VLOOKUP(VLOOKUP(C15,SRA!B:F,5,0),FUNÇÃO!A:B,2,0),"")</f>
        <v>GESTOR DE APOIO T</v>
      </c>
      <c r="H15" s="14">
        <f>IFERROR(VLOOKUP(C15,SRA!B:T,18,0),"")</f>
        <v>253.2</v>
      </c>
      <c r="I15" s="14">
        <f>IFERROR(VLOOKUP(C15,SRA!B:T,19,0),"")</f>
        <v>1012.78</v>
      </c>
      <c r="J15" s="14">
        <f>IFERROR(VLOOKUP(C15,AGOSTO!B:F,3,0),"")</f>
        <v>1828.63</v>
      </c>
      <c r="K15" s="14">
        <f t="shared" si="0"/>
        <v>1134.0900000000001</v>
      </c>
      <c r="L15" s="14">
        <f>IFERROR(VLOOKUP(C15,AGOSTO!B:H,7,0),"")</f>
        <v>694.54</v>
      </c>
      <c r="M15" s="48" t="str">
        <f>IFERROR(VLOOKUP(C15,FÉRIAS!C:D,2,0),"")</f>
        <v/>
      </c>
      <c r="N15" s="33" t="str">
        <f>IFERROR(VLOOKUP(C15,#REF!,2,0),"")</f>
        <v/>
      </c>
    </row>
    <row r="16" spans="2:14" s="33" customFormat="1">
      <c r="B16" s="20">
        <f t="shared" si="1"/>
        <v>8</v>
      </c>
      <c r="C16" s="44">
        <v>2507</v>
      </c>
      <c r="D16" s="45" t="s">
        <v>169</v>
      </c>
      <c r="E16" s="20" t="str">
        <f>IFERROR(VLOOKUP(C16,SRA!B:I,8,0),"")</f>
        <v>COM</v>
      </c>
      <c r="F16" s="32" t="s">
        <v>586</v>
      </c>
      <c r="G16" s="20" t="str">
        <f>IFERROR(VLOOKUP(VLOOKUP(C16,SRA!B:F,5,0),FUNÇÃO!A:B,2,0),"")</f>
        <v>GESTOR DE APOIO T</v>
      </c>
      <c r="H16" s="14">
        <f>IFERROR(VLOOKUP(C16,SRA!B:T,18,0),"")</f>
        <v>253.2</v>
      </c>
      <c r="I16" s="14">
        <f>IFERROR(VLOOKUP(C16,SRA!B:T,19,0),"")</f>
        <v>1012.78</v>
      </c>
      <c r="J16" s="14">
        <f>IFERROR(VLOOKUP(C16,AGOSTO!B:F,3,0),"")</f>
        <v>1265.98</v>
      </c>
      <c r="K16" s="14">
        <f t="shared" si="0"/>
        <v>286.73</v>
      </c>
      <c r="L16" s="14">
        <f>IFERROR(VLOOKUP(C16,AGOSTO!B:H,7,0),"")</f>
        <v>979.25</v>
      </c>
      <c r="M16" s="48" t="str">
        <f>IFERROR(VLOOKUP(C16,FÉRIAS!C:D,2,0),"")</f>
        <v/>
      </c>
      <c r="N16" s="33" t="str">
        <f>IFERROR(VLOOKUP(C16,#REF!,2,0),"")</f>
        <v/>
      </c>
    </row>
    <row r="17" spans="2:14" s="33" customFormat="1">
      <c r="B17" s="20">
        <f t="shared" si="1"/>
        <v>9</v>
      </c>
      <c r="C17" s="44">
        <v>2508</v>
      </c>
      <c r="D17" s="45" t="s">
        <v>170</v>
      </c>
      <c r="E17" s="20" t="str">
        <f>IFERROR(VLOOKUP(C17,SRA!B:I,8,0),"")</f>
        <v>COM</v>
      </c>
      <c r="F17" s="32" t="s">
        <v>586</v>
      </c>
      <c r="G17" s="20" t="str">
        <f>IFERROR(VLOOKUP(VLOOKUP(C17,SRA!B:F,5,0),FUNÇÃO!A:B,2,0),"")</f>
        <v>GESTOR DE APOIO T</v>
      </c>
      <c r="H17" s="14">
        <f>IFERROR(VLOOKUP(C17,SRA!B:T,18,0),"")</f>
        <v>253.2</v>
      </c>
      <c r="I17" s="14">
        <f>IFERROR(VLOOKUP(C17,SRA!B:T,19,0),"")</f>
        <v>1012.78</v>
      </c>
      <c r="J17" s="14">
        <f>IFERROR(VLOOKUP(C17,AGOSTO!B:F,3,0),"")</f>
        <v>1828.63</v>
      </c>
      <c r="K17" s="14">
        <f t="shared" si="0"/>
        <v>838.83000000000015</v>
      </c>
      <c r="L17" s="14">
        <f>IFERROR(VLOOKUP(C17,AGOSTO!B:H,7,0),"")</f>
        <v>989.8</v>
      </c>
      <c r="M17" s="48" t="str">
        <f>IFERROR(VLOOKUP(C17,FÉRIAS!C:D,2,0),"")</f>
        <v/>
      </c>
      <c r="N17" s="33" t="str">
        <f>IFERROR(VLOOKUP(C17,#REF!,2,0),"")</f>
        <v/>
      </c>
    </row>
    <row r="18" spans="2:14" s="33" customFormat="1">
      <c r="B18" s="20">
        <f t="shared" si="1"/>
        <v>10</v>
      </c>
      <c r="C18" s="44">
        <v>2509</v>
      </c>
      <c r="D18" s="45" t="s">
        <v>171</v>
      </c>
      <c r="E18" s="20" t="str">
        <f>IFERROR(VLOOKUP(C18,SRA!B:I,8,0),"")</f>
        <v>COM</v>
      </c>
      <c r="F18" s="32" t="s">
        <v>586</v>
      </c>
      <c r="G18" s="20" t="str">
        <f>IFERROR(VLOOKUP(VLOOKUP(C18,SRA!B:F,5,0),FUNÇÃO!A:B,2,0),"")</f>
        <v>GESTOR DE APOIO T</v>
      </c>
      <c r="H18" s="14">
        <f>IFERROR(VLOOKUP(C18,SRA!B:T,18,0),"")</f>
        <v>253.2</v>
      </c>
      <c r="I18" s="14">
        <f>IFERROR(VLOOKUP(C18,SRA!B:T,19,0),"")</f>
        <v>1012.78</v>
      </c>
      <c r="J18" s="14">
        <f>IFERROR(VLOOKUP(C18,AGOSTO!B:F,3,0),"")</f>
        <v>1828.63</v>
      </c>
      <c r="K18" s="14">
        <f t="shared" si="0"/>
        <v>1535.8700000000001</v>
      </c>
      <c r="L18" s="14">
        <f>IFERROR(VLOOKUP(C18,AGOSTO!B:H,7,0),"")</f>
        <v>292.76</v>
      </c>
      <c r="M18" s="48" t="str">
        <f>IFERROR(VLOOKUP(C18,FÉRIAS!C:D,2,0),"")</f>
        <v/>
      </c>
      <c r="N18" s="33" t="str">
        <f>IFERROR(VLOOKUP(C18,#REF!,2,0),"")</f>
        <v/>
      </c>
    </row>
    <row r="19" spans="2:14" s="33" customFormat="1">
      <c r="B19" s="20">
        <f t="shared" si="1"/>
        <v>11</v>
      </c>
      <c r="C19" s="44">
        <v>2715</v>
      </c>
      <c r="D19" s="45" t="s">
        <v>210</v>
      </c>
      <c r="E19" s="20" t="str">
        <f>IFERROR(VLOOKUP(C19,SRA!B:I,8,0),"")</f>
        <v>COM</v>
      </c>
      <c r="F19" s="32" t="s">
        <v>586</v>
      </c>
      <c r="G19" s="20" t="str">
        <f>IFERROR(VLOOKUP(VLOOKUP(C19,SRA!B:F,5,0),FUNÇÃO!A:B,2,0),"")</f>
        <v>GESTOR DE APOIO T</v>
      </c>
      <c r="H19" s="14">
        <f>IFERROR(VLOOKUP(C19,SRA!B:T,18,0),"")</f>
        <v>253.2</v>
      </c>
      <c r="I19" s="14">
        <f>IFERROR(VLOOKUP(C19,SRA!B:T,19,0),"")</f>
        <v>1012.78</v>
      </c>
      <c r="J19" s="14">
        <f>IFERROR(VLOOKUP(C19,AGOSTO!B:F,3,0),"")</f>
        <v>1265.98</v>
      </c>
      <c r="K19" s="14">
        <f t="shared" si="0"/>
        <v>433.40000000000009</v>
      </c>
      <c r="L19" s="14">
        <f>IFERROR(VLOOKUP(C19,AGOSTO!B:H,7,0),"")</f>
        <v>832.57999999999993</v>
      </c>
      <c r="M19" s="48" t="str">
        <f>IFERROR(VLOOKUP(C19,FÉRIAS!C:D,2,0),"")</f>
        <v/>
      </c>
      <c r="N19" s="33" t="str">
        <f>IFERROR(VLOOKUP(C19,#REF!,2,0),"")</f>
        <v/>
      </c>
    </row>
    <row r="20" spans="2:14" s="33" customFormat="1">
      <c r="B20" s="20">
        <f t="shared" si="1"/>
        <v>12</v>
      </c>
      <c r="C20" s="44">
        <v>2952</v>
      </c>
      <c r="D20" s="45" t="s">
        <v>284</v>
      </c>
      <c r="E20" s="20" t="str">
        <f>IFERROR(VLOOKUP(C20,SRA!B:I,8,0),"")</f>
        <v>COM</v>
      </c>
      <c r="F20" s="32" t="s">
        <v>586</v>
      </c>
      <c r="G20" s="20" t="str">
        <f>IFERROR(VLOOKUP(VLOOKUP(C20,SRA!B:F,5,0),FUNÇÃO!A:B,2,0),"")</f>
        <v>GESTOR DE DESENV.</v>
      </c>
      <c r="H20" s="14">
        <f>IFERROR(VLOOKUP(C20,SRA!B:T,18,0),"")</f>
        <v>759.59</v>
      </c>
      <c r="I20" s="14">
        <f>IFERROR(VLOOKUP(C20,SRA!B:T,19,0),"")</f>
        <v>3038.35</v>
      </c>
      <c r="J20" s="14">
        <f>IFERROR(VLOOKUP(C20,AGOSTO!B:F,3,0),"")</f>
        <v>3797.94</v>
      </c>
      <c r="K20" s="14">
        <f t="shared" si="0"/>
        <v>1531.94</v>
      </c>
      <c r="L20" s="14">
        <f>IFERROR(VLOOKUP(C20,AGOSTO!B:H,7,0),"")</f>
        <v>2266</v>
      </c>
      <c r="M20" s="48" t="str">
        <f>IFERROR(VLOOKUP(C20,FÉRIAS!C:D,2,0),"")</f>
        <v/>
      </c>
      <c r="N20" s="33" t="str">
        <f>IFERROR(VLOOKUP(C20,#REF!,2,0),"")</f>
        <v/>
      </c>
    </row>
    <row r="21" spans="2:14" s="33" customFormat="1">
      <c r="B21" s="20">
        <f t="shared" si="1"/>
        <v>13</v>
      </c>
      <c r="C21" s="44">
        <v>3081</v>
      </c>
      <c r="D21" s="45" t="s">
        <v>320</v>
      </c>
      <c r="E21" s="20" t="str">
        <f>IFERROR(VLOOKUP(C21,SRA!B:I,8,0),"")</f>
        <v>COM</v>
      </c>
      <c r="F21" s="32" t="s">
        <v>586</v>
      </c>
      <c r="G21" s="20" t="str">
        <f>IFERROR(VLOOKUP(VLOOKUP(C21,SRA!B:F,5,0),FUNÇÃO!A:B,2,0),"")</f>
        <v>GESTOR DE APOIO A</v>
      </c>
      <c r="H21" s="14">
        <f>IFERROR(VLOOKUP(C21,SRA!B:T,18,0),"")</f>
        <v>253.2</v>
      </c>
      <c r="I21" s="14">
        <f>IFERROR(VLOOKUP(C21,SRA!B:T,19,0),"")</f>
        <v>1012.78</v>
      </c>
      <c r="J21" s="14">
        <f>IFERROR(VLOOKUP(C21,AGOSTO!B:F,3,0),"")</f>
        <v>1265.98</v>
      </c>
      <c r="K21" s="14">
        <f t="shared" si="0"/>
        <v>273.57999999999993</v>
      </c>
      <c r="L21" s="14">
        <f>IFERROR(VLOOKUP(C21,AGOSTO!B:H,7,0),"")</f>
        <v>992.40000000000009</v>
      </c>
      <c r="M21" s="48" t="str">
        <f>IFERROR(VLOOKUP(C21,FÉRIAS!C:D,2,0),"")</f>
        <v/>
      </c>
      <c r="N21" s="33" t="str">
        <f>IFERROR(VLOOKUP(C21,#REF!,2,0),"")</f>
        <v/>
      </c>
    </row>
    <row r="22" spans="2:14" s="33" customFormat="1">
      <c r="B22" s="20">
        <f t="shared" si="1"/>
        <v>14</v>
      </c>
      <c r="C22" s="44">
        <v>3092</v>
      </c>
      <c r="D22" s="45" t="s">
        <v>323</v>
      </c>
      <c r="E22" s="20" t="str">
        <f>IFERROR(VLOOKUP(C22,SRA!B:I,8,0),"")</f>
        <v>COM</v>
      </c>
      <c r="F22" s="32" t="s">
        <v>586</v>
      </c>
      <c r="G22" s="20" t="str">
        <f>IFERROR(VLOOKUP(VLOOKUP(C22,SRA!B:F,5,0),FUNÇÃO!A:B,2,0),"")</f>
        <v>DIR TEC INDUSTRIA</v>
      </c>
      <c r="H22" s="14">
        <f>IFERROR(VLOOKUP(C22,SRA!B:T,18,0),"")</f>
        <v>2392.6999999999998</v>
      </c>
      <c r="I22" s="14">
        <f>IFERROR(VLOOKUP(C22,SRA!B:T,19,0),"")</f>
        <v>9570.82</v>
      </c>
      <c r="J22" s="14">
        <f>IFERROR(VLOOKUP(C22,AGOSTO!B:F,3,0),"")</f>
        <v>17716.64</v>
      </c>
      <c r="K22" s="14">
        <f t="shared" si="0"/>
        <v>8353.7599999999984</v>
      </c>
      <c r="L22" s="14">
        <f>IFERROR(VLOOKUP(C22,AGOSTO!B:H,7,0),"")</f>
        <v>9362.880000000001</v>
      </c>
      <c r="M22" s="48" t="str">
        <f>IFERROR(VLOOKUP(C22,FÉRIAS!C:D,2,0),"")</f>
        <v/>
      </c>
      <c r="N22" s="33" t="str">
        <f>IFERROR(VLOOKUP(C22,#REF!,2,0),"")</f>
        <v/>
      </c>
    </row>
    <row r="23" spans="2:14" s="33" customFormat="1">
      <c r="B23" s="20">
        <f t="shared" si="1"/>
        <v>15</v>
      </c>
      <c r="C23" s="44">
        <v>3201</v>
      </c>
      <c r="D23" s="45" t="s">
        <v>356</v>
      </c>
      <c r="E23" s="20" t="str">
        <f>IFERROR(VLOOKUP(C23,SRA!B:I,8,0),"")</f>
        <v>COM</v>
      </c>
      <c r="F23" s="32" t="s">
        <v>586</v>
      </c>
      <c r="G23" s="20" t="str">
        <f>IFERROR(VLOOKUP(VLOOKUP(C23,SRA!B:F,5,0),FUNÇÃO!A:B,2,0),"")</f>
        <v>GESTOR DE APOIO A</v>
      </c>
      <c r="H23" s="14">
        <f>IFERROR(VLOOKUP(C23,SRA!B:T,18,0),"")</f>
        <v>253.2</v>
      </c>
      <c r="I23" s="14">
        <f>IFERROR(VLOOKUP(C23,SRA!B:T,19,0),"")</f>
        <v>1012.78</v>
      </c>
      <c r="J23" s="14">
        <f>IFERROR(VLOOKUP(C23,AGOSTO!B:F,3,0),"")</f>
        <v>1265.98</v>
      </c>
      <c r="K23" s="14">
        <f t="shared" si="0"/>
        <v>186.62000000000012</v>
      </c>
      <c r="L23" s="14">
        <f>IFERROR(VLOOKUP(C23,AGOSTO!B:H,7,0),"")</f>
        <v>1079.3599999999999</v>
      </c>
      <c r="M23" s="48" t="str">
        <f>IFERROR(VLOOKUP(C23,FÉRIAS!C:D,2,0),"")</f>
        <v/>
      </c>
      <c r="N23" s="33" t="str">
        <f>IFERROR(VLOOKUP(C23,#REF!,2,0),"")</f>
        <v/>
      </c>
    </row>
    <row r="24" spans="2:14" s="33" customFormat="1">
      <c r="B24" s="20">
        <f t="shared" si="1"/>
        <v>16</v>
      </c>
      <c r="C24" s="44">
        <v>3206</v>
      </c>
      <c r="D24" s="45" t="s">
        <v>357</v>
      </c>
      <c r="E24" s="20" t="str">
        <f>IFERROR(VLOOKUP(C24,SRA!B:I,8,0),"")</f>
        <v>COM</v>
      </c>
      <c r="F24" s="32" t="s">
        <v>586</v>
      </c>
      <c r="G24" s="20" t="str">
        <f>IFERROR(VLOOKUP(VLOOKUP(C24,SRA!B:F,5,0),FUNÇÃO!A:B,2,0),"")</f>
        <v>COORD DE MANUTENC</v>
      </c>
      <c r="H24" s="14">
        <f>IFERROR(VLOOKUP(C24,SRA!B:T,18,0),"")</f>
        <v>0</v>
      </c>
      <c r="I24" s="14">
        <f>IFERROR(VLOOKUP(C24,SRA!B:T,19,0),"")</f>
        <v>5739.47</v>
      </c>
      <c r="J24" s="14">
        <f>IFERROR(VLOOKUP(C24,AGOSTO!B:F,3,0),"")</f>
        <v>5739.47</v>
      </c>
      <c r="K24" s="14">
        <f t="shared" si="0"/>
        <v>712.09000000000015</v>
      </c>
      <c r="L24" s="14">
        <f>IFERROR(VLOOKUP(C24,AGOSTO!B:H,7,0),"")</f>
        <v>5027.38</v>
      </c>
      <c r="M24" s="48" t="str">
        <f>IFERROR(VLOOKUP(C24,FÉRIAS!C:D,2,0),"")</f>
        <v/>
      </c>
      <c r="N24" s="33" t="str">
        <f>IFERROR(VLOOKUP(C24,#REF!,2,0),"")</f>
        <v/>
      </c>
    </row>
    <row r="25" spans="2:14" s="33" customFormat="1">
      <c r="B25" s="20">
        <f t="shared" si="1"/>
        <v>17</v>
      </c>
      <c r="C25" s="44">
        <v>3208</v>
      </c>
      <c r="D25" s="45" t="s">
        <v>358</v>
      </c>
      <c r="E25" s="20" t="str">
        <f>IFERROR(VLOOKUP(C25,SRA!B:I,8,0),"")</f>
        <v>COM</v>
      </c>
      <c r="F25" s="32" t="s">
        <v>586</v>
      </c>
      <c r="G25" s="20" t="str">
        <f>IFERROR(VLOOKUP(VLOOKUP(C25,SRA!B:F,5,0),FUNÇÃO!A:B,2,0),"")</f>
        <v>GESTOR DE DESENV.</v>
      </c>
      <c r="H25" s="14">
        <f>IFERROR(VLOOKUP(C25,SRA!B:T,18,0),"")</f>
        <v>759.59</v>
      </c>
      <c r="I25" s="14">
        <f>IFERROR(VLOOKUP(C25,SRA!B:T,19,0),"")</f>
        <v>3038.35</v>
      </c>
      <c r="J25" s="14">
        <f>IFERROR(VLOOKUP(C25,AGOSTO!B:F,3,0),"")</f>
        <v>3797.94</v>
      </c>
      <c r="K25" s="14">
        <f t="shared" si="0"/>
        <v>543.5300000000002</v>
      </c>
      <c r="L25" s="14">
        <f>IFERROR(VLOOKUP(C25,AGOSTO!B:H,7,0),"")</f>
        <v>3254.41</v>
      </c>
      <c r="M25" s="48" t="str">
        <f>IFERROR(VLOOKUP(C25,FÉRIAS!C:D,2,0),"")</f>
        <v/>
      </c>
      <c r="N25" s="33" t="str">
        <f>IFERROR(VLOOKUP(C25,#REF!,2,0),"")</f>
        <v/>
      </c>
    </row>
    <row r="26" spans="2:14" s="33" customFormat="1">
      <c r="B26" s="20">
        <f t="shared" si="1"/>
        <v>18</v>
      </c>
      <c r="C26" s="44">
        <v>3220</v>
      </c>
      <c r="D26" s="45" t="s">
        <v>359</v>
      </c>
      <c r="E26" s="20" t="str">
        <f>IFERROR(VLOOKUP(C26,SRA!B:I,8,0),"")</f>
        <v>COM</v>
      </c>
      <c r="F26" s="32" t="s">
        <v>586</v>
      </c>
      <c r="G26" s="20" t="str">
        <f>IFERROR(VLOOKUP(VLOOKUP(C26,SRA!B:F,5,0),FUNÇÃO!A:B,2,0),"")</f>
        <v>COORD. RESP. SOCI</v>
      </c>
      <c r="H26" s="14">
        <f>IFERROR(VLOOKUP(C26,SRA!B:T,18,0),"")</f>
        <v>1434.87</v>
      </c>
      <c r="I26" s="14">
        <f>IFERROR(VLOOKUP(C26,SRA!B:T,19,0),"")</f>
        <v>5739.47</v>
      </c>
      <c r="J26" s="14">
        <f>IFERROR(VLOOKUP(C26,AGOSTO!B:F,3,0),"")</f>
        <v>7174.34</v>
      </c>
      <c r="K26" s="14">
        <f t="shared" si="0"/>
        <v>1651.8600000000006</v>
      </c>
      <c r="L26" s="14">
        <f>IFERROR(VLOOKUP(C26,AGOSTO!B:H,7,0),"")</f>
        <v>5522.48</v>
      </c>
      <c r="M26" s="48" t="str">
        <f>IFERROR(VLOOKUP(C26,FÉRIAS!C:D,2,0),"")</f>
        <v/>
      </c>
      <c r="N26" s="33" t="str">
        <f>IFERROR(VLOOKUP(C26,#REF!,2,0),"")</f>
        <v/>
      </c>
    </row>
    <row r="27" spans="2:14" s="33" customFormat="1">
      <c r="B27" s="20">
        <f t="shared" si="1"/>
        <v>19</v>
      </c>
      <c r="C27" s="44">
        <v>3221</v>
      </c>
      <c r="D27" s="45" t="s">
        <v>360</v>
      </c>
      <c r="E27" s="20" t="str">
        <f>IFERROR(VLOOKUP(C27,SRA!B:I,8,0),"")</f>
        <v>COM</v>
      </c>
      <c r="F27" s="32" t="s">
        <v>586</v>
      </c>
      <c r="G27" s="20" t="str">
        <f>IFERROR(VLOOKUP(VLOOKUP(C27,SRA!B:F,5,0),FUNÇÃO!A:B,2,0),"")</f>
        <v>SECRETARIA</v>
      </c>
      <c r="H27" s="14">
        <f>IFERROR(VLOOKUP(C27,SRA!B:T,18,0),"")</f>
        <v>337.59</v>
      </c>
      <c r="I27" s="14">
        <f>IFERROR(VLOOKUP(C27,SRA!B:T,19,0),"")</f>
        <v>1350.38</v>
      </c>
      <c r="J27" s="14">
        <f>IFERROR(VLOOKUP(C27,AGOSTO!B:F,3,0),"")</f>
        <v>2937.97</v>
      </c>
      <c r="K27" s="14">
        <f t="shared" si="0"/>
        <v>555.56999999999971</v>
      </c>
      <c r="L27" s="14">
        <f>IFERROR(VLOOKUP(C27,AGOSTO!B:H,7,0),"")</f>
        <v>2382.4</v>
      </c>
      <c r="M27" s="48" t="str">
        <f>IFERROR(VLOOKUP(C27,FÉRIAS!C:D,2,0),"")</f>
        <v/>
      </c>
      <c r="N27" s="33" t="str">
        <f>IFERROR(VLOOKUP(C27,#REF!,2,0),"")</f>
        <v/>
      </c>
    </row>
    <row r="28" spans="2:14" s="33" customFormat="1">
      <c r="B28" s="20">
        <f t="shared" si="1"/>
        <v>20</v>
      </c>
      <c r="C28" s="44">
        <v>3245</v>
      </c>
      <c r="D28" s="45" t="s">
        <v>368</v>
      </c>
      <c r="E28" s="20" t="str">
        <f>IFERROR(VLOOKUP(C28,SRA!B:I,8,0),"")</f>
        <v>COM</v>
      </c>
      <c r="F28" s="32" t="s">
        <v>586</v>
      </c>
      <c r="G28" s="20" t="str">
        <f>IFERROR(VLOOKUP(VLOOKUP(C28,SRA!B:F,5,0),FUNÇÃO!A:B,2,0),"")</f>
        <v>SUPERINTENDENTE A</v>
      </c>
      <c r="H28" s="14">
        <f>IFERROR(VLOOKUP(C28,SRA!B:T,18,0),"")</f>
        <v>1561.48</v>
      </c>
      <c r="I28" s="14">
        <f>IFERROR(VLOOKUP(C28,SRA!B:T,19,0),"")</f>
        <v>7495.89</v>
      </c>
      <c r="J28" s="14">
        <f>IFERROR(VLOOKUP(C28,AGOSTO!B:F,3,0),"")</f>
        <v>9057.3700000000008</v>
      </c>
      <c r="K28" s="14">
        <f t="shared" si="0"/>
        <v>2924.4700000000012</v>
      </c>
      <c r="L28" s="14">
        <f>IFERROR(VLOOKUP(C28,AGOSTO!B:H,7,0),"")</f>
        <v>6132.9</v>
      </c>
      <c r="M28" s="48" t="str">
        <f>IFERROR(VLOOKUP(C28,FÉRIAS!C:D,2,0),"")</f>
        <v/>
      </c>
      <c r="N28" s="33" t="str">
        <f>IFERROR(VLOOKUP(C28,#REF!,2,0),"")</f>
        <v/>
      </c>
    </row>
    <row r="29" spans="2:14" s="33" customFormat="1">
      <c r="B29" s="20">
        <f t="shared" si="1"/>
        <v>21</v>
      </c>
      <c r="C29" s="44">
        <v>3247</v>
      </c>
      <c r="D29" s="45" t="s">
        <v>369</v>
      </c>
      <c r="E29" s="20" t="str">
        <f>IFERROR(VLOOKUP(C29,SRA!B:I,8,0),"")</f>
        <v>COM</v>
      </c>
      <c r="F29" s="32" t="s">
        <v>586</v>
      </c>
      <c r="G29" s="20" t="str">
        <f>IFERROR(VLOOKUP(VLOOKUP(C29,SRA!B:F,5,0),FUNÇÃO!A:B,2,0),"")</f>
        <v>CHEFE DE GABINETE</v>
      </c>
      <c r="H29" s="14">
        <f>IFERROR(VLOOKUP(C29,SRA!B:T,18,0),"")</f>
        <v>1561.48</v>
      </c>
      <c r="I29" s="14">
        <f>IFERROR(VLOOKUP(C29,SRA!B:T,19,0),"")</f>
        <v>7495.89</v>
      </c>
      <c r="J29" s="14">
        <f>IFERROR(VLOOKUP(C29,AGOSTO!B:F,3,0),"")</f>
        <v>8083.89</v>
      </c>
      <c r="K29" s="14">
        <f t="shared" si="0"/>
        <v>1863.3400000000001</v>
      </c>
      <c r="L29" s="14">
        <f>IFERROR(VLOOKUP(C29,AGOSTO!B:H,7,0),"")</f>
        <v>6220.55</v>
      </c>
      <c r="M29" s="48" t="str">
        <f>IFERROR(VLOOKUP(C29,FÉRIAS!C:D,2,0),"")</f>
        <v/>
      </c>
      <c r="N29" s="33" t="str">
        <f>IFERROR(VLOOKUP(C29,#REF!,2,0),"")</f>
        <v/>
      </c>
    </row>
    <row r="30" spans="2:14" s="33" customFormat="1">
      <c r="B30" s="20">
        <f t="shared" si="1"/>
        <v>22</v>
      </c>
      <c r="C30" s="44">
        <v>3249</v>
      </c>
      <c r="D30" s="45" t="s">
        <v>370</v>
      </c>
      <c r="E30" s="20" t="str">
        <f>IFERROR(VLOOKUP(C30,SRA!B:I,8,0),"")</f>
        <v>COM</v>
      </c>
      <c r="F30" s="32" t="s">
        <v>586</v>
      </c>
      <c r="G30" s="20" t="str">
        <f>IFERROR(VLOOKUP(VLOOKUP(C30,SRA!B:F,5,0),FUNÇÃO!A:B,2,0),"")</f>
        <v>ASSESSOR DIRETORI</v>
      </c>
      <c r="H30" s="14">
        <f>IFERROR(VLOOKUP(C30,SRA!B:T,18,0),"")</f>
        <v>843.99</v>
      </c>
      <c r="I30" s="14">
        <f>IFERROR(VLOOKUP(C30,SRA!B:T,19,0),"")</f>
        <v>3375.95</v>
      </c>
      <c r="J30" s="14">
        <f>IFERROR(VLOOKUP(C30,AGOSTO!B:F,3,0),"")</f>
        <v>9018.19</v>
      </c>
      <c r="K30" s="14">
        <f t="shared" si="0"/>
        <v>2741.7400000000007</v>
      </c>
      <c r="L30" s="14">
        <f>IFERROR(VLOOKUP(C30,AGOSTO!B:H,7,0),"")</f>
        <v>6276.45</v>
      </c>
      <c r="M30" s="48" t="str">
        <f>IFERROR(VLOOKUP(C30,FÉRIAS!C:D,2,0),"")</f>
        <v/>
      </c>
      <c r="N30" s="33" t="str">
        <f>IFERROR(VLOOKUP(C30,#REF!,2,0),"")</f>
        <v/>
      </c>
    </row>
    <row r="31" spans="2:14" s="33" customFormat="1">
      <c r="B31" s="20">
        <f t="shared" si="1"/>
        <v>23</v>
      </c>
      <c r="C31" s="44">
        <v>3250</v>
      </c>
      <c r="D31" s="45" t="s">
        <v>371</v>
      </c>
      <c r="E31" s="20" t="str">
        <f>IFERROR(VLOOKUP(C31,SRA!B:I,8,0),"")</f>
        <v>COM</v>
      </c>
      <c r="F31" s="32" t="s">
        <v>586</v>
      </c>
      <c r="G31" s="20" t="str">
        <f>IFERROR(VLOOKUP(VLOOKUP(C31,SRA!B:F,5,0),FUNÇÃO!A:B,2,0),"")</f>
        <v>GESTOR DE DESENV.</v>
      </c>
      <c r="H31" s="14">
        <f>IFERROR(VLOOKUP(C31,SRA!B:T,18,0),"")</f>
        <v>759.59</v>
      </c>
      <c r="I31" s="14">
        <f>IFERROR(VLOOKUP(C31,SRA!B:T,19,0),"")</f>
        <v>3038.35</v>
      </c>
      <c r="J31" s="14">
        <f>IFERROR(VLOOKUP(C31,AGOSTO!B:F,3,0),"")</f>
        <v>3797.94</v>
      </c>
      <c r="K31" s="14">
        <f t="shared" si="0"/>
        <v>1030.6100000000001</v>
      </c>
      <c r="L31" s="14">
        <f>IFERROR(VLOOKUP(C31,AGOSTO!B:H,7,0),"")</f>
        <v>2767.33</v>
      </c>
      <c r="M31" s="48" t="str">
        <f>IFERROR(VLOOKUP(C31,FÉRIAS!C:D,2,0),"")</f>
        <v/>
      </c>
      <c r="N31" s="33" t="str">
        <f>IFERROR(VLOOKUP(C31,#REF!,2,0),"")</f>
        <v/>
      </c>
    </row>
    <row r="32" spans="2:14" s="33" customFormat="1">
      <c r="B32" s="20">
        <f t="shared" si="1"/>
        <v>24</v>
      </c>
      <c r="C32" s="44">
        <v>3256</v>
      </c>
      <c r="D32" s="45" t="s">
        <v>372</v>
      </c>
      <c r="E32" s="20" t="str">
        <f>IFERROR(VLOOKUP(C32,SRA!B:I,8,0),"")</f>
        <v>COM</v>
      </c>
      <c r="F32" s="32" t="s">
        <v>586</v>
      </c>
      <c r="G32" s="20" t="str">
        <f>IFERROR(VLOOKUP(VLOOKUP(C32,SRA!B:F,5,0),FUNÇÃO!A:B,2,0),"")</f>
        <v>ASSESSOR DIRETORI</v>
      </c>
      <c r="H32" s="14">
        <f>IFERROR(VLOOKUP(C32,SRA!B:T,18,0),"")</f>
        <v>843.99</v>
      </c>
      <c r="I32" s="14">
        <f>IFERROR(VLOOKUP(C32,SRA!B:T,19,0),"")</f>
        <v>3375.95</v>
      </c>
      <c r="J32" s="14">
        <f>IFERROR(VLOOKUP(C32,AGOSTO!B:F,3,0),"")</f>
        <v>4219.9399999999996</v>
      </c>
      <c r="K32" s="14">
        <f t="shared" si="0"/>
        <v>1310.9099999999999</v>
      </c>
      <c r="L32" s="14">
        <f>IFERROR(VLOOKUP(C32,AGOSTO!B:H,7,0),"")</f>
        <v>2909.0299999999997</v>
      </c>
      <c r="M32" s="48" t="str">
        <f>IFERROR(VLOOKUP(C32,FÉRIAS!C:D,2,0),"")</f>
        <v/>
      </c>
      <c r="N32" s="33" t="str">
        <f>IFERROR(VLOOKUP(C32,#REF!,2,0),"")</f>
        <v/>
      </c>
    </row>
    <row r="33" spans="2:14" s="33" customFormat="1">
      <c r="B33" s="20">
        <f t="shared" si="1"/>
        <v>25</v>
      </c>
      <c r="C33" s="44">
        <v>3258</v>
      </c>
      <c r="D33" s="45" t="s">
        <v>373</v>
      </c>
      <c r="E33" s="20" t="str">
        <f>IFERROR(VLOOKUP(C33,SRA!B:I,8,0),"")</f>
        <v>COM</v>
      </c>
      <c r="F33" s="32" t="s">
        <v>600</v>
      </c>
      <c r="G33" s="20" t="str">
        <f>IFERROR(VLOOKUP(VLOOKUP(C33,SRA!B:F,5,0),FUNÇÃO!A:B,2,0),"")</f>
        <v>COORD. DE PROJ. E</v>
      </c>
      <c r="H33" s="14">
        <f>IFERROR(VLOOKUP(C33,SRA!B:T,18,0),"")</f>
        <v>1434.87</v>
      </c>
      <c r="I33" s="14">
        <f>IFERROR(VLOOKUP(C33,SRA!B:T,19,0),"")</f>
        <v>5739.47</v>
      </c>
      <c r="J33" s="14">
        <f>IFERROR(VLOOKUP(C33,AGOSTO!B:F,3,0),"")</f>
        <v>7174.34</v>
      </c>
      <c r="K33" s="14">
        <f t="shared" si="0"/>
        <v>1845.6100000000006</v>
      </c>
      <c r="L33" s="14">
        <f>IFERROR(VLOOKUP(C33,AGOSTO!B:H,7,0),"")</f>
        <v>5328.73</v>
      </c>
      <c r="M33" s="48" t="str">
        <f>IFERROR(VLOOKUP(C33,FÉRIAS!C:D,2,0),"")</f>
        <v>TIAGO CHAVIER GONCALVES</v>
      </c>
      <c r="N33" s="33" t="str">
        <f>IFERROR(VLOOKUP(C33,#REF!,2,0),"")</f>
        <v/>
      </c>
    </row>
    <row r="34" spans="2:14" s="33" customFormat="1">
      <c r="B34" s="20">
        <f t="shared" si="1"/>
        <v>26</v>
      </c>
      <c r="C34" s="44">
        <v>3263</v>
      </c>
      <c r="D34" s="45" t="s">
        <v>374</v>
      </c>
      <c r="E34" s="20" t="str">
        <f>IFERROR(VLOOKUP(C34,SRA!B:I,8,0),"")</f>
        <v>COM</v>
      </c>
      <c r="F34" s="32" t="s">
        <v>586</v>
      </c>
      <c r="G34" s="20" t="str">
        <f>IFERROR(VLOOKUP(VLOOKUP(C34,SRA!B:F,5,0),FUNÇÃO!A:B,2,0),"")</f>
        <v>COORD DE CONTRATO</v>
      </c>
      <c r="H34" s="14">
        <f>IFERROR(VLOOKUP(C34,SRA!B:T,18,0),"")</f>
        <v>1434.87</v>
      </c>
      <c r="I34" s="14">
        <f>IFERROR(VLOOKUP(C34,SRA!B:T,19,0),"")</f>
        <v>5739.47</v>
      </c>
      <c r="J34" s="14">
        <f>IFERROR(VLOOKUP(C34,AGOSTO!B:F,3,0),"")</f>
        <v>7174.34</v>
      </c>
      <c r="K34" s="14">
        <f t="shared" si="0"/>
        <v>1732.7299999999996</v>
      </c>
      <c r="L34" s="14">
        <f>IFERROR(VLOOKUP(C34,AGOSTO!B:H,7,0),"")</f>
        <v>5441.6100000000006</v>
      </c>
      <c r="M34" s="48" t="str">
        <f>IFERROR(VLOOKUP(C34,FÉRIAS!C:D,2,0),"")</f>
        <v/>
      </c>
      <c r="N34" s="33" t="str">
        <f>IFERROR(VLOOKUP(C34,#REF!,2,0),"")</f>
        <v/>
      </c>
    </row>
    <row r="35" spans="2:14" s="33" customFormat="1">
      <c r="B35" s="20">
        <f t="shared" si="1"/>
        <v>27</v>
      </c>
      <c r="C35" s="44">
        <v>3278</v>
      </c>
      <c r="D35" s="45" t="s">
        <v>375</v>
      </c>
      <c r="E35" s="20" t="str">
        <f>IFERROR(VLOOKUP(C35,SRA!B:I,8,0),"")</f>
        <v>COM</v>
      </c>
      <c r="F35" s="32" t="s">
        <v>586</v>
      </c>
      <c r="G35" s="20" t="str">
        <f>IFERROR(VLOOKUP(VLOOKUP(C35,SRA!B:F,5,0),FUNÇÃO!A:B,2,0),"")</f>
        <v>GESTOR DE DESENV.</v>
      </c>
      <c r="H35" s="14">
        <f>IFERROR(VLOOKUP(C35,SRA!B:T,18,0),"")</f>
        <v>759.59</v>
      </c>
      <c r="I35" s="14">
        <f>IFERROR(VLOOKUP(C35,SRA!B:T,19,0),"")</f>
        <v>3038.35</v>
      </c>
      <c r="J35" s="14">
        <f>IFERROR(VLOOKUP(C35,AGOSTO!B:F,3,0),"")</f>
        <v>3797.94</v>
      </c>
      <c r="K35" s="14">
        <f t="shared" si="0"/>
        <v>543.5300000000002</v>
      </c>
      <c r="L35" s="14">
        <f>IFERROR(VLOOKUP(C35,AGOSTO!B:H,7,0),"")</f>
        <v>3254.41</v>
      </c>
      <c r="M35" s="48" t="str">
        <f>IFERROR(VLOOKUP(C35,FÉRIAS!C:D,2,0),"")</f>
        <v/>
      </c>
      <c r="N35" s="33" t="str">
        <f>IFERROR(VLOOKUP(C35,#REF!,2,0),"")</f>
        <v/>
      </c>
    </row>
    <row r="36" spans="2:14" s="33" customFormat="1">
      <c r="B36" s="20">
        <f t="shared" si="1"/>
        <v>28</v>
      </c>
      <c r="C36" s="44">
        <v>3283</v>
      </c>
      <c r="D36" s="45" t="s">
        <v>377</v>
      </c>
      <c r="E36" s="20" t="str">
        <f>IFERROR(VLOOKUP(C36,SRA!B:I,8,0),"")</f>
        <v>COM</v>
      </c>
      <c r="F36" s="32" t="s">
        <v>586</v>
      </c>
      <c r="G36" s="20" t="str">
        <f>IFERROR(VLOOKUP(VLOOKUP(C36,SRA!B:F,5,0),FUNÇÃO!A:B,2,0),"")</f>
        <v>COORD. AP. TEC. I</v>
      </c>
      <c r="H36" s="14">
        <f>IFERROR(VLOOKUP(C36,SRA!B:T,18,0),"")</f>
        <v>1434.87</v>
      </c>
      <c r="I36" s="14">
        <f>IFERROR(VLOOKUP(C36,SRA!B:T,19,0),"")</f>
        <v>5739.47</v>
      </c>
      <c r="J36" s="14">
        <f>IFERROR(VLOOKUP(C36,AGOSTO!B:F,3,0),"")</f>
        <v>7661.87</v>
      </c>
      <c r="K36" s="14">
        <f t="shared" si="0"/>
        <v>1785.9299999999994</v>
      </c>
      <c r="L36" s="14">
        <f>IFERROR(VLOOKUP(C36,AGOSTO!B:H,7,0),"")</f>
        <v>5875.9400000000005</v>
      </c>
      <c r="M36" s="48" t="str">
        <f>IFERROR(VLOOKUP(C36,FÉRIAS!C:D,2,0),"")</f>
        <v/>
      </c>
      <c r="N36" s="33" t="str">
        <f>IFERROR(VLOOKUP(C36,#REF!,2,0),"")</f>
        <v/>
      </c>
    </row>
    <row r="37" spans="2:14" s="33" customFormat="1">
      <c r="B37" s="20">
        <f t="shared" si="1"/>
        <v>29</v>
      </c>
      <c r="C37" s="44">
        <v>3289</v>
      </c>
      <c r="D37" s="45" t="s">
        <v>378</v>
      </c>
      <c r="E37" s="20" t="str">
        <f>IFERROR(VLOOKUP(C37,SRA!B:I,8,0),"")</f>
        <v>COM</v>
      </c>
      <c r="F37" s="32" t="s">
        <v>586</v>
      </c>
      <c r="G37" s="20" t="str">
        <f>IFERROR(VLOOKUP(VLOOKUP(C37,SRA!B:F,5,0),FUNÇÃO!A:B,2,0),"")</f>
        <v>DIR. ADM. FINANCE</v>
      </c>
      <c r="H37" s="14">
        <f>IFERROR(VLOOKUP(C37,SRA!B:T,18,0),"")</f>
        <v>2392.6999999999998</v>
      </c>
      <c r="I37" s="14">
        <f>IFERROR(VLOOKUP(C37,SRA!B:T,19,0),"")</f>
        <v>9570.82</v>
      </c>
      <c r="J37" s="14">
        <f>IFERROR(VLOOKUP(C37,AGOSTO!B:F,3,0),"")</f>
        <v>11963.52</v>
      </c>
      <c r="K37" s="14">
        <f t="shared" si="0"/>
        <v>2968.880000000001</v>
      </c>
      <c r="L37" s="14">
        <f>IFERROR(VLOOKUP(C37,AGOSTO!B:H,7,0),"")</f>
        <v>8994.64</v>
      </c>
      <c r="M37" s="48" t="str">
        <f>IFERROR(VLOOKUP(C37,FÉRIAS!C:D,2,0),"")</f>
        <v/>
      </c>
      <c r="N37" s="33" t="str">
        <f>IFERROR(VLOOKUP(C37,#REF!,2,0),"")</f>
        <v/>
      </c>
    </row>
    <row r="38" spans="2:14" s="33" customFormat="1">
      <c r="B38" s="20">
        <f t="shared" si="1"/>
        <v>30</v>
      </c>
      <c r="C38" s="44">
        <v>3304</v>
      </c>
      <c r="D38" s="45" t="s">
        <v>379</v>
      </c>
      <c r="E38" s="20" t="str">
        <f>IFERROR(VLOOKUP(C38,SRA!B:I,8,0),"")</f>
        <v>COM</v>
      </c>
      <c r="F38" s="32" t="s">
        <v>586</v>
      </c>
      <c r="G38" s="20" t="str">
        <f>IFERROR(VLOOKUP(VLOOKUP(C38,SRA!B:F,5,0),FUNÇÃO!A:B,2,0),"")</f>
        <v>SECRETARIA DIR.</v>
      </c>
      <c r="H38" s="14">
        <f>IFERROR(VLOOKUP(C38,SRA!B:T,18,0),"")</f>
        <v>337.59</v>
      </c>
      <c r="I38" s="14">
        <f>IFERROR(VLOOKUP(C38,SRA!B:T,19,0),"")</f>
        <v>1350.38</v>
      </c>
      <c r="J38" s="14">
        <f>IFERROR(VLOOKUP(C38,AGOSTO!B:F,3,0),"")</f>
        <v>1687.97</v>
      </c>
      <c r="K38" s="14">
        <f t="shared" si="0"/>
        <v>218.66000000000008</v>
      </c>
      <c r="L38" s="14">
        <f>IFERROR(VLOOKUP(C38,AGOSTO!B:H,7,0),"")</f>
        <v>1469.31</v>
      </c>
      <c r="M38" s="48" t="str">
        <f>IFERROR(VLOOKUP(C38,FÉRIAS!C:D,2,0),"")</f>
        <v/>
      </c>
      <c r="N38" s="33" t="str">
        <f>IFERROR(VLOOKUP(C38,#REF!,2,0),"")</f>
        <v/>
      </c>
    </row>
    <row r="39" spans="2:14" s="33" customFormat="1">
      <c r="B39" s="20">
        <f t="shared" si="1"/>
        <v>31</v>
      </c>
      <c r="C39" s="44">
        <v>3312</v>
      </c>
      <c r="D39" s="45" t="s">
        <v>380</v>
      </c>
      <c r="E39" s="20" t="str">
        <f>IFERROR(VLOOKUP(C39,SRA!B:I,8,0),"")</f>
        <v>COM</v>
      </c>
      <c r="F39" s="32" t="s">
        <v>586</v>
      </c>
      <c r="G39" s="20" t="str">
        <f>IFERROR(VLOOKUP(VLOOKUP(C39,SRA!B:F,5,0),FUNÇÃO!A:B,2,0),"")</f>
        <v>COORD. DE VENDAS</v>
      </c>
      <c r="H39" s="14">
        <f>IFERROR(VLOOKUP(C39,SRA!B:T,18,0),"")</f>
        <v>1434.87</v>
      </c>
      <c r="I39" s="14">
        <f>IFERROR(VLOOKUP(C39,SRA!B:T,19,0),"")</f>
        <v>5379.47</v>
      </c>
      <c r="J39" s="14">
        <f>IFERROR(VLOOKUP(C39,AGOSTO!B:F,3,0),"")</f>
        <v>6814.34</v>
      </c>
      <c r="K39" s="14">
        <f t="shared" si="0"/>
        <v>1552.8600000000006</v>
      </c>
      <c r="L39" s="14">
        <f>IFERROR(VLOOKUP(C39,AGOSTO!B:H,7,0),"")</f>
        <v>5261.48</v>
      </c>
      <c r="M39" s="48" t="str">
        <f>IFERROR(VLOOKUP(C39,FÉRIAS!C:D,2,0),"")</f>
        <v/>
      </c>
      <c r="N39" s="33" t="str">
        <f>IFERROR(VLOOKUP(C39,#REF!,2,0),"")</f>
        <v/>
      </c>
    </row>
    <row r="40" spans="2:14" s="40" customFormat="1">
      <c r="B40" s="20">
        <f t="shared" si="1"/>
        <v>32</v>
      </c>
      <c r="C40" s="44">
        <v>3314</v>
      </c>
      <c r="D40" s="45" t="s">
        <v>381</v>
      </c>
      <c r="E40" s="20" t="str">
        <f>IFERROR(VLOOKUP(C40,SRA!B:I,8,0),"")</f>
        <v>COM</v>
      </c>
      <c r="F40" s="32" t="s">
        <v>586</v>
      </c>
      <c r="G40" s="20" t="str">
        <f>IFERROR(VLOOKUP(VLOOKUP(C40,SRA!B:F,5,0),FUNÇÃO!A:B,2,0),"")</f>
        <v>ASSESSOR DIRETORI</v>
      </c>
      <c r="H40" s="14">
        <f>IFERROR(VLOOKUP(C40,SRA!B:T,18,0),"")</f>
        <v>843.99</v>
      </c>
      <c r="I40" s="14">
        <f>IFERROR(VLOOKUP(C40,SRA!B:T,19,0),"")</f>
        <v>3375.95</v>
      </c>
      <c r="J40" s="14">
        <f>IFERROR(VLOOKUP(C40,AGOSTO!B:F,3,0),"")</f>
        <v>4219.9399999999996</v>
      </c>
      <c r="K40" s="14">
        <f t="shared" si="0"/>
        <v>1726.3999999999996</v>
      </c>
      <c r="L40" s="14">
        <f>IFERROR(VLOOKUP(C40,AGOSTO!B:H,7,0),"")</f>
        <v>2493.54</v>
      </c>
      <c r="M40" s="48" t="str">
        <f>IFERROR(VLOOKUP(C40,FÉRIAS!C:D,2,0),"")</f>
        <v/>
      </c>
      <c r="N40" s="33" t="str">
        <f>IFERROR(VLOOKUP(C40,#REF!,2,0),"")</f>
        <v/>
      </c>
    </row>
    <row r="41" spans="2:14" s="40" customFormat="1">
      <c r="B41" s="20">
        <f t="shared" si="1"/>
        <v>33</v>
      </c>
      <c r="C41" s="44">
        <v>3316</v>
      </c>
      <c r="D41" s="45" t="s">
        <v>382</v>
      </c>
      <c r="E41" s="20" t="str">
        <f>IFERROR(VLOOKUP(C41,SRA!B:I,8,0),"")</f>
        <v>COM</v>
      </c>
      <c r="F41" s="32" t="s">
        <v>586</v>
      </c>
      <c r="G41" s="20" t="str">
        <f>IFERROR(VLOOKUP(VLOOKUP(C41,SRA!B:F,5,0),FUNÇÃO!A:B,2,0),"")</f>
        <v>GESTOR DE APOIO T</v>
      </c>
      <c r="H41" s="14">
        <f>IFERROR(VLOOKUP(C41,SRA!B:T,18,0),"")</f>
        <v>253.2</v>
      </c>
      <c r="I41" s="14">
        <f>IFERROR(VLOOKUP(C41,SRA!B:T,19,0),"")</f>
        <v>1012.78</v>
      </c>
      <c r="J41" s="14">
        <f>IFERROR(VLOOKUP(C41,AGOSTO!B:F,3,0),"")</f>
        <v>1476.98</v>
      </c>
      <c r="K41" s="14">
        <f t="shared" si="0"/>
        <v>960.42000000000007</v>
      </c>
      <c r="L41" s="14">
        <f>IFERROR(VLOOKUP(C41,AGOSTO!B:H,7,0),"")</f>
        <v>516.55999999999995</v>
      </c>
      <c r="M41" s="48" t="str">
        <f>IFERROR(VLOOKUP(C41,FÉRIAS!C:D,2,0),"")</f>
        <v/>
      </c>
      <c r="N41" s="33" t="str">
        <f>IFERROR(VLOOKUP(C41,#REF!,2,0),"")</f>
        <v/>
      </c>
    </row>
    <row r="42" spans="2:14" s="40" customFormat="1">
      <c r="B42" s="20">
        <f t="shared" si="1"/>
        <v>34</v>
      </c>
      <c r="C42" s="44">
        <v>3319</v>
      </c>
      <c r="D42" s="45" t="s">
        <v>384</v>
      </c>
      <c r="E42" s="20" t="str">
        <f>IFERROR(VLOOKUP(C42,SRA!B:I,8,0),"")</f>
        <v>COM</v>
      </c>
      <c r="F42" s="32" t="s">
        <v>586</v>
      </c>
      <c r="G42" s="20" t="str">
        <f>IFERROR(VLOOKUP(VLOOKUP(C42,SRA!B:F,5,0),FUNÇÃO!A:B,2,0),"")</f>
        <v>GESTOR DE APOIO A</v>
      </c>
      <c r="H42" s="14">
        <f>IFERROR(VLOOKUP(C42,SRA!B:T,18,0),"")</f>
        <v>253.2</v>
      </c>
      <c r="I42" s="14">
        <f>IFERROR(VLOOKUP(C42,SRA!B:T,19,0),"")</f>
        <v>1265.98</v>
      </c>
      <c r="J42" s="14">
        <f>IFERROR(VLOOKUP(C42,AGOSTO!B:F,3,0),"")</f>
        <v>1754.18</v>
      </c>
      <c r="K42" s="14">
        <f t="shared" si="0"/>
        <v>340.02000000000021</v>
      </c>
      <c r="L42" s="14">
        <f>IFERROR(VLOOKUP(C42,AGOSTO!B:H,7,0),"")</f>
        <v>1414.1599999999999</v>
      </c>
      <c r="M42" s="48" t="str">
        <f>IFERROR(VLOOKUP(C42,FÉRIAS!C:D,2,0),"")</f>
        <v/>
      </c>
      <c r="N42" s="33" t="str">
        <f>IFERROR(VLOOKUP(C42,#REF!,2,0),"")</f>
        <v/>
      </c>
    </row>
    <row r="43" spans="2:14" s="33" customFormat="1">
      <c r="B43" s="20">
        <f t="shared" si="1"/>
        <v>35</v>
      </c>
      <c r="C43" s="44">
        <v>3324</v>
      </c>
      <c r="D43" s="45" t="s">
        <v>386</v>
      </c>
      <c r="E43" s="20" t="str">
        <f>IFERROR(VLOOKUP(C43,SRA!B:I,8,0),"")</f>
        <v>COM</v>
      </c>
      <c r="F43" s="32" t="s">
        <v>586</v>
      </c>
      <c r="G43" s="20" t="str">
        <f>IFERROR(VLOOKUP(VLOOKUP(C43,SRA!B:F,5,0),FUNÇÃO!A:B,2,0),"")</f>
        <v>SUP. JURIDICO</v>
      </c>
      <c r="H43" s="14">
        <f>IFERROR(VLOOKUP(C43,SRA!B:T,18,0),"")</f>
        <v>1561.48</v>
      </c>
      <c r="I43" s="14">
        <f>IFERROR(VLOOKUP(C43,SRA!B:T,19,0),"")</f>
        <v>6245.89</v>
      </c>
      <c r="J43" s="14">
        <f>IFERROR(VLOOKUP(C43,AGOSTO!B:F,3,0),"")</f>
        <v>7807.37</v>
      </c>
      <c r="K43" s="14">
        <f t="shared" si="0"/>
        <v>3634.8099999999995</v>
      </c>
      <c r="L43" s="14">
        <f>IFERROR(VLOOKUP(C43,AGOSTO!B:H,7,0),"")</f>
        <v>4172.5600000000004</v>
      </c>
      <c r="M43" s="48" t="str">
        <f>IFERROR(VLOOKUP(C43,FÉRIAS!C:D,2,0),"")</f>
        <v/>
      </c>
      <c r="N43" s="33" t="str">
        <f>IFERROR(VLOOKUP(C43,#REF!,2,0),"")</f>
        <v/>
      </c>
    </row>
    <row r="44" spans="2:14" s="33" customFormat="1">
      <c r="B44" s="20">
        <f t="shared" si="1"/>
        <v>36</v>
      </c>
      <c r="C44" s="44">
        <v>3325</v>
      </c>
      <c r="D44" s="45" t="s">
        <v>387</v>
      </c>
      <c r="E44" s="20" t="str">
        <f>IFERROR(VLOOKUP(C44,SRA!B:I,8,0),"")</f>
        <v>COM</v>
      </c>
      <c r="F44" s="32" t="s">
        <v>586</v>
      </c>
      <c r="G44" s="20" t="str">
        <f>IFERROR(VLOOKUP(VLOOKUP(C44,SRA!B:F,5,0),FUNÇÃO!A:B,2,0),"")</f>
        <v>COORD.DE CONTABIL</v>
      </c>
      <c r="H44" s="14">
        <f>IFERROR(VLOOKUP(C44,SRA!B:T,18,0),"")</f>
        <v>1434.87</v>
      </c>
      <c r="I44" s="14">
        <f>IFERROR(VLOOKUP(C44,SRA!B:T,19,0),"")</f>
        <v>5739.47</v>
      </c>
      <c r="J44" s="14">
        <f>IFERROR(VLOOKUP(C44,AGOSTO!B:F,3,0),"")</f>
        <v>11558.65</v>
      </c>
      <c r="K44" s="14">
        <f t="shared" si="0"/>
        <v>8434.75</v>
      </c>
      <c r="L44" s="14">
        <f>IFERROR(VLOOKUP(C44,AGOSTO!B:H,7,0),"")</f>
        <v>3123.9</v>
      </c>
      <c r="M44" s="48" t="str">
        <f>IFERROR(VLOOKUP(C44,FÉRIAS!C:D,2,0),"")</f>
        <v/>
      </c>
      <c r="N44" s="33" t="str">
        <f>IFERROR(VLOOKUP(C44,#REF!,2,0),"")</f>
        <v/>
      </c>
    </row>
    <row r="45" spans="2:14" s="33" customFormat="1">
      <c r="B45" s="20">
        <f t="shared" si="1"/>
        <v>37</v>
      </c>
      <c r="C45" s="44">
        <v>3327</v>
      </c>
      <c r="D45" s="45" t="s">
        <v>388</v>
      </c>
      <c r="E45" s="20" t="str">
        <f>IFERROR(VLOOKUP(C45,SRA!B:I,8,0),"")</f>
        <v>COM</v>
      </c>
      <c r="F45" s="32" t="s">
        <v>586</v>
      </c>
      <c r="G45" s="20" t="str">
        <f>IFERROR(VLOOKUP(VLOOKUP(C45,SRA!B:F,5,0),FUNÇÃO!A:B,2,0),"")</f>
        <v>COORD. SUPRIMENTO</v>
      </c>
      <c r="H45" s="14">
        <f>IFERROR(VLOOKUP(C45,SRA!B:T,18,0),"")</f>
        <v>1434.87</v>
      </c>
      <c r="I45" s="14">
        <f>IFERROR(VLOOKUP(C45,SRA!B:T,19,0),"")</f>
        <v>5739.47</v>
      </c>
      <c r="J45" s="14">
        <f>IFERROR(VLOOKUP(C45,AGOSTO!B:F,3,0),"")</f>
        <v>7174.34</v>
      </c>
      <c r="K45" s="14">
        <f t="shared" si="0"/>
        <v>1599.7199999999993</v>
      </c>
      <c r="L45" s="14">
        <f>IFERROR(VLOOKUP(C45,AGOSTO!B:H,7,0),"")</f>
        <v>5574.6200000000008</v>
      </c>
      <c r="M45" s="48" t="str">
        <f>IFERROR(VLOOKUP(C45,FÉRIAS!C:D,2,0),"")</f>
        <v/>
      </c>
      <c r="N45" s="33" t="str">
        <f>IFERROR(VLOOKUP(C45,#REF!,2,0),"")</f>
        <v/>
      </c>
    </row>
    <row r="46" spans="2:14" s="33" customFormat="1">
      <c r="B46" s="20">
        <f t="shared" si="1"/>
        <v>38</v>
      </c>
      <c r="C46" s="44">
        <v>3328</v>
      </c>
      <c r="D46" s="45" t="s">
        <v>389</v>
      </c>
      <c r="E46" s="20" t="str">
        <f>IFERROR(VLOOKUP(C46,SRA!B:I,8,0),"")</f>
        <v>COM</v>
      </c>
      <c r="F46" s="32" t="s">
        <v>586</v>
      </c>
      <c r="G46" s="20" t="str">
        <f>IFERROR(VLOOKUP(VLOOKUP(C46,SRA!B:F,5,0),FUNÇÃO!A:B,2,0),"")</f>
        <v>COORD. LOGISTICA</v>
      </c>
      <c r="H46" s="14">
        <f>IFERROR(VLOOKUP(C46,SRA!B:T,18,0),"")</f>
        <v>1434.87</v>
      </c>
      <c r="I46" s="14">
        <f>IFERROR(VLOOKUP(C46,SRA!B:T,19,0),"")</f>
        <v>5739.47</v>
      </c>
      <c r="J46" s="14">
        <f>IFERROR(VLOOKUP(C46,AGOSTO!B:F,3,0),"")</f>
        <v>10362.94</v>
      </c>
      <c r="K46" s="14">
        <f t="shared" si="0"/>
        <v>5740.4600000000009</v>
      </c>
      <c r="L46" s="14">
        <f>IFERROR(VLOOKUP(C46,AGOSTO!B:H,7,0),"")</f>
        <v>4622.4799999999996</v>
      </c>
      <c r="M46" s="48" t="str">
        <f>IFERROR(VLOOKUP(C46,FÉRIAS!C:D,2,0),"")</f>
        <v/>
      </c>
      <c r="N46" s="33" t="str">
        <f>IFERROR(VLOOKUP(C46,#REF!,2,0),"")</f>
        <v/>
      </c>
    </row>
    <row r="47" spans="2:14" s="33" customFormat="1">
      <c r="B47" s="20">
        <f t="shared" si="1"/>
        <v>39</v>
      </c>
      <c r="C47" s="44">
        <v>3329</v>
      </c>
      <c r="D47" s="45" t="s">
        <v>390</v>
      </c>
      <c r="E47" s="20" t="str">
        <f>IFERROR(VLOOKUP(C47,SRA!B:I,8,0),"")</f>
        <v>COM</v>
      </c>
      <c r="F47" s="32" t="s">
        <v>586</v>
      </c>
      <c r="G47" s="20" t="str">
        <f>IFERROR(VLOOKUP(VLOOKUP(C47,SRA!B:F,5,0),FUNÇÃO!A:B,2,0),"")</f>
        <v>GESTOR DE DESENV.</v>
      </c>
      <c r="H47" s="14">
        <f>IFERROR(VLOOKUP(C47,SRA!B:T,18,0),"")</f>
        <v>759.59</v>
      </c>
      <c r="I47" s="14">
        <f>IFERROR(VLOOKUP(C47,SRA!B:T,19,0),"")</f>
        <v>3038.35</v>
      </c>
      <c r="J47" s="14">
        <f>IFERROR(VLOOKUP(C47,AGOSTO!B:F,3,0),"")</f>
        <v>3797.94</v>
      </c>
      <c r="K47" s="14">
        <f t="shared" si="0"/>
        <v>543.5300000000002</v>
      </c>
      <c r="L47" s="14">
        <f>IFERROR(VLOOKUP(C47,AGOSTO!B:H,7,0),"")</f>
        <v>3254.41</v>
      </c>
      <c r="M47" s="48" t="str">
        <f>IFERROR(VLOOKUP(C47,FÉRIAS!C:D,2,0),"")</f>
        <v/>
      </c>
      <c r="N47" s="33" t="str">
        <f>IFERROR(VLOOKUP(C47,#REF!,2,0),"")</f>
        <v/>
      </c>
    </row>
    <row r="48" spans="2:14" s="33" customFormat="1">
      <c r="B48" s="20">
        <f t="shared" si="1"/>
        <v>40</v>
      </c>
      <c r="C48" s="44">
        <v>3338</v>
      </c>
      <c r="D48" s="45" t="s">
        <v>393</v>
      </c>
      <c r="E48" s="20" t="str">
        <f>IFERROR(VLOOKUP(C48,SRA!B:I,8,0),"")</f>
        <v>COM</v>
      </c>
      <c r="F48" s="32" t="s">
        <v>586</v>
      </c>
      <c r="G48" s="20" t="str">
        <f>IFERROR(VLOOKUP(VLOOKUP(C48,SRA!B:F,5,0),FUNÇÃO!A:B,2,0),"")</f>
        <v>ASSESSOR DIRETORI</v>
      </c>
      <c r="H48" s="14">
        <f>IFERROR(VLOOKUP(C48,SRA!B:T,18,0),"")</f>
        <v>843.99</v>
      </c>
      <c r="I48" s="14">
        <f>IFERROR(VLOOKUP(C48,SRA!B:T,19,0),"")</f>
        <v>3375.95</v>
      </c>
      <c r="J48" s="14">
        <f>IFERROR(VLOOKUP(C48,AGOSTO!B:F,3,0),"")</f>
        <v>4219.9399999999996</v>
      </c>
      <c r="K48" s="14">
        <f t="shared" si="0"/>
        <v>789.62999999999965</v>
      </c>
      <c r="L48" s="14">
        <f>IFERROR(VLOOKUP(C48,AGOSTO!B:H,7,0),"")</f>
        <v>3430.31</v>
      </c>
      <c r="M48" s="48" t="str">
        <f>IFERROR(VLOOKUP(C48,FÉRIAS!C:D,2,0),"")</f>
        <v/>
      </c>
      <c r="N48" s="33" t="str">
        <f>IFERROR(VLOOKUP(C48,#REF!,2,0),"")</f>
        <v/>
      </c>
    </row>
    <row r="49" spans="2:14" s="33" customFormat="1">
      <c r="B49" s="20">
        <f t="shared" si="1"/>
        <v>41</v>
      </c>
      <c r="C49" s="44">
        <v>3340</v>
      </c>
      <c r="D49" s="45" t="s">
        <v>395</v>
      </c>
      <c r="E49" s="20" t="str">
        <f>IFERROR(VLOOKUP(C49,SRA!B:I,8,0),"")</f>
        <v>COM</v>
      </c>
      <c r="F49" s="32" t="s">
        <v>586</v>
      </c>
      <c r="G49" s="20" t="str">
        <f>IFERROR(VLOOKUP(VLOOKUP(C49,SRA!B:F,5,0),FUNÇÃO!A:B,2,0),"")</f>
        <v>COORD. DE ART. IN</v>
      </c>
      <c r="H49" s="14">
        <f>IFERROR(VLOOKUP(C49,SRA!B:T,18,0),"")</f>
        <v>1434.87</v>
      </c>
      <c r="I49" s="14">
        <f>IFERROR(VLOOKUP(C49,SRA!B:T,19,0),"")</f>
        <v>5739.47</v>
      </c>
      <c r="J49" s="14">
        <f>IFERROR(VLOOKUP(C49,AGOSTO!B:F,3,0),"")</f>
        <v>19131.580000000002</v>
      </c>
      <c r="K49" s="14">
        <f t="shared" si="0"/>
        <v>9565.3500000000022</v>
      </c>
      <c r="L49" s="14">
        <f>IFERROR(VLOOKUP(C49,AGOSTO!B:H,7,0),"")</f>
        <v>9566.23</v>
      </c>
      <c r="M49" s="48" t="str">
        <f>IFERROR(VLOOKUP(C49,FÉRIAS!C:D,2,0),"")</f>
        <v/>
      </c>
      <c r="N49" s="33" t="str">
        <f>IFERROR(VLOOKUP(C49,#REF!,2,0),"")</f>
        <v/>
      </c>
    </row>
    <row r="50" spans="2:14" s="33" customFormat="1">
      <c r="B50" s="20">
        <f t="shared" si="1"/>
        <v>42</v>
      </c>
      <c r="C50" s="44">
        <v>3341</v>
      </c>
      <c r="D50" s="45" t="s">
        <v>396</v>
      </c>
      <c r="E50" s="20" t="str">
        <f>IFERROR(VLOOKUP(C50,SRA!B:I,8,0),"")</f>
        <v>COM</v>
      </c>
      <c r="F50" s="32" t="s">
        <v>586</v>
      </c>
      <c r="G50" s="20" t="str">
        <f>IFERROR(VLOOKUP(VLOOKUP(C50,SRA!B:F,5,0),FUNÇÃO!A:B,2,0),"")</f>
        <v>GESTOR DE DESENV.</v>
      </c>
      <c r="H50" s="14">
        <f>IFERROR(VLOOKUP(C50,SRA!B:T,18,0),"")</f>
        <v>759.59</v>
      </c>
      <c r="I50" s="14">
        <f>IFERROR(VLOOKUP(C50,SRA!B:T,19,0),"")</f>
        <v>3038.35</v>
      </c>
      <c r="J50" s="14">
        <f>IFERROR(VLOOKUP(C50,AGOSTO!B:F,3,0),"")</f>
        <v>3797.94</v>
      </c>
      <c r="K50" s="14">
        <f t="shared" si="0"/>
        <v>605.49000000000024</v>
      </c>
      <c r="L50" s="14">
        <f>IFERROR(VLOOKUP(C50,AGOSTO!B:H,7,0),"")</f>
        <v>3192.45</v>
      </c>
      <c r="M50" s="48" t="str">
        <f>IFERROR(VLOOKUP(C50,FÉRIAS!C:D,2,0),"")</f>
        <v/>
      </c>
      <c r="N50" s="33" t="str">
        <f>IFERROR(VLOOKUP(C50,#REF!,2,0),"")</f>
        <v/>
      </c>
    </row>
    <row r="51" spans="2:14" s="33" customFormat="1">
      <c r="B51" s="20">
        <f t="shared" si="1"/>
        <v>43</v>
      </c>
      <c r="C51" s="44">
        <v>3343</v>
      </c>
      <c r="D51" s="45" t="s">
        <v>397</v>
      </c>
      <c r="E51" s="20" t="str">
        <f>IFERROR(VLOOKUP(C51,SRA!B:I,8,0),"")</f>
        <v>COM</v>
      </c>
      <c r="F51" s="32" t="s">
        <v>586</v>
      </c>
      <c r="G51" s="20" t="str">
        <f>IFERROR(VLOOKUP(VLOOKUP(C51,SRA!B:F,5,0),FUNÇÃO!A:B,2,0),"")</f>
        <v>GESTOR DE APOIO A</v>
      </c>
      <c r="H51" s="14">
        <f>IFERROR(VLOOKUP(C51,SRA!B:T,18,0),"")</f>
        <v>253.2</v>
      </c>
      <c r="I51" s="14">
        <f>IFERROR(VLOOKUP(C51,SRA!B:T,19,0),"")</f>
        <v>1012.78</v>
      </c>
      <c r="J51" s="14">
        <f>IFERROR(VLOOKUP(C51,AGOSTO!B:F,3,0),"")</f>
        <v>2531.96</v>
      </c>
      <c r="K51" s="14">
        <f t="shared" si="0"/>
        <v>254.82000000000016</v>
      </c>
      <c r="L51" s="14">
        <f>IFERROR(VLOOKUP(C51,AGOSTO!B:H,7,0),"")</f>
        <v>2277.14</v>
      </c>
      <c r="M51" s="48" t="str">
        <f>IFERROR(VLOOKUP(C51,FÉRIAS!C:D,2,0),"")</f>
        <v/>
      </c>
      <c r="N51" s="33" t="str">
        <f>IFERROR(VLOOKUP(C51,#REF!,2,0),"")</f>
        <v/>
      </c>
    </row>
    <row r="52" spans="2:14" s="33" customFormat="1">
      <c r="B52" s="20">
        <f t="shared" si="1"/>
        <v>44</v>
      </c>
      <c r="C52" s="44">
        <v>3358</v>
      </c>
      <c r="D52" s="45" t="s">
        <v>409</v>
      </c>
      <c r="E52" s="20" t="str">
        <f>IFERROR(VLOOKUP(C52,SRA!B:I,8,0),"")</f>
        <v>COM</v>
      </c>
      <c r="F52" s="32" t="s">
        <v>586</v>
      </c>
      <c r="G52" s="20" t="str">
        <f>IFERROR(VLOOKUP(VLOOKUP(C52,SRA!B:F,5,0),FUNÇÃO!A:B,2,0),"")</f>
        <v>DIR REL INSTITUCI</v>
      </c>
      <c r="H52" s="14">
        <f>IFERROR(VLOOKUP(C52,SRA!B:T,18,0),"")</f>
        <v>2392.6999999999998</v>
      </c>
      <c r="I52" s="14">
        <f>IFERROR(VLOOKUP(C52,SRA!B:T,19,0),"")</f>
        <v>9570.82</v>
      </c>
      <c r="J52" s="14">
        <f>IFERROR(VLOOKUP(C52,AGOSTO!B:F,3,0),"")</f>
        <v>11963.52</v>
      </c>
      <c r="K52" s="14">
        <f t="shared" si="0"/>
        <v>3269.0699999999997</v>
      </c>
      <c r="L52" s="14">
        <f>IFERROR(VLOOKUP(C52,AGOSTO!B:H,7,0),"")</f>
        <v>8694.4500000000007</v>
      </c>
      <c r="M52" s="48" t="str">
        <f>IFERROR(VLOOKUP(C52,FÉRIAS!C:D,2,0),"")</f>
        <v/>
      </c>
      <c r="N52" s="33" t="str">
        <f>IFERROR(VLOOKUP(C52,#REF!,2,0),"")</f>
        <v/>
      </c>
    </row>
    <row r="53" spans="2:14" s="33" customFormat="1">
      <c r="B53" s="20">
        <f t="shared" si="1"/>
        <v>45</v>
      </c>
      <c r="C53" s="44">
        <v>3359</v>
      </c>
      <c r="D53" s="45" t="s">
        <v>410</v>
      </c>
      <c r="E53" s="20" t="str">
        <f>IFERROR(VLOOKUP(C53,SRA!B:I,8,0),"")</f>
        <v>COM</v>
      </c>
      <c r="F53" s="32" t="s">
        <v>586</v>
      </c>
      <c r="G53" s="20" t="str">
        <f>IFERROR(VLOOKUP(VLOOKUP(C53,SRA!B:F,5,0),FUNÇÃO!A:B,2,0),"")</f>
        <v>COORD. COMUNIC. S</v>
      </c>
      <c r="H53" s="14">
        <f>IFERROR(VLOOKUP(C53,SRA!B:T,18,0),"")</f>
        <v>1434.97</v>
      </c>
      <c r="I53" s="14">
        <f>IFERROR(VLOOKUP(C53,SRA!B:T,19,0),"")</f>
        <v>5739.47</v>
      </c>
      <c r="J53" s="14">
        <f>IFERROR(VLOOKUP(C53,AGOSTO!B:F,3,0),"")</f>
        <v>7174.44</v>
      </c>
      <c r="K53" s="14">
        <f t="shared" si="0"/>
        <v>1651.88</v>
      </c>
      <c r="L53" s="14">
        <f>IFERROR(VLOOKUP(C53,AGOSTO!B:H,7,0),"")</f>
        <v>5522.5599999999995</v>
      </c>
      <c r="M53" s="48" t="str">
        <f>IFERROR(VLOOKUP(C53,FÉRIAS!C:D,2,0),"")</f>
        <v/>
      </c>
      <c r="N53" s="33" t="str">
        <f>IFERROR(VLOOKUP(C53,#REF!,2,0),"")</f>
        <v/>
      </c>
    </row>
    <row r="54" spans="2:14" s="33" customFormat="1">
      <c r="B54" s="20">
        <f t="shared" si="1"/>
        <v>46</v>
      </c>
      <c r="C54" s="44">
        <v>3361</v>
      </c>
      <c r="D54" s="45" t="s">
        <v>411</v>
      </c>
      <c r="E54" s="20" t="str">
        <f>IFERROR(VLOOKUP(C54,SRA!B:I,8,0),"")</f>
        <v>COM</v>
      </c>
      <c r="F54" s="32" t="s">
        <v>700</v>
      </c>
      <c r="G54" s="20" t="str">
        <f>IFERROR(VLOOKUP(VLOOKUP(C54,SRA!B:F,5,0),FUNÇÃO!A:B,2,0),"")</f>
        <v>GESTOR DE DESENV.</v>
      </c>
      <c r="H54" s="14">
        <f>IFERROR(VLOOKUP(C54,SRA!B:T,18,0),"")</f>
        <v>759.59</v>
      </c>
      <c r="I54" s="14">
        <f>IFERROR(VLOOKUP(C54,SRA!B:T,19,0),"")</f>
        <v>3038.35</v>
      </c>
      <c r="J54" s="14">
        <f>IFERROR(VLOOKUP(C54,AGOSTO!B:F,3,0),"")</f>
        <v>4350.9799999999996</v>
      </c>
      <c r="K54" s="14">
        <f t="shared" si="0"/>
        <v>961.66999999999916</v>
      </c>
      <c r="L54" s="14">
        <f>IFERROR(VLOOKUP(C54,AGOSTO!B:H,7,0),"")</f>
        <v>3389.3100000000004</v>
      </c>
      <c r="M54" s="48" t="str">
        <f>IFERROR(VLOOKUP(C54,FÉRIAS!C:D,2,0),"")</f>
        <v/>
      </c>
    </row>
    <row r="55" spans="2:14" s="33" customFormat="1">
      <c r="B55" s="20">
        <f t="shared" si="1"/>
        <v>47</v>
      </c>
      <c r="C55" s="44">
        <v>3362</v>
      </c>
      <c r="D55" s="45" t="s">
        <v>412</v>
      </c>
      <c r="E55" s="20" t="str">
        <f>IFERROR(VLOOKUP(C55,SRA!B:I,8,0),"")</f>
        <v>COM</v>
      </c>
      <c r="F55" s="32" t="s">
        <v>586</v>
      </c>
      <c r="G55" s="20" t="str">
        <f>IFERROR(VLOOKUP(VLOOKUP(C55,SRA!B:F,5,0),FUNÇÃO!A:B,2,0),"")</f>
        <v>SECRETARIA</v>
      </c>
      <c r="H55" s="14">
        <f>IFERROR(VLOOKUP(C55,SRA!B:T,18,0),"")</f>
        <v>337.59</v>
      </c>
      <c r="I55" s="14">
        <f>IFERROR(VLOOKUP(C55,SRA!B:T,19,0),"")</f>
        <v>1350.38</v>
      </c>
      <c r="J55" s="14">
        <f>IFERROR(VLOOKUP(C55,AGOSTO!B:F,3,0),"")</f>
        <v>1687.98</v>
      </c>
      <c r="K55" s="14">
        <f t="shared" si="0"/>
        <v>498.95000000000005</v>
      </c>
      <c r="L55" s="14">
        <f>IFERROR(VLOOKUP(C55,AGOSTO!B:H,7,0),"")</f>
        <v>1189.03</v>
      </c>
      <c r="M55" s="48" t="str">
        <f>IFERROR(VLOOKUP(C55,FÉRIAS!C:D,2,0),"")</f>
        <v/>
      </c>
      <c r="N55" s="33" t="str">
        <f>IFERROR(VLOOKUP(C55,#REF!,2,0),"")</f>
        <v/>
      </c>
    </row>
    <row r="56" spans="2:14" s="33" customFormat="1">
      <c r="B56" s="20">
        <f t="shared" si="1"/>
        <v>48</v>
      </c>
      <c r="C56" s="44">
        <v>3365</v>
      </c>
      <c r="D56" s="45" t="s">
        <v>414</v>
      </c>
      <c r="E56" s="20" t="str">
        <f>IFERROR(VLOOKUP(C56,SRA!B:I,8,0),"")</f>
        <v>COM</v>
      </c>
      <c r="F56" s="32" t="s">
        <v>586</v>
      </c>
      <c r="G56" s="20" t="str">
        <f>IFERROR(VLOOKUP(VLOOKUP(C56,SRA!B:F,5,0),FUNÇÃO!A:B,2,0),"")</f>
        <v>COORD. COMPLIANCE</v>
      </c>
      <c r="H56" s="14">
        <f>IFERROR(VLOOKUP(C56,SRA!B:T,18,0),"")</f>
        <v>1434.87</v>
      </c>
      <c r="I56" s="14">
        <f>IFERROR(VLOOKUP(C56,SRA!B:T,19,0),"")</f>
        <v>5739.47</v>
      </c>
      <c r="J56" s="14">
        <f>IFERROR(VLOOKUP(C56,AGOSTO!B:F,3,0),"")</f>
        <v>7174.34</v>
      </c>
      <c r="K56" s="14">
        <f t="shared" si="0"/>
        <v>1672.3500000000004</v>
      </c>
      <c r="L56" s="14">
        <f>IFERROR(VLOOKUP(C56,AGOSTO!B:H,7,0),"")</f>
        <v>5501.99</v>
      </c>
      <c r="M56" s="48" t="str">
        <f>IFERROR(VLOOKUP(C56,FÉRIAS!C:D,2,0),"")</f>
        <v/>
      </c>
      <c r="N56" s="33" t="str">
        <f>IFERROR(VLOOKUP(C56,#REF!,2,0),"")</f>
        <v/>
      </c>
    </row>
    <row r="57" spans="2:14" s="33" customFormat="1">
      <c r="B57" s="20">
        <f t="shared" si="1"/>
        <v>49</v>
      </c>
      <c r="C57" s="44">
        <v>3366</v>
      </c>
      <c r="D57" s="45" t="s">
        <v>415</v>
      </c>
      <c r="E57" s="20" t="str">
        <f>IFERROR(VLOOKUP(C57,SRA!B:I,8,0),"")</f>
        <v>COM</v>
      </c>
      <c r="F57" s="32" t="s">
        <v>586</v>
      </c>
      <c r="G57" s="20" t="str">
        <f>IFERROR(VLOOKUP(VLOOKUP(C57,SRA!B:F,5,0),FUNÇÃO!A:B,2,0),"")</f>
        <v>COORD AUDITORIA I</v>
      </c>
      <c r="H57" s="14">
        <f>IFERROR(VLOOKUP(C57,SRA!B:T,18,0),"")</f>
        <v>1434.87</v>
      </c>
      <c r="I57" s="14">
        <f>IFERROR(VLOOKUP(C57,SRA!B:T,19,0),"")</f>
        <v>5739.47</v>
      </c>
      <c r="J57" s="14">
        <f>IFERROR(VLOOKUP(C57,AGOSTO!B:F,3,0),"")</f>
        <v>7174.34</v>
      </c>
      <c r="K57" s="14">
        <f t="shared" si="0"/>
        <v>1651.8600000000006</v>
      </c>
      <c r="L57" s="14">
        <f>IFERROR(VLOOKUP(C57,AGOSTO!B:H,7,0),"")</f>
        <v>5522.48</v>
      </c>
      <c r="M57" s="48" t="str">
        <f>IFERROR(VLOOKUP(C57,FÉRIAS!C:D,2,0),"")</f>
        <v/>
      </c>
      <c r="N57" s="33" t="str">
        <f>IFERROR(VLOOKUP(C57,#REF!,2,0),"")</f>
        <v/>
      </c>
    </row>
    <row r="58" spans="2:14" s="33" customFormat="1">
      <c r="B58" s="20">
        <f t="shared" si="1"/>
        <v>50</v>
      </c>
      <c r="C58" s="44">
        <v>3367</v>
      </c>
      <c r="D58" s="45" t="s">
        <v>595</v>
      </c>
      <c r="E58" s="20" t="str">
        <f>IFERROR(VLOOKUP(C58,SRA!B:I,8,0),"")</f>
        <v>COM</v>
      </c>
      <c r="F58" s="32" t="s">
        <v>586</v>
      </c>
      <c r="G58" s="20" t="str">
        <f>IFERROR(VLOOKUP(VLOOKUP(C58,SRA!B:F,5,0),FUNÇÃO!A:B,2,0),"")</f>
        <v>ASSESSOR DIRETORI</v>
      </c>
      <c r="H58" s="14">
        <f>IFERROR(VLOOKUP(C58,SRA!B:T,18,0),"")</f>
        <v>843.99</v>
      </c>
      <c r="I58" s="14">
        <f>IFERROR(VLOOKUP(C58,SRA!B:T,19,0),"")</f>
        <v>3375.95</v>
      </c>
      <c r="J58" s="14">
        <f>IFERROR(VLOOKUP(C58,AGOSTO!B:F,3,0),"")</f>
        <v>4772.9799999999996</v>
      </c>
      <c r="K58" s="14">
        <f t="shared" si="0"/>
        <v>783.48999999999978</v>
      </c>
      <c r="L58" s="14">
        <f>IFERROR(VLOOKUP(C58,AGOSTO!B:H,7,0),"")</f>
        <v>3989.49</v>
      </c>
      <c r="M58" s="48" t="str">
        <f>IFERROR(VLOOKUP(C58,FÉRIAS!C:D,2,0),"")</f>
        <v/>
      </c>
      <c r="N58" s="33" t="str">
        <f>IFERROR(VLOOKUP(C58,#REF!,2,0),"")</f>
        <v/>
      </c>
    </row>
    <row r="59" spans="2:14" s="33" customFormat="1">
      <c r="B59" s="20">
        <f t="shared" si="1"/>
        <v>51</v>
      </c>
      <c r="C59" s="44">
        <v>3370</v>
      </c>
      <c r="D59" s="45" t="s">
        <v>594</v>
      </c>
      <c r="E59" s="20" t="str">
        <f>IFERROR(VLOOKUP(C59,SRA!B:I,8,0),"")</f>
        <v>COM</v>
      </c>
      <c r="F59" s="32" t="s">
        <v>586</v>
      </c>
      <c r="G59" s="20" t="str">
        <f>IFERROR(VLOOKUP(VLOOKUP(C59,SRA!B:F,5,0),FUNÇÃO!A:B,2,0),"")</f>
        <v>SUP DE REL INSTIT</v>
      </c>
      <c r="H59" s="14">
        <f>IFERROR(VLOOKUP(C59,SRA!B:T,18,0),"")</f>
        <v>1561.48</v>
      </c>
      <c r="I59" s="14">
        <f>IFERROR(VLOOKUP(C59,SRA!B:T,19,0),"")</f>
        <v>6245.89</v>
      </c>
      <c r="J59" s="14">
        <f>IFERROR(VLOOKUP(C59,AGOSTO!B:F,3,0),"")</f>
        <v>7807.37</v>
      </c>
      <c r="K59" s="14">
        <f t="shared" si="0"/>
        <v>1825.9399999999996</v>
      </c>
      <c r="L59" s="14">
        <f>IFERROR(VLOOKUP(C59,AGOSTO!B:H,7,0),"")</f>
        <v>5981.43</v>
      </c>
      <c r="M59" s="48" t="str">
        <f>IFERROR(VLOOKUP(C59,FÉRIAS!C:D,2,0),"")</f>
        <v/>
      </c>
      <c r="N59" s="33" t="str">
        <f>IFERROR(VLOOKUP(C59,#REF!,2,0),"")</f>
        <v/>
      </c>
    </row>
    <row r="60" spans="2:14" s="33" customFormat="1">
      <c r="B60" s="20">
        <f t="shared" si="1"/>
        <v>52</v>
      </c>
      <c r="C60" s="44">
        <v>3373</v>
      </c>
      <c r="D60" s="45" t="s">
        <v>601</v>
      </c>
      <c r="E60" s="20" t="str">
        <f>IFERROR(VLOOKUP(C60,SRA!B:I,8,0),"")</f>
        <v>COM</v>
      </c>
      <c r="F60" s="32" t="s">
        <v>586</v>
      </c>
      <c r="G60" s="20" t="str">
        <f>IFERROR(VLOOKUP(VLOOKUP(C60,SRA!B:F,5,0),FUNÇÃO!A:B,2,0),"")</f>
        <v>COORD. GOVER. COR</v>
      </c>
      <c r="H60" s="14">
        <f>IFERROR(VLOOKUP(C60,SRA!B:T,18,0),"")</f>
        <v>1434.87</v>
      </c>
      <c r="I60" s="14">
        <f>IFERROR(VLOOKUP(C60,SRA!B:T,19,0),"")</f>
        <v>5739.47</v>
      </c>
      <c r="J60" s="14">
        <f>IFERROR(VLOOKUP(C60,AGOSTO!B:F,3,0),"")</f>
        <v>7174.34</v>
      </c>
      <c r="K60" s="14">
        <f t="shared" si="0"/>
        <v>1651.8600000000006</v>
      </c>
      <c r="L60" s="14">
        <f>IFERROR(VLOOKUP(C60,AGOSTO!B:H,7,0),"")</f>
        <v>5522.48</v>
      </c>
      <c r="M60" s="48" t="str">
        <f>IFERROR(VLOOKUP(C60,FÉRIAS!C:D,2,0),"")</f>
        <v/>
      </c>
      <c r="N60" s="33" t="str">
        <f>IFERROR(VLOOKUP(C60,#REF!,2,0),"")</f>
        <v/>
      </c>
    </row>
    <row r="61" spans="2:14" s="33" customFormat="1">
      <c r="B61" s="20">
        <f t="shared" si="1"/>
        <v>53</v>
      </c>
      <c r="C61" s="44">
        <v>3375</v>
      </c>
      <c r="D61" s="45" t="s">
        <v>602</v>
      </c>
      <c r="E61" s="20" t="str">
        <f>IFERROR(VLOOKUP(C61,SRA!B:I,8,0),"")</f>
        <v>COM</v>
      </c>
      <c r="F61" s="32" t="s">
        <v>586</v>
      </c>
      <c r="G61" s="20" t="str">
        <f>IFERROR(VLOOKUP(VLOOKUP(C61,SRA!B:F,5,0),FUNÇÃO!A:B,2,0),"")</f>
        <v>COOR.FARM.POPULAR</v>
      </c>
      <c r="H61" s="14">
        <f>IFERROR(VLOOKUP(C61,SRA!B:T,18,0),"")</f>
        <v>1434.87</v>
      </c>
      <c r="I61" s="14">
        <f>IFERROR(VLOOKUP(C61,SRA!B:T,19,0),"")</f>
        <v>5739.47</v>
      </c>
      <c r="J61" s="14">
        <f>IFERROR(VLOOKUP(C61,AGOSTO!B:F,3,0),"")</f>
        <v>7174.34</v>
      </c>
      <c r="K61" s="14">
        <f t="shared" si="0"/>
        <v>1739.6999999999998</v>
      </c>
      <c r="L61" s="14">
        <f>IFERROR(VLOOKUP(C61,AGOSTO!B:H,7,0),"")</f>
        <v>5434.64</v>
      </c>
      <c r="M61" s="48" t="str">
        <f>IFERROR(VLOOKUP(C61,FÉRIAS!C:D,2,0),"")</f>
        <v/>
      </c>
      <c r="N61" s="33" t="str">
        <f>IFERROR(VLOOKUP(C61,#REF!,2,0),"")</f>
        <v/>
      </c>
    </row>
    <row r="62" spans="2:14" s="33" customFormat="1">
      <c r="B62" s="20">
        <f t="shared" si="1"/>
        <v>54</v>
      </c>
      <c r="C62" s="44">
        <v>3378</v>
      </c>
      <c r="D62" s="45" t="s">
        <v>692</v>
      </c>
      <c r="E62" s="20" t="str">
        <f>IFERROR(VLOOKUP(C62,SRA!B:I,8,0),"")</f>
        <v>COM</v>
      </c>
      <c r="F62" s="32" t="s">
        <v>586</v>
      </c>
      <c r="G62" s="20" t="str">
        <f>IFERROR(VLOOKUP(VLOOKUP(C62,SRA!B:F,5,0),FUNÇÃO!A:B,2,0),"")</f>
        <v>COORD. FINANCEIRA</v>
      </c>
      <c r="H62" s="14">
        <f>IFERROR(VLOOKUP(C62,SRA!B:T,18,0),"")</f>
        <v>1434.87</v>
      </c>
      <c r="I62" s="14">
        <f>IFERROR(VLOOKUP(C62,SRA!B:T,19,0),"")</f>
        <v>5739.47</v>
      </c>
      <c r="J62" s="14">
        <f>IFERROR(VLOOKUP(C62,AGOSTO!B:F,3,0),"")</f>
        <v>7174.34</v>
      </c>
      <c r="K62" s="14">
        <f t="shared" si="0"/>
        <v>2707.08</v>
      </c>
      <c r="L62" s="14">
        <f>IFERROR(VLOOKUP(C62,AGOSTO!B:H,7,0),"")</f>
        <v>4467.26</v>
      </c>
      <c r="M62" s="48" t="str">
        <f>IFERROR(VLOOKUP(C62,FÉRIAS!C:D,2,0),"")</f>
        <v/>
      </c>
      <c r="N62" s="33" t="str">
        <f>IFERROR(VLOOKUP(C62,#REF!,2,0),"")</f>
        <v/>
      </c>
    </row>
    <row r="63" spans="2:14" s="33" customFormat="1">
      <c r="B63" s="20">
        <f t="shared" si="1"/>
        <v>55</v>
      </c>
      <c r="C63" s="44">
        <v>3379</v>
      </c>
      <c r="D63" s="45" t="s">
        <v>693</v>
      </c>
      <c r="E63" s="20" t="str">
        <f>IFERROR(VLOOKUP(C63,SRA!B:I,8,0),"")</f>
        <v>COM</v>
      </c>
      <c r="F63" s="32" t="s">
        <v>586</v>
      </c>
      <c r="G63" s="20" t="str">
        <f>IFERROR(VLOOKUP(VLOOKUP(C63,SRA!B:F,5,0),FUNÇÃO!A:B,2,0),"")</f>
        <v>ASSESSOR DIRETORI</v>
      </c>
      <c r="H63" s="14">
        <f>IFERROR(VLOOKUP(C63,SRA!B:T,18,0),"")</f>
        <v>843.99</v>
      </c>
      <c r="I63" s="14">
        <f>IFERROR(VLOOKUP(C63,SRA!B:T,19,0),"")</f>
        <v>3375.95</v>
      </c>
      <c r="J63" s="14">
        <f>IFERROR(VLOOKUP(C63,AGOSTO!B:F,3,0),"")</f>
        <v>4219.9399999999996</v>
      </c>
      <c r="K63" s="14">
        <f t="shared" si="0"/>
        <v>659.05999999999949</v>
      </c>
      <c r="L63" s="14">
        <f>IFERROR(VLOOKUP(C63,AGOSTO!B:H,7,0),"")</f>
        <v>3560.88</v>
      </c>
      <c r="M63" s="48" t="str">
        <f>IFERROR(VLOOKUP(C63,FÉRIAS!C:D,2,0),"")</f>
        <v/>
      </c>
      <c r="N63" s="33" t="str">
        <f>IFERROR(VLOOKUP(C63,#REF!,2,0),"")</f>
        <v/>
      </c>
    </row>
    <row r="64" spans="2:14" s="33" customFormat="1">
      <c r="B64" s="20">
        <f t="shared" si="1"/>
        <v>56</v>
      </c>
      <c r="C64" s="44">
        <v>3380</v>
      </c>
      <c r="D64" s="45" t="s">
        <v>694</v>
      </c>
      <c r="E64" s="20" t="str">
        <f>IFERROR(VLOOKUP(C64,SRA!B:I,8,0),"")</f>
        <v>COM</v>
      </c>
      <c r="F64" s="32" t="s">
        <v>586</v>
      </c>
      <c r="G64" s="20" t="str">
        <f>IFERROR(VLOOKUP(VLOOKUP(C64,SRA!B:F,5,0),FUNÇÃO!A:B,2,0),"")</f>
        <v>GESTOR DE APOIO A</v>
      </c>
      <c r="H64" s="14">
        <f>IFERROR(VLOOKUP(C64,SRA!B:T,18,0),"")</f>
        <v>253.2</v>
      </c>
      <c r="I64" s="14">
        <f>IFERROR(VLOOKUP(C64,SRA!B:T,19,0),"")</f>
        <v>1012.78</v>
      </c>
      <c r="J64" s="14">
        <f>IFERROR(VLOOKUP(C64,AGOSTO!B:F,3,0),"")</f>
        <v>1265.98</v>
      </c>
      <c r="K64" s="14">
        <f t="shared" si="0"/>
        <v>252.03999999999996</v>
      </c>
      <c r="L64" s="14">
        <f>IFERROR(VLOOKUP(C64,AGOSTO!B:H,7,0),"")</f>
        <v>1013.94</v>
      </c>
      <c r="M64" s="48" t="str">
        <f>IFERROR(VLOOKUP(C64,FÉRIAS!C:D,2,0),"")</f>
        <v/>
      </c>
      <c r="N64" s="33" t="str">
        <f>IFERROR(VLOOKUP(C64,#REF!,2,0),"")</f>
        <v/>
      </c>
    </row>
    <row r="65" spans="2:14" s="33" customFormat="1">
      <c r="B65" s="20">
        <f t="shared" si="1"/>
        <v>57</v>
      </c>
      <c r="C65" s="44">
        <v>3381</v>
      </c>
      <c r="D65" s="45" t="s">
        <v>695</v>
      </c>
      <c r="E65" s="20" t="str">
        <f>IFERROR(VLOOKUP(C65,SRA!B:I,8,0),"")</f>
        <v>COM</v>
      </c>
      <c r="F65" s="32" t="s">
        <v>586</v>
      </c>
      <c r="G65" s="20" t="str">
        <f>IFERROR(VLOOKUP(VLOOKUP(C65,SRA!B:F,5,0),FUNÇÃO!A:B,2,0),"")</f>
        <v>GESTOR DE APOIO T</v>
      </c>
      <c r="H65" s="14">
        <f>IFERROR(VLOOKUP(C65,SRA!B:T,18,0),"")</f>
        <v>253.2</v>
      </c>
      <c r="I65" s="14">
        <f>IFERROR(VLOOKUP(C65,SRA!B:T,19,0),"")</f>
        <v>1012.78</v>
      </c>
      <c r="J65" s="14">
        <f>IFERROR(VLOOKUP(C65,AGOSTO!B:F,3,0),"")</f>
        <v>1631.59</v>
      </c>
      <c r="K65" s="14">
        <f t="shared" si="0"/>
        <v>137.62999999999988</v>
      </c>
      <c r="L65" s="14">
        <f>IFERROR(VLOOKUP(C65,AGOSTO!B:H,7,0),"")</f>
        <v>1493.96</v>
      </c>
      <c r="M65" s="48" t="str">
        <f>IFERROR(VLOOKUP(C65,FÉRIAS!C:D,2,0),"")</f>
        <v/>
      </c>
      <c r="N65" s="33" t="str">
        <f>IFERROR(VLOOKUP(C65,#REF!,2,0),"")</f>
        <v/>
      </c>
    </row>
    <row r="66" spans="2:14" s="33" customFormat="1">
      <c r="B66" s="20">
        <f t="shared" si="1"/>
        <v>58</v>
      </c>
      <c r="C66" s="44">
        <v>3382</v>
      </c>
      <c r="D66" s="45" t="s">
        <v>696</v>
      </c>
      <c r="E66" s="20" t="str">
        <f>IFERROR(VLOOKUP(C66,SRA!B:I,8,0),"")</f>
        <v>COM</v>
      </c>
      <c r="F66" s="32" t="s">
        <v>586</v>
      </c>
      <c r="G66" s="20" t="str">
        <f>IFERROR(VLOOKUP(VLOOKUP(C66,SRA!B:F,5,0),FUNÇÃO!A:B,2,0),"")</f>
        <v>SUCOM-SUPERINT.CO</v>
      </c>
      <c r="H66" s="14">
        <f>IFERROR(VLOOKUP(C66,SRA!B:T,18,0),"")</f>
        <v>1561.48</v>
      </c>
      <c r="I66" s="14">
        <f>IFERROR(VLOOKUP(C66,SRA!B:T,19,0),"")</f>
        <v>6245.89</v>
      </c>
      <c r="J66" s="14">
        <f>IFERROR(VLOOKUP(C66,AGOSTO!B:F,3,0),"")</f>
        <v>7807.37</v>
      </c>
      <c r="K66" s="14">
        <f t="shared" si="0"/>
        <v>1968.4099999999999</v>
      </c>
      <c r="L66" s="14">
        <f>IFERROR(VLOOKUP(C66,AGOSTO!B:H,7,0),"")</f>
        <v>5838.96</v>
      </c>
      <c r="M66" s="48" t="str">
        <f>IFERROR(VLOOKUP(C66,FÉRIAS!C:D,2,0),"")</f>
        <v/>
      </c>
      <c r="N66" s="33" t="str">
        <f>IFERROR(VLOOKUP(C66,#REF!,2,0),"")</f>
        <v/>
      </c>
    </row>
    <row r="67" spans="2:14" s="33" customFormat="1">
      <c r="B67" s="20">
        <f t="shared" si="1"/>
        <v>59</v>
      </c>
      <c r="C67" s="44">
        <v>3383</v>
      </c>
      <c r="D67" s="45" t="s">
        <v>698</v>
      </c>
      <c r="E67" s="20" t="str">
        <f>IFERROR(VLOOKUP(C67,SRA!B:I,8,0),"")</f>
        <v>COM</v>
      </c>
      <c r="F67" s="32" t="s">
        <v>586</v>
      </c>
      <c r="G67" s="20" t="str">
        <f>IFERROR(VLOOKUP(VLOOKUP(C67,SRA!B:F,5,0),FUNÇÃO!A:B,2,0),"")</f>
        <v>DIRETOR PRESIDENT</v>
      </c>
      <c r="H67" s="14">
        <f>IFERROR(VLOOKUP(C67,SRA!B:T,18,0),"")</f>
        <v>2658.56</v>
      </c>
      <c r="I67" s="14">
        <f>IFERROR(VLOOKUP(C67,SRA!B:T,19,0),"")</f>
        <v>10634.24</v>
      </c>
      <c r="J67" s="14">
        <f>IFERROR(VLOOKUP(C67,AGOSTO!B:F,3,0),"")</f>
        <v>13292.8</v>
      </c>
      <c r="K67" s="14">
        <f t="shared" si="0"/>
        <v>3282.2999999999993</v>
      </c>
      <c r="L67" s="14">
        <f>IFERROR(VLOOKUP(C67,AGOSTO!B:H,7,0),"")</f>
        <v>10010.5</v>
      </c>
      <c r="M67" s="48" t="str">
        <f>IFERROR(VLOOKUP(C67,FÉRIAS!C:D,2,0),"")</f>
        <v/>
      </c>
      <c r="N67" s="33" t="str">
        <f>IFERROR(VLOOKUP(C67,#REF!,2,0),"")</f>
        <v/>
      </c>
    </row>
    <row r="68" spans="2:14" s="33" customFormat="1">
      <c r="B68" s="20">
        <f t="shared" si="1"/>
        <v>60</v>
      </c>
      <c r="C68" s="44">
        <v>8249</v>
      </c>
      <c r="D68" s="45" t="s">
        <v>416</v>
      </c>
      <c r="E68" s="20" t="str">
        <f>IFERROR(VLOOKUP(C68,SRA!B:I,8,0),"")</f>
        <v>COM</v>
      </c>
      <c r="F68" s="32" t="s">
        <v>586</v>
      </c>
      <c r="G68" s="20" t="str">
        <f>IFERROR(VLOOKUP(VLOOKUP(C68,SRA!B:F,5,0),FUNÇÃO!A:B,2,0),"")</f>
        <v>SECRETARIA</v>
      </c>
      <c r="H68" s="14">
        <f>IFERROR(VLOOKUP(C68,SRA!B:T,18,0),"")</f>
        <v>548.59</v>
      </c>
      <c r="I68" s="14">
        <f>IFERROR(VLOOKUP(C68,SRA!B:T,19,0),"")</f>
        <v>2194.37</v>
      </c>
      <c r="J68" s="14">
        <f>IFERROR(VLOOKUP(C68,AGOSTO!B:F,3,0),"")</f>
        <v>3797.94</v>
      </c>
      <c r="K68" s="14">
        <f t="shared" si="0"/>
        <v>1624.3600000000001</v>
      </c>
      <c r="L68" s="14">
        <f>IFERROR(VLOOKUP(C68,AGOSTO!B:H,7,0),"")</f>
        <v>2173.58</v>
      </c>
      <c r="M68" s="48" t="str">
        <f>IFERROR(VLOOKUP(C68,FÉRIAS!C:D,2,0),"")</f>
        <v/>
      </c>
      <c r="N68" s="33" t="str">
        <f>IFERROR(VLOOKUP(C68,#REF!,2,0),"")</f>
        <v/>
      </c>
    </row>
    <row r="69" spans="2:14" s="33" customFormat="1">
      <c r="B69" s="20">
        <f t="shared" si="1"/>
        <v>61</v>
      </c>
      <c r="C69" s="44">
        <v>3384</v>
      </c>
      <c r="D69" s="55" t="s">
        <v>701</v>
      </c>
      <c r="E69" s="20" t="str">
        <f>IFERROR(VLOOKUP(C69,SRA!B:I,8,0),"")</f>
        <v>COM</v>
      </c>
      <c r="F69" s="32" t="s">
        <v>586</v>
      </c>
      <c r="G69" s="20" t="str">
        <f>IFERROR(VLOOKUP(VLOOKUP(C69,SRA!B:F,5,0),FUNÇÃO!A:B,2,0),"")</f>
        <v>COORD GESTAO E PL</v>
      </c>
      <c r="H69" s="14">
        <f>IFERROR(VLOOKUP(C69,SRA!B:T,18,0),"")</f>
        <v>1434.87</v>
      </c>
      <c r="I69" s="14">
        <f>IFERROR(VLOOKUP(C69,SRA!B:T,19,0),"")</f>
        <v>5739.47</v>
      </c>
      <c r="J69" s="14">
        <f>IFERROR(VLOOKUP(C69,AGOSTO!B:F,3,0),"")</f>
        <v>7174.34</v>
      </c>
      <c r="K69" s="14">
        <f t="shared" si="0"/>
        <v>1547.58</v>
      </c>
      <c r="L69" s="14">
        <f>IFERROR(VLOOKUP(C69,AGOSTO!B:H,7,0),"")</f>
        <v>5626.76</v>
      </c>
      <c r="M69" s="48"/>
      <c r="N69" s="33" t="str">
        <f>IFERROR(VLOOKUP(C69,#REF!,2,0),"")</f>
        <v/>
      </c>
    </row>
    <row r="70" spans="2:14" s="33" customFormat="1">
      <c r="B70" s="20">
        <f t="shared" si="1"/>
        <v>62</v>
      </c>
      <c r="C70" s="44">
        <v>3385</v>
      </c>
      <c r="D70" s="55" t="s">
        <v>702</v>
      </c>
      <c r="E70" s="20" t="str">
        <f>IFERROR(VLOOKUP(C70,SRA!B:I,8,0),"")</f>
        <v>COM</v>
      </c>
      <c r="F70" s="32" t="s">
        <v>586</v>
      </c>
      <c r="G70" s="20" t="str">
        <f>IFERROR(VLOOKUP(VLOOKUP(C70,SRA!B:F,5,0),FUNÇÃO!A:B,2,0),"")</f>
        <v>COORD.DE INFORM.</v>
      </c>
      <c r="H70" s="14">
        <f>IFERROR(VLOOKUP(C70,SRA!B:T,18,0),"")</f>
        <v>1434.87</v>
      </c>
      <c r="I70" s="14">
        <f>IFERROR(VLOOKUP(C70,SRA!B:T,19,0),"")</f>
        <v>5739.47</v>
      </c>
      <c r="J70" s="14">
        <f>IFERROR(VLOOKUP(C70,AGOSTO!B:F,3,0),"")</f>
        <v>7174.34</v>
      </c>
      <c r="K70" s="14">
        <f t="shared" si="0"/>
        <v>1651.8600000000006</v>
      </c>
      <c r="L70" s="14">
        <f>IFERROR(VLOOKUP(C70,AGOSTO!B:H,7,0),"")</f>
        <v>5522.48</v>
      </c>
      <c r="M70" s="48"/>
      <c r="N70" s="33" t="str">
        <f>IFERROR(VLOOKUP(C70,#REF!,2,0),"")</f>
        <v/>
      </c>
    </row>
    <row r="71" spans="2:14" s="33" customFormat="1">
      <c r="B71" s="20">
        <f t="shared" si="1"/>
        <v>63</v>
      </c>
      <c r="C71" s="44">
        <v>3386</v>
      </c>
      <c r="D71" s="55" t="s">
        <v>718</v>
      </c>
      <c r="E71" s="20" t="str">
        <f>IFERROR(VLOOKUP(C71,SRA!B:I,8,0),"")</f>
        <v>COM</v>
      </c>
      <c r="F71" s="32" t="s">
        <v>586</v>
      </c>
      <c r="G71" s="20" t="str">
        <f>IFERROR(VLOOKUP(VLOOKUP(C71,SRA!B:F,5,0),FUNÇÃO!A:B,2,0),"")</f>
        <v>GESTOR DE APOIO A</v>
      </c>
      <c r="H71" s="14">
        <f>IFERROR(VLOOKUP(C71,SRA!B:T,18,0),"")</f>
        <v>253.2</v>
      </c>
      <c r="I71" s="14">
        <f>IFERROR(VLOOKUP(C71,SRA!B:T,19,0),"")</f>
        <v>1012.78</v>
      </c>
      <c r="J71" s="14">
        <f>IFERROR(VLOOKUP(C71,AGOSTO!B:F,3,0),"")</f>
        <v>1265.98</v>
      </c>
      <c r="K71" s="14">
        <f t="shared" si="0"/>
        <v>171.6099999999999</v>
      </c>
      <c r="L71" s="14">
        <f>IFERROR(VLOOKUP(C71,AGOSTO!B:H,7,0),"")</f>
        <v>1094.3700000000001</v>
      </c>
      <c r="M71" s="48"/>
      <c r="N71" s="33" t="str">
        <f>IFERROR(VLOOKUP(C71,#REF!,2,0),"")</f>
        <v/>
      </c>
    </row>
    <row r="72" spans="2:14" s="33" customFormat="1">
      <c r="B72" s="20">
        <f t="shared" si="1"/>
        <v>64</v>
      </c>
      <c r="C72" s="44">
        <v>3387</v>
      </c>
      <c r="D72" s="55" t="s">
        <v>719</v>
      </c>
      <c r="E72" s="20" t="str">
        <f>IFERROR(VLOOKUP(C72,SRA!B:I,8,0),"")</f>
        <v>COM</v>
      </c>
      <c r="F72" s="32" t="s">
        <v>586</v>
      </c>
      <c r="G72" s="20" t="str">
        <f>IFERROR(VLOOKUP(VLOOKUP(C72,SRA!B:F,5,0),FUNÇÃO!A:B,2,0),"")</f>
        <v>COORD. DE ADM.</v>
      </c>
      <c r="H72" s="14">
        <f>IFERROR(VLOOKUP(C72,SRA!B:T,18,0),"")</f>
        <v>1434.87</v>
      </c>
      <c r="I72" s="14">
        <f>IFERROR(VLOOKUP(C72,SRA!B:T,19,0),"")</f>
        <v>5739.47</v>
      </c>
      <c r="J72" s="14">
        <f>IFERROR(VLOOKUP(C72,AGOSTO!B:F,3,0),"")</f>
        <v>7174.34</v>
      </c>
      <c r="K72" s="14">
        <f t="shared" si="0"/>
        <v>1651.8600000000006</v>
      </c>
      <c r="L72" s="14">
        <f>IFERROR(VLOOKUP(C72,AGOSTO!B:H,7,0),"")</f>
        <v>5522.48</v>
      </c>
      <c r="M72" s="48"/>
      <c r="N72" s="33" t="str">
        <f>IFERROR(VLOOKUP(C72,#REF!,2,0),"")</f>
        <v/>
      </c>
    </row>
    <row r="73" spans="2:14" s="33" customFormat="1">
      <c r="B73" s="20">
        <f t="shared" si="1"/>
        <v>65</v>
      </c>
      <c r="C73" s="44">
        <v>200</v>
      </c>
      <c r="D73" s="45" t="s">
        <v>3</v>
      </c>
      <c r="E73" s="20" t="str">
        <f>IFERROR(VLOOKUP(C73,SRA!B:I,8,0),"")</f>
        <v>CLT</v>
      </c>
      <c r="F73" s="32" t="s">
        <v>586</v>
      </c>
      <c r="G73" s="20" t="str">
        <f>IFERROR(VLOOKUP(VLOOKUP(C73,SRA!B:F,5,0),FUNÇÃO!A:B,2,0),"")</f>
        <v>OP. DE PROD. IND.</v>
      </c>
      <c r="H73" s="14">
        <f>IFERROR(VLOOKUP(C73,SRA!B:T,18,0),"")</f>
        <v>4004.59</v>
      </c>
      <c r="I73" s="14">
        <f>IFERROR(VLOOKUP(C73,SRA!B:T,19,0),"")</f>
        <v>0</v>
      </c>
      <c r="J73" s="14">
        <f>IFERROR(VLOOKUP(C73,AGOSTO!B:F,3,0),"")</f>
        <v>4449.54</v>
      </c>
      <c r="K73" s="14">
        <f t="shared" si="0"/>
        <v>2621.6</v>
      </c>
      <c r="L73" s="14">
        <f>IFERROR(VLOOKUP(C73,AGOSTO!B:H,7,0),"")</f>
        <v>1827.94</v>
      </c>
      <c r="M73" s="48" t="str">
        <f>IFERROR(VLOOKUP(C73,FÉRIAS!C:D,2,0),"")</f>
        <v/>
      </c>
      <c r="N73" s="33" t="str">
        <f>IFERROR(VLOOKUP(C73,#REF!,2,0),"")</f>
        <v/>
      </c>
    </row>
    <row r="74" spans="2:14" s="33" customFormat="1">
      <c r="B74" s="20">
        <f t="shared" si="1"/>
        <v>66</v>
      </c>
      <c r="C74" s="44">
        <v>397</v>
      </c>
      <c r="D74" s="45" t="s">
        <v>4</v>
      </c>
      <c r="E74" s="20" t="str">
        <f>IFERROR(VLOOKUP(C74,SRA!B:I,8,0),"")</f>
        <v>CLT</v>
      </c>
      <c r="F74" s="32" t="s">
        <v>586</v>
      </c>
      <c r="G74" s="20" t="str">
        <f>IFERROR(VLOOKUP(VLOOKUP(C74,SRA!B:F,5,0),FUNÇÃO!A:B,2,0),"")</f>
        <v>TEC. EM ADM. E FI</v>
      </c>
      <c r="H74" s="14">
        <f>IFERROR(VLOOKUP(C74,SRA!B:T,18,0),"")</f>
        <v>4168.55</v>
      </c>
      <c r="I74" s="14">
        <f>IFERROR(VLOOKUP(C74,SRA!B:T,19,0),"")</f>
        <v>0</v>
      </c>
      <c r="J74" s="14">
        <f>IFERROR(VLOOKUP(C74,AGOSTO!B:F,3,0),"")</f>
        <v>4168.55</v>
      </c>
      <c r="K74" s="14">
        <f t="shared" ref="K74:K137" si="2">J74-L74</f>
        <v>1065.1400000000003</v>
      </c>
      <c r="L74" s="14">
        <f>IFERROR(VLOOKUP(C74,AGOSTO!B:H,7,0),"")</f>
        <v>3103.41</v>
      </c>
      <c r="M74" s="48" t="str">
        <f>IFERROR(VLOOKUP(C74,FÉRIAS!C:D,2,0),"")</f>
        <v/>
      </c>
      <c r="N74" s="33" t="str">
        <f>IFERROR(VLOOKUP(C74,#REF!,2,0),"")</f>
        <v/>
      </c>
    </row>
    <row r="75" spans="2:14" s="33" customFormat="1">
      <c r="B75" s="20">
        <f t="shared" ref="B75:B138" si="3">B74+1</f>
        <v>67</v>
      </c>
      <c r="C75" s="44">
        <v>508</v>
      </c>
      <c r="D75" s="45" t="s">
        <v>5</v>
      </c>
      <c r="E75" s="20" t="str">
        <f>IFERROR(VLOOKUP(C75,SRA!B:I,8,0),"")</f>
        <v>CLT</v>
      </c>
      <c r="F75" s="32" t="s">
        <v>586</v>
      </c>
      <c r="G75" s="20" t="str">
        <f>IFERROR(VLOOKUP(VLOOKUP(C75,SRA!B:F,5,0),FUNÇÃO!A:B,2,0),"")</f>
        <v>TEC. EM ADM. E FI</v>
      </c>
      <c r="H75" s="14">
        <f>IFERROR(VLOOKUP(C75,SRA!B:T,18,0),"")</f>
        <v>4236.7</v>
      </c>
      <c r="I75" s="14">
        <f>IFERROR(VLOOKUP(C75,SRA!B:T,19,0),"")</f>
        <v>0</v>
      </c>
      <c r="J75" s="14">
        <f>IFERROR(VLOOKUP(C75,AGOSTO!B:F,3,0),"")</f>
        <v>4236.7</v>
      </c>
      <c r="K75" s="14">
        <f t="shared" si="2"/>
        <v>1482.7599999999998</v>
      </c>
      <c r="L75" s="14">
        <f>IFERROR(VLOOKUP(C75,AGOSTO!B:H,7,0),"")</f>
        <v>2753.94</v>
      </c>
      <c r="M75" s="48" t="str">
        <f>IFERROR(VLOOKUP(C75,FÉRIAS!C:D,2,0),"")</f>
        <v/>
      </c>
      <c r="N75" s="33" t="str">
        <f>IFERROR(VLOOKUP(C75,#REF!,2,0),"")</f>
        <v/>
      </c>
    </row>
    <row r="76" spans="2:14" s="33" customFormat="1">
      <c r="B76" s="20">
        <f t="shared" si="3"/>
        <v>68</v>
      </c>
      <c r="C76" s="44">
        <v>510</v>
      </c>
      <c r="D76" s="45" t="s">
        <v>6</v>
      </c>
      <c r="E76" s="20" t="str">
        <f>IFERROR(VLOOKUP(C76,SRA!B:I,8,0),"")</f>
        <v>CLT</v>
      </c>
      <c r="F76" s="32" t="s">
        <v>586</v>
      </c>
      <c r="G76" s="20" t="str">
        <f>IFERROR(VLOOKUP(VLOOKUP(C76,SRA!B:F,5,0),FUNÇÃO!A:B,2,0),"")</f>
        <v>TEC. EM ADM. E FI</v>
      </c>
      <c r="H76" s="14">
        <f>IFERROR(VLOOKUP(C76,SRA!B:T,18,0),"")</f>
        <v>3433.36</v>
      </c>
      <c r="I76" s="14">
        <f>IFERROR(VLOOKUP(C76,SRA!B:T,19,0),"")</f>
        <v>0</v>
      </c>
      <c r="J76" s="14">
        <f>IFERROR(VLOOKUP(C76,AGOSTO!B:F,3,0),"")</f>
        <v>3433.36</v>
      </c>
      <c r="K76" s="14">
        <f t="shared" si="2"/>
        <v>1059.0800000000004</v>
      </c>
      <c r="L76" s="14">
        <f>IFERROR(VLOOKUP(C76,AGOSTO!B:H,7,0),"")</f>
        <v>2374.2799999999997</v>
      </c>
      <c r="M76" s="48" t="str">
        <f>IFERROR(VLOOKUP(C76,FÉRIAS!C:D,2,0),"")</f>
        <v/>
      </c>
      <c r="N76" s="33" t="str">
        <f>IFERROR(VLOOKUP(C76,#REF!,2,0),"")</f>
        <v/>
      </c>
    </row>
    <row r="77" spans="2:14" s="33" customFormat="1">
      <c r="B77" s="20">
        <f t="shared" si="3"/>
        <v>69</v>
      </c>
      <c r="C77" s="44">
        <v>542</v>
      </c>
      <c r="D77" s="45" t="s">
        <v>7</v>
      </c>
      <c r="E77" s="20" t="str">
        <f>IFERROR(VLOOKUP(C77,SRA!B:I,8,0),"")</f>
        <v>CLT</v>
      </c>
      <c r="F77" s="32" t="s">
        <v>586</v>
      </c>
      <c r="G77" s="20" t="str">
        <f>IFERROR(VLOOKUP(VLOOKUP(C77,SRA!B:F,5,0),FUNÇÃO!A:B,2,0),"")</f>
        <v>TEC.EM QUALIDADE</v>
      </c>
      <c r="H77" s="14">
        <f>IFERROR(VLOOKUP(C77,SRA!B:T,18,0),"")</f>
        <v>1651.49</v>
      </c>
      <c r="I77" s="14">
        <f>IFERROR(VLOOKUP(C77,SRA!B:T,19,0),"")</f>
        <v>0</v>
      </c>
      <c r="J77" s="14">
        <f>IFERROR(VLOOKUP(C77,AGOSTO!B:F,3,0),"")</f>
        <v>2917.22</v>
      </c>
      <c r="K77" s="14">
        <f t="shared" si="2"/>
        <v>1306.7699999999998</v>
      </c>
      <c r="L77" s="14">
        <f>IFERROR(VLOOKUP(C77,AGOSTO!B:H,7,0),"")</f>
        <v>1610.45</v>
      </c>
      <c r="M77" s="48" t="str">
        <f>IFERROR(VLOOKUP(C77,FÉRIAS!C:D,2,0),"")</f>
        <v/>
      </c>
      <c r="N77" s="33" t="str">
        <f>IFERROR(VLOOKUP(C77,#REF!,2,0),"")</f>
        <v/>
      </c>
    </row>
    <row r="78" spans="2:14" s="33" customFormat="1">
      <c r="B78" s="20">
        <f t="shared" si="3"/>
        <v>70</v>
      </c>
      <c r="C78" s="44">
        <v>788</v>
      </c>
      <c r="D78" s="45" t="s">
        <v>8</v>
      </c>
      <c r="E78" s="20" t="str">
        <f>IFERROR(VLOOKUP(C78,SRA!B:I,8,0),"")</f>
        <v>CLT</v>
      </c>
      <c r="F78" s="32" t="s">
        <v>586</v>
      </c>
      <c r="G78" s="20" t="str">
        <f>IFERROR(VLOOKUP(VLOOKUP(C78,SRA!B:F,5,0),FUNÇÃO!A:B,2,0),"")</f>
        <v>OP. DE PROD. IND.</v>
      </c>
      <c r="H78" s="14">
        <f>IFERROR(VLOOKUP(C78,SRA!B:T,18,0),"")</f>
        <v>2795.76</v>
      </c>
      <c r="I78" s="14">
        <f>IFERROR(VLOOKUP(C78,SRA!B:T,19,0),"")</f>
        <v>0</v>
      </c>
      <c r="J78" s="14">
        <f>IFERROR(VLOOKUP(C78,AGOSTO!B:F,3,0),"")</f>
        <v>2795.76</v>
      </c>
      <c r="K78" s="14">
        <f t="shared" si="2"/>
        <v>903.61000000000013</v>
      </c>
      <c r="L78" s="14">
        <f>IFERROR(VLOOKUP(C78,AGOSTO!B:H,7,0),"")</f>
        <v>1892.15</v>
      </c>
      <c r="M78" s="48" t="str">
        <f>IFERROR(VLOOKUP(C78,FÉRIAS!C:D,2,0),"")</f>
        <v/>
      </c>
      <c r="N78" s="33" t="str">
        <f>IFERROR(VLOOKUP(C78,#REF!,2,0),"")</f>
        <v/>
      </c>
    </row>
    <row r="79" spans="2:14" s="33" customFormat="1">
      <c r="B79" s="20">
        <f t="shared" si="3"/>
        <v>71</v>
      </c>
      <c r="C79" s="44">
        <v>820</v>
      </c>
      <c r="D79" s="45" t="s">
        <v>9</v>
      </c>
      <c r="E79" s="20" t="str">
        <f>IFERROR(VLOOKUP(C79,SRA!B:I,8,0),"")</f>
        <v>CLT</v>
      </c>
      <c r="F79" s="32" t="s">
        <v>586</v>
      </c>
      <c r="G79" s="20" t="str">
        <f>IFERROR(VLOOKUP(VLOOKUP(C79,SRA!B:F,5,0),FUNÇÃO!A:B,2,0),"")</f>
        <v>ASS. DE SERVICOS</v>
      </c>
      <c r="H79" s="14">
        <f>IFERROR(VLOOKUP(C79,SRA!B:T,18,0),"")</f>
        <v>2116.63</v>
      </c>
      <c r="I79" s="14">
        <f>IFERROR(VLOOKUP(C79,SRA!B:T,19,0),"")</f>
        <v>0</v>
      </c>
      <c r="J79" s="14">
        <f>IFERROR(VLOOKUP(C79,AGOSTO!B:F,3,0),"")</f>
        <v>2822.17</v>
      </c>
      <c r="K79" s="14">
        <f t="shared" si="2"/>
        <v>2791.21</v>
      </c>
      <c r="L79" s="14">
        <f>IFERROR(VLOOKUP(C79,AGOSTO!B:H,7,0),"")</f>
        <v>30.96</v>
      </c>
      <c r="M79" s="48" t="str">
        <f>IFERROR(VLOOKUP(C79,FÉRIAS!C:D,2,0),"")</f>
        <v/>
      </c>
      <c r="N79" s="33" t="str">
        <f>IFERROR(VLOOKUP(C79,#REF!,2,0),"")</f>
        <v/>
      </c>
    </row>
    <row r="80" spans="2:14" s="33" customFormat="1">
      <c r="B80" s="20">
        <f t="shared" si="3"/>
        <v>72</v>
      </c>
      <c r="C80" s="44">
        <v>830</v>
      </c>
      <c r="D80" s="45" t="s">
        <v>10</v>
      </c>
      <c r="E80" s="20" t="str">
        <f>IFERROR(VLOOKUP(C80,SRA!B:I,8,0),"")</f>
        <v>CLT</v>
      </c>
      <c r="F80" s="32" t="s">
        <v>586</v>
      </c>
      <c r="G80" s="20" t="str">
        <f>IFERROR(VLOOKUP(VLOOKUP(C80,SRA!B:F,5,0),FUNÇÃO!A:B,2,0),"")</f>
        <v>TEC. EM ADM. E FI</v>
      </c>
      <c r="H80" s="14">
        <f>IFERROR(VLOOKUP(C80,SRA!B:T,18,0),"")</f>
        <v>4173.26</v>
      </c>
      <c r="I80" s="14">
        <f>IFERROR(VLOOKUP(C80,SRA!B:T,19,0),"")</f>
        <v>0</v>
      </c>
      <c r="J80" s="14">
        <f>IFERROR(VLOOKUP(C80,AGOSTO!B:F,3,0),"")</f>
        <v>4173.26</v>
      </c>
      <c r="K80" s="14">
        <f t="shared" si="2"/>
        <v>1210.54</v>
      </c>
      <c r="L80" s="14">
        <f>IFERROR(VLOOKUP(C80,AGOSTO!B:H,7,0),"")</f>
        <v>2962.7200000000003</v>
      </c>
      <c r="M80" s="48" t="str">
        <f>IFERROR(VLOOKUP(C80,FÉRIAS!C:D,2,0),"")</f>
        <v/>
      </c>
      <c r="N80" s="33" t="str">
        <f>IFERROR(VLOOKUP(C80,#REF!,2,0),"")</f>
        <v/>
      </c>
    </row>
    <row r="81" spans="2:14" s="33" customFormat="1">
      <c r="B81" s="20">
        <f t="shared" si="3"/>
        <v>73</v>
      </c>
      <c r="C81" s="44">
        <v>863</v>
      </c>
      <c r="D81" s="45" t="s">
        <v>11</v>
      </c>
      <c r="E81" s="20" t="str">
        <f>IFERROR(VLOOKUP(C81,SRA!B:I,8,0),"")</f>
        <v>CLT</v>
      </c>
      <c r="F81" s="32" t="s">
        <v>586</v>
      </c>
      <c r="G81" s="20" t="str">
        <f>IFERROR(VLOOKUP(VLOOKUP(C81,SRA!B:F,5,0),FUNÇÃO!A:B,2,0),"")</f>
        <v>ASS. DE SERVICOS</v>
      </c>
      <c r="H81" s="14">
        <f>IFERROR(VLOOKUP(C81,SRA!B:T,18,0),"")</f>
        <v>2116.63</v>
      </c>
      <c r="I81" s="14">
        <f>IFERROR(VLOOKUP(C81,SRA!B:T,19,0),"")</f>
        <v>0</v>
      </c>
      <c r="J81" s="14">
        <f>IFERROR(VLOOKUP(C81,AGOSTO!B:F,3,0),"")</f>
        <v>2116.63</v>
      </c>
      <c r="K81" s="14">
        <f t="shared" si="2"/>
        <v>1003.9700000000003</v>
      </c>
      <c r="L81" s="14">
        <f>IFERROR(VLOOKUP(C81,AGOSTO!B:H,7,0),"")</f>
        <v>1112.6599999999999</v>
      </c>
      <c r="M81" s="48" t="str">
        <f>IFERROR(VLOOKUP(C81,FÉRIAS!C:D,2,0),"")</f>
        <v/>
      </c>
      <c r="N81" s="33" t="str">
        <f>IFERROR(VLOOKUP(C81,#REF!,2,0),"")</f>
        <v/>
      </c>
    </row>
    <row r="82" spans="2:14" s="33" customFormat="1">
      <c r="B82" s="20">
        <f t="shared" si="3"/>
        <v>74</v>
      </c>
      <c r="C82" s="44">
        <v>871</v>
      </c>
      <c r="D82" s="45" t="s">
        <v>12</v>
      </c>
      <c r="E82" s="20" t="str">
        <f>IFERROR(VLOOKUP(C82,SRA!B:I,8,0),"")</f>
        <v>CLT</v>
      </c>
      <c r="F82" s="32" t="s">
        <v>586</v>
      </c>
      <c r="G82" s="20" t="str">
        <f>IFERROR(VLOOKUP(VLOOKUP(C82,SRA!B:F,5,0),FUNÇÃO!A:B,2,0),"")</f>
        <v>TEC. EM ADM. E FI</v>
      </c>
      <c r="H82" s="14">
        <f>IFERROR(VLOOKUP(C82,SRA!B:T,18,0),"")</f>
        <v>4487.76</v>
      </c>
      <c r="I82" s="14">
        <f>IFERROR(VLOOKUP(C82,SRA!B:T,19,0),"")</f>
        <v>0</v>
      </c>
      <c r="J82" s="14">
        <f>IFERROR(VLOOKUP(C82,AGOSTO!B:F,3,0),"")</f>
        <v>4487.76</v>
      </c>
      <c r="K82" s="14">
        <f t="shared" si="2"/>
        <v>2051.0500000000002</v>
      </c>
      <c r="L82" s="14">
        <f>IFERROR(VLOOKUP(C82,AGOSTO!B:H,7,0),"")</f>
        <v>2436.71</v>
      </c>
      <c r="M82" s="48" t="str">
        <f>IFERROR(VLOOKUP(C82,FÉRIAS!C:D,2,0),"")</f>
        <v/>
      </c>
      <c r="N82" s="33" t="str">
        <f>IFERROR(VLOOKUP(C82,#REF!,2,0),"")</f>
        <v/>
      </c>
    </row>
    <row r="83" spans="2:14" s="33" customFormat="1">
      <c r="B83" s="20">
        <f t="shared" si="3"/>
        <v>75</v>
      </c>
      <c r="C83" s="44">
        <v>897</v>
      </c>
      <c r="D83" s="45" t="s">
        <v>13</v>
      </c>
      <c r="E83" s="20" t="str">
        <f>IFERROR(VLOOKUP(C83,SRA!B:I,8,0),"")</f>
        <v>CLT</v>
      </c>
      <c r="F83" s="32" t="s">
        <v>600</v>
      </c>
      <c r="G83" s="20" t="str">
        <f>IFERROR(VLOOKUP(VLOOKUP(C83,SRA!B:F,5,0),FUNÇÃO!A:B,2,0),"")</f>
        <v>ASS. DE SERVICOS</v>
      </c>
      <c r="H83" s="14">
        <f>IFERROR(VLOOKUP(C83,SRA!B:T,18,0),"")</f>
        <v>1579.46</v>
      </c>
      <c r="I83" s="14">
        <f>IFERROR(VLOOKUP(C83,SRA!B:T,19,0),"")</f>
        <v>0</v>
      </c>
      <c r="J83" s="14">
        <f>IFERROR(VLOOKUP(C83,AGOSTO!B:F,3,0),"")</f>
        <v>1579.46</v>
      </c>
      <c r="K83" s="14">
        <f t="shared" si="2"/>
        <v>1080.4100000000001</v>
      </c>
      <c r="L83" s="14">
        <f>IFERROR(VLOOKUP(C83,AGOSTO!B:H,7,0),"")</f>
        <v>499.04999999999995</v>
      </c>
      <c r="M83" s="48" t="str">
        <f>IFERROR(VLOOKUP(C83,FÉRIAS!C:D,2,0),"")</f>
        <v>EUNICE DE ASSIS CALIXTO</v>
      </c>
      <c r="N83" s="33" t="str">
        <f>IFERROR(VLOOKUP(C83,#REF!,2,0),"")</f>
        <v/>
      </c>
    </row>
    <row r="84" spans="2:14" s="33" customFormat="1">
      <c r="B84" s="20">
        <f t="shared" si="3"/>
        <v>76</v>
      </c>
      <c r="C84" s="44">
        <v>996</v>
      </c>
      <c r="D84" s="45" t="s">
        <v>14</v>
      </c>
      <c r="E84" s="20" t="str">
        <f>IFERROR(VLOOKUP(C84,SRA!B:I,8,0),"")</f>
        <v>CLT</v>
      </c>
      <c r="F84" s="32" t="s">
        <v>586</v>
      </c>
      <c r="G84" s="20" t="str">
        <f>IFERROR(VLOOKUP(VLOOKUP(C84,SRA!B:F,5,0),FUNÇÃO!A:B,2,0),"")</f>
        <v>OP. DE PROD. IND.</v>
      </c>
      <c r="H84" s="14">
        <f>IFERROR(VLOOKUP(C84,SRA!B:T,18,0),"")</f>
        <v>3283.6</v>
      </c>
      <c r="I84" s="14">
        <f>IFERROR(VLOOKUP(C84,SRA!B:T,19,0),"")</f>
        <v>0</v>
      </c>
      <c r="J84" s="14">
        <f>IFERROR(VLOOKUP(C84,AGOSTO!B:F,3,0),"")</f>
        <v>4813.76</v>
      </c>
      <c r="K84" s="14">
        <f t="shared" si="2"/>
        <v>2569.08</v>
      </c>
      <c r="L84" s="14">
        <f>IFERROR(VLOOKUP(C84,AGOSTO!B:H,7,0),"")</f>
        <v>2244.6800000000003</v>
      </c>
      <c r="M84" s="48" t="str">
        <f>IFERROR(VLOOKUP(C84,FÉRIAS!C:D,2,0),"")</f>
        <v/>
      </c>
      <c r="N84" s="33" t="str">
        <f>IFERROR(VLOOKUP(C84,#REF!,2,0),"")</f>
        <v/>
      </c>
    </row>
    <row r="85" spans="2:14" s="33" customFormat="1">
      <c r="B85" s="20">
        <f t="shared" si="3"/>
        <v>77</v>
      </c>
      <c r="C85" s="44">
        <v>1008</v>
      </c>
      <c r="D85" s="45" t="s">
        <v>15</v>
      </c>
      <c r="E85" s="20" t="str">
        <f>IFERROR(VLOOKUP(C85,SRA!B:I,8,0),"")</f>
        <v>CLT</v>
      </c>
      <c r="F85" s="32" t="s">
        <v>586</v>
      </c>
      <c r="G85" s="20" t="str">
        <f>IFERROR(VLOOKUP(VLOOKUP(C85,SRA!B:F,5,0),FUNÇÃO!A:B,2,0),"")</f>
        <v>ASS. DE SERVICOS</v>
      </c>
      <c r="H85" s="14">
        <f>IFERROR(VLOOKUP(C85,SRA!B:T,18,0),"")</f>
        <v>1828.4</v>
      </c>
      <c r="I85" s="14">
        <f>IFERROR(VLOOKUP(C85,SRA!B:T,19,0),"")</f>
        <v>0</v>
      </c>
      <c r="J85" s="14">
        <f>IFERROR(VLOOKUP(C85,AGOSTO!B:F,3,0),"")</f>
        <v>1828.4</v>
      </c>
      <c r="K85" s="14">
        <f t="shared" si="2"/>
        <v>564.46</v>
      </c>
      <c r="L85" s="14">
        <f>IFERROR(VLOOKUP(C85,AGOSTO!B:H,7,0),"")</f>
        <v>1263.94</v>
      </c>
      <c r="M85" s="48" t="str">
        <f>IFERROR(VLOOKUP(C85,FÉRIAS!C:D,2,0),"")</f>
        <v/>
      </c>
      <c r="N85" s="33" t="str">
        <f>IFERROR(VLOOKUP(C85,#REF!,2,0),"")</f>
        <v/>
      </c>
    </row>
    <row r="86" spans="2:14" s="33" customFormat="1">
      <c r="B86" s="20">
        <f t="shared" si="3"/>
        <v>78</v>
      </c>
      <c r="C86" s="44">
        <v>1037</v>
      </c>
      <c r="D86" s="45" t="s">
        <v>16</v>
      </c>
      <c r="E86" s="20" t="str">
        <f>IFERROR(VLOOKUP(C86,SRA!B:I,8,0),"")</f>
        <v>CLT</v>
      </c>
      <c r="F86" s="32" t="s">
        <v>586</v>
      </c>
      <c r="G86" s="20" t="str">
        <f>IFERROR(VLOOKUP(VLOOKUP(C86,SRA!B:F,5,0),FUNÇÃO!A:B,2,0),"")</f>
        <v>OP. DE PROD. IND.</v>
      </c>
      <c r="H86" s="14">
        <f>IFERROR(VLOOKUP(C86,SRA!B:T,18,0),"")</f>
        <v>3127.25</v>
      </c>
      <c r="I86" s="14">
        <f>IFERROR(VLOOKUP(C86,SRA!B:T,19,0),"")</f>
        <v>0</v>
      </c>
      <c r="J86" s="14">
        <f>IFERROR(VLOOKUP(C86,AGOSTO!B:F,3,0),"")</f>
        <v>4540.2</v>
      </c>
      <c r="K86" s="14">
        <f t="shared" si="2"/>
        <v>2526.4399999999996</v>
      </c>
      <c r="L86" s="14">
        <f>IFERROR(VLOOKUP(C86,AGOSTO!B:H,7,0),"")</f>
        <v>2013.76</v>
      </c>
      <c r="M86" s="48" t="str">
        <f>IFERROR(VLOOKUP(C86,FÉRIAS!C:D,2,0),"")</f>
        <v/>
      </c>
      <c r="N86" s="33" t="str">
        <f>IFERROR(VLOOKUP(C86,#REF!,2,0),"")</f>
        <v/>
      </c>
    </row>
    <row r="87" spans="2:14" s="33" customFormat="1">
      <c r="B87" s="20">
        <f t="shared" si="3"/>
        <v>79</v>
      </c>
      <c r="C87" s="44">
        <v>1051</v>
      </c>
      <c r="D87" s="45" t="s">
        <v>17</v>
      </c>
      <c r="E87" s="20" t="str">
        <f>IFERROR(VLOOKUP(C87,SRA!B:I,8,0),"")</f>
        <v>CLT</v>
      </c>
      <c r="F87" s="32" t="s">
        <v>586</v>
      </c>
      <c r="G87" s="20" t="str">
        <f>IFERROR(VLOOKUP(VLOOKUP(C87,SRA!B:F,5,0),FUNÇÃO!A:B,2,0),"")</f>
        <v>ANALISTA EM PCP</v>
      </c>
      <c r="H87" s="14">
        <f>IFERROR(VLOOKUP(C87,SRA!B:T,18,0),"")</f>
        <v>16814.78</v>
      </c>
      <c r="I87" s="14">
        <f>IFERROR(VLOOKUP(C87,SRA!B:T,19,0),"")</f>
        <v>0</v>
      </c>
      <c r="J87" s="14">
        <f>IFERROR(VLOOKUP(C87,AGOSTO!B:F,3,0),"")</f>
        <v>16814.78</v>
      </c>
      <c r="K87" s="14">
        <f t="shared" si="2"/>
        <v>5749.8599999999988</v>
      </c>
      <c r="L87" s="14">
        <f>IFERROR(VLOOKUP(C87,AGOSTO!B:H,7,0),"")</f>
        <v>11064.92</v>
      </c>
      <c r="M87" s="48" t="str">
        <f>IFERROR(VLOOKUP(C87,FÉRIAS!C:D,2,0),"")</f>
        <v/>
      </c>
      <c r="N87" s="33" t="str">
        <f>IFERROR(VLOOKUP(C87,#REF!,2,0),"")</f>
        <v/>
      </c>
    </row>
    <row r="88" spans="2:14" s="33" customFormat="1">
      <c r="B88" s="20">
        <f t="shared" si="3"/>
        <v>80</v>
      </c>
      <c r="C88" s="44">
        <v>1056</v>
      </c>
      <c r="D88" s="45" t="s">
        <v>18</v>
      </c>
      <c r="E88" s="20" t="str">
        <f>IFERROR(VLOOKUP(C88,SRA!B:I,8,0),"")</f>
        <v>CLT</v>
      </c>
      <c r="F88" s="32" t="s">
        <v>586</v>
      </c>
      <c r="G88" s="20" t="str">
        <f>IFERROR(VLOOKUP(VLOOKUP(C88,SRA!B:F,5,0),FUNÇÃO!A:B,2,0),"")</f>
        <v>TEC.EM QUALIDADE</v>
      </c>
      <c r="H88" s="14">
        <f>IFERROR(VLOOKUP(C88,SRA!B:T,18,0),"")</f>
        <v>3785.26</v>
      </c>
      <c r="I88" s="14">
        <f>IFERROR(VLOOKUP(C88,SRA!B:T,19,0),"")</f>
        <v>0</v>
      </c>
      <c r="J88" s="14">
        <f>IFERROR(VLOOKUP(C88,AGOSTO!B:F,3,0),"")</f>
        <v>4150.87</v>
      </c>
      <c r="K88" s="14">
        <f t="shared" si="2"/>
        <v>2070.5</v>
      </c>
      <c r="L88" s="14">
        <f>IFERROR(VLOOKUP(C88,AGOSTO!B:H,7,0),"")</f>
        <v>2080.37</v>
      </c>
      <c r="M88" s="48" t="str">
        <f>IFERROR(VLOOKUP(C88,FÉRIAS!C:D,2,0),"")</f>
        <v/>
      </c>
      <c r="N88" s="33" t="str">
        <f>IFERROR(VLOOKUP(C88,#REF!,2,0),"")</f>
        <v/>
      </c>
    </row>
    <row r="89" spans="2:14" s="33" customFormat="1">
      <c r="B89" s="20">
        <f t="shared" si="3"/>
        <v>81</v>
      </c>
      <c r="C89" s="44">
        <v>1067</v>
      </c>
      <c r="D89" s="45" t="s">
        <v>19</v>
      </c>
      <c r="E89" s="20" t="str">
        <f>IFERROR(VLOOKUP(C89,SRA!B:I,8,0),"")</f>
        <v>CLT</v>
      </c>
      <c r="F89" s="32" t="s">
        <v>586</v>
      </c>
      <c r="G89" s="20" t="str">
        <f>IFERROR(VLOOKUP(VLOOKUP(C89,SRA!B:F,5,0),FUNÇÃO!A:B,2,0),"")</f>
        <v>OP. DE PROD. IND.</v>
      </c>
      <c r="H89" s="14">
        <f>IFERROR(VLOOKUP(C89,SRA!B:T,18,0),"")</f>
        <v>4021.81</v>
      </c>
      <c r="I89" s="14">
        <f>IFERROR(VLOOKUP(C89,SRA!B:T,19,0),"")</f>
        <v>0</v>
      </c>
      <c r="J89" s="14">
        <f>IFERROR(VLOOKUP(C89,AGOSTO!B:F,3,0),"")</f>
        <v>5911.82</v>
      </c>
      <c r="K89" s="14">
        <f t="shared" si="2"/>
        <v>4036.62</v>
      </c>
      <c r="L89" s="14">
        <f>IFERROR(VLOOKUP(C89,AGOSTO!B:H,7,0),"")</f>
        <v>1875.2</v>
      </c>
      <c r="M89" s="48" t="str">
        <f>IFERROR(VLOOKUP(C89,FÉRIAS!C:D,2,0),"")</f>
        <v/>
      </c>
      <c r="N89" s="33" t="str">
        <f>IFERROR(VLOOKUP(C89,#REF!,2,0),"")</f>
        <v/>
      </c>
    </row>
    <row r="90" spans="2:14" s="33" customFormat="1">
      <c r="B90" s="20">
        <f t="shared" si="3"/>
        <v>82</v>
      </c>
      <c r="C90" s="44">
        <v>1071</v>
      </c>
      <c r="D90" s="45" t="s">
        <v>20</v>
      </c>
      <c r="E90" s="20" t="str">
        <f>IFERROR(VLOOKUP(C90,SRA!B:I,8,0),"")</f>
        <v>CLT</v>
      </c>
      <c r="F90" s="32" t="s">
        <v>586</v>
      </c>
      <c r="G90" s="20" t="str">
        <f>IFERROR(VLOOKUP(VLOOKUP(C90,SRA!B:F,5,0),FUNÇÃO!A:B,2,0),"")</f>
        <v>OP. DE PROD. IND.</v>
      </c>
      <c r="H90" s="14">
        <f>IFERROR(VLOOKUP(C90,SRA!B:T,18,0),"")</f>
        <v>1741.36</v>
      </c>
      <c r="I90" s="14">
        <f>IFERROR(VLOOKUP(C90,SRA!B:T,19,0),"")</f>
        <v>0</v>
      </c>
      <c r="J90" s="14">
        <f>IFERROR(VLOOKUP(C90,AGOSTO!B:F,3,0),"")</f>
        <v>1934.84</v>
      </c>
      <c r="K90" s="14">
        <f t="shared" si="2"/>
        <v>1108.33</v>
      </c>
      <c r="L90" s="14">
        <f>IFERROR(VLOOKUP(C90,AGOSTO!B:H,7,0),"")</f>
        <v>826.51</v>
      </c>
      <c r="M90" s="48" t="str">
        <f>IFERROR(VLOOKUP(C90,FÉRIAS!C:D,2,0),"")</f>
        <v/>
      </c>
      <c r="N90" s="33" t="str">
        <f>IFERROR(VLOOKUP(C90,#REF!,2,0),"")</f>
        <v/>
      </c>
    </row>
    <row r="91" spans="2:14" s="33" customFormat="1">
      <c r="B91" s="20">
        <f t="shared" si="3"/>
        <v>83</v>
      </c>
      <c r="C91" s="44">
        <v>1080</v>
      </c>
      <c r="D91" s="45" t="s">
        <v>21</v>
      </c>
      <c r="E91" s="20" t="str">
        <f>IFERROR(VLOOKUP(C91,SRA!B:I,8,0),"")</f>
        <v>CLT</v>
      </c>
      <c r="F91" s="32" t="s">
        <v>586</v>
      </c>
      <c r="G91" s="20" t="str">
        <f>IFERROR(VLOOKUP(VLOOKUP(C91,SRA!B:F,5,0),FUNÇÃO!A:B,2,0),"")</f>
        <v>TEC. EM ADM. E FI</v>
      </c>
      <c r="H91" s="14">
        <f>IFERROR(VLOOKUP(C91,SRA!B:T,18,0),"")</f>
        <v>3433.36</v>
      </c>
      <c r="I91" s="14">
        <f>IFERROR(VLOOKUP(C91,SRA!B:T,19,0),"")</f>
        <v>0</v>
      </c>
      <c r="J91" s="14">
        <f>IFERROR(VLOOKUP(C91,AGOSTO!B:F,3,0),"")</f>
        <v>3433.36</v>
      </c>
      <c r="K91" s="14">
        <f t="shared" si="2"/>
        <v>811.13000000000011</v>
      </c>
      <c r="L91" s="14">
        <f>IFERROR(VLOOKUP(C91,AGOSTO!B:H,7,0),"")</f>
        <v>2622.23</v>
      </c>
      <c r="M91" s="48" t="str">
        <f>IFERROR(VLOOKUP(C91,FÉRIAS!C:D,2,0),"")</f>
        <v/>
      </c>
      <c r="N91" s="33" t="str">
        <f>IFERROR(VLOOKUP(C91,#REF!,2,0),"")</f>
        <v/>
      </c>
    </row>
    <row r="92" spans="2:14" s="33" customFormat="1">
      <c r="B92" s="20">
        <f t="shared" si="3"/>
        <v>84</v>
      </c>
      <c r="C92" s="44">
        <v>1099</v>
      </c>
      <c r="D92" s="45" t="s">
        <v>22</v>
      </c>
      <c r="E92" s="20" t="str">
        <f>IFERROR(VLOOKUP(C92,SRA!B:I,8,0),"")</f>
        <v>CLT</v>
      </c>
      <c r="F92" s="32" t="s">
        <v>586</v>
      </c>
      <c r="G92" s="20" t="str">
        <f>IFERROR(VLOOKUP(VLOOKUP(C92,SRA!B:F,5,0),FUNÇÃO!A:B,2,0),"")</f>
        <v>OP. DE PROD. IND.</v>
      </c>
      <c r="H92" s="14">
        <f>IFERROR(VLOOKUP(C92,SRA!B:T,18,0),"")</f>
        <v>3127.25</v>
      </c>
      <c r="I92" s="14">
        <f>IFERROR(VLOOKUP(C92,SRA!B:T,19,0),"")</f>
        <v>0</v>
      </c>
      <c r="J92" s="14">
        <f>IFERROR(VLOOKUP(C92,AGOSTO!B:F,3,0),"")</f>
        <v>3474.72</v>
      </c>
      <c r="K92" s="14">
        <f t="shared" si="2"/>
        <v>1769.0699999999997</v>
      </c>
      <c r="L92" s="14">
        <f>IFERROR(VLOOKUP(C92,AGOSTO!B:H,7,0),"")</f>
        <v>1705.65</v>
      </c>
      <c r="M92" s="48" t="str">
        <f>IFERROR(VLOOKUP(C92,FÉRIAS!C:D,2,0),"")</f>
        <v/>
      </c>
      <c r="N92" s="33" t="str">
        <f>IFERROR(VLOOKUP(C92,#REF!,2,0),"")</f>
        <v/>
      </c>
    </row>
    <row r="93" spans="2:14" s="33" customFormat="1">
      <c r="B93" s="20">
        <f t="shared" si="3"/>
        <v>85</v>
      </c>
      <c r="C93" s="44">
        <v>1125</v>
      </c>
      <c r="D93" s="45" t="s">
        <v>23</v>
      </c>
      <c r="E93" s="20" t="str">
        <f>IFERROR(VLOOKUP(C93,SRA!B:I,8,0),"")</f>
        <v>CLT</v>
      </c>
      <c r="F93" s="32" t="s">
        <v>586</v>
      </c>
      <c r="G93" s="20" t="str">
        <f>IFERROR(VLOOKUP(VLOOKUP(C93,SRA!B:F,5,0),FUNÇÃO!A:B,2,0),"")</f>
        <v>ASS. DE SERVICOS</v>
      </c>
      <c r="H93" s="14">
        <f>IFERROR(VLOOKUP(C93,SRA!B:T,18,0),"")</f>
        <v>2572.79</v>
      </c>
      <c r="I93" s="14">
        <f>IFERROR(VLOOKUP(C93,SRA!B:T,19,0),"")</f>
        <v>0</v>
      </c>
      <c r="J93" s="14">
        <f>IFERROR(VLOOKUP(C93,AGOSTO!B:F,3,0),"")</f>
        <v>2572.79</v>
      </c>
      <c r="K93" s="14">
        <f t="shared" si="2"/>
        <v>838.61000000000013</v>
      </c>
      <c r="L93" s="14">
        <f>IFERROR(VLOOKUP(C93,AGOSTO!B:H,7,0),"")</f>
        <v>1734.1799999999998</v>
      </c>
      <c r="M93" s="48" t="str">
        <f>IFERROR(VLOOKUP(C93,FÉRIAS!C:D,2,0),"")</f>
        <v/>
      </c>
      <c r="N93" s="33" t="str">
        <f>IFERROR(VLOOKUP(C93,#REF!,2,0),"")</f>
        <v/>
      </c>
    </row>
    <row r="94" spans="2:14" s="33" customFormat="1">
      <c r="B94" s="20">
        <f t="shared" si="3"/>
        <v>86</v>
      </c>
      <c r="C94" s="44">
        <v>1126</v>
      </c>
      <c r="D94" s="45" t="s">
        <v>24</v>
      </c>
      <c r="E94" s="20" t="str">
        <f>IFERROR(VLOOKUP(C94,SRA!B:I,8,0),"")</f>
        <v>CLT</v>
      </c>
      <c r="F94" s="32" t="s">
        <v>586</v>
      </c>
      <c r="G94" s="20" t="str">
        <f>IFERROR(VLOOKUP(VLOOKUP(C94,SRA!B:F,5,0),FUNÇÃO!A:B,2,0),"")</f>
        <v>TEC. EM ADM. E FI</v>
      </c>
      <c r="H94" s="14">
        <f>IFERROR(VLOOKUP(C94,SRA!B:T,18,0),"")</f>
        <v>5367.85</v>
      </c>
      <c r="I94" s="14">
        <f>IFERROR(VLOOKUP(C94,SRA!B:T,19,0),"")</f>
        <v>0</v>
      </c>
      <c r="J94" s="14">
        <f>IFERROR(VLOOKUP(C94,AGOSTO!B:F,3,0),"")</f>
        <v>5367.85</v>
      </c>
      <c r="K94" s="14">
        <f t="shared" si="2"/>
        <v>2049.6500000000005</v>
      </c>
      <c r="L94" s="14">
        <f>IFERROR(VLOOKUP(C94,AGOSTO!B:H,7,0),"")</f>
        <v>3318.2</v>
      </c>
      <c r="M94" s="48" t="str">
        <f>IFERROR(VLOOKUP(C94,FÉRIAS!C:D,2,0),"")</f>
        <v/>
      </c>
      <c r="N94" s="33" t="str">
        <f>IFERROR(VLOOKUP(C94,#REF!,2,0),"")</f>
        <v/>
      </c>
    </row>
    <row r="95" spans="2:14" s="33" customFormat="1">
      <c r="B95" s="20">
        <f t="shared" si="3"/>
        <v>87</v>
      </c>
      <c r="C95" s="44">
        <v>1135</v>
      </c>
      <c r="D95" s="45" t="s">
        <v>417</v>
      </c>
      <c r="E95" s="20" t="str">
        <f>IFERROR(VLOOKUP(C95,SRA!B:I,8,0),"")</f>
        <v>CLT</v>
      </c>
      <c r="F95" s="32" t="s">
        <v>586</v>
      </c>
      <c r="G95" s="20" t="str">
        <f>IFERROR(VLOOKUP(VLOOKUP(C95,SRA!B:F,5,0),FUNÇÃO!A:B,2,0),"")</f>
        <v>TEC. EM ADM. E FI</v>
      </c>
      <c r="H95" s="14">
        <f>IFERROR(VLOOKUP(C95,SRA!B:T,18,0),"")</f>
        <v>2824.62</v>
      </c>
      <c r="I95" s="14">
        <f>IFERROR(VLOOKUP(C95,SRA!B:T,19,0),"")</f>
        <v>0</v>
      </c>
      <c r="J95" s="14">
        <f>IFERROR(VLOOKUP(C95,AGOSTO!B:F,3,0),"")</f>
        <v>2824.62</v>
      </c>
      <c r="K95" s="14">
        <f t="shared" si="2"/>
        <v>1125.08</v>
      </c>
      <c r="L95" s="14">
        <f>IFERROR(VLOOKUP(C95,AGOSTO!B:H,7,0),"")</f>
        <v>1699.54</v>
      </c>
      <c r="M95" s="48" t="str">
        <f>IFERROR(VLOOKUP(C95,FÉRIAS!C:D,2,0),"")</f>
        <v/>
      </c>
      <c r="N95" s="33" t="str">
        <f>IFERROR(VLOOKUP(C95,#REF!,2,0),"")</f>
        <v/>
      </c>
    </row>
    <row r="96" spans="2:14" s="33" customFormat="1">
      <c r="B96" s="20">
        <f t="shared" si="3"/>
        <v>88</v>
      </c>
      <c r="C96" s="44">
        <v>1159</v>
      </c>
      <c r="D96" s="45" t="s">
        <v>25</v>
      </c>
      <c r="E96" s="20" t="str">
        <f>IFERROR(VLOOKUP(C96,SRA!B:I,8,0),"")</f>
        <v>CLT</v>
      </c>
      <c r="F96" s="32" t="s">
        <v>586</v>
      </c>
      <c r="G96" s="20" t="str">
        <f>IFERROR(VLOOKUP(VLOOKUP(C96,SRA!B:F,5,0),FUNÇÃO!A:B,2,0),"")</f>
        <v>OP. DE PROD. IND.</v>
      </c>
      <c r="H96" s="14">
        <f>IFERROR(VLOOKUP(C96,SRA!B:T,18,0),"")</f>
        <v>1579.46</v>
      </c>
      <c r="I96" s="14">
        <f>IFERROR(VLOOKUP(C96,SRA!B:T,19,0),"")</f>
        <v>0</v>
      </c>
      <c r="J96" s="14">
        <f>IFERROR(VLOOKUP(C96,AGOSTO!B:F,3,0),"")</f>
        <v>1754.96</v>
      </c>
      <c r="K96" s="14">
        <f t="shared" si="2"/>
        <v>1632.58</v>
      </c>
      <c r="L96" s="14">
        <f>IFERROR(VLOOKUP(C96,AGOSTO!B:H,7,0),"")</f>
        <v>122.38</v>
      </c>
      <c r="M96" s="48" t="str">
        <f>IFERROR(VLOOKUP(C96,FÉRIAS!C:D,2,0),"")</f>
        <v/>
      </c>
      <c r="N96" s="33" t="str">
        <f>IFERROR(VLOOKUP(C96,#REF!,2,0),"")</f>
        <v/>
      </c>
    </row>
    <row r="97" spans="2:14" s="33" customFormat="1">
      <c r="B97" s="20">
        <f t="shared" si="3"/>
        <v>89</v>
      </c>
      <c r="C97" s="44">
        <v>1164</v>
      </c>
      <c r="D97" s="45" t="s">
        <v>26</v>
      </c>
      <c r="E97" s="20" t="str">
        <f>IFERROR(VLOOKUP(C97,SRA!B:I,8,0),"")</f>
        <v>CLT</v>
      </c>
      <c r="F97" s="32" t="s">
        <v>586</v>
      </c>
      <c r="G97" s="20" t="str">
        <f>IFERROR(VLOOKUP(VLOOKUP(C97,SRA!B:F,5,0),FUNÇÃO!A:B,2,0),"")</f>
        <v>TEC. EM ADM. E FI</v>
      </c>
      <c r="H97" s="14">
        <f>IFERROR(VLOOKUP(C97,SRA!B:T,18,0),"")</f>
        <v>4381.8999999999996</v>
      </c>
      <c r="I97" s="14">
        <f>IFERROR(VLOOKUP(C97,SRA!B:T,19,0),"")</f>
        <v>0</v>
      </c>
      <c r="J97" s="14">
        <f>IFERROR(VLOOKUP(C97,AGOSTO!B:F,3,0),"")</f>
        <v>4381.8999999999996</v>
      </c>
      <c r="K97" s="14">
        <f t="shared" si="2"/>
        <v>1057.3999999999996</v>
      </c>
      <c r="L97" s="14">
        <f>IFERROR(VLOOKUP(C97,AGOSTO!B:H,7,0),"")</f>
        <v>3324.5</v>
      </c>
      <c r="M97" s="48" t="str">
        <f>IFERROR(VLOOKUP(C97,FÉRIAS!C:D,2,0),"")</f>
        <v/>
      </c>
      <c r="N97" s="33" t="str">
        <f>IFERROR(VLOOKUP(C97,#REF!,2,0),"")</f>
        <v/>
      </c>
    </row>
    <row r="98" spans="2:14" s="33" customFormat="1">
      <c r="B98" s="20">
        <f t="shared" si="3"/>
        <v>90</v>
      </c>
      <c r="C98" s="44">
        <v>1169</v>
      </c>
      <c r="D98" s="45" t="s">
        <v>27</v>
      </c>
      <c r="E98" s="20" t="str">
        <f>IFERROR(VLOOKUP(C98,SRA!B:I,8,0),"")</f>
        <v>CLT</v>
      </c>
      <c r="F98" s="32" t="s">
        <v>586</v>
      </c>
      <c r="G98" s="20" t="str">
        <f>IFERROR(VLOOKUP(VLOOKUP(C98,SRA!B:F,5,0),FUNÇÃO!A:B,2,0),"")</f>
        <v>OP. DE PROD. IND.</v>
      </c>
      <c r="H98" s="14">
        <f>IFERROR(VLOOKUP(C98,SRA!B:T,18,0),"")</f>
        <v>2701.41</v>
      </c>
      <c r="I98" s="14">
        <f>IFERROR(VLOOKUP(C98,SRA!B:T,19,0),"")</f>
        <v>0</v>
      </c>
      <c r="J98" s="14">
        <f>IFERROR(VLOOKUP(C98,AGOSTO!B:F,3,0),"")</f>
        <v>3963.56</v>
      </c>
      <c r="K98" s="14">
        <f t="shared" si="2"/>
        <v>2679.49</v>
      </c>
      <c r="L98" s="14">
        <f>IFERROR(VLOOKUP(C98,AGOSTO!B:H,7,0),"")</f>
        <v>1284.07</v>
      </c>
      <c r="M98" s="48" t="str">
        <f>IFERROR(VLOOKUP(C98,FÉRIAS!C:D,2,0),"")</f>
        <v/>
      </c>
      <c r="N98" s="33" t="str">
        <f>IFERROR(VLOOKUP(C98,#REF!,2,0),"")</f>
        <v/>
      </c>
    </row>
    <row r="99" spans="2:14" s="33" customFormat="1">
      <c r="B99" s="20">
        <f t="shared" si="3"/>
        <v>91</v>
      </c>
      <c r="C99" s="44">
        <v>1177</v>
      </c>
      <c r="D99" s="45" t="s">
        <v>28</v>
      </c>
      <c r="E99" s="20" t="str">
        <f>IFERROR(VLOOKUP(C99,SRA!B:I,8,0),"")</f>
        <v>CLT</v>
      </c>
      <c r="F99" s="32" t="s">
        <v>586</v>
      </c>
      <c r="G99" s="20" t="str">
        <f>IFERROR(VLOOKUP(VLOOKUP(C99,SRA!B:F,5,0),FUNÇÃO!A:B,2,0),"")</f>
        <v>TEC. EM ADM. E FI</v>
      </c>
      <c r="H99" s="14">
        <f>IFERROR(VLOOKUP(C99,SRA!B:T,18,0),"")</f>
        <v>3114.15</v>
      </c>
      <c r="I99" s="14">
        <f>IFERROR(VLOOKUP(C99,SRA!B:T,19,0),"")</f>
        <v>0</v>
      </c>
      <c r="J99" s="14">
        <f>IFERROR(VLOOKUP(C99,AGOSTO!B:F,3,0),"")</f>
        <v>3114.16</v>
      </c>
      <c r="K99" s="14">
        <f t="shared" si="2"/>
        <v>1674.1299999999999</v>
      </c>
      <c r="L99" s="14">
        <f>IFERROR(VLOOKUP(C99,AGOSTO!B:H,7,0),"")</f>
        <v>1440.03</v>
      </c>
      <c r="M99" s="48" t="str">
        <f>IFERROR(VLOOKUP(C99,FÉRIAS!C:D,2,0),"")</f>
        <v/>
      </c>
      <c r="N99" s="33" t="str">
        <f>IFERROR(VLOOKUP(C99,#REF!,2,0),"")</f>
        <v/>
      </c>
    </row>
    <row r="100" spans="2:14" s="33" customFormat="1">
      <c r="B100" s="20">
        <f t="shared" si="3"/>
        <v>92</v>
      </c>
      <c r="C100" s="44">
        <v>1221</v>
      </c>
      <c r="D100" s="45" t="s">
        <v>29</v>
      </c>
      <c r="E100" s="20" t="str">
        <f>IFERROR(VLOOKUP(C100,SRA!B:I,8,0),"")</f>
        <v>CLT</v>
      </c>
      <c r="F100" s="32" t="s">
        <v>586</v>
      </c>
      <c r="G100" s="20" t="str">
        <f>IFERROR(VLOOKUP(VLOOKUP(C100,SRA!B:F,5,0),FUNÇÃO!A:B,2,0),"")</f>
        <v>ANALISTA EM PCP</v>
      </c>
      <c r="H100" s="14">
        <f>IFERROR(VLOOKUP(C100,SRA!B:T,18,0),"")</f>
        <v>7962.09</v>
      </c>
      <c r="I100" s="14">
        <f>IFERROR(VLOOKUP(C100,SRA!B:T,19,0),"")</f>
        <v>0</v>
      </c>
      <c r="J100" s="14">
        <f>IFERROR(VLOOKUP(C100,AGOSTO!B:F,3,0),"")</f>
        <v>11500.8</v>
      </c>
      <c r="K100" s="14">
        <f t="shared" si="2"/>
        <v>5980.6599999999989</v>
      </c>
      <c r="L100" s="14">
        <f>IFERROR(VLOOKUP(C100,AGOSTO!B:H,7,0),"")</f>
        <v>5520.14</v>
      </c>
      <c r="M100" s="48" t="str">
        <f>IFERROR(VLOOKUP(C100,FÉRIAS!C:D,2,0),"")</f>
        <v/>
      </c>
      <c r="N100" s="33" t="str">
        <f>IFERROR(VLOOKUP(C100,#REF!,2,0),"")</f>
        <v/>
      </c>
    </row>
    <row r="101" spans="2:14" s="33" customFormat="1">
      <c r="B101" s="20">
        <f t="shared" si="3"/>
        <v>93</v>
      </c>
      <c r="C101" s="44">
        <v>1229</v>
      </c>
      <c r="D101" s="45" t="s">
        <v>30</v>
      </c>
      <c r="E101" s="20" t="str">
        <f>IFERROR(VLOOKUP(C101,SRA!B:I,8,0),"")</f>
        <v>CLT</v>
      </c>
      <c r="F101" s="32" t="s">
        <v>586</v>
      </c>
      <c r="G101" s="20" t="str">
        <f>IFERROR(VLOOKUP(VLOOKUP(C101,SRA!B:F,5,0),FUNÇÃO!A:B,2,0),"")</f>
        <v>OP. DE PROD. IND.</v>
      </c>
      <c r="H101" s="14">
        <f>IFERROR(VLOOKUP(C101,SRA!B:T,18,0),"")</f>
        <v>3283.6</v>
      </c>
      <c r="I101" s="14">
        <f>IFERROR(VLOOKUP(C101,SRA!B:T,19,0),"")</f>
        <v>0</v>
      </c>
      <c r="J101" s="14">
        <f>IFERROR(VLOOKUP(C101,AGOSTO!B:F,3,0),"")</f>
        <v>3765.86</v>
      </c>
      <c r="K101" s="14">
        <f t="shared" si="2"/>
        <v>2794.05</v>
      </c>
      <c r="L101" s="14">
        <f>IFERROR(VLOOKUP(C101,AGOSTO!B:H,7,0),"")</f>
        <v>971.81</v>
      </c>
      <c r="M101" s="48" t="str">
        <f>IFERROR(VLOOKUP(C101,FÉRIAS!C:D,2,0),"")</f>
        <v/>
      </c>
      <c r="N101" s="33" t="str">
        <f>IFERROR(VLOOKUP(C101,#REF!,2,0),"")</f>
        <v/>
      </c>
    </row>
    <row r="102" spans="2:14" s="33" customFormat="1">
      <c r="B102" s="20">
        <f t="shared" si="3"/>
        <v>94</v>
      </c>
      <c r="C102" s="44">
        <v>1243</v>
      </c>
      <c r="D102" s="45" t="s">
        <v>31</v>
      </c>
      <c r="E102" s="20" t="str">
        <f>IFERROR(VLOOKUP(C102,SRA!B:I,8,0),"")</f>
        <v>CLT</v>
      </c>
      <c r="F102" s="32" t="s">
        <v>586</v>
      </c>
      <c r="G102" s="20" t="str">
        <f>IFERROR(VLOOKUP(VLOOKUP(C102,SRA!B:F,5,0),FUNÇÃO!A:B,2,0),"")</f>
        <v>OP. DE PROD. IND.</v>
      </c>
      <c r="H102" s="14">
        <f>IFERROR(VLOOKUP(C102,SRA!B:T,18,0),"")</f>
        <v>2116.63</v>
      </c>
      <c r="I102" s="14">
        <f>IFERROR(VLOOKUP(C102,SRA!B:T,19,0),"")</f>
        <v>0</v>
      </c>
      <c r="J102" s="14">
        <f>IFERROR(VLOOKUP(C102,AGOSTO!B:F,3,0),"")</f>
        <v>2351.81</v>
      </c>
      <c r="K102" s="14">
        <f t="shared" si="2"/>
        <v>1780.26</v>
      </c>
      <c r="L102" s="14">
        <f>IFERROR(VLOOKUP(C102,AGOSTO!B:H,7,0),"")</f>
        <v>571.54999999999995</v>
      </c>
      <c r="M102" s="48" t="str">
        <f>IFERROR(VLOOKUP(C102,FÉRIAS!C:D,2,0),"")</f>
        <v/>
      </c>
      <c r="N102" s="33" t="str">
        <f>IFERROR(VLOOKUP(C102,#REF!,2,0),"")</f>
        <v/>
      </c>
    </row>
    <row r="103" spans="2:14" s="33" customFormat="1">
      <c r="B103" s="20">
        <f t="shared" si="3"/>
        <v>95</v>
      </c>
      <c r="C103" s="44">
        <v>1258</v>
      </c>
      <c r="D103" s="45" t="s">
        <v>32</v>
      </c>
      <c r="E103" s="20" t="str">
        <f>IFERROR(VLOOKUP(C103,SRA!B:I,8,0),"")</f>
        <v>CLT</v>
      </c>
      <c r="F103" s="32" t="s">
        <v>586</v>
      </c>
      <c r="G103" s="20" t="str">
        <f>IFERROR(VLOOKUP(VLOOKUP(C103,SRA!B:F,5,0),FUNÇÃO!A:B,2,0),"")</f>
        <v>TEC. EM ADM. E FI</v>
      </c>
      <c r="H103" s="14">
        <f>IFERROR(VLOOKUP(C103,SRA!B:T,18,0),"")</f>
        <v>5073.3500000000004</v>
      </c>
      <c r="I103" s="14">
        <f>IFERROR(VLOOKUP(C103,SRA!B:T,19,0),"")</f>
        <v>0</v>
      </c>
      <c r="J103" s="14">
        <f>IFERROR(VLOOKUP(C103,AGOSTO!B:F,3,0),"")</f>
        <v>5637.06</v>
      </c>
      <c r="K103" s="14">
        <f t="shared" si="2"/>
        <v>4231.7300000000005</v>
      </c>
      <c r="L103" s="14">
        <f>IFERROR(VLOOKUP(C103,AGOSTO!B:H,7,0),"")</f>
        <v>1405.33</v>
      </c>
      <c r="M103" s="48" t="str">
        <f>IFERROR(VLOOKUP(C103,FÉRIAS!C:D,2,0),"")</f>
        <v/>
      </c>
      <c r="N103" s="33" t="str">
        <f>IFERROR(VLOOKUP(C103,#REF!,2,0),"")</f>
        <v/>
      </c>
    </row>
    <row r="104" spans="2:14" s="33" customFormat="1">
      <c r="B104" s="20">
        <f t="shared" si="3"/>
        <v>96</v>
      </c>
      <c r="C104" s="44">
        <v>1263</v>
      </c>
      <c r="D104" s="45" t="s">
        <v>33</v>
      </c>
      <c r="E104" s="20" t="str">
        <f>IFERROR(VLOOKUP(C104,SRA!B:I,8,0),"")</f>
        <v>CLT</v>
      </c>
      <c r="F104" s="32" t="s">
        <v>586</v>
      </c>
      <c r="G104" s="20" t="str">
        <f>IFERROR(VLOOKUP(VLOOKUP(C104,SRA!B:F,5,0),FUNÇÃO!A:B,2,0),"")</f>
        <v>FARMACEUTICO IND</v>
      </c>
      <c r="H104" s="14">
        <f>IFERROR(VLOOKUP(C104,SRA!B:T,18,0),"")</f>
        <v>11165.88</v>
      </c>
      <c r="I104" s="14">
        <f>IFERROR(VLOOKUP(C104,SRA!B:T,19,0),"")</f>
        <v>0</v>
      </c>
      <c r="J104" s="14">
        <f>IFERROR(VLOOKUP(C104,AGOSTO!B:F,3,0),"")</f>
        <v>11165.88</v>
      </c>
      <c r="K104" s="14">
        <f t="shared" si="2"/>
        <v>4630.2799999999988</v>
      </c>
      <c r="L104" s="14">
        <f>IFERROR(VLOOKUP(C104,AGOSTO!B:H,7,0),"")</f>
        <v>6535.6</v>
      </c>
      <c r="M104" s="48" t="str">
        <f>IFERROR(VLOOKUP(C104,FÉRIAS!C:D,2,0),"")</f>
        <v/>
      </c>
      <c r="N104" s="33" t="str">
        <f>IFERROR(VLOOKUP(C104,#REF!,2,0),"")</f>
        <v/>
      </c>
    </row>
    <row r="105" spans="2:14" s="33" customFormat="1">
      <c r="B105" s="20">
        <f t="shared" si="3"/>
        <v>97</v>
      </c>
      <c r="C105" s="44">
        <v>1267</v>
      </c>
      <c r="D105" s="45" t="s">
        <v>34</v>
      </c>
      <c r="E105" s="20" t="str">
        <f>IFERROR(VLOOKUP(C105,SRA!B:I,8,0),"")</f>
        <v>CLT</v>
      </c>
      <c r="F105" s="32" t="s">
        <v>586</v>
      </c>
      <c r="G105" s="20" t="str">
        <f>IFERROR(VLOOKUP(VLOOKUP(C105,SRA!B:F,5,0),FUNÇÃO!A:B,2,0),"")</f>
        <v>FARMACEUTICO IND</v>
      </c>
      <c r="H105" s="14">
        <f>IFERROR(VLOOKUP(C105,SRA!B:T,18,0),"")</f>
        <v>17172.39</v>
      </c>
      <c r="I105" s="14">
        <f>IFERROR(VLOOKUP(C105,SRA!B:T,19,0),"")</f>
        <v>0</v>
      </c>
      <c r="J105" s="14">
        <f>IFERROR(VLOOKUP(C105,AGOSTO!B:F,3,0),"")</f>
        <v>18126.419999999998</v>
      </c>
      <c r="K105" s="14">
        <f t="shared" si="2"/>
        <v>8917.8999999999978</v>
      </c>
      <c r="L105" s="14">
        <f>IFERROR(VLOOKUP(C105,AGOSTO!B:H,7,0),"")</f>
        <v>9208.52</v>
      </c>
      <c r="M105" s="48" t="str">
        <f>IFERROR(VLOOKUP(C105,FÉRIAS!C:D,2,0),"")</f>
        <v/>
      </c>
      <c r="N105" s="33" t="str">
        <f>IFERROR(VLOOKUP(C105,#REF!,2,0),"")</f>
        <v/>
      </c>
    </row>
    <row r="106" spans="2:14" s="33" customFormat="1">
      <c r="B106" s="20">
        <f t="shared" si="3"/>
        <v>98</v>
      </c>
      <c r="C106" s="44">
        <v>1269</v>
      </c>
      <c r="D106" s="45" t="s">
        <v>35</v>
      </c>
      <c r="E106" s="20" t="str">
        <f>IFERROR(VLOOKUP(C106,SRA!B:I,8,0),"")</f>
        <v>CLT</v>
      </c>
      <c r="F106" s="32" t="s">
        <v>586</v>
      </c>
      <c r="G106" s="20" t="str">
        <f>IFERROR(VLOOKUP(VLOOKUP(C106,SRA!B:F,5,0),FUNÇÃO!A:B,2,0),"")</f>
        <v>ASS. DE SERVICOS</v>
      </c>
      <c r="H106" s="14">
        <f>IFERROR(VLOOKUP(C106,SRA!B:T,18,0),"")</f>
        <v>1579.46</v>
      </c>
      <c r="I106" s="14">
        <f>IFERROR(VLOOKUP(C106,SRA!B:T,19,0),"")</f>
        <v>0</v>
      </c>
      <c r="J106" s="14">
        <f>IFERROR(VLOOKUP(C106,AGOSTO!B:F,3,0),"")</f>
        <v>1579.46</v>
      </c>
      <c r="K106" s="14">
        <f t="shared" si="2"/>
        <v>307.26000000000022</v>
      </c>
      <c r="L106" s="14">
        <f>IFERROR(VLOOKUP(C106,AGOSTO!B:H,7,0),"")</f>
        <v>1272.1999999999998</v>
      </c>
      <c r="M106" s="48" t="str">
        <f>IFERROR(VLOOKUP(C106,FÉRIAS!C:D,2,0),"")</f>
        <v/>
      </c>
      <c r="N106" s="33" t="str">
        <f>IFERROR(VLOOKUP(C106,#REF!,2,0),"")</f>
        <v/>
      </c>
    </row>
    <row r="107" spans="2:14" s="33" customFormat="1">
      <c r="B107" s="20">
        <f t="shared" si="3"/>
        <v>99</v>
      </c>
      <c r="C107" s="44">
        <v>1328</v>
      </c>
      <c r="D107" s="45" t="s">
        <v>36</v>
      </c>
      <c r="E107" s="20" t="str">
        <f>IFERROR(VLOOKUP(C107,SRA!B:I,8,0),"")</f>
        <v>CLT</v>
      </c>
      <c r="F107" s="32" t="s">
        <v>586</v>
      </c>
      <c r="G107" s="20" t="str">
        <f>IFERROR(VLOOKUP(VLOOKUP(C107,SRA!B:F,5,0),FUNÇÃO!A:B,2,0),"")</f>
        <v>TEC. EM ADM. E FI</v>
      </c>
      <c r="H107" s="14">
        <f>IFERROR(VLOOKUP(C107,SRA!B:T,18,0),"")</f>
        <v>3114.15</v>
      </c>
      <c r="I107" s="14">
        <f>IFERROR(VLOOKUP(C107,SRA!B:T,19,0),"")</f>
        <v>0</v>
      </c>
      <c r="J107" s="14">
        <f>IFERROR(VLOOKUP(C107,AGOSTO!B:F,3,0),"")</f>
        <v>3114.15</v>
      </c>
      <c r="K107" s="14">
        <f t="shared" si="2"/>
        <v>1119.2600000000002</v>
      </c>
      <c r="L107" s="14">
        <f>IFERROR(VLOOKUP(C107,AGOSTO!B:H,7,0),"")</f>
        <v>1994.8899999999999</v>
      </c>
      <c r="M107" s="48" t="str">
        <f>IFERROR(VLOOKUP(C107,FÉRIAS!C:D,2,0),"")</f>
        <v/>
      </c>
      <c r="N107" s="33" t="str">
        <f>IFERROR(VLOOKUP(C107,#REF!,2,0),"")</f>
        <v/>
      </c>
    </row>
    <row r="108" spans="2:14" s="33" customFormat="1">
      <c r="B108" s="20">
        <f t="shared" si="3"/>
        <v>100</v>
      </c>
      <c r="C108" s="44">
        <v>1330</v>
      </c>
      <c r="D108" s="45" t="s">
        <v>37</v>
      </c>
      <c r="E108" s="20" t="str">
        <f>IFERROR(VLOOKUP(C108,SRA!B:I,8,0),"")</f>
        <v>CLT</v>
      </c>
      <c r="F108" s="32" t="s">
        <v>586</v>
      </c>
      <c r="G108" s="20" t="str">
        <f>IFERROR(VLOOKUP(VLOOKUP(C108,SRA!B:F,5,0),FUNÇÃO!A:B,2,0),"")</f>
        <v>OP. DE PROD. IND.</v>
      </c>
      <c r="H108" s="14">
        <f>IFERROR(VLOOKUP(C108,SRA!B:T,18,0),"")</f>
        <v>2836.49</v>
      </c>
      <c r="I108" s="14">
        <f>IFERROR(VLOOKUP(C108,SRA!B:T,19,0),"")</f>
        <v>0</v>
      </c>
      <c r="J108" s="14">
        <f>IFERROR(VLOOKUP(C108,AGOSTO!B:F,3,0),"")</f>
        <v>4174.5600000000004</v>
      </c>
      <c r="K108" s="14">
        <f t="shared" si="2"/>
        <v>2948.05</v>
      </c>
      <c r="L108" s="14">
        <f>IFERROR(VLOOKUP(C108,AGOSTO!B:H,7,0),"")</f>
        <v>1226.51</v>
      </c>
      <c r="M108" s="48" t="str">
        <f>IFERROR(VLOOKUP(C108,FÉRIAS!C:D,2,0),"")</f>
        <v/>
      </c>
      <c r="N108" s="33" t="str">
        <f>IFERROR(VLOOKUP(C108,#REF!,2,0),"")</f>
        <v/>
      </c>
    </row>
    <row r="109" spans="2:14" s="33" customFormat="1">
      <c r="B109" s="20">
        <f t="shared" si="3"/>
        <v>101</v>
      </c>
      <c r="C109" s="44">
        <v>1333</v>
      </c>
      <c r="D109" s="45" t="s">
        <v>38</v>
      </c>
      <c r="E109" s="20" t="str">
        <f>IFERROR(VLOOKUP(C109,SRA!B:I,8,0),"")</f>
        <v>CLT</v>
      </c>
      <c r="F109" s="32" t="s">
        <v>586</v>
      </c>
      <c r="G109" s="20" t="str">
        <f>IFERROR(VLOOKUP(VLOOKUP(C109,SRA!B:F,5,0),FUNÇÃO!A:B,2,0),"")</f>
        <v>OP. DE PROD. IND.</v>
      </c>
      <c r="H109" s="14">
        <f>IFERROR(VLOOKUP(C109,SRA!B:T,18,0),"")</f>
        <v>3127.25</v>
      </c>
      <c r="I109" s="14">
        <f>IFERROR(VLOOKUP(C109,SRA!B:T,19,0),"")</f>
        <v>0</v>
      </c>
      <c r="J109" s="14">
        <f>IFERROR(VLOOKUP(C109,AGOSTO!B:F,3,0),"")</f>
        <v>3127.25</v>
      </c>
      <c r="K109" s="14">
        <f t="shared" si="2"/>
        <v>1078.8699999999999</v>
      </c>
      <c r="L109" s="14">
        <f>IFERROR(VLOOKUP(C109,AGOSTO!B:H,7,0),"")</f>
        <v>2048.38</v>
      </c>
      <c r="M109" s="48" t="str">
        <f>IFERROR(VLOOKUP(C109,FÉRIAS!C:D,2,0),"")</f>
        <v/>
      </c>
      <c r="N109" s="33" t="str">
        <f>IFERROR(VLOOKUP(C109,#REF!,2,0),"")</f>
        <v/>
      </c>
    </row>
    <row r="110" spans="2:14" s="33" customFormat="1">
      <c r="B110" s="20">
        <f t="shared" si="3"/>
        <v>102</v>
      </c>
      <c r="C110" s="44">
        <v>1337</v>
      </c>
      <c r="D110" s="45" t="s">
        <v>39</v>
      </c>
      <c r="E110" s="20" t="str">
        <f>IFERROR(VLOOKUP(C110,SRA!B:I,8,0),"")</f>
        <v>CLT</v>
      </c>
      <c r="F110" s="32" t="s">
        <v>586</v>
      </c>
      <c r="G110" s="20" t="str">
        <f>IFERROR(VLOOKUP(VLOOKUP(C110,SRA!B:F,5,0),FUNÇÃO!A:B,2,0),"")</f>
        <v>TEC. EM ADM. E FI</v>
      </c>
      <c r="H110" s="14">
        <f>IFERROR(VLOOKUP(C110,SRA!B:T,18,0),"")</f>
        <v>3879.02</v>
      </c>
      <c r="I110" s="14">
        <f>IFERROR(VLOOKUP(C110,SRA!B:T,19,0),"")</f>
        <v>0</v>
      </c>
      <c r="J110" s="14">
        <f>IFERROR(VLOOKUP(C110,AGOSTO!B:F,3,0),"")</f>
        <v>3879.02</v>
      </c>
      <c r="K110" s="14">
        <f t="shared" si="2"/>
        <v>1628.7800000000002</v>
      </c>
      <c r="L110" s="14">
        <f>IFERROR(VLOOKUP(C110,AGOSTO!B:H,7,0),"")</f>
        <v>2250.2399999999998</v>
      </c>
      <c r="M110" s="48" t="str">
        <f>IFERROR(VLOOKUP(C110,FÉRIAS!C:D,2,0),"")</f>
        <v/>
      </c>
      <c r="N110" s="33" t="str">
        <f>IFERROR(VLOOKUP(C110,#REF!,2,0),"")</f>
        <v/>
      </c>
    </row>
    <row r="111" spans="2:14" s="33" customFormat="1">
      <c r="B111" s="20">
        <f t="shared" si="3"/>
        <v>103</v>
      </c>
      <c r="C111" s="44">
        <v>1363</v>
      </c>
      <c r="D111" s="45" t="s">
        <v>40</v>
      </c>
      <c r="E111" s="20" t="str">
        <f>IFERROR(VLOOKUP(C111,SRA!B:I,8,0),"")</f>
        <v>CLT</v>
      </c>
      <c r="F111" s="32" t="s">
        <v>586</v>
      </c>
      <c r="G111" s="20" t="str">
        <f>IFERROR(VLOOKUP(VLOOKUP(C111,SRA!B:F,5,0),FUNÇÃO!A:B,2,0),"")</f>
        <v>TEC. EM ADM. E FI</v>
      </c>
      <c r="H111" s="14">
        <f>IFERROR(VLOOKUP(C111,SRA!B:T,18,0),"")</f>
        <v>3433.36</v>
      </c>
      <c r="I111" s="14">
        <f>IFERROR(VLOOKUP(C111,SRA!B:T,19,0),"")</f>
        <v>708.95</v>
      </c>
      <c r="J111" s="14">
        <f>IFERROR(VLOOKUP(C111,AGOSTO!B:F,3,0),"")</f>
        <v>4142.3100000000004</v>
      </c>
      <c r="K111" s="14">
        <f t="shared" si="2"/>
        <v>1196.7400000000002</v>
      </c>
      <c r="L111" s="14">
        <f>IFERROR(VLOOKUP(C111,AGOSTO!B:H,7,0),"")</f>
        <v>2945.57</v>
      </c>
      <c r="M111" s="48" t="str">
        <f>IFERROR(VLOOKUP(C111,FÉRIAS!C:D,2,0),"")</f>
        <v/>
      </c>
      <c r="N111" s="33" t="str">
        <f>IFERROR(VLOOKUP(C111,#REF!,2,0),"")</f>
        <v/>
      </c>
    </row>
    <row r="112" spans="2:14" s="33" customFormat="1">
      <c r="B112" s="20">
        <f t="shared" si="3"/>
        <v>104</v>
      </c>
      <c r="C112" s="44">
        <v>1369</v>
      </c>
      <c r="D112" s="45" t="s">
        <v>41</v>
      </c>
      <c r="E112" s="20" t="str">
        <f>IFERROR(VLOOKUP(C112,SRA!B:I,8,0),"")</f>
        <v>CLT</v>
      </c>
      <c r="F112" s="32" t="s">
        <v>586</v>
      </c>
      <c r="G112" s="20" t="str">
        <f>IFERROR(VLOOKUP(VLOOKUP(C112,SRA!B:F,5,0),FUNÇÃO!A:B,2,0),"")</f>
        <v>TEC.EM QUALIDADE</v>
      </c>
      <c r="H112" s="14">
        <f>IFERROR(VLOOKUP(C112,SRA!B:T,18,0),"")</f>
        <v>2107.77</v>
      </c>
      <c r="I112" s="14">
        <f>IFERROR(VLOOKUP(C112,SRA!B:T,19,0),"")</f>
        <v>0</v>
      </c>
      <c r="J112" s="14">
        <f>IFERROR(VLOOKUP(C112,AGOSTO!B:F,3,0),"")</f>
        <v>2870.48</v>
      </c>
      <c r="K112" s="14">
        <f t="shared" si="2"/>
        <v>2320.56</v>
      </c>
      <c r="L112" s="14">
        <f>IFERROR(VLOOKUP(C112,AGOSTO!B:H,7,0),"")</f>
        <v>549.91999999999996</v>
      </c>
      <c r="M112" s="48" t="str">
        <f>IFERROR(VLOOKUP(C112,FÉRIAS!C:D,2,0),"")</f>
        <v/>
      </c>
      <c r="N112" s="33" t="str">
        <f>IFERROR(VLOOKUP(C112,#REF!,2,0),"")</f>
        <v/>
      </c>
    </row>
    <row r="113" spans="2:14" s="33" customFormat="1">
      <c r="B113" s="20">
        <f t="shared" si="3"/>
        <v>105</v>
      </c>
      <c r="C113" s="44">
        <v>1393</v>
      </c>
      <c r="D113" s="45" t="s">
        <v>42</v>
      </c>
      <c r="E113" s="20" t="str">
        <f>IFERROR(VLOOKUP(C113,SRA!B:I,8,0),"")</f>
        <v>CLT</v>
      </c>
      <c r="F113" s="32" t="s">
        <v>586</v>
      </c>
      <c r="G113" s="20" t="str">
        <f>IFERROR(VLOOKUP(VLOOKUP(C113,SRA!B:F,5,0),FUNÇÃO!A:B,2,0),"")</f>
        <v>TEC UTI TRA EFLUE</v>
      </c>
      <c r="H113" s="14">
        <f>IFERROR(VLOOKUP(C113,SRA!B:T,18,0),"")</f>
        <v>3114.15</v>
      </c>
      <c r="I113" s="14">
        <f>IFERROR(VLOOKUP(C113,SRA!B:T,19,0),"")</f>
        <v>0</v>
      </c>
      <c r="J113" s="14">
        <f>IFERROR(VLOOKUP(C113,AGOSTO!B:F,3,0),"")</f>
        <v>3114.15</v>
      </c>
      <c r="K113" s="14">
        <f t="shared" si="2"/>
        <v>686.00000000000045</v>
      </c>
      <c r="L113" s="14">
        <f>IFERROR(VLOOKUP(C113,AGOSTO!B:H,7,0),"")</f>
        <v>2428.1499999999996</v>
      </c>
      <c r="M113" s="48" t="str">
        <f>IFERROR(VLOOKUP(C113,FÉRIAS!C:D,2,0),"")</f>
        <v/>
      </c>
      <c r="N113" s="33" t="str">
        <f>IFERROR(VLOOKUP(C113,#REF!,2,0),"")</f>
        <v/>
      </c>
    </row>
    <row r="114" spans="2:14" s="33" customFormat="1">
      <c r="B114" s="20">
        <f t="shared" si="3"/>
        <v>106</v>
      </c>
      <c r="C114" s="44">
        <v>1413</v>
      </c>
      <c r="D114" s="45" t="s">
        <v>43</v>
      </c>
      <c r="E114" s="20" t="str">
        <f>IFERROR(VLOOKUP(C114,SRA!B:I,8,0),"")</f>
        <v>CLT</v>
      </c>
      <c r="F114" s="32" t="s">
        <v>586</v>
      </c>
      <c r="G114" s="20" t="str">
        <f>IFERROR(VLOOKUP(VLOOKUP(C114,SRA!B:F,5,0),FUNÇÃO!A:B,2,0),"")</f>
        <v>FARMACEUTICO IND</v>
      </c>
      <c r="H114" s="14">
        <f>IFERROR(VLOOKUP(C114,SRA!B:T,18,0),"")</f>
        <v>20940.45</v>
      </c>
      <c r="I114" s="14">
        <f>IFERROR(VLOOKUP(C114,SRA!B:T,19,0),"")</f>
        <v>0</v>
      </c>
      <c r="J114" s="14">
        <f>IFERROR(VLOOKUP(C114,AGOSTO!B:F,3,0),"")</f>
        <v>20940.45</v>
      </c>
      <c r="K114" s="14">
        <f t="shared" si="2"/>
        <v>8558.41</v>
      </c>
      <c r="L114" s="14">
        <f>IFERROR(VLOOKUP(C114,AGOSTO!B:H,7,0),"")</f>
        <v>12382.04</v>
      </c>
      <c r="M114" s="48" t="str">
        <f>IFERROR(VLOOKUP(C114,FÉRIAS!C:D,2,0),"")</f>
        <v/>
      </c>
      <c r="N114" s="33" t="str">
        <f>IFERROR(VLOOKUP(C114,#REF!,2,0),"")</f>
        <v/>
      </c>
    </row>
    <row r="115" spans="2:14" s="33" customFormat="1">
      <c r="B115" s="20">
        <f t="shared" si="3"/>
        <v>107</v>
      </c>
      <c r="C115" s="44">
        <v>1418</v>
      </c>
      <c r="D115" s="45" t="s">
        <v>44</v>
      </c>
      <c r="E115" s="20" t="str">
        <f>IFERROR(VLOOKUP(C115,SRA!B:I,8,0),"")</f>
        <v>CLT</v>
      </c>
      <c r="F115" s="32" t="s">
        <v>586</v>
      </c>
      <c r="G115" s="20" t="str">
        <f>IFERROR(VLOOKUP(VLOOKUP(C115,SRA!B:F,5,0),FUNÇÃO!A:B,2,0),"")</f>
        <v>TEC. COMERCIAL</v>
      </c>
      <c r="H115" s="14">
        <f>IFERROR(VLOOKUP(C115,SRA!B:T,18,0),"")</f>
        <v>3785.26</v>
      </c>
      <c r="I115" s="14">
        <f>IFERROR(VLOOKUP(C115,SRA!B:T,19,0),"")</f>
        <v>0</v>
      </c>
      <c r="J115" s="14">
        <f>IFERROR(VLOOKUP(C115,AGOSTO!B:F,3,0),"")</f>
        <v>3785.26</v>
      </c>
      <c r="K115" s="14">
        <f t="shared" si="2"/>
        <v>1545.4800000000005</v>
      </c>
      <c r="L115" s="14">
        <f>IFERROR(VLOOKUP(C115,AGOSTO!B:H,7,0),"")</f>
        <v>2239.7799999999997</v>
      </c>
      <c r="M115" s="48" t="str">
        <f>IFERROR(VLOOKUP(C115,FÉRIAS!C:D,2,0),"")</f>
        <v/>
      </c>
      <c r="N115" s="33" t="str">
        <f>IFERROR(VLOOKUP(C115,#REF!,2,0),"")</f>
        <v/>
      </c>
    </row>
    <row r="116" spans="2:14" s="33" customFormat="1">
      <c r="B116" s="20">
        <f t="shared" si="3"/>
        <v>108</v>
      </c>
      <c r="C116" s="44">
        <v>1427</v>
      </c>
      <c r="D116" s="45" t="s">
        <v>45</v>
      </c>
      <c r="E116" s="20" t="str">
        <f>IFERROR(VLOOKUP(C116,SRA!B:I,8,0),"")</f>
        <v>CLT</v>
      </c>
      <c r="F116" s="32" t="s">
        <v>586</v>
      </c>
      <c r="G116" s="20" t="str">
        <f>IFERROR(VLOOKUP(VLOOKUP(C116,SRA!B:F,5,0),FUNÇÃO!A:B,2,0),"")</f>
        <v>FARMACEUTICO IND</v>
      </c>
      <c r="H116" s="14">
        <f>IFERROR(VLOOKUP(C116,SRA!B:T,18,0),"")</f>
        <v>11165.88</v>
      </c>
      <c r="I116" s="14">
        <f>IFERROR(VLOOKUP(C116,SRA!B:T,19,0),"")</f>
        <v>0</v>
      </c>
      <c r="J116" s="14">
        <f>IFERROR(VLOOKUP(C116,AGOSTO!B:F,3,0),"")</f>
        <v>16128.49</v>
      </c>
      <c r="K116" s="14">
        <f t="shared" si="2"/>
        <v>8502.34</v>
      </c>
      <c r="L116" s="14">
        <f>IFERROR(VLOOKUP(C116,AGOSTO!B:H,7,0),"")</f>
        <v>7626.15</v>
      </c>
      <c r="M116" s="48" t="str">
        <f>IFERROR(VLOOKUP(C116,FÉRIAS!C:D,2,0),"")</f>
        <v/>
      </c>
      <c r="N116" s="33" t="str">
        <f>IFERROR(VLOOKUP(C116,#REF!,2,0),"")</f>
        <v/>
      </c>
    </row>
    <row r="117" spans="2:14" s="33" customFormat="1">
      <c r="B117" s="20">
        <f t="shared" si="3"/>
        <v>109</v>
      </c>
      <c r="C117" s="44">
        <v>1429</v>
      </c>
      <c r="D117" s="45" t="s">
        <v>46</v>
      </c>
      <c r="E117" s="20" t="str">
        <f>IFERROR(VLOOKUP(C117,SRA!B:I,8,0),"")</f>
        <v>CLT</v>
      </c>
      <c r="F117" s="32" t="s">
        <v>586</v>
      </c>
      <c r="G117" s="20" t="str">
        <f>IFERROR(VLOOKUP(VLOOKUP(C117,SRA!B:F,5,0),FUNÇÃO!A:B,2,0),"")</f>
        <v>OP. PROD. IND. (D</v>
      </c>
      <c r="H117" s="14">
        <f>IFERROR(VLOOKUP(C117,SRA!B:T,18,0),"")</f>
        <v>4072.91</v>
      </c>
      <c r="I117" s="14">
        <f>IFERROR(VLOOKUP(C117,SRA!B:T,19,0),"")</f>
        <v>0</v>
      </c>
      <c r="J117" s="14">
        <f>IFERROR(VLOOKUP(C117,AGOSTO!B:F,3,0),"")</f>
        <v>4611.71</v>
      </c>
      <c r="K117" s="14">
        <f t="shared" si="2"/>
        <v>2524.17</v>
      </c>
      <c r="L117" s="14">
        <f>IFERROR(VLOOKUP(C117,AGOSTO!B:H,7,0),"")</f>
        <v>2087.54</v>
      </c>
      <c r="M117" s="48" t="str">
        <f>IFERROR(VLOOKUP(C117,FÉRIAS!C:D,2,0),"")</f>
        <v/>
      </c>
      <c r="N117" s="33" t="str">
        <f>IFERROR(VLOOKUP(C117,#REF!,2,0),"")</f>
        <v/>
      </c>
    </row>
    <row r="118" spans="2:14" s="33" customFormat="1">
      <c r="B118" s="20">
        <f t="shared" si="3"/>
        <v>110</v>
      </c>
      <c r="C118" s="44">
        <v>1454</v>
      </c>
      <c r="D118" s="45" t="s">
        <v>47</v>
      </c>
      <c r="E118" s="20" t="str">
        <f>IFERROR(VLOOKUP(C118,SRA!B:I,8,0),"")</f>
        <v>CLT</v>
      </c>
      <c r="F118" s="32" t="s">
        <v>586</v>
      </c>
      <c r="G118" s="20" t="str">
        <f>IFERROR(VLOOKUP(VLOOKUP(C118,SRA!B:F,5,0),FUNÇÃO!A:B,2,0),"")</f>
        <v>OP. PROD. IND. (D</v>
      </c>
      <c r="H118" s="14">
        <f>IFERROR(VLOOKUP(C118,SRA!B:T,18,0),"")</f>
        <v>3729.1</v>
      </c>
      <c r="I118" s="14">
        <f>IFERROR(VLOOKUP(C118,SRA!B:T,19,0),"")</f>
        <v>0</v>
      </c>
      <c r="J118" s="14">
        <f>IFERROR(VLOOKUP(C118,AGOSTO!B:F,3,0),"")</f>
        <v>4246.99</v>
      </c>
      <c r="K118" s="14">
        <f t="shared" si="2"/>
        <v>3166.2299999999996</v>
      </c>
      <c r="L118" s="14">
        <f>IFERROR(VLOOKUP(C118,AGOSTO!B:H,7,0),"")</f>
        <v>1080.76</v>
      </c>
      <c r="M118" s="48" t="str">
        <f>IFERROR(VLOOKUP(C118,FÉRIAS!C:D,2,0),"")</f>
        <v/>
      </c>
      <c r="N118" s="33" t="str">
        <f>IFERROR(VLOOKUP(C118,#REF!,2,0),"")</f>
        <v/>
      </c>
    </row>
    <row r="119" spans="2:14" s="33" customFormat="1">
      <c r="B119" s="20">
        <f t="shared" si="3"/>
        <v>111</v>
      </c>
      <c r="C119" s="44">
        <v>1475</v>
      </c>
      <c r="D119" s="45" t="s">
        <v>48</v>
      </c>
      <c r="E119" s="20" t="str">
        <f>IFERROR(VLOOKUP(C119,SRA!B:I,8,0),"")</f>
        <v>CLT</v>
      </c>
      <c r="F119" s="32" t="s">
        <v>586</v>
      </c>
      <c r="G119" s="20" t="str">
        <f>IFERROR(VLOOKUP(VLOOKUP(C119,SRA!B:F,5,0),FUNÇÃO!A:B,2,0),"")</f>
        <v>TEC. CONTABIL</v>
      </c>
      <c r="H119" s="14">
        <f>IFERROR(VLOOKUP(C119,SRA!B:T,18,0),"")</f>
        <v>3114.15</v>
      </c>
      <c r="I119" s="14">
        <f>IFERROR(VLOOKUP(C119,SRA!B:T,19,0),"")</f>
        <v>0</v>
      </c>
      <c r="J119" s="14">
        <f>IFERROR(VLOOKUP(C119,AGOSTO!B:F,3,0),"")</f>
        <v>3114.15</v>
      </c>
      <c r="K119" s="14">
        <f t="shared" si="2"/>
        <v>700.06</v>
      </c>
      <c r="L119" s="14">
        <f>IFERROR(VLOOKUP(C119,AGOSTO!B:H,7,0),"")</f>
        <v>2414.09</v>
      </c>
      <c r="M119" s="48" t="str">
        <f>IFERROR(VLOOKUP(C119,FÉRIAS!C:D,2,0),"")</f>
        <v/>
      </c>
      <c r="N119" s="33" t="str">
        <f>IFERROR(VLOOKUP(C119,#REF!,2,0),"")</f>
        <v/>
      </c>
    </row>
    <row r="120" spans="2:14" s="33" customFormat="1">
      <c r="B120" s="20">
        <f t="shared" si="3"/>
        <v>112</v>
      </c>
      <c r="C120" s="44">
        <v>1483</v>
      </c>
      <c r="D120" s="45" t="s">
        <v>49</v>
      </c>
      <c r="E120" s="20" t="str">
        <f>IFERROR(VLOOKUP(C120,SRA!B:I,8,0),"")</f>
        <v>CLT</v>
      </c>
      <c r="F120" s="32" t="s">
        <v>586</v>
      </c>
      <c r="G120" s="20" t="str">
        <f>IFERROR(VLOOKUP(VLOOKUP(C120,SRA!B:F,5,0),FUNÇÃO!A:B,2,0),"")</f>
        <v>OP. DE PROD. IND.</v>
      </c>
      <c r="H120" s="14">
        <f>IFERROR(VLOOKUP(C120,SRA!B:T,18,0),"")</f>
        <v>1741.36</v>
      </c>
      <c r="I120" s="14">
        <f>IFERROR(VLOOKUP(C120,SRA!B:T,19,0),"")</f>
        <v>0</v>
      </c>
      <c r="J120" s="14">
        <f>IFERROR(VLOOKUP(C120,AGOSTO!B:F,3,0),"")</f>
        <v>1741.36</v>
      </c>
      <c r="K120" s="14">
        <f t="shared" si="2"/>
        <v>1165.77</v>
      </c>
      <c r="L120" s="14">
        <f>IFERROR(VLOOKUP(C120,AGOSTO!B:H,7,0),"")</f>
        <v>575.58999999999992</v>
      </c>
      <c r="M120" s="48" t="str">
        <f>IFERROR(VLOOKUP(C120,FÉRIAS!C:D,2,0),"")</f>
        <v/>
      </c>
      <c r="N120" s="33" t="str">
        <f>IFERROR(VLOOKUP(C120,#REF!,2,0),"")</f>
        <v/>
      </c>
    </row>
    <row r="121" spans="2:14" s="33" customFormat="1">
      <c r="B121" s="20">
        <f t="shared" si="3"/>
        <v>113</v>
      </c>
      <c r="C121" s="44">
        <v>1522</v>
      </c>
      <c r="D121" s="45" t="s">
        <v>50</v>
      </c>
      <c r="E121" s="20" t="str">
        <f>IFERROR(VLOOKUP(C121,SRA!B:I,8,0),"")</f>
        <v>CLT</v>
      </c>
      <c r="F121" s="32" t="s">
        <v>586</v>
      </c>
      <c r="G121" s="20" t="str">
        <f>IFERROR(VLOOKUP(VLOOKUP(C121,SRA!B:F,5,0),FUNÇÃO!A:B,2,0),"")</f>
        <v>OP. DE PROD. IND.</v>
      </c>
      <c r="H121" s="14">
        <f>IFERROR(VLOOKUP(C121,SRA!B:T,18,0),"")</f>
        <v>1504.26</v>
      </c>
      <c r="I121" s="14">
        <f>IFERROR(VLOOKUP(C121,SRA!B:T,19,0),"")</f>
        <v>0</v>
      </c>
      <c r="J121" s="14">
        <f>IFERROR(VLOOKUP(C121,AGOSTO!B:F,3,0),"")</f>
        <v>1504.26</v>
      </c>
      <c r="K121" s="14">
        <f t="shared" si="2"/>
        <v>407.82999999999993</v>
      </c>
      <c r="L121" s="14">
        <f>IFERROR(VLOOKUP(C121,AGOSTO!B:H,7,0),"")</f>
        <v>1096.43</v>
      </c>
      <c r="M121" s="48" t="str">
        <f>IFERROR(VLOOKUP(C121,FÉRIAS!C:D,2,0),"")</f>
        <v/>
      </c>
      <c r="N121" s="33" t="str">
        <f>IFERROR(VLOOKUP(C121,#REF!,2,0),"")</f>
        <v/>
      </c>
    </row>
    <row r="122" spans="2:14" s="33" customFormat="1">
      <c r="B122" s="20">
        <f t="shared" si="3"/>
        <v>114</v>
      </c>
      <c r="C122" s="44">
        <v>1536</v>
      </c>
      <c r="D122" s="45" t="s">
        <v>51</v>
      </c>
      <c r="E122" s="20" t="str">
        <f>IFERROR(VLOOKUP(C122,SRA!B:I,8,0),"")</f>
        <v>CLT</v>
      </c>
      <c r="F122" s="32" t="s">
        <v>586</v>
      </c>
      <c r="G122" s="20" t="str">
        <f>IFERROR(VLOOKUP(VLOOKUP(C122,SRA!B:F,5,0),FUNÇÃO!A:B,2,0),"")</f>
        <v>TEC. EM ADM. E FI</v>
      </c>
      <c r="H122" s="14">
        <f>IFERROR(VLOOKUP(C122,SRA!B:T,18,0),"")</f>
        <v>2824.62</v>
      </c>
      <c r="I122" s="14">
        <f>IFERROR(VLOOKUP(C122,SRA!B:T,19,0),"")</f>
        <v>0</v>
      </c>
      <c r="J122" s="14">
        <f>IFERROR(VLOOKUP(C122,AGOSTO!B:F,3,0),"")</f>
        <v>2824.62</v>
      </c>
      <c r="K122" s="14">
        <f t="shared" si="2"/>
        <v>1485.1699999999998</v>
      </c>
      <c r="L122" s="14">
        <f>IFERROR(VLOOKUP(C122,AGOSTO!B:H,7,0),"")</f>
        <v>1339.45</v>
      </c>
      <c r="M122" s="48" t="str">
        <f>IFERROR(VLOOKUP(C122,FÉRIAS!C:D,2,0),"")</f>
        <v/>
      </c>
      <c r="N122" s="33" t="str">
        <f>IFERROR(VLOOKUP(C122,#REF!,2,0),"")</f>
        <v/>
      </c>
    </row>
    <row r="123" spans="2:14" s="33" customFormat="1">
      <c r="B123" s="20">
        <f t="shared" si="3"/>
        <v>115</v>
      </c>
      <c r="C123" s="44">
        <v>1545</v>
      </c>
      <c r="D123" s="45" t="s">
        <v>52</v>
      </c>
      <c r="E123" s="20" t="str">
        <f>IFERROR(VLOOKUP(C123,SRA!B:I,8,0),"")</f>
        <v>CLT</v>
      </c>
      <c r="F123" s="32" t="s">
        <v>586</v>
      </c>
      <c r="G123" s="20" t="str">
        <f>IFERROR(VLOOKUP(VLOOKUP(C123,SRA!B:F,5,0),FUNÇÃO!A:B,2,0),"")</f>
        <v>ASS. DE SERVICOS</v>
      </c>
      <c r="H123" s="14">
        <f>IFERROR(VLOOKUP(C123,SRA!B:T,18,0),"")</f>
        <v>3376.13</v>
      </c>
      <c r="I123" s="14">
        <f>IFERROR(VLOOKUP(C123,SRA!B:T,19,0),"")</f>
        <v>0</v>
      </c>
      <c r="J123" s="14">
        <f>IFERROR(VLOOKUP(C123,AGOSTO!B:F,3,0),"")</f>
        <v>3376.13</v>
      </c>
      <c r="K123" s="14">
        <f t="shared" si="2"/>
        <v>1645.5900000000001</v>
      </c>
      <c r="L123" s="14">
        <f>IFERROR(VLOOKUP(C123,AGOSTO!B:H,7,0),"")</f>
        <v>1730.54</v>
      </c>
      <c r="M123" s="48" t="str">
        <f>IFERROR(VLOOKUP(C123,FÉRIAS!C:D,2,0),"")</f>
        <v/>
      </c>
      <c r="N123" s="33" t="str">
        <f>IFERROR(VLOOKUP(C123,#REF!,2,0),"")</f>
        <v/>
      </c>
    </row>
    <row r="124" spans="2:14" s="33" customFormat="1">
      <c r="B124" s="20">
        <f t="shared" si="3"/>
        <v>116</v>
      </c>
      <c r="C124" s="44">
        <v>1549</v>
      </c>
      <c r="D124" s="45" t="s">
        <v>53</v>
      </c>
      <c r="E124" s="20" t="str">
        <f>IFERROR(VLOOKUP(C124,SRA!B:I,8,0),"")</f>
        <v>CLT</v>
      </c>
      <c r="F124" s="32" t="s">
        <v>586</v>
      </c>
      <c r="G124" s="20" t="str">
        <f>IFERROR(VLOOKUP(VLOOKUP(C124,SRA!B:F,5,0),FUNÇÃO!A:B,2,0),"")</f>
        <v>TEC. EM ADM. E FI</v>
      </c>
      <c r="H124" s="14">
        <f>IFERROR(VLOOKUP(C124,SRA!B:T,18,0),"")</f>
        <v>3269.86</v>
      </c>
      <c r="I124" s="14">
        <f>IFERROR(VLOOKUP(C124,SRA!B:T,19,0),"")</f>
        <v>0</v>
      </c>
      <c r="J124" s="14">
        <f>IFERROR(VLOOKUP(C124,AGOSTO!B:F,3,0),"")</f>
        <v>3269.86</v>
      </c>
      <c r="K124" s="14">
        <f t="shared" si="2"/>
        <v>419.42999999999984</v>
      </c>
      <c r="L124" s="14">
        <f>IFERROR(VLOOKUP(C124,AGOSTO!B:H,7,0),"")</f>
        <v>2850.4300000000003</v>
      </c>
      <c r="M124" s="48" t="str">
        <f>IFERROR(VLOOKUP(C124,FÉRIAS!C:D,2,0),"")</f>
        <v/>
      </c>
      <c r="N124" s="33" t="str">
        <f>IFERROR(VLOOKUP(C124,#REF!,2,0),"")</f>
        <v/>
      </c>
    </row>
    <row r="125" spans="2:14" s="33" customFormat="1">
      <c r="B125" s="20">
        <f t="shared" si="3"/>
        <v>117</v>
      </c>
      <c r="C125" s="44">
        <v>1553</v>
      </c>
      <c r="D125" s="45" t="s">
        <v>54</v>
      </c>
      <c r="E125" s="20" t="str">
        <f>IFERROR(VLOOKUP(C125,SRA!B:I,8,0),"")</f>
        <v>CLT</v>
      </c>
      <c r="F125" s="32" t="s">
        <v>586</v>
      </c>
      <c r="G125" s="20" t="str">
        <f>IFERROR(VLOOKUP(VLOOKUP(C125,SRA!B:F,5,0),FUNÇÃO!A:B,2,0),"")</f>
        <v>OP. DE PROD. IND.</v>
      </c>
      <c r="H125" s="14">
        <f>IFERROR(VLOOKUP(C125,SRA!B:T,18,0),"")</f>
        <v>3127.25</v>
      </c>
      <c r="I125" s="14">
        <f>IFERROR(VLOOKUP(C125,SRA!B:T,19,0),"")</f>
        <v>0</v>
      </c>
      <c r="J125" s="14">
        <f>IFERROR(VLOOKUP(C125,AGOSTO!B:F,3,0),"")</f>
        <v>3127.25</v>
      </c>
      <c r="K125" s="14">
        <f t="shared" si="2"/>
        <v>411.63000000000011</v>
      </c>
      <c r="L125" s="14">
        <f>IFERROR(VLOOKUP(C125,AGOSTO!B:H,7,0),"")</f>
        <v>2715.62</v>
      </c>
      <c r="M125" s="48" t="str">
        <f>IFERROR(VLOOKUP(C125,FÉRIAS!C:D,2,0),"")</f>
        <v/>
      </c>
      <c r="N125" s="33" t="str">
        <f>IFERROR(VLOOKUP(C125,#REF!,2,0),"")</f>
        <v/>
      </c>
    </row>
    <row r="126" spans="2:14" s="33" customFormat="1">
      <c r="B126" s="20">
        <f t="shared" si="3"/>
        <v>118</v>
      </c>
      <c r="C126" s="44">
        <v>1554</v>
      </c>
      <c r="D126" s="45" t="s">
        <v>55</v>
      </c>
      <c r="E126" s="20" t="str">
        <f>IFERROR(VLOOKUP(C126,SRA!B:I,8,0),"")</f>
        <v>CLT</v>
      </c>
      <c r="F126" s="32" t="s">
        <v>586</v>
      </c>
      <c r="G126" s="20" t="str">
        <f>IFERROR(VLOOKUP(VLOOKUP(C126,SRA!B:F,5,0),FUNÇÃO!A:B,2,0),"")</f>
        <v>TEC. EM ADM. E FI</v>
      </c>
      <c r="H126" s="14">
        <f>IFERROR(VLOOKUP(C126,SRA!B:T,18,0),"")</f>
        <v>4831.0600000000004</v>
      </c>
      <c r="I126" s="14">
        <f>IFERROR(VLOOKUP(C126,SRA!B:T,19,0),"")</f>
        <v>0</v>
      </c>
      <c r="J126" s="14">
        <f>IFERROR(VLOOKUP(C126,AGOSTO!B:F,3,0),"")</f>
        <v>8051.77</v>
      </c>
      <c r="K126" s="14">
        <f t="shared" si="2"/>
        <v>6635.2400000000007</v>
      </c>
      <c r="L126" s="14">
        <f>IFERROR(VLOOKUP(C126,AGOSTO!B:H,7,0),"")</f>
        <v>1416.53</v>
      </c>
      <c r="M126" s="48" t="str">
        <f>IFERROR(VLOOKUP(C126,FÉRIAS!C:D,2,0),"")</f>
        <v/>
      </c>
      <c r="N126" s="33" t="str">
        <f>IFERROR(VLOOKUP(C126,#REF!,2,0),"")</f>
        <v/>
      </c>
    </row>
    <row r="127" spans="2:14" s="33" customFormat="1">
      <c r="B127" s="20">
        <f t="shared" si="3"/>
        <v>119</v>
      </c>
      <c r="C127" s="44">
        <v>1561</v>
      </c>
      <c r="D127" s="45" t="s">
        <v>56</v>
      </c>
      <c r="E127" s="20" t="str">
        <f>IFERROR(VLOOKUP(C127,SRA!B:I,8,0),"")</f>
        <v>CLT</v>
      </c>
      <c r="F127" s="32" t="s">
        <v>586</v>
      </c>
      <c r="G127" s="20" t="str">
        <f>IFERROR(VLOOKUP(VLOOKUP(C127,SRA!B:F,5,0),FUNÇÃO!A:B,2,0),"")</f>
        <v>OP. DE PROD. IND.</v>
      </c>
      <c r="H127" s="14">
        <f>IFERROR(VLOOKUP(C127,SRA!B:T,18,0),"")</f>
        <v>1504.26</v>
      </c>
      <c r="I127" s="14">
        <f>IFERROR(VLOOKUP(C127,SRA!B:T,19,0),"")</f>
        <v>0</v>
      </c>
      <c r="J127" s="14">
        <f>IFERROR(VLOOKUP(C127,AGOSTO!B:F,3,0),"")</f>
        <v>1671.4</v>
      </c>
      <c r="K127" s="14">
        <f t="shared" si="2"/>
        <v>1113.8600000000001</v>
      </c>
      <c r="L127" s="14">
        <f>IFERROR(VLOOKUP(C127,AGOSTO!B:H,7,0),"")</f>
        <v>557.54</v>
      </c>
      <c r="M127" s="48" t="str">
        <f>IFERROR(VLOOKUP(C127,FÉRIAS!C:D,2,0),"")</f>
        <v/>
      </c>
      <c r="N127" s="33" t="str">
        <f>IFERROR(VLOOKUP(C127,#REF!,2,0),"")</f>
        <v/>
      </c>
    </row>
    <row r="128" spans="2:14" s="33" customFormat="1">
      <c r="B128" s="20">
        <f t="shared" si="3"/>
        <v>120</v>
      </c>
      <c r="C128" s="44">
        <v>1588</v>
      </c>
      <c r="D128" s="45" t="s">
        <v>57</v>
      </c>
      <c r="E128" s="20" t="str">
        <f>IFERROR(VLOOKUP(C128,SRA!B:I,8,0),"")</f>
        <v>CLT</v>
      </c>
      <c r="F128" s="32" t="s">
        <v>586</v>
      </c>
      <c r="G128" s="20" t="str">
        <f>IFERROR(VLOOKUP(VLOOKUP(C128,SRA!B:F,5,0),FUNÇÃO!A:B,2,0),"")</f>
        <v>OP. DE PROD. IND.</v>
      </c>
      <c r="H128" s="14">
        <f>IFERROR(VLOOKUP(C128,SRA!B:T,18,0),"")</f>
        <v>1579.46</v>
      </c>
      <c r="I128" s="14">
        <f>IFERROR(VLOOKUP(C128,SRA!B:T,19,0),"")</f>
        <v>0</v>
      </c>
      <c r="J128" s="14">
        <f>IFERROR(VLOOKUP(C128,AGOSTO!B:F,3,0),"")</f>
        <v>1579.46</v>
      </c>
      <c r="K128" s="14">
        <f t="shared" si="2"/>
        <v>910.24</v>
      </c>
      <c r="L128" s="14">
        <f>IFERROR(VLOOKUP(C128,AGOSTO!B:H,7,0),"")</f>
        <v>669.22</v>
      </c>
      <c r="M128" s="48" t="str">
        <f>IFERROR(VLOOKUP(C128,FÉRIAS!C:D,2,0),"")</f>
        <v/>
      </c>
      <c r="N128" s="33" t="str">
        <f>IFERROR(VLOOKUP(C128,#REF!,2,0),"")</f>
        <v/>
      </c>
    </row>
    <row r="129" spans="2:14" s="33" customFormat="1">
      <c r="B129" s="20">
        <f t="shared" si="3"/>
        <v>121</v>
      </c>
      <c r="C129" s="44">
        <v>1589</v>
      </c>
      <c r="D129" s="45" t="s">
        <v>58</v>
      </c>
      <c r="E129" s="20" t="str">
        <f>IFERROR(VLOOKUP(C129,SRA!B:I,8,0),"")</f>
        <v>CLT</v>
      </c>
      <c r="F129" s="32" t="s">
        <v>586</v>
      </c>
      <c r="G129" s="20" t="str">
        <f>IFERROR(VLOOKUP(VLOOKUP(C129,SRA!B:F,5,0),FUNÇÃO!A:B,2,0),"")</f>
        <v>OP. DE PROD. IND.</v>
      </c>
      <c r="H129" s="14">
        <f>IFERROR(VLOOKUP(C129,SRA!B:T,18,0),"")</f>
        <v>1504.26</v>
      </c>
      <c r="I129" s="14">
        <f>IFERROR(VLOOKUP(C129,SRA!B:T,19,0),"")</f>
        <v>0</v>
      </c>
      <c r="J129" s="14">
        <f>IFERROR(VLOOKUP(C129,AGOSTO!B:F,3,0),"")</f>
        <v>1671.4</v>
      </c>
      <c r="K129" s="14">
        <f t="shared" si="2"/>
        <v>1136.6600000000001</v>
      </c>
      <c r="L129" s="14">
        <f>IFERROR(VLOOKUP(C129,AGOSTO!B:H,7,0),"")</f>
        <v>534.74</v>
      </c>
      <c r="M129" s="48" t="str">
        <f>IFERROR(VLOOKUP(C129,FÉRIAS!C:D,2,0),"")</f>
        <v/>
      </c>
      <c r="N129" s="33" t="str">
        <f>IFERROR(VLOOKUP(C129,#REF!,2,0),"")</f>
        <v/>
      </c>
    </row>
    <row r="130" spans="2:14" s="33" customFormat="1">
      <c r="B130" s="20">
        <f t="shared" si="3"/>
        <v>122</v>
      </c>
      <c r="C130" s="44">
        <v>1596</v>
      </c>
      <c r="D130" s="45" t="s">
        <v>59</v>
      </c>
      <c r="E130" s="20" t="str">
        <f>IFERROR(VLOOKUP(C130,SRA!B:I,8,0),"")</f>
        <v>CLT</v>
      </c>
      <c r="F130" s="32" t="s">
        <v>586</v>
      </c>
      <c r="G130" s="20" t="str">
        <f>IFERROR(VLOOKUP(VLOOKUP(C130,SRA!B:F,5,0),FUNÇÃO!A:B,2,0),"")</f>
        <v>TELEFONISTA</v>
      </c>
      <c r="H130" s="14">
        <f>IFERROR(VLOOKUP(C130,SRA!B:T,18,0),"")</f>
        <v>2116.63</v>
      </c>
      <c r="I130" s="14">
        <f>IFERROR(VLOOKUP(C130,SRA!B:T,19,0),"")</f>
        <v>0</v>
      </c>
      <c r="J130" s="14">
        <f>IFERROR(VLOOKUP(C130,AGOSTO!B:F,3,0),"")</f>
        <v>2116.63</v>
      </c>
      <c r="K130" s="14">
        <f t="shared" si="2"/>
        <v>1203.8400000000001</v>
      </c>
      <c r="L130" s="14">
        <f>IFERROR(VLOOKUP(C130,AGOSTO!B:H,7,0),"")</f>
        <v>912.79</v>
      </c>
      <c r="M130" s="48" t="str">
        <f>IFERROR(VLOOKUP(C130,FÉRIAS!C:D,2,0),"")</f>
        <v/>
      </c>
      <c r="N130" s="33" t="str">
        <f>IFERROR(VLOOKUP(C130,#REF!,2,0),"")</f>
        <v/>
      </c>
    </row>
    <row r="131" spans="2:14" s="33" customFormat="1">
      <c r="B131" s="20">
        <f t="shared" si="3"/>
        <v>123</v>
      </c>
      <c r="C131" s="44">
        <v>1597</v>
      </c>
      <c r="D131" s="45" t="s">
        <v>60</v>
      </c>
      <c r="E131" s="20" t="str">
        <f>IFERROR(VLOOKUP(C131,SRA!B:I,8,0),"")</f>
        <v>CLT</v>
      </c>
      <c r="F131" s="32" t="s">
        <v>586</v>
      </c>
      <c r="G131" s="20" t="str">
        <f>IFERROR(VLOOKUP(VLOOKUP(C131,SRA!B:F,5,0),FUNÇÃO!A:B,2,0),"")</f>
        <v>TEC. EM ADM. E FI</v>
      </c>
      <c r="H131" s="14">
        <f>IFERROR(VLOOKUP(C131,SRA!B:T,18,0),"")</f>
        <v>3114.15</v>
      </c>
      <c r="I131" s="14">
        <f>IFERROR(VLOOKUP(C131,SRA!B:T,19,0),"")</f>
        <v>0</v>
      </c>
      <c r="J131" s="14">
        <f>IFERROR(VLOOKUP(C131,AGOSTO!B:F,3,0),"")</f>
        <v>3544.15</v>
      </c>
      <c r="K131" s="14">
        <f t="shared" si="2"/>
        <v>1692.65</v>
      </c>
      <c r="L131" s="14">
        <f>IFERROR(VLOOKUP(C131,AGOSTO!B:H,7,0),"")</f>
        <v>1851.5</v>
      </c>
      <c r="M131" s="48" t="str">
        <f>IFERROR(VLOOKUP(C131,FÉRIAS!C:D,2,0),"")</f>
        <v/>
      </c>
      <c r="N131" s="33" t="str">
        <f>IFERROR(VLOOKUP(C131,#REF!,2,0),"")</f>
        <v/>
      </c>
    </row>
    <row r="132" spans="2:14" s="33" customFormat="1">
      <c r="B132" s="20">
        <f t="shared" si="3"/>
        <v>124</v>
      </c>
      <c r="C132" s="44">
        <v>1631</v>
      </c>
      <c r="D132" s="45" t="s">
        <v>61</v>
      </c>
      <c r="E132" s="20" t="str">
        <f>IFERROR(VLOOKUP(C132,SRA!B:I,8,0),"")</f>
        <v>CLT</v>
      </c>
      <c r="F132" s="32" t="s">
        <v>600</v>
      </c>
      <c r="G132" s="20" t="str">
        <f>IFERROR(VLOOKUP(VLOOKUP(C132,SRA!B:F,5,0),FUNÇÃO!A:B,2,0),"")</f>
        <v>ASS. DE SERVICOS</v>
      </c>
      <c r="H132" s="14">
        <f>IFERROR(VLOOKUP(C132,SRA!B:T,18,0),"")</f>
        <v>1919.86</v>
      </c>
      <c r="I132" s="14">
        <f>IFERROR(VLOOKUP(C132,SRA!B:T,19,0),"")</f>
        <v>0</v>
      </c>
      <c r="J132" s="14">
        <f>IFERROR(VLOOKUP(C132,AGOSTO!B:F,3,0),"")</f>
        <v>1919.86</v>
      </c>
      <c r="K132" s="14">
        <f t="shared" si="2"/>
        <v>797.31</v>
      </c>
      <c r="L132" s="14">
        <f>IFERROR(VLOOKUP(C132,AGOSTO!B:H,7,0),"")</f>
        <v>1122.55</v>
      </c>
      <c r="M132" s="48" t="str">
        <f>IFERROR(VLOOKUP(C132,FÉRIAS!C:D,2,0),"")</f>
        <v>GERSON MARTINS DA SILVA</v>
      </c>
      <c r="N132" s="33" t="str">
        <f>IFERROR(VLOOKUP(C132,#REF!,2,0),"")</f>
        <v/>
      </c>
    </row>
    <row r="133" spans="2:14" s="33" customFormat="1">
      <c r="B133" s="20">
        <f t="shared" si="3"/>
        <v>125</v>
      </c>
      <c r="C133" s="44">
        <v>1641</v>
      </c>
      <c r="D133" s="45" t="s">
        <v>62</v>
      </c>
      <c r="E133" s="20" t="str">
        <f>IFERROR(VLOOKUP(C133,SRA!B:I,8,0),"")</f>
        <v>CLT</v>
      </c>
      <c r="F133" s="32" t="s">
        <v>586</v>
      </c>
      <c r="G133" s="20" t="str">
        <f>IFERROR(VLOOKUP(VLOOKUP(C133,SRA!B:F,5,0),FUNÇÃO!A:B,2,0),"")</f>
        <v>OP. DE PROD. IND.</v>
      </c>
      <c r="H133" s="14">
        <f>IFERROR(VLOOKUP(C133,SRA!B:T,18,0),"")</f>
        <v>1919.86</v>
      </c>
      <c r="I133" s="14">
        <f>IFERROR(VLOOKUP(C133,SRA!B:T,19,0),"")</f>
        <v>0</v>
      </c>
      <c r="J133" s="14">
        <f>IFERROR(VLOOKUP(C133,AGOSTO!B:F,3,0),"")</f>
        <v>2170.7600000000002</v>
      </c>
      <c r="K133" s="14">
        <f t="shared" si="2"/>
        <v>970.44</v>
      </c>
      <c r="L133" s="14">
        <f>IFERROR(VLOOKUP(C133,AGOSTO!B:H,7,0),"")</f>
        <v>1200.3200000000002</v>
      </c>
      <c r="M133" s="48" t="str">
        <f>IFERROR(VLOOKUP(C133,FÉRIAS!C:D,2,0),"")</f>
        <v/>
      </c>
      <c r="N133" s="33" t="str">
        <f>IFERROR(VLOOKUP(C133,#REF!,2,0),"")</f>
        <v/>
      </c>
    </row>
    <row r="134" spans="2:14" s="33" customFormat="1">
      <c r="B134" s="20">
        <f t="shared" si="3"/>
        <v>126</v>
      </c>
      <c r="C134" s="44">
        <v>1650</v>
      </c>
      <c r="D134" s="45" t="s">
        <v>63</v>
      </c>
      <c r="E134" s="20" t="str">
        <f>IFERROR(VLOOKUP(C134,SRA!B:I,8,0),"")</f>
        <v>CLT</v>
      </c>
      <c r="F134" s="32" t="s">
        <v>586</v>
      </c>
      <c r="G134" s="20" t="str">
        <f>IFERROR(VLOOKUP(VLOOKUP(C134,SRA!B:F,5,0),FUNÇÃO!A:B,2,0),"")</f>
        <v>OP. DE PROD. IND.</v>
      </c>
      <c r="H134" s="14">
        <f>IFERROR(VLOOKUP(C134,SRA!B:T,18,0),"")</f>
        <v>1741.36</v>
      </c>
      <c r="I134" s="14">
        <f>IFERROR(VLOOKUP(C134,SRA!B:T,19,0),"")</f>
        <v>0</v>
      </c>
      <c r="J134" s="14">
        <f>IFERROR(VLOOKUP(C134,AGOSTO!B:F,3,0),"")</f>
        <v>1934.84</v>
      </c>
      <c r="K134" s="14">
        <f t="shared" si="2"/>
        <v>1905.82</v>
      </c>
      <c r="L134" s="14">
        <f>IFERROR(VLOOKUP(C134,AGOSTO!B:H,7,0),"")</f>
        <v>29.02</v>
      </c>
      <c r="M134" s="48" t="str">
        <f>IFERROR(VLOOKUP(C134,FÉRIAS!C:D,2,0),"")</f>
        <v/>
      </c>
      <c r="N134" s="33" t="str">
        <f>IFERROR(VLOOKUP(C134,#REF!,2,0),"")</f>
        <v/>
      </c>
    </row>
    <row r="135" spans="2:14" s="33" customFormat="1">
      <c r="B135" s="20">
        <f t="shared" si="3"/>
        <v>127</v>
      </c>
      <c r="C135" s="44">
        <v>1652</v>
      </c>
      <c r="D135" s="45" t="s">
        <v>64</v>
      </c>
      <c r="E135" s="20" t="str">
        <f>IFERROR(VLOOKUP(C135,SRA!B:I,8,0),"")</f>
        <v>CLT</v>
      </c>
      <c r="F135" s="32" t="s">
        <v>586</v>
      </c>
      <c r="G135" s="20" t="str">
        <f>IFERROR(VLOOKUP(VLOOKUP(C135,SRA!B:F,5,0),FUNÇÃO!A:B,2,0),"")</f>
        <v>OP. DE PROD. IND.</v>
      </c>
      <c r="H135" s="14">
        <f>IFERROR(VLOOKUP(C135,SRA!B:T,18,0),"")</f>
        <v>1741.36</v>
      </c>
      <c r="I135" s="14">
        <f>IFERROR(VLOOKUP(C135,SRA!B:T,19,0),"")</f>
        <v>0</v>
      </c>
      <c r="J135" s="14">
        <f>IFERROR(VLOOKUP(C135,AGOSTO!B:F,3,0),"")</f>
        <v>1955.64</v>
      </c>
      <c r="K135" s="14">
        <f t="shared" si="2"/>
        <v>977.63000000000011</v>
      </c>
      <c r="L135" s="14">
        <f>IFERROR(VLOOKUP(C135,AGOSTO!B:H,7,0),"")</f>
        <v>978.01</v>
      </c>
      <c r="M135" s="48" t="str">
        <f>IFERROR(VLOOKUP(C135,FÉRIAS!C:D,2,0),"")</f>
        <v/>
      </c>
      <c r="N135" s="33" t="str">
        <f>IFERROR(VLOOKUP(C135,#REF!,2,0),"")</f>
        <v/>
      </c>
    </row>
    <row r="136" spans="2:14" s="33" customFormat="1">
      <c r="B136" s="20">
        <f t="shared" si="3"/>
        <v>128</v>
      </c>
      <c r="C136" s="44">
        <v>1665</v>
      </c>
      <c r="D136" s="45" t="s">
        <v>65</v>
      </c>
      <c r="E136" s="20" t="str">
        <f>IFERROR(VLOOKUP(C136,SRA!B:I,8,0),"")</f>
        <v>CLT</v>
      </c>
      <c r="F136" s="32" t="s">
        <v>586</v>
      </c>
      <c r="G136" s="20" t="str">
        <f>IFERROR(VLOOKUP(VLOOKUP(C136,SRA!B:F,5,0),FUNÇÃO!A:B,2,0),"")</f>
        <v>TELEFONISTA</v>
      </c>
      <c r="H136" s="14">
        <f>IFERROR(VLOOKUP(C136,SRA!B:T,18,0),"")</f>
        <v>1919.86</v>
      </c>
      <c r="I136" s="14">
        <f>IFERROR(VLOOKUP(C136,SRA!B:T,19,0),"")</f>
        <v>0</v>
      </c>
      <c r="J136" s="14">
        <f>IFERROR(VLOOKUP(C136,AGOSTO!B:F,3,0),"")</f>
        <v>1919.86</v>
      </c>
      <c r="K136" s="14">
        <f t="shared" si="2"/>
        <v>1026.71</v>
      </c>
      <c r="L136" s="14">
        <f>IFERROR(VLOOKUP(C136,AGOSTO!B:H,7,0),"")</f>
        <v>893.15</v>
      </c>
      <c r="M136" s="48" t="str">
        <f>IFERROR(VLOOKUP(C136,FÉRIAS!C:D,2,0),"")</f>
        <v/>
      </c>
      <c r="N136" s="33" t="str">
        <f>IFERROR(VLOOKUP(C136,#REF!,2,0),"")</f>
        <v/>
      </c>
    </row>
    <row r="137" spans="2:14" s="33" customFormat="1">
      <c r="B137" s="20">
        <f t="shared" si="3"/>
        <v>129</v>
      </c>
      <c r="C137" s="44">
        <v>1672</v>
      </c>
      <c r="D137" s="45" t="s">
        <v>66</v>
      </c>
      <c r="E137" s="20" t="str">
        <f>IFERROR(VLOOKUP(C137,SRA!B:I,8,0),"")</f>
        <v>CLT</v>
      </c>
      <c r="F137" s="32" t="s">
        <v>586</v>
      </c>
      <c r="G137" s="20" t="str">
        <f>IFERROR(VLOOKUP(VLOOKUP(C137,SRA!B:F,5,0),FUNÇÃO!A:B,2,0),"")</f>
        <v>ASS. DE SERVICOS</v>
      </c>
      <c r="H137" s="14">
        <f>IFERROR(VLOOKUP(C137,SRA!B:T,18,0),"")</f>
        <v>1919.86</v>
      </c>
      <c r="I137" s="14">
        <f>IFERROR(VLOOKUP(C137,SRA!B:T,19,0),"")</f>
        <v>0</v>
      </c>
      <c r="J137" s="14">
        <f>IFERROR(VLOOKUP(C137,AGOSTO!B:F,3,0),"")</f>
        <v>1919.86</v>
      </c>
      <c r="K137" s="14">
        <f t="shared" si="2"/>
        <v>909.8599999999999</v>
      </c>
      <c r="L137" s="14">
        <f>IFERROR(VLOOKUP(C137,AGOSTO!B:H,7,0),"")</f>
        <v>1010</v>
      </c>
      <c r="M137" s="48" t="str">
        <f>IFERROR(VLOOKUP(C137,FÉRIAS!C:D,2,0),"")</f>
        <v/>
      </c>
      <c r="N137" s="33" t="str">
        <f>IFERROR(VLOOKUP(C137,#REF!,2,0),"")</f>
        <v/>
      </c>
    </row>
    <row r="138" spans="2:14" s="33" customFormat="1">
      <c r="B138" s="20">
        <f t="shared" si="3"/>
        <v>130</v>
      </c>
      <c r="C138" s="44">
        <v>1674</v>
      </c>
      <c r="D138" s="45" t="s">
        <v>67</v>
      </c>
      <c r="E138" s="20" t="str">
        <f>IFERROR(VLOOKUP(C138,SRA!B:I,8,0),"")</f>
        <v>CLT</v>
      </c>
      <c r="F138" s="32" t="s">
        <v>586</v>
      </c>
      <c r="G138" s="20" t="str">
        <f>IFERROR(VLOOKUP(VLOOKUP(C138,SRA!B:F,5,0),FUNÇÃO!A:B,2,0),"")</f>
        <v>OP. DE PROD. IND.</v>
      </c>
      <c r="H138" s="14">
        <f>IFERROR(VLOOKUP(C138,SRA!B:T,18,0),"")</f>
        <v>1579.46</v>
      </c>
      <c r="I138" s="14">
        <f>IFERROR(VLOOKUP(C138,SRA!B:T,19,0),"")</f>
        <v>0</v>
      </c>
      <c r="J138" s="14">
        <f>IFERROR(VLOOKUP(C138,AGOSTO!B:F,3,0),"")</f>
        <v>2281.4499999999998</v>
      </c>
      <c r="K138" s="14">
        <f t="shared" ref="K138:K201" si="4">J138-L138</f>
        <v>1651.6399999999999</v>
      </c>
      <c r="L138" s="14">
        <f>IFERROR(VLOOKUP(C138,AGOSTO!B:H,7,0),"")</f>
        <v>629.80999999999995</v>
      </c>
      <c r="M138" s="48" t="str">
        <f>IFERROR(VLOOKUP(C138,FÉRIAS!C:D,2,0),"")</f>
        <v/>
      </c>
      <c r="N138" s="33" t="str">
        <f>IFERROR(VLOOKUP(C138,#REF!,2,0),"")</f>
        <v/>
      </c>
    </row>
    <row r="139" spans="2:14" s="33" customFormat="1">
      <c r="B139" s="20">
        <f t="shared" ref="B139:B202" si="5">B138+1</f>
        <v>131</v>
      </c>
      <c r="C139" s="44">
        <v>1682</v>
      </c>
      <c r="D139" s="45" t="s">
        <v>437</v>
      </c>
      <c r="E139" s="20" t="str">
        <f>IFERROR(VLOOKUP(C139,SRA!B:I,8,0),"")</f>
        <v>CLT</v>
      </c>
      <c r="F139" s="32" t="s">
        <v>586</v>
      </c>
      <c r="G139" s="20" t="str">
        <f>IFERROR(VLOOKUP(VLOOKUP(C139,SRA!B:F,5,0),FUNÇÃO!A:B,2,0),"")</f>
        <v>VIGILANTE 2</v>
      </c>
      <c r="H139" s="14">
        <f>IFERROR(VLOOKUP(C139,SRA!B:T,18,0),"")</f>
        <v>2572.79</v>
      </c>
      <c r="I139" s="14">
        <f>IFERROR(VLOOKUP(C139,SRA!B:T,19,0),"")</f>
        <v>0</v>
      </c>
      <c r="J139" s="14">
        <f>IFERROR(VLOOKUP(C139,AGOSTO!B:F,3,0),"")</f>
        <v>8147.18</v>
      </c>
      <c r="K139" s="14">
        <f t="shared" si="4"/>
        <v>4681.1200000000008</v>
      </c>
      <c r="L139" s="14">
        <f>IFERROR(VLOOKUP(C139,AGOSTO!B:H,7,0),"")</f>
        <v>3466.06</v>
      </c>
      <c r="M139" s="48" t="str">
        <f>IFERROR(VLOOKUP(C139,FÉRIAS!C:D,2,0),"")</f>
        <v/>
      </c>
      <c r="N139" s="33" t="str">
        <f>IFERROR(VLOOKUP(C139,#REF!,2,0),"")</f>
        <v/>
      </c>
    </row>
    <row r="140" spans="2:14" s="33" customFormat="1">
      <c r="B140" s="20">
        <f t="shared" si="5"/>
        <v>132</v>
      </c>
      <c r="C140" s="44">
        <v>1683</v>
      </c>
      <c r="D140" s="45" t="s">
        <v>475</v>
      </c>
      <c r="E140" s="20" t="str">
        <f>IFERROR(VLOOKUP(C140,SRA!B:I,8,0),"")</f>
        <v>CLT</v>
      </c>
      <c r="F140" s="32" t="s">
        <v>586</v>
      </c>
      <c r="G140" s="20" t="str">
        <f>IFERROR(VLOOKUP(VLOOKUP(C140,SRA!B:F,5,0),FUNÇÃO!A:B,2,0),"")</f>
        <v>VIGILANTE 2</v>
      </c>
      <c r="H140" s="14">
        <f>IFERROR(VLOOKUP(C140,SRA!B:T,18,0),"")</f>
        <v>2572.79</v>
      </c>
      <c r="I140" s="14">
        <f>IFERROR(VLOOKUP(C140,SRA!B:T,19,0),"")</f>
        <v>0</v>
      </c>
      <c r="J140" s="14">
        <f>IFERROR(VLOOKUP(C140,AGOSTO!B:F,3,0),"")</f>
        <v>3344.63</v>
      </c>
      <c r="K140" s="14">
        <f t="shared" si="4"/>
        <v>1627.66</v>
      </c>
      <c r="L140" s="14">
        <f>IFERROR(VLOOKUP(C140,AGOSTO!B:H,7,0),"")</f>
        <v>1716.97</v>
      </c>
      <c r="M140" s="48" t="str">
        <f>IFERROR(VLOOKUP(C140,FÉRIAS!C:D,2,0),"")</f>
        <v/>
      </c>
      <c r="N140" s="33" t="str">
        <f>IFERROR(VLOOKUP(C140,#REF!,2,0),"")</f>
        <v/>
      </c>
    </row>
    <row r="141" spans="2:14" s="33" customFormat="1">
      <c r="B141" s="20">
        <f t="shared" si="5"/>
        <v>133</v>
      </c>
      <c r="C141" s="44">
        <v>1726</v>
      </c>
      <c r="D141" s="45" t="s">
        <v>476</v>
      </c>
      <c r="E141" s="20" t="str">
        <f>IFERROR(VLOOKUP(C141,SRA!B:I,8,0),"")</f>
        <v>CLT</v>
      </c>
      <c r="F141" s="32" t="s">
        <v>586</v>
      </c>
      <c r="G141" s="20" t="str">
        <f>IFERROR(VLOOKUP(VLOOKUP(C141,SRA!B:F,5,0),FUNÇÃO!A:B,2,0),"")</f>
        <v>VIGILANTE 2</v>
      </c>
      <c r="H141" s="14">
        <f>IFERROR(VLOOKUP(C141,SRA!B:T,18,0),"")</f>
        <v>2572.79</v>
      </c>
      <c r="I141" s="14">
        <f>IFERROR(VLOOKUP(C141,SRA!B:T,19,0),"")</f>
        <v>0</v>
      </c>
      <c r="J141" s="14">
        <f>IFERROR(VLOOKUP(C141,AGOSTO!B:F,3,0),"")</f>
        <v>3344.63</v>
      </c>
      <c r="K141" s="14">
        <f t="shared" si="4"/>
        <v>1270.7800000000002</v>
      </c>
      <c r="L141" s="14">
        <f>IFERROR(VLOOKUP(C141,AGOSTO!B:H,7,0),"")</f>
        <v>2073.85</v>
      </c>
      <c r="M141" s="48" t="str">
        <f>IFERROR(VLOOKUP(C141,FÉRIAS!C:D,2,0),"")</f>
        <v/>
      </c>
      <c r="N141" s="33" t="str">
        <f>IFERROR(VLOOKUP(C141,#REF!,2,0),"")</f>
        <v/>
      </c>
    </row>
    <row r="142" spans="2:14" s="33" customFormat="1">
      <c r="B142" s="20">
        <f t="shared" si="5"/>
        <v>134</v>
      </c>
      <c r="C142" s="44">
        <v>1741</v>
      </c>
      <c r="D142" s="45" t="s">
        <v>68</v>
      </c>
      <c r="E142" s="20" t="str">
        <f>IFERROR(VLOOKUP(C142,SRA!B:I,8,0),"")</f>
        <v>CLT</v>
      </c>
      <c r="F142" s="32" t="s">
        <v>586</v>
      </c>
      <c r="G142" s="20" t="str">
        <f>IFERROR(VLOOKUP(VLOOKUP(C142,SRA!B:F,5,0),FUNÇÃO!A:B,2,0),"")</f>
        <v>OP. DE PROD. IND.</v>
      </c>
      <c r="H142" s="14">
        <f>IFERROR(VLOOKUP(C142,SRA!B:T,18,0),"")</f>
        <v>2701.41</v>
      </c>
      <c r="I142" s="14">
        <f>IFERROR(VLOOKUP(C142,SRA!B:T,19,0),"")</f>
        <v>0</v>
      </c>
      <c r="J142" s="14">
        <f>IFERROR(VLOOKUP(C142,AGOSTO!B:F,3,0),"")</f>
        <v>2701.41</v>
      </c>
      <c r="K142" s="14">
        <f t="shared" si="4"/>
        <v>1007.7199999999998</v>
      </c>
      <c r="L142" s="14">
        <f>IFERROR(VLOOKUP(C142,AGOSTO!B:H,7,0),"")</f>
        <v>1693.69</v>
      </c>
      <c r="M142" s="48" t="str">
        <f>IFERROR(VLOOKUP(C142,FÉRIAS!C:D,2,0),"")</f>
        <v/>
      </c>
      <c r="N142" s="33" t="str">
        <f>IFERROR(VLOOKUP(C142,#REF!,2,0),"")</f>
        <v/>
      </c>
    </row>
    <row r="143" spans="2:14" s="33" customFormat="1">
      <c r="B143" s="20">
        <f t="shared" si="5"/>
        <v>135</v>
      </c>
      <c r="C143" s="44">
        <v>1749</v>
      </c>
      <c r="D143" s="45" t="s">
        <v>69</v>
      </c>
      <c r="E143" s="20" t="str">
        <f>IFERROR(VLOOKUP(C143,SRA!B:I,8,0),"")</f>
        <v>CLT</v>
      </c>
      <c r="F143" s="32" t="s">
        <v>586</v>
      </c>
      <c r="G143" s="20" t="str">
        <f>IFERROR(VLOOKUP(VLOOKUP(C143,SRA!B:F,5,0),FUNÇÃO!A:B,2,0),"")</f>
        <v>TEC. EM ADM. E FI</v>
      </c>
      <c r="H143" s="14">
        <f>IFERROR(VLOOKUP(C143,SRA!B:T,18,0),"")</f>
        <v>1911.8</v>
      </c>
      <c r="I143" s="14">
        <f>IFERROR(VLOOKUP(C143,SRA!B:T,19,0),"")</f>
        <v>0</v>
      </c>
      <c r="J143" s="14">
        <f>IFERROR(VLOOKUP(C143,AGOSTO!B:F,3,0),"")</f>
        <v>2624.12</v>
      </c>
      <c r="K143" s="14">
        <f t="shared" si="4"/>
        <v>2624.12</v>
      </c>
      <c r="L143" s="14">
        <f>IFERROR(VLOOKUP(C143,AGOSTO!B:H,7,0),"")</f>
        <v>0</v>
      </c>
      <c r="M143" s="48" t="str">
        <f>IFERROR(VLOOKUP(C143,FÉRIAS!C:D,2,0),"")</f>
        <v/>
      </c>
      <c r="N143" s="33" t="str">
        <f>IFERROR(VLOOKUP(C143,#REF!,2,0),"")</f>
        <v/>
      </c>
    </row>
    <row r="144" spans="2:14" s="33" customFormat="1">
      <c r="B144" s="20">
        <f t="shared" si="5"/>
        <v>136</v>
      </c>
      <c r="C144" s="44">
        <v>1774</v>
      </c>
      <c r="D144" s="45" t="s">
        <v>70</v>
      </c>
      <c r="E144" s="20" t="str">
        <f>IFERROR(VLOOKUP(C144,SRA!B:I,8,0),"")</f>
        <v>CLT</v>
      </c>
      <c r="F144" s="32" t="s">
        <v>586</v>
      </c>
      <c r="G144" s="20" t="str">
        <f>IFERROR(VLOOKUP(VLOOKUP(C144,SRA!B:F,5,0),FUNÇÃO!A:B,2,0),"")</f>
        <v>OP. DE PROD. IND.</v>
      </c>
      <c r="H144" s="14">
        <f>IFERROR(VLOOKUP(C144,SRA!B:T,18,0),"")</f>
        <v>2015.85</v>
      </c>
      <c r="I144" s="14">
        <f>IFERROR(VLOOKUP(C144,SRA!B:T,19,0),"")</f>
        <v>0</v>
      </c>
      <c r="J144" s="14">
        <f>IFERROR(VLOOKUP(C144,AGOSTO!B:F,3,0),"")</f>
        <v>2015.97</v>
      </c>
      <c r="K144" s="14">
        <f t="shared" si="4"/>
        <v>490.08999999999992</v>
      </c>
      <c r="L144" s="14">
        <f>IFERROR(VLOOKUP(C144,AGOSTO!B:H,7,0),"")</f>
        <v>1525.88</v>
      </c>
      <c r="M144" s="48" t="str">
        <f>IFERROR(VLOOKUP(C144,FÉRIAS!C:D,2,0),"")</f>
        <v/>
      </c>
      <c r="N144" s="33" t="str">
        <f>IFERROR(VLOOKUP(C144,#REF!,2,0),"")</f>
        <v/>
      </c>
    </row>
    <row r="145" spans="2:14" s="33" customFormat="1">
      <c r="B145" s="20">
        <f t="shared" si="5"/>
        <v>137</v>
      </c>
      <c r="C145" s="44">
        <v>1794</v>
      </c>
      <c r="D145" s="45" t="s">
        <v>71</v>
      </c>
      <c r="E145" s="20" t="str">
        <f>IFERROR(VLOOKUP(C145,SRA!B:I,8,0),"")</f>
        <v>CLT</v>
      </c>
      <c r="F145" s="32" t="s">
        <v>586</v>
      </c>
      <c r="G145" s="20" t="str">
        <f>IFERROR(VLOOKUP(VLOOKUP(C145,SRA!B:F,5,0),FUNÇÃO!A:B,2,0),"")</f>
        <v>TEC.EM QUALIDADE</v>
      </c>
      <c r="H145" s="14">
        <f>IFERROR(VLOOKUP(C145,SRA!B:T,18,0),"")</f>
        <v>3605.03</v>
      </c>
      <c r="I145" s="14">
        <f>IFERROR(VLOOKUP(C145,SRA!B:T,19,0),"")</f>
        <v>0</v>
      </c>
      <c r="J145" s="14">
        <f>IFERROR(VLOOKUP(C145,AGOSTO!B:F,3,0),"")</f>
        <v>5226.2299999999996</v>
      </c>
      <c r="K145" s="14">
        <f t="shared" si="4"/>
        <v>3786.95</v>
      </c>
      <c r="L145" s="14">
        <f>IFERROR(VLOOKUP(C145,AGOSTO!B:H,7,0),"")</f>
        <v>1439.28</v>
      </c>
      <c r="M145" s="48" t="str">
        <f>IFERROR(VLOOKUP(C145,FÉRIAS!C:D,2,0),"")</f>
        <v/>
      </c>
      <c r="N145" s="33" t="str">
        <f>IFERROR(VLOOKUP(C145,#REF!,2,0),"")</f>
        <v/>
      </c>
    </row>
    <row r="146" spans="2:14" s="33" customFormat="1">
      <c r="B146" s="20">
        <f t="shared" si="5"/>
        <v>138</v>
      </c>
      <c r="C146" s="44">
        <v>1796</v>
      </c>
      <c r="D146" s="45" t="s">
        <v>72</v>
      </c>
      <c r="E146" s="20" t="str">
        <f>IFERROR(VLOOKUP(C146,SRA!B:I,8,0),"")</f>
        <v>CLT</v>
      </c>
      <c r="F146" s="32" t="s">
        <v>586</v>
      </c>
      <c r="G146" s="20" t="str">
        <f>IFERROR(VLOOKUP(VLOOKUP(C146,SRA!B:F,5,0),FUNÇÃO!A:B,2,0),"")</f>
        <v>OP. DE PROD. IND.</v>
      </c>
      <c r="H146" s="14">
        <f>IFERROR(VLOOKUP(C146,SRA!B:T,18,0),"")</f>
        <v>1579.46</v>
      </c>
      <c r="I146" s="14">
        <f>IFERROR(VLOOKUP(C146,SRA!B:T,19,0),"")</f>
        <v>0</v>
      </c>
      <c r="J146" s="14">
        <f>IFERROR(VLOOKUP(C146,AGOSTO!B:F,3,0),"")</f>
        <v>1579.46</v>
      </c>
      <c r="K146" s="14">
        <f t="shared" si="4"/>
        <v>351.48</v>
      </c>
      <c r="L146" s="14">
        <f>IFERROR(VLOOKUP(C146,AGOSTO!B:H,7,0),"")</f>
        <v>1227.98</v>
      </c>
      <c r="M146" s="48" t="str">
        <f>IFERROR(VLOOKUP(C146,FÉRIAS!C:D,2,0),"")</f>
        <v/>
      </c>
      <c r="N146" s="33" t="str">
        <f>IFERROR(VLOOKUP(C146,#REF!,2,0),"")</f>
        <v/>
      </c>
    </row>
    <row r="147" spans="2:14" s="33" customFormat="1">
      <c r="B147" s="20">
        <f t="shared" si="5"/>
        <v>139</v>
      </c>
      <c r="C147" s="44">
        <v>1809</v>
      </c>
      <c r="D147" s="45" t="s">
        <v>73</v>
      </c>
      <c r="E147" s="20" t="str">
        <f>IFERROR(VLOOKUP(C147,SRA!B:I,8,0),"")</f>
        <v>CLT</v>
      </c>
      <c r="F147" s="32" t="s">
        <v>586</v>
      </c>
      <c r="G147" s="20" t="str">
        <f>IFERROR(VLOOKUP(VLOOKUP(C147,SRA!B:F,5,0),FUNÇÃO!A:B,2,0),"")</f>
        <v>TEC.EM MAN. MEC.</v>
      </c>
      <c r="H147" s="14">
        <f>IFERROR(VLOOKUP(C147,SRA!B:T,18,0),"")</f>
        <v>2690.11</v>
      </c>
      <c r="I147" s="14">
        <f>IFERROR(VLOOKUP(C147,SRA!B:T,19,0),"")</f>
        <v>0</v>
      </c>
      <c r="J147" s="14">
        <f>IFERROR(VLOOKUP(C147,AGOSTO!B:F,3,0),"")</f>
        <v>4915.43</v>
      </c>
      <c r="K147" s="14">
        <f t="shared" si="4"/>
        <v>4115.68</v>
      </c>
      <c r="L147" s="14">
        <f>IFERROR(VLOOKUP(C147,AGOSTO!B:H,7,0),"")</f>
        <v>799.75</v>
      </c>
      <c r="M147" s="48" t="str">
        <f>IFERROR(VLOOKUP(C147,FÉRIAS!C:D,2,0),"")</f>
        <v/>
      </c>
      <c r="N147" s="33" t="str">
        <f>IFERROR(VLOOKUP(C147,#REF!,2,0),"")</f>
        <v/>
      </c>
    </row>
    <row r="148" spans="2:14" s="33" customFormat="1">
      <c r="B148" s="20">
        <f t="shared" si="5"/>
        <v>140</v>
      </c>
      <c r="C148" s="44">
        <v>1821</v>
      </c>
      <c r="D148" s="45" t="s">
        <v>74</v>
      </c>
      <c r="E148" s="20" t="str">
        <f>IFERROR(VLOOKUP(C148,SRA!B:I,8,0),"")</f>
        <v>CLT</v>
      </c>
      <c r="F148" s="32" t="s">
        <v>586</v>
      </c>
      <c r="G148" s="20" t="str">
        <f>IFERROR(VLOOKUP(VLOOKUP(C148,SRA!B:F,5,0),FUNÇÃO!A:B,2,0),"")</f>
        <v>MOTORISTA 2</v>
      </c>
      <c r="H148" s="14">
        <f>IFERROR(VLOOKUP(C148,SRA!B:T,18,0),"")</f>
        <v>3417.9</v>
      </c>
      <c r="I148" s="14">
        <f>IFERROR(VLOOKUP(C148,SRA!B:T,19,0),"")</f>
        <v>0</v>
      </c>
      <c r="J148" s="14">
        <f>IFERROR(VLOOKUP(C148,AGOSTO!B:F,3,0),"")</f>
        <v>3417.9</v>
      </c>
      <c r="K148" s="14">
        <f t="shared" si="4"/>
        <v>1827.63</v>
      </c>
      <c r="L148" s="14">
        <f>IFERROR(VLOOKUP(C148,AGOSTO!B:H,7,0),"")</f>
        <v>1590.27</v>
      </c>
      <c r="M148" s="48" t="str">
        <f>IFERROR(VLOOKUP(C148,FÉRIAS!C:D,2,0),"")</f>
        <v/>
      </c>
      <c r="N148" s="33" t="str">
        <f>IFERROR(VLOOKUP(C148,#REF!,2,0),"")</f>
        <v/>
      </c>
    </row>
    <row r="149" spans="2:14" s="33" customFormat="1">
      <c r="B149" s="20">
        <f t="shared" si="5"/>
        <v>141</v>
      </c>
      <c r="C149" s="44">
        <v>1822</v>
      </c>
      <c r="D149" s="45" t="s">
        <v>75</v>
      </c>
      <c r="E149" s="20" t="str">
        <f>IFERROR(VLOOKUP(C149,SRA!B:I,8,0),"")</f>
        <v>CLT</v>
      </c>
      <c r="F149" s="32" t="s">
        <v>586</v>
      </c>
      <c r="G149" s="20" t="str">
        <f>IFERROR(VLOOKUP(VLOOKUP(C149,SRA!B:F,5,0),FUNÇÃO!A:B,2,0),"")</f>
        <v>ASS. DE SERVICOS</v>
      </c>
      <c r="H149" s="14">
        <f>IFERROR(VLOOKUP(C149,SRA!B:T,18,0),"")</f>
        <v>1432.61</v>
      </c>
      <c r="I149" s="14">
        <f>IFERROR(VLOOKUP(C149,SRA!B:T,19,0),"")</f>
        <v>0</v>
      </c>
      <c r="J149" s="14">
        <f>IFERROR(VLOOKUP(C149,AGOSTO!B:F,3,0),"")</f>
        <v>1432.61</v>
      </c>
      <c r="K149" s="14">
        <f t="shared" si="4"/>
        <v>132.92999999999984</v>
      </c>
      <c r="L149" s="14">
        <f>IFERROR(VLOOKUP(C149,AGOSTO!B:H,7,0),"")</f>
        <v>1299.68</v>
      </c>
      <c r="M149" s="48" t="str">
        <f>IFERROR(VLOOKUP(C149,FÉRIAS!C:D,2,0),"")</f>
        <v/>
      </c>
      <c r="N149" s="33" t="str">
        <f>IFERROR(VLOOKUP(C149,#REF!,2,0),"")</f>
        <v/>
      </c>
    </row>
    <row r="150" spans="2:14" s="33" customFormat="1">
      <c r="B150" s="20">
        <f t="shared" si="5"/>
        <v>142</v>
      </c>
      <c r="C150" s="44">
        <v>1906</v>
      </c>
      <c r="D150" s="45" t="s">
        <v>76</v>
      </c>
      <c r="E150" s="20" t="str">
        <f>IFERROR(VLOOKUP(C150,SRA!B:I,8,0),"")</f>
        <v>CLT</v>
      </c>
      <c r="F150" s="32" t="s">
        <v>586</v>
      </c>
      <c r="G150" s="20" t="str">
        <f>IFERROR(VLOOKUP(VLOOKUP(C150,SRA!B:F,5,0),FUNÇÃO!A:B,2,0),"")</f>
        <v>TEC. EM ADM. E FI</v>
      </c>
      <c r="H150" s="14">
        <f>IFERROR(VLOOKUP(C150,SRA!B:T,18,0),"")</f>
        <v>2965.86</v>
      </c>
      <c r="I150" s="14">
        <f>IFERROR(VLOOKUP(C150,SRA!B:T,19,0),"")</f>
        <v>0</v>
      </c>
      <c r="J150" s="14">
        <f>IFERROR(VLOOKUP(C150,AGOSTO!B:F,3,0),"")</f>
        <v>2965.86</v>
      </c>
      <c r="K150" s="14">
        <f t="shared" si="4"/>
        <v>1288.9300000000003</v>
      </c>
      <c r="L150" s="14">
        <f>IFERROR(VLOOKUP(C150,AGOSTO!B:H,7,0),"")</f>
        <v>1676.9299999999998</v>
      </c>
      <c r="M150" s="48" t="str">
        <f>IFERROR(VLOOKUP(C150,FÉRIAS!C:D,2,0),"")</f>
        <v/>
      </c>
      <c r="N150" s="33" t="str">
        <f>IFERROR(VLOOKUP(C150,#REF!,2,0),"")</f>
        <v/>
      </c>
    </row>
    <row r="151" spans="2:14" s="33" customFormat="1">
      <c r="B151" s="20">
        <f t="shared" si="5"/>
        <v>143</v>
      </c>
      <c r="C151" s="44">
        <v>1907</v>
      </c>
      <c r="D151" s="45" t="s">
        <v>77</v>
      </c>
      <c r="E151" s="20" t="str">
        <f>IFERROR(VLOOKUP(C151,SRA!B:I,8,0),"")</f>
        <v>CLT</v>
      </c>
      <c r="F151" s="32" t="s">
        <v>586</v>
      </c>
      <c r="G151" s="20" t="str">
        <f>IFERROR(VLOOKUP(VLOOKUP(C151,SRA!B:F,5,0),FUNÇÃO!A:B,2,0),"")</f>
        <v>TEC. COMERCIAL</v>
      </c>
      <c r="H151" s="14">
        <f>IFERROR(VLOOKUP(C151,SRA!B:T,18,0),"")</f>
        <v>3785.26</v>
      </c>
      <c r="I151" s="14">
        <f>IFERROR(VLOOKUP(C151,SRA!B:T,19,0),"")</f>
        <v>1993.92</v>
      </c>
      <c r="J151" s="14">
        <f>IFERROR(VLOOKUP(C151,AGOSTO!B:F,3,0),"")</f>
        <v>5779.18</v>
      </c>
      <c r="K151" s="14">
        <f t="shared" si="4"/>
        <v>3150</v>
      </c>
      <c r="L151" s="14">
        <f>IFERROR(VLOOKUP(C151,AGOSTO!B:H,7,0),"")</f>
        <v>2629.1800000000003</v>
      </c>
      <c r="M151" s="48" t="str">
        <f>IFERROR(VLOOKUP(C151,FÉRIAS!C:D,2,0),"")</f>
        <v/>
      </c>
      <c r="N151" s="33" t="str">
        <f>IFERROR(VLOOKUP(C151,#REF!,2,0),"")</f>
        <v/>
      </c>
    </row>
    <row r="152" spans="2:14" s="33" customFormat="1">
      <c r="B152" s="20">
        <f t="shared" si="5"/>
        <v>144</v>
      </c>
      <c r="C152" s="44">
        <v>1908</v>
      </c>
      <c r="D152" s="45" t="s">
        <v>78</v>
      </c>
      <c r="E152" s="20" t="str">
        <f>IFERROR(VLOOKUP(C152,SRA!B:I,8,0),"")</f>
        <v>CLT</v>
      </c>
      <c r="F152" s="32" t="s">
        <v>586</v>
      </c>
      <c r="G152" s="20" t="str">
        <f>IFERROR(VLOOKUP(VLOOKUP(C152,SRA!B:F,5,0),FUNÇÃO!A:B,2,0),"")</f>
        <v>TEC. EM ADM. E FI</v>
      </c>
      <c r="H152" s="14">
        <f>IFERROR(VLOOKUP(C152,SRA!B:T,18,0),"")</f>
        <v>3269.86</v>
      </c>
      <c r="I152" s="14">
        <f>IFERROR(VLOOKUP(C152,SRA!B:T,19,0),"")</f>
        <v>3000</v>
      </c>
      <c r="J152" s="14">
        <f>IFERROR(VLOOKUP(C152,AGOSTO!B:F,3,0),"")</f>
        <v>6269.86</v>
      </c>
      <c r="K152" s="14">
        <f t="shared" si="4"/>
        <v>3159.66</v>
      </c>
      <c r="L152" s="14">
        <f>IFERROR(VLOOKUP(C152,AGOSTO!B:H,7,0),"")</f>
        <v>3110.2</v>
      </c>
      <c r="M152" s="48" t="str">
        <f>IFERROR(VLOOKUP(C152,FÉRIAS!C:D,2,0),"")</f>
        <v/>
      </c>
      <c r="N152" s="33" t="str">
        <f>IFERROR(VLOOKUP(C152,#REF!,2,0),"")</f>
        <v/>
      </c>
    </row>
    <row r="153" spans="2:14" s="33" customFormat="1">
      <c r="B153" s="20">
        <f t="shared" si="5"/>
        <v>145</v>
      </c>
      <c r="C153" s="44">
        <v>1909</v>
      </c>
      <c r="D153" s="45" t="s">
        <v>79</v>
      </c>
      <c r="E153" s="20" t="str">
        <f>IFERROR(VLOOKUP(C153,SRA!B:I,8,0),"")</f>
        <v>CLT</v>
      </c>
      <c r="F153" s="32" t="s">
        <v>586</v>
      </c>
      <c r="G153" s="20" t="str">
        <f>IFERROR(VLOOKUP(VLOOKUP(C153,SRA!B:F,5,0),FUNÇÃO!A:B,2,0),"")</f>
        <v>OP. DE PROD. IND.</v>
      </c>
      <c r="H153" s="14">
        <f>IFERROR(VLOOKUP(C153,SRA!B:T,18,0),"")</f>
        <v>2572.79</v>
      </c>
      <c r="I153" s="14">
        <f>IFERROR(VLOOKUP(C153,SRA!B:T,19,0),"")</f>
        <v>0</v>
      </c>
      <c r="J153" s="14">
        <f>IFERROR(VLOOKUP(C153,AGOSTO!B:F,3,0),"")</f>
        <v>3779.34</v>
      </c>
      <c r="K153" s="14">
        <f t="shared" si="4"/>
        <v>1703.04</v>
      </c>
      <c r="L153" s="14">
        <f>IFERROR(VLOOKUP(C153,AGOSTO!B:H,7,0),"")</f>
        <v>2076.3000000000002</v>
      </c>
      <c r="M153" s="48" t="str">
        <f>IFERROR(VLOOKUP(C153,FÉRIAS!C:D,2,0),"")</f>
        <v/>
      </c>
      <c r="N153" s="33" t="str">
        <f>IFERROR(VLOOKUP(C153,#REF!,2,0),"")</f>
        <v/>
      </c>
    </row>
    <row r="154" spans="2:14" s="33" customFormat="1">
      <c r="B154" s="20">
        <f t="shared" si="5"/>
        <v>146</v>
      </c>
      <c r="C154" s="44">
        <v>1916</v>
      </c>
      <c r="D154" s="45" t="s">
        <v>433</v>
      </c>
      <c r="E154" s="20" t="str">
        <f>IFERROR(VLOOKUP(C154,SRA!B:I,8,0),"")</f>
        <v>CLT</v>
      </c>
      <c r="F154" s="32" t="s">
        <v>586</v>
      </c>
      <c r="G154" s="20" t="str">
        <f>IFERROR(VLOOKUP(VLOOKUP(C154,SRA!B:F,5,0),FUNÇÃO!A:B,2,0),"")</f>
        <v>TEC.ADM.FINANCAS</v>
      </c>
      <c r="H154" s="14">
        <f>IFERROR(VLOOKUP(C154,SRA!B:T,18,0),"")</f>
        <v>2363.54</v>
      </c>
      <c r="I154" s="14">
        <f>IFERROR(VLOOKUP(C154,SRA!B:T,19,0),"")</f>
        <v>0</v>
      </c>
      <c r="J154" s="14">
        <f>IFERROR(VLOOKUP(C154,AGOSTO!B:F,3,0),"")</f>
        <v>2363.54</v>
      </c>
      <c r="K154" s="14">
        <f t="shared" si="4"/>
        <v>1125.1099999999999</v>
      </c>
      <c r="L154" s="14">
        <f>IFERROR(VLOOKUP(C154,AGOSTO!B:H,7,0),"")</f>
        <v>1238.43</v>
      </c>
      <c r="M154" s="48" t="str">
        <f>IFERROR(VLOOKUP(C154,FÉRIAS!C:D,2,0),"")</f>
        <v/>
      </c>
      <c r="N154" s="33" t="str">
        <f>IFERROR(VLOOKUP(C154,#REF!,2,0),"")</f>
        <v/>
      </c>
    </row>
    <row r="155" spans="2:14" s="33" customFormat="1">
      <c r="B155" s="20">
        <f t="shared" si="5"/>
        <v>147</v>
      </c>
      <c r="C155" s="44">
        <v>1921</v>
      </c>
      <c r="D155" s="45" t="s">
        <v>80</v>
      </c>
      <c r="E155" s="20" t="str">
        <f>IFERROR(VLOOKUP(C155,SRA!B:I,8,0),"")</f>
        <v>CLT</v>
      </c>
      <c r="F155" s="32" t="s">
        <v>586</v>
      </c>
      <c r="G155" s="20" t="str">
        <f>IFERROR(VLOOKUP(VLOOKUP(C155,SRA!B:F,5,0),FUNÇÃO!A:B,2,0),"")</f>
        <v>FARMACEUTICO IND</v>
      </c>
      <c r="H155" s="14">
        <f>IFERROR(VLOOKUP(C155,SRA!B:T,18,0),"")</f>
        <v>9903.2800000000007</v>
      </c>
      <c r="I155" s="14">
        <f>IFERROR(VLOOKUP(C155,SRA!B:T,19,0),"")</f>
        <v>0</v>
      </c>
      <c r="J155" s="14">
        <f>IFERROR(VLOOKUP(C155,AGOSTO!B:F,3,0),"")</f>
        <v>14306.52</v>
      </c>
      <c r="K155" s="14">
        <f t="shared" si="4"/>
        <v>7637.77</v>
      </c>
      <c r="L155" s="14">
        <f>IFERROR(VLOOKUP(C155,AGOSTO!B:H,7,0),"")</f>
        <v>6668.75</v>
      </c>
      <c r="M155" s="48" t="str">
        <f>IFERROR(VLOOKUP(C155,FÉRIAS!C:D,2,0),"")</f>
        <v/>
      </c>
      <c r="N155" s="33" t="str">
        <f>IFERROR(VLOOKUP(C155,#REF!,2,0),"")</f>
        <v/>
      </c>
    </row>
    <row r="156" spans="2:14" s="33" customFormat="1">
      <c r="B156" s="20">
        <f t="shared" si="5"/>
        <v>148</v>
      </c>
      <c r="C156" s="44">
        <v>1924</v>
      </c>
      <c r="D156" s="45" t="s">
        <v>81</v>
      </c>
      <c r="E156" s="20" t="str">
        <f>IFERROR(VLOOKUP(C156,SRA!B:I,8,0),"")</f>
        <v>CLT</v>
      </c>
      <c r="F156" s="32" t="s">
        <v>586</v>
      </c>
      <c r="G156" s="20" t="str">
        <f>IFERROR(VLOOKUP(VLOOKUP(C156,SRA!B:F,5,0),FUNÇÃO!A:B,2,0),"")</f>
        <v>TEC. EM ADM. E FI</v>
      </c>
      <c r="H156" s="14">
        <f>IFERROR(VLOOKUP(C156,SRA!B:T,18,0),"")</f>
        <v>6041.26</v>
      </c>
      <c r="I156" s="14">
        <f>IFERROR(VLOOKUP(C156,SRA!B:T,19,0),"")</f>
        <v>0</v>
      </c>
      <c r="J156" s="14">
        <f>IFERROR(VLOOKUP(C156,AGOSTO!B:F,3,0),"")</f>
        <v>6317.78</v>
      </c>
      <c r="K156" s="14">
        <f t="shared" si="4"/>
        <v>2912.0599999999995</v>
      </c>
      <c r="L156" s="14">
        <f>IFERROR(VLOOKUP(C156,AGOSTO!B:H,7,0),"")</f>
        <v>3405.7200000000003</v>
      </c>
      <c r="M156" s="48" t="str">
        <f>IFERROR(VLOOKUP(C156,FÉRIAS!C:D,2,0),"")</f>
        <v/>
      </c>
      <c r="N156" s="33" t="str">
        <f>IFERROR(VLOOKUP(C156,#REF!,2,0),"")</f>
        <v/>
      </c>
    </row>
    <row r="157" spans="2:14" s="33" customFormat="1">
      <c r="B157" s="20">
        <f t="shared" si="5"/>
        <v>149</v>
      </c>
      <c r="C157" s="44">
        <v>1927</v>
      </c>
      <c r="D157" s="45" t="s">
        <v>82</v>
      </c>
      <c r="E157" s="20" t="str">
        <f>IFERROR(VLOOKUP(C157,SRA!B:I,8,0),"")</f>
        <v>CLT</v>
      </c>
      <c r="F157" s="32" t="s">
        <v>586</v>
      </c>
      <c r="G157" s="20" t="str">
        <f>IFERROR(VLOOKUP(VLOOKUP(C157,SRA!B:F,5,0),FUNÇÃO!A:B,2,0),"")</f>
        <v>OP. DE PROD. IND.</v>
      </c>
      <c r="H157" s="14">
        <f>IFERROR(VLOOKUP(C157,SRA!B:T,18,0),"")</f>
        <v>4492.07</v>
      </c>
      <c r="I157" s="14">
        <f>IFERROR(VLOOKUP(C157,SRA!B:T,19,0),"")</f>
        <v>0</v>
      </c>
      <c r="J157" s="14">
        <f>IFERROR(VLOOKUP(C157,AGOSTO!B:F,3,0),"")</f>
        <v>4492.07</v>
      </c>
      <c r="K157" s="14">
        <f t="shared" si="4"/>
        <v>2044.7999999999997</v>
      </c>
      <c r="L157" s="14">
        <f>IFERROR(VLOOKUP(C157,AGOSTO!B:H,7,0),"")</f>
        <v>2447.27</v>
      </c>
      <c r="M157" s="48" t="str">
        <f>IFERROR(VLOOKUP(C157,FÉRIAS!C:D,2,0),"")</f>
        <v/>
      </c>
      <c r="N157" s="33" t="str">
        <f>IFERROR(VLOOKUP(C157,#REF!,2,0),"")</f>
        <v/>
      </c>
    </row>
    <row r="158" spans="2:14" s="33" customFormat="1">
      <c r="B158" s="20">
        <f t="shared" si="5"/>
        <v>150</v>
      </c>
      <c r="C158" s="44">
        <v>1932</v>
      </c>
      <c r="D158" s="45" t="s">
        <v>83</v>
      </c>
      <c r="E158" s="20" t="str">
        <f>IFERROR(VLOOKUP(C158,SRA!B:I,8,0),"")</f>
        <v>CLT</v>
      </c>
      <c r="F158" s="32" t="s">
        <v>586</v>
      </c>
      <c r="G158" s="20" t="str">
        <f>IFERROR(VLOOKUP(VLOOKUP(C158,SRA!B:F,5,0),FUNÇÃO!A:B,2,0),"")</f>
        <v>TEC. EM ADM. E FI</v>
      </c>
      <c r="H158" s="14">
        <f>IFERROR(VLOOKUP(C158,SRA!B:T,18,0),"")</f>
        <v>5719.62</v>
      </c>
      <c r="I158" s="14">
        <f>IFERROR(VLOOKUP(C158,SRA!B:T,19,0),"")</f>
        <v>0</v>
      </c>
      <c r="J158" s="14">
        <f>IFERROR(VLOOKUP(C158,AGOSTO!B:F,3,0),"")</f>
        <v>5719.62</v>
      </c>
      <c r="K158" s="14">
        <f t="shared" si="4"/>
        <v>2154.62</v>
      </c>
      <c r="L158" s="14">
        <f>IFERROR(VLOOKUP(C158,AGOSTO!B:H,7,0),"")</f>
        <v>3565</v>
      </c>
      <c r="M158" s="48" t="str">
        <f>IFERROR(VLOOKUP(C158,FÉRIAS!C:D,2,0),"")</f>
        <v/>
      </c>
      <c r="N158" s="33" t="str">
        <f>IFERROR(VLOOKUP(C158,#REF!,2,0),"")</f>
        <v/>
      </c>
    </row>
    <row r="159" spans="2:14" s="33" customFormat="1">
      <c r="B159" s="20">
        <f t="shared" si="5"/>
        <v>151</v>
      </c>
      <c r="C159" s="44">
        <v>1937</v>
      </c>
      <c r="D159" s="45" t="s">
        <v>84</v>
      </c>
      <c r="E159" s="20" t="str">
        <f>IFERROR(VLOOKUP(C159,SRA!B:I,8,0),"")</f>
        <v>CLT</v>
      </c>
      <c r="F159" s="32" t="s">
        <v>586</v>
      </c>
      <c r="G159" s="20" t="str">
        <f>IFERROR(VLOOKUP(VLOOKUP(C159,SRA!B:F,5,0),FUNÇÃO!A:B,2,0),"")</f>
        <v>OP. PROD. IND. (D</v>
      </c>
      <c r="H159" s="14">
        <f>IFERROR(VLOOKUP(C159,SRA!B:T,18,0),"")</f>
        <v>2779.52</v>
      </c>
      <c r="I159" s="14">
        <f>IFERROR(VLOOKUP(C159,SRA!B:T,19,0),"")</f>
        <v>0</v>
      </c>
      <c r="J159" s="14">
        <f>IFERROR(VLOOKUP(C159,AGOSTO!B:F,3,0),"")</f>
        <v>2779.52</v>
      </c>
      <c r="K159" s="14">
        <f t="shared" si="4"/>
        <v>1156.0700000000002</v>
      </c>
      <c r="L159" s="14">
        <f>IFERROR(VLOOKUP(C159,AGOSTO!B:H,7,0),"")</f>
        <v>1623.4499999999998</v>
      </c>
      <c r="M159" s="48" t="str">
        <f>IFERROR(VLOOKUP(C159,FÉRIAS!C:D,2,0),"")</f>
        <v/>
      </c>
      <c r="N159" s="33" t="str">
        <f>IFERROR(VLOOKUP(C159,#REF!,2,0),"")</f>
        <v/>
      </c>
    </row>
    <row r="160" spans="2:14" s="33" customFormat="1">
      <c r="B160" s="20">
        <f t="shared" si="5"/>
        <v>152</v>
      </c>
      <c r="C160" s="44">
        <v>1980</v>
      </c>
      <c r="D160" s="45" t="s">
        <v>85</v>
      </c>
      <c r="E160" s="20" t="str">
        <f>IFERROR(VLOOKUP(C160,SRA!B:I,8,0),"")</f>
        <v>CLT</v>
      </c>
      <c r="F160" s="32" t="s">
        <v>586</v>
      </c>
      <c r="G160" s="20" t="str">
        <f>IFERROR(VLOOKUP(VLOOKUP(C160,SRA!B:F,5,0),FUNÇÃO!A:B,2,0),"")</f>
        <v>TEC.EM MAN. MEC.</v>
      </c>
      <c r="H160" s="14">
        <f>IFERROR(VLOOKUP(C160,SRA!B:T,18,0),"")</f>
        <v>10521.21</v>
      </c>
      <c r="I160" s="14">
        <f>IFERROR(VLOOKUP(C160,SRA!B:T,19,0),"")</f>
        <v>0</v>
      </c>
      <c r="J160" s="14">
        <f>IFERROR(VLOOKUP(C160,AGOSTO!B:F,3,0),"")</f>
        <v>10521.21</v>
      </c>
      <c r="K160" s="14">
        <f t="shared" si="4"/>
        <v>4041.869999999999</v>
      </c>
      <c r="L160" s="14">
        <f>IFERROR(VLOOKUP(C160,AGOSTO!B:H,7,0),"")</f>
        <v>6479.34</v>
      </c>
      <c r="M160" s="48" t="str">
        <f>IFERROR(VLOOKUP(C160,FÉRIAS!C:D,2,0),"")</f>
        <v/>
      </c>
      <c r="N160" s="33" t="str">
        <f>IFERROR(VLOOKUP(C160,#REF!,2,0),"")</f>
        <v/>
      </c>
    </row>
    <row r="161" spans="2:14" s="33" customFormat="1">
      <c r="B161" s="20">
        <f t="shared" si="5"/>
        <v>153</v>
      </c>
      <c r="C161" s="44">
        <v>1988</v>
      </c>
      <c r="D161" s="45" t="s">
        <v>86</v>
      </c>
      <c r="E161" s="20" t="str">
        <f>IFERROR(VLOOKUP(C161,SRA!B:I,8,0),"")</f>
        <v>CLT</v>
      </c>
      <c r="F161" s="32" t="s">
        <v>586</v>
      </c>
      <c r="G161" s="20" t="str">
        <f>IFERROR(VLOOKUP(VLOOKUP(C161,SRA!B:F,5,0),FUNÇÃO!A:B,2,0),"")</f>
        <v>TEC. EM ADM. E FI</v>
      </c>
      <c r="H161" s="14">
        <f>IFERROR(VLOOKUP(C161,SRA!B:T,18,0),"")</f>
        <v>2965.86</v>
      </c>
      <c r="I161" s="14">
        <f>IFERROR(VLOOKUP(C161,SRA!B:T,19,0),"")</f>
        <v>708.95</v>
      </c>
      <c r="J161" s="14">
        <f>IFERROR(VLOOKUP(C161,AGOSTO!B:F,3,0),"")</f>
        <v>3674.81</v>
      </c>
      <c r="K161" s="14">
        <f t="shared" si="4"/>
        <v>1079.9199999999996</v>
      </c>
      <c r="L161" s="14">
        <f>IFERROR(VLOOKUP(C161,AGOSTO!B:H,7,0),"")</f>
        <v>2594.8900000000003</v>
      </c>
      <c r="M161" s="48" t="str">
        <f>IFERROR(VLOOKUP(C161,FÉRIAS!C:D,2,0),"")</f>
        <v/>
      </c>
      <c r="N161" s="33" t="str">
        <f>IFERROR(VLOOKUP(C161,#REF!,2,0),"")</f>
        <v/>
      </c>
    </row>
    <row r="162" spans="2:14" s="33" customFormat="1">
      <c r="B162" s="20">
        <f t="shared" si="5"/>
        <v>154</v>
      </c>
      <c r="C162" s="44">
        <v>1994</v>
      </c>
      <c r="D162" s="45" t="s">
        <v>87</v>
      </c>
      <c r="E162" s="20" t="str">
        <f>IFERROR(VLOOKUP(C162,SRA!B:I,8,0),"")</f>
        <v>CLT</v>
      </c>
      <c r="F162" s="32" t="s">
        <v>586</v>
      </c>
      <c r="G162" s="20" t="str">
        <f>IFERROR(VLOOKUP(VLOOKUP(C162,SRA!B:F,5,0),FUNÇÃO!A:B,2,0),"")</f>
        <v>TEC. EM OPTICA</v>
      </c>
      <c r="H162" s="14">
        <f>IFERROR(VLOOKUP(C162,SRA!B:T,18,0),"")</f>
        <v>3924.62</v>
      </c>
      <c r="I162" s="14">
        <f>IFERROR(VLOOKUP(C162,SRA!B:T,19,0),"")</f>
        <v>0</v>
      </c>
      <c r="J162" s="14">
        <f>IFERROR(VLOOKUP(C162,AGOSTO!B:F,3,0),"")</f>
        <v>3924.62</v>
      </c>
      <c r="K162" s="14">
        <f t="shared" si="4"/>
        <v>1178.3400000000001</v>
      </c>
      <c r="L162" s="14">
        <f>IFERROR(VLOOKUP(C162,AGOSTO!B:H,7,0),"")</f>
        <v>2746.2799999999997</v>
      </c>
      <c r="M162" s="48" t="str">
        <f>IFERROR(VLOOKUP(C162,FÉRIAS!C:D,2,0),"")</f>
        <v/>
      </c>
      <c r="N162" s="33" t="str">
        <f>IFERROR(VLOOKUP(C162,#REF!,2,0),"")</f>
        <v/>
      </c>
    </row>
    <row r="163" spans="2:14" s="33" customFormat="1">
      <c r="B163" s="20">
        <f t="shared" si="5"/>
        <v>155</v>
      </c>
      <c r="C163" s="44">
        <v>1999</v>
      </c>
      <c r="D163" s="45" t="s">
        <v>88</v>
      </c>
      <c r="E163" s="20" t="str">
        <f>IFERROR(VLOOKUP(C163,SRA!B:I,8,0),"")</f>
        <v>CLT</v>
      </c>
      <c r="F163" s="32" t="s">
        <v>586</v>
      </c>
      <c r="G163" s="20" t="str">
        <f>IFERROR(VLOOKUP(VLOOKUP(C163,SRA!B:F,5,0),FUNÇÃO!A:B,2,0),"")</f>
        <v>TEC. EM OPTICA</v>
      </c>
      <c r="H163" s="14">
        <f>IFERROR(VLOOKUP(C163,SRA!B:T,18,0),"")</f>
        <v>2213.15</v>
      </c>
      <c r="I163" s="14">
        <f>IFERROR(VLOOKUP(C163,SRA!B:T,19,0),"")</f>
        <v>0</v>
      </c>
      <c r="J163" s="14">
        <f>IFERROR(VLOOKUP(C163,AGOSTO!B:F,3,0),"")</f>
        <v>2213.16</v>
      </c>
      <c r="K163" s="14">
        <f t="shared" si="4"/>
        <v>1104.0999999999999</v>
      </c>
      <c r="L163" s="14">
        <f>IFERROR(VLOOKUP(C163,AGOSTO!B:H,7,0),"")</f>
        <v>1109.06</v>
      </c>
      <c r="M163" s="48" t="str">
        <f>IFERROR(VLOOKUP(C163,FÉRIAS!C:D,2,0),"")</f>
        <v/>
      </c>
      <c r="N163" s="33" t="str">
        <f>IFERROR(VLOOKUP(C163,#REF!,2,0),"")</f>
        <v/>
      </c>
    </row>
    <row r="164" spans="2:14" s="33" customFormat="1">
      <c r="B164" s="20">
        <f t="shared" si="5"/>
        <v>156</v>
      </c>
      <c r="C164" s="44">
        <v>2008</v>
      </c>
      <c r="D164" s="45" t="s">
        <v>89</v>
      </c>
      <c r="E164" s="20" t="str">
        <f>IFERROR(VLOOKUP(C164,SRA!B:I,8,0),"")</f>
        <v>CLT</v>
      </c>
      <c r="F164" s="32" t="s">
        <v>586</v>
      </c>
      <c r="G164" s="20" t="str">
        <f>IFERROR(VLOOKUP(VLOOKUP(C164,SRA!B:F,5,0),FUNÇÃO!A:B,2,0),"")</f>
        <v>OP. DE PROD. IND.</v>
      </c>
      <c r="H164" s="14">
        <f>IFERROR(VLOOKUP(C164,SRA!B:T,18,0),"")</f>
        <v>2978.32</v>
      </c>
      <c r="I164" s="14">
        <f>IFERROR(VLOOKUP(C164,SRA!B:T,19,0),"")</f>
        <v>0</v>
      </c>
      <c r="J164" s="14">
        <f>IFERROR(VLOOKUP(C164,AGOSTO!B:F,3,0),"")</f>
        <v>3364.65</v>
      </c>
      <c r="K164" s="14">
        <f t="shared" si="4"/>
        <v>421.23</v>
      </c>
      <c r="L164" s="14">
        <f>IFERROR(VLOOKUP(C164,AGOSTO!B:H,7,0),"")</f>
        <v>2943.42</v>
      </c>
      <c r="M164" s="48" t="str">
        <f>IFERROR(VLOOKUP(C164,FÉRIAS!C:D,2,0),"")</f>
        <v/>
      </c>
      <c r="N164" s="33" t="str">
        <f>IFERROR(VLOOKUP(C164,#REF!,2,0),"")</f>
        <v/>
      </c>
    </row>
    <row r="165" spans="2:14" s="33" customFormat="1">
      <c r="B165" s="20">
        <f t="shared" si="5"/>
        <v>157</v>
      </c>
      <c r="C165" s="44">
        <v>2014</v>
      </c>
      <c r="D165" s="45" t="s">
        <v>90</v>
      </c>
      <c r="E165" s="20" t="str">
        <f>IFERROR(VLOOKUP(C165,SRA!B:I,8,0),"")</f>
        <v>CLT</v>
      </c>
      <c r="F165" s="32" t="s">
        <v>586</v>
      </c>
      <c r="G165" s="20" t="str">
        <f>IFERROR(VLOOKUP(VLOOKUP(C165,SRA!B:F,5,0),FUNÇÃO!A:B,2,0),"")</f>
        <v>OP. DE PROD. IND.</v>
      </c>
      <c r="H165" s="14">
        <f>IFERROR(VLOOKUP(C165,SRA!B:T,18,0),"")</f>
        <v>2015.85</v>
      </c>
      <c r="I165" s="14">
        <f>IFERROR(VLOOKUP(C165,SRA!B:T,19,0),"")</f>
        <v>0</v>
      </c>
      <c r="J165" s="14">
        <f>IFERROR(VLOOKUP(C165,AGOSTO!B:F,3,0),"")</f>
        <v>2105.44</v>
      </c>
      <c r="K165" s="14">
        <f t="shared" si="4"/>
        <v>834.6400000000001</v>
      </c>
      <c r="L165" s="14">
        <f>IFERROR(VLOOKUP(C165,AGOSTO!B:H,7,0),"")</f>
        <v>1270.8</v>
      </c>
      <c r="M165" s="48" t="str">
        <f>IFERROR(VLOOKUP(C165,FÉRIAS!C:D,2,0),"")</f>
        <v/>
      </c>
      <c r="N165" s="33" t="str">
        <f>IFERROR(VLOOKUP(C165,#REF!,2,0),"")</f>
        <v/>
      </c>
    </row>
    <row r="166" spans="2:14" s="33" customFormat="1">
      <c r="B166" s="20">
        <f t="shared" si="5"/>
        <v>158</v>
      </c>
      <c r="C166" s="44">
        <v>2015</v>
      </c>
      <c r="D166" s="45" t="s">
        <v>91</v>
      </c>
      <c r="E166" s="20" t="str">
        <f>IFERROR(VLOOKUP(C166,SRA!B:I,8,0),"")</f>
        <v>CLT</v>
      </c>
      <c r="F166" s="32" t="s">
        <v>586</v>
      </c>
      <c r="G166" s="20" t="str">
        <f>IFERROR(VLOOKUP(VLOOKUP(C166,SRA!B:F,5,0),FUNÇÃO!A:B,2,0),"")</f>
        <v>OP. DE PROD. IND.</v>
      </c>
      <c r="H166" s="14">
        <f>IFERROR(VLOOKUP(C166,SRA!B:T,18,0),"")</f>
        <v>8792.56</v>
      </c>
      <c r="I166" s="14">
        <f>IFERROR(VLOOKUP(C166,SRA!B:T,19,0),"")</f>
        <v>0</v>
      </c>
      <c r="J166" s="14">
        <f>IFERROR(VLOOKUP(C166,AGOSTO!B:F,3,0),"")</f>
        <v>8792.56</v>
      </c>
      <c r="K166" s="14">
        <f t="shared" si="4"/>
        <v>2974.3599999999997</v>
      </c>
      <c r="L166" s="14">
        <f>IFERROR(VLOOKUP(C166,AGOSTO!B:H,7,0),"")</f>
        <v>5818.2</v>
      </c>
      <c r="M166" s="48" t="str">
        <f>IFERROR(VLOOKUP(C166,FÉRIAS!C:D,2,0),"")</f>
        <v/>
      </c>
      <c r="N166" s="33" t="str">
        <f>IFERROR(VLOOKUP(C166,#REF!,2,0),"")</f>
        <v/>
      </c>
    </row>
    <row r="167" spans="2:14" s="33" customFormat="1">
      <c r="B167" s="20">
        <f t="shared" si="5"/>
        <v>159</v>
      </c>
      <c r="C167" s="44">
        <v>2019</v>
      </c>
      <c r="D167" s="45" t="s">
        <v>92</v>
      </c>
      <c r="E167" s="20" t="str">
        <f>IFERROR(VLOOKUP(C167,SRA!B:I,8,0),"")</f>
        <v>CLT</v>
      </c>
      <c r="F167" s="32" t="s">
        <v>586</v>
      </c>
      <c r="G167" s="20" t="str">
        <f>IFERROR(VLOOKUP(VLOOKUP(C167,SRA!B:F,5,0),FUNÇÃO!A:B,2,0),"")</f>
        <v>TEC. EM OPTICA</v>
      </c>
      <c r="H167" s="14">
        <f>IFERROR(VLOOKUP(C167,SRA!B:T,18,0),"")</f>
        <v>1820.76</v>
      </c>
      <c r="I167" s="14">
        <f>IFERROR(VLOOKUP(C167,SRA!B:T,19,0),"")</f>
        <v>0</v>
      </c>
      <c r="J167" s="14">
        <f>IFERROR(VLOOKUP(C167,AGOSTO!B:F,3,0),"")</f>
        <v>1820.76</v>
      </c>
      <c r="K167" s="14">
        <f t="shared" si="4"/>
        <v>412.5</v>
      </c>
      <c r="L167" s="14">
        <f>IFERROR(VLOOKUP(C167,AGOSTO!B:H,7,0),"")</f>
        <v>1408.26</v>
      </c>
      <c r="M167" s="48" t="str">
        <f>IFERROR(VLOOKUP(C167,FÉRIAS!C:D,2,0),"")</f>
        <v/>
      </c>
      <c r="N167" s="33" t="str">
        <f>IFERROR(VLOOKUP(C167,#REF!,2,0),"")</f>
        <v/>
      </c>
    </row>
    <row r="168" spans="2:14" s="33" customFormat="1">
      <c r="B168" s="20">
        <f t="shared" si="5"/>
        <v>160</v>
      </c>
      <c r="C168" s="44">
        <v>2038</v>
      </c>
      <c r="D168" s="45" t="s">
        <v>93</v>
      </c>
      <c r="E168" s="20" t="str">
        <f>IFERROR(VLOOKUP(C168,SRA!B:I,8,0),"")</f>
        <v>CLT</v>
      </c>
      <c r="F168" s="32" t="s">
        <v>586</v>
      </c>
      <c r="G168" s="20" t="str">
        <f>IFERROR(VLOOKUP(VLOOKUP(C168,SRA!B:F,5,0),FUNÇÃO!A:B,2,0),"")</f>
        <v>OP. DE PROD. IND.</v>
      </c>
      <c r="H168" s="14">
        <f>IFERROR(VLOOKUP(C168,SRA!B:T,18,0),"")</f>
        <v>3070.25</v>
      </c>
      <c r="I168" s="14">
        <f>IFERROR(VLOOKUP(C168,SRA!B:T,19,0),"")</f>
        <v>0</v>
      </c>
      <c r="J168" s="14">
        <f>IFERROR(VLOOKUP(C168,AGOSTO!B:F,3,0),"")</f>
        <v>3070.25</v>
      </c>
      <c r="K168" s="14">
        <f t="shared" si="4"/>
        <v>1451.1599999999999</v>
      </c>
      <c r="L168" s="14">
        <f>IFERROR(VLOOKUP(C168,AGOSTO!B:H,7,0),"")</f>
        <v>1619.0900000000001</v>
      </c>
      <c r="M168" s="48" t="str">
        <f>IFERROR(VLOOKUP(C168,FÉRIAS!C:D,2,0),"")</f>
        <v/>
      </c>
      <c r="N168" s="33" t="str">
        <f>IFERROR(VLOOKUP(C168,#REF!,2,0),"")</f>
        <v/>
      </c>
    </row>
    <row r="169" spans="2:14" s="33" customFormat="1">
      <c r="B169" s="20">
        <f t="shared" si="5"/>
        <v>161</v>
      </c>
      <c r="C169" s="44">
        <v>2043</v>
      </c>
      <c r="D169" s="45" t="s">
        <v>94</v>
      </c>
      <c r="E169" s="20" t="str">
        <f>IFERROR(VLOOKUP(C169,SRA!B:I,8,0),"")</f>
        <v>CLT</v>
      </c>
      <c r="F169" s="32" t="s">
        <v>586</v>
      </c>
      <c r="G169" s="20" t="str">
        <f>IFERROR(VLOOKUP(VLOOKUP(C169,SRA!B:F,5,0),FUNÇÃO!A:B,2,0),"")</f>
        <v>OP. DE PROD. IND.</v>
      </c>
      <c r="H169" s="14">
        <f>IFERROR(VLOOKUP(C169,SRA!B:T,18,0),"")</f>
        <v>2572.79</v>
      </c>
      <c r="I169" s="14">
        <f>IFERROR(VLOOKUP(C169,SRA!B:T,19,0),"")</f>
        <v>0</v>
      </c>
      <c r="J169" s="14">
        <f>IFERROR(VLOOKUP(C169,AGOSTO!B:F,3,0),"")</f>
        <v>2849.31</v>
      </c>
      <c r="K169" s="14">
        <f t="shared" si="4"/>
        <v>906.34999999999991</v>
      </c>
      <c r="L169" s="14">
        <f>IFERROR(VLOOKUP(C169,AGOSTO!B:H,7,0),"")</f>
        <v>1942.96</v>
      </c>
      <c r="M169" s="48" t="str">
        <f>IFERROR(VLOOKUP(C169,FÉRIAS!C:D,2,0),"")</f>
        <v/>
      </c>
      <c r="N169" s="33" t="str">
        <f>IFERROR(VLOOKUP(C169,#REF!,2,0),"")</f>
        <v/>
      </c>
    </row>
    <row r="170" spans="2:14" s="33" customFormat="1">
      <c r="B170" s="20">
        <f t="shared" si="5"/>
        <v>162</v>
      </c>
      <c r="C170" s="44">
        <v>2052</v>
      </c>
      <c r="D170" s="45" t="s">
        <v>95</v>
      </c>
      <c r="E170" s="20" t="str">
        <f>IFERROR(VLOOKUP(C170,SRA!B:I,8,0),"")</f>
        <v>CLT</v>
      </c>
      <c r="F170" s="32" t="s">
        <v>586</v>
      </c>
      <c r="G170" s="20" t="str">
        <f>IFERROR(VLOOKUP(VLOOKUP(C170,SRA!B:F,5,0),FUNÇÃO!A:B,2,0),"")</f>
        <v>OP. DE PROD. IND.</v>
      </c>
      <c r="H170" s="14">
        <f>IFERROR(VLOOKUP(C170,SRA!B:T,18,0),"")</f>
        <v>2978.32</v>
      </c>
      <c r="I170" s="14">
        <f>IFERROR(VLOOKUP(C170,SRA!B:T,19,0),"")</f>
        <v>0</v>
      </c>
      <c r="J170" s="14">
        <f>IFERROR(VLOOKUP(C170,AGOSTO!B:F,3,0),"")</f>
        <v>3005.91</v>
      </c>
      <c r="K170" s="14">
        <f t="shared" si="4"/>
        <v>1993.2799999999997</v>
      </c>
      <c r="L170" s="14">
        <f>IFERROR(VLOOKUP(C170,AGOSTO!B:H,7,0),"")</f>
        <v>1012.63</v>
      </c>
      <c r="M170" s="48" t="str">
        <f>IFERROR(VLOOKUP(C170,FÉRIAS!C:D,2,0),"")</f>
        <v/>
      </c>
      <c r="N170" s="33" t="str">
        <f>IFERROR(VLOOKUP(C170,#REF!,2,0),"")</f>
        <v/>
      </c>
    </row>
    <row r="171" spans="2:14" s="33" customFormat="1">
      <c r="B171" s="20">
        <f t="shared" si="5"/>
        <v>163</v>
      </c>
      <c r="C171" s="44">
        <v>2063</v>
      </c>
      <c r="D171" s="45" t="s">
        <v>96</v>
      </c>
      <c r="E171" s="20" t="str">
        <f>IFERROR(VLOOKUP(C171,SRA!B:I,8,0),"")</f>
        <v>CLT</v>
      </c>
      <c r="F171" s="32" t="s">
        <v>586</v>
      </c>
      <c r="G171" s="20" t="str">
        <f>IFERROR(VLOOKUP(VLOOKUP(C171,SRA!B:F,5,0),FUNÇÃO!A:B,2,0),"")</f>
        <v>ANA MANUT ELET IN</v>
      </c>
      <c r="H171" s="14">
        <f>IFERROR(VLOOKUP(C171,SRA!B:T,18,0),"")</f>
        <v>12449.86</v>
      </c>
      <c r="I171" s="14">
        <f>IFERROR(VLOOKUP(C171,SRA!B:T,19,0),"")</f>
        <v>0</v>
      </c>
      <c r="J171" s="14">
        <f>IFERROR(VLOOKUP(C171,AGOSTO!B:F,3,0),"")</f>
        <v>12449.86</v>
      </c>
      <c r="K171" s="14">
        <f t="shared" si="4"/>
        <v>5196.9600000000009</v>
      </c>
      <c r="L171" s="14">
        <f>IFERROR(VLOOKUP(C171,AGOSTO!B:H,7,0),"")</f>
        <v>7252.9</v>
      </c>
      <c r="M171" s="48" t="str">
        <f>IFERROR(VLOOKUP(C171,FÉRIAS!C:D,2,0),"")</f>
        <v/>
      </c>
      <c r="N171" s="33" t="str">
        <f>IFERROR(VLOOKUP(C171,#REF!,2,0),"")</f>
        <v/>
      </c>
    </row>
    <row r="172" spans="2:14" s="33" customFormat="1">
      <c r="B172" s="20">
        <f t="shared" si="5"/>
        <v>164</v>
      </c>
      <c r="C172" s="44">
        <v>2065</v>
      </c>
      <c r="D172" s="45" t="s">
        <v>497</v>
      </c>
      <c r="E172" s="20" t="str">
        <f>IFERROR(VLOOKUP(C172,SRA!B:I,8,0),"")</f>
        <v>CLT</v>
      </c>
      <c r="F172" s="32" t="s">
        <v>700</v>
      </c>
      <c r="G172" s="20" t="str">
        <f>IFERROR(VLOOKUP(VLOOKUP(C172,SRA!B:F,5,0),FUNÇÃO!A:B,2,0),"")</f>
        <v>ANALISTA EM RH II</v>
      </c>
      <c r="H172" s="14">
        <f>IFERROR(VLOOKUP(C172,SRA!B:T,18,0),"")</f>
        <v>5023.97</v>
      </c>
      <c r="I172" s="14">
        <f>IFERROR(VLOOKUP(C172,SRA!B:T,19,0),"")</f>
        <v>0</v>
      </c>
      <c r="J172" s="14">
        <v>0</v>
      </c>
      <c r="K172" s="14">
        <v>0</v>
      </c>
      <c r="L172" s="14">
        <v>0</v>
      </c>
      <c r="M172" s="48" t="str">
        <f>IFERROR(VLOOKUP(C172,FÉRIAS!C:D,2,0),"")</f>
        <v/>
      </c>
    </row>
    <row r="173" spans="2:14" s="33" customFormat="1">
      <c r="B173" s="20">
        <f t="shared" si="5"/>
        <v>165</v>
      </c>
      <c r="C173" s="44">
        <v>2069</v>
      </c>
      <c r="D173" s="45" t="s">
        <v>97</v>
      </c>
      <c r="E173" s="20" t="str">
        <f>IFERROR(VLOOKUP(C173,SRA!B:I,8,0),"")</f>
        <v>CLT</v>
      </c>
      <c r="F173" s="32" t="s">
        <v>586</v>
      </c>
      <c r="G173" s="20" t="str">
        <f>IFERROR(VLOOKUP(VLOOKUP(C173,SRA!B:F,5,0),FUNÇÃO!A:B,2,0),"")</f>
        <v>FARMACEUTICO IND</v>
      </c>
      <c r="H173" s="14">
        <f>IFERROR(VLOOKUP(C173,SRA!B:T,18,0),"")</f>
        <v>15877.28</v>
      </c>
      <c r="I173" s="14">
        <f>IFERROR(VLOOKUP(C173,SRA!B:T,19,0),"")</f>
        <v>0</v>
      </c>
      <c r="J173" s="14">
        <f>IFERROR(VLOOKUP(C173,AGOSTO!B:F,3,0),"")</f>
        <v>15877.28</v>
      </c>
      <c r="K173" s="14">
        <f t="shared" si="4"/>
        <v>3991.0300000000007</v>
      </c>
      <c r="L173" s="14">
        <f>IFERROR(VLOOKUP(C173,AGOSTO!B:H,7,0),"")</f>
        <v>11886.25</v>
      </c>
      <c r="M173" s="48" t="str">
        <f>IFERROR(VLOOKUP(C173,FÉRIAS!C:D,2,0),"")</f>
        <v/>
      </c>
      <c r="N173" s="33" t="str">
        <f>IFERROR(VLOOKUP(C173,#REF!,2,0),"")</f>
        <v/>
      </c>
    </row>
    <row r="174" spans="2:14" s="33" customFormat="1">
      <c r="B174" s="20">
        <f t="shared" si="5"/>
        <v>166</v>
      </c>
      <c r="C174" s="44">
        <v>2079</v>
      </c>
      <c r="D174" s="45" t="s">
        <v>98</v>
      </c>
      <c r="E174" s="20" t="str">
        <f>IFERROR(VLOOKUP(C174,SRA!B:I,8,0),"")</f>
        <v>CLT</v>
      </c>
      <c r="F174" s="32" t="s">
        <v>586</v>
      </c>
      <c r="G174" s="20" t="str">
        <f>IFERROR(VLOOKUP(VLOOKUP(C174,SRA!B:F,5,0),FUNÇÃO!A:B,2,0),"")</f>
        <v>OP. DE PROD. IND.</v>
      </c>
      <c r="H174" s="14">
        <f>IFERROR(VLOOKUP(C174,SRA!B:T,18,0),"")</f>
        <v>2572.79</v>
      </c>
      <c r="I174" s="14">
        <f>IFERROR(VLOOKUP(C174,SRA!B:T,19,0),"")</f>
        <v>0</v>
      </c>
      <c r="J174" s="14">
        <f>IFERROR(VLOOKUP(C174,AGOSTO!B:F,3,0),"")</f>
        <v>3716.26</v>
      </c>
      <c r="K174" s="14">
        <f t="shared" si="4"/>
        <v>2377.15</v>
      </c>
      <c r="L174" s="14">
        <f>IFERROR(VLOOKUP(C174,AGOSTO!B:H,7,0),"")</f>
        <v>1339.1100000000001</v>
      </c>
      <c r="M174" s="48" t="str">
        <f>IFERROR(VLOOKUP(C174,FÉRIAS!C:D,2,0),"")</f>
        <v/>
      </c>
      <c r="N174" s="33" t="str">
        <f>IFERROR(VLOOKUP(C174,#REF!,2,0),"")</f>
        <v/>
      </c>
    </row>
    <row r="175" spans="2:14" s="33" customFormat="1">
      <c r="B175" s="20">
        <f t="shared" si="5"/>
        <v>167</v>
      </c>
      <c r="C175" s="44">
        <v>2086</v>
      </c>
      <c r="D175" s="45" t="s">
        <v>99</v>
      </c>
      <c r="E175" s="20" t="str">
        <f>IFERROR(VLOOKUP(C175,SRA!B:I,8,0),"")</f>
        <v>CLT</v>
      </c>
      <c r="F175" s="32" t="s">
        <v>586</v>
      </c>
      <c r="G175" s="20" t="str">
        <f>IFERROR(VLOOKUP(VLOOKUP(C175,SRA!B:F,5,0),FUNÇÃO!A:B,2,0),"")</f>
        <v>ASS. DE SERVICOS</v>
      </c>
      <c r="H175" s="14">
        <f>IFERROR(VLOOKUP(C175,SRA!B:T,18,0),"")</f>
        <v>1504.26</v>
      </c>
      <c r="I175" s="14">
        <f>IFERROR(VLOOKUP(C175,SRA!B:T,19,0),"")</f>
        <v>708.95</v>
      </c>
      <c r="J175" s="14">
        <f>IFERROR(VLOOKUP(C175,AGOSTO!B:F,3,0),"")</f>
        <v>3197.3</v>
      </c>
      <c r="K175" s="14">
        <f t="shared" si="4"/>
        <v>2069.4</v>
      </c>
      <c r="L175" s="14">
        <f>IFERROR(VLOOKUP(C175,AGOSTO!B:H,7,0),"")</f>
        <v>1127.9000000000001</v>
      </c>
      <c r="M175" s="48" t="str">
        <f>IFERROR(VLOOKUP(C175,FÉRIAS!C:D,2,0),"")</f>
        <v/>
      </c>
      <c r="N175" s="33" t="str">
        <f>IFERROR(VLOOKUP(C175,#REF!,2,0),"")</f>
        <v/>
      </c>
    </row>
    <row r="176" spans="2:14" s="33" customFormat="1">
      <c r="B176" s="20">
        <f t="shared" si="5"/>
        <v>168</v>
      </c>
      <c r="C176" s="44">
        <v>2092</v>
      </c>
      <c r="D176" s="45" t="s">
        <v>100</v>
      </c>
      <c r="E176" s="20" t="str">
        <f>IFERROR(VLOOKUP(C176,SRA!B:I,8,0),"")</f>
        <v>CLT</v>
      </c>
      <c r="F176" s="32" t="s">
        <v>586</v>
      </c>
      <c r="G176" s="20" t="str">
        <f>IFERROR(VLOOKUP(VLOOKUP(C176,SRA!B:F,5,0),FUNÇÃO!A:B,2,0),"")</f>
        <v>TEC. EM OPTICA</v>
      </c>
      <c r="H176" s="14">
        <f>IFERROR(VLOOKUP(C176,SRA!B:T,18,0),"")</f>
        <v>2007.4</v>
      </c>
      <c r="I176" s="14">
        <f>IFERROR(VLOOKUP(C176,SRA!B:T,19,0),"")</f>
        <v>0</v>
      </c>
      <c r="J176" s="14">
        <f>IFERROR(VLOOKUP(C176,AGOSTO!B:F,3,0),"")</f>
        <v>2007.4</v>
      </c>
      <c r="K176" s="14">
        <f t="shared" si="4"/>
        <v>808.21</v>
      </c>
      <c r="L176" s="14">
        <f>IFERROR(VLOOKUP(C176,AGOSTO!B:H,7,0),"")</f>
        <v>1199.19</v>
      </c>
      <c r="M176" s="48" t="str">
        <f>IFERROR(VLOOKUP(C176,FÉRIAS!C:D,2,0),"")</f>
        <v/>
      </c>
      <c r="N176" s="33" t="str">
        <f>IFERROR(VLOOKUP(C176,#REF!,2,0),"")</f>
        <v/>
      </c>
    </row>
    <row r="177" spans="2:14" s="33" customFormat="1">
      <c r="B177" s="20">
        <f t="shared" si="5"/>
        <v>169</v>
      </c>
      <c r="C177" s="44">
        <v>2093</v>
      </c>
      <c r="D177" s="45" t="s">
        <v>101</v>
      </c>
      <c r="E177" s="20" t="str">
        <f>IFERROR(VLOOKUP(C177,SRA!B:I,8,0),"")</f>
        <v>CLT</v>
      </c>
      <c r="F177" s="32" t="s">
        <v>586</v>
      </c>
      <c r="G177" s="20" t="str">
        <f>IFERROR(VLOOKUP(VLOOKUP(C177,SRA!B:F,5,0),FUNÇÃO!A:B,2,0),"")</f>
        <v>TEC. EM OPTICA</v>
      </c>
      <c r="H177" s="14">
        <f>IFERROR(VLOOKUP(C177,SRA!B:T,18,0),"")</f>
        <v>1820.76</v>
      </c>
      <c r="I177" s="14">
        <f>IFERROR(VLOOKUP(C177,SRA!B:T,19,0),"")</f>
        <v>0</v>
      </c>
      <c r="J177" s="14">
        <f>IFERROR(VLOOKUP(C177,AGOSTO!B:F,3,0),"")</f>
        <v>2097.2800000000002</v>
      </c>
      <c r="K177" s="14">
        <f t="shared" si="4"/>
        <v>1179.4900000000002</v>
      </c>
      <c r="L177" s="14">
        <f>IFERROR(VLOOKUP(C177,AGOSTO!B:H,7,0),"")</f>
        <v>917.79</v>
      </c>
      <c r="M177" s="48" t="str">
        <f>IFERROR(VLOOKUP(C177,FÉRIAS!C:D,2,0),"")</f>
        <v/>
      </c>
      <c r="N177" s="33" t="str">
        <f>IFERROR(VLOOKUP(C177,#REF!,2,0),"")</f>
        <v/>
      </c>
    </row>
    <row r="178" spans="2:14" s="33" customFormat="1">
      <c r="B178" s="20">
        <f t="shared" si="5"/>
        <v>170</v>
      </c>
      <c r="C178" s="44">
        <v>2096</v>
      </c>
      <c r="D178" s="45" t="s">
        <v>425</v>
      </c>
      <c r="E178" s="20" t="str">
        <f>IFERROR(VLOOKUP(C178,SRA!B:I,8,0),"")</f>
        <v>CLT</v>
      </c>
      <c r="F178" s="32" t="s">
        <v>586</v>
      </c>
      <c r="G178" s="20" t="str">
        <f>IFERROR(VLOOKUP(VLOOKUP(C178,SRA!B:F,5,0),FUNÇÃO!A:B,2,0),"")</f>
        <v>VIGILANTE 2</v>
      </c>
      <c r="H178" s="14">
        <f>IFERROR(VLOOKUP(C178,SRA!B:T,18,0),"")</f>
        <v>2572.79</v>
      </c>
      <c r="I178" s="14">
        <f>IFERROR(VLOOKUP(C178,SRA!B:T,19,0),"")</f>
        <v>0</v>
      </c>
      <c r="J178" s="14">
        <f>IFERROR(VLOOKUP(C178,AGOSTO!B:F,3,0),"")</f>
        <v>3344.63</v>
      </c>
      <c r="K178" s="14">
        <f t="shared" si="4"/>
        <v>1164.6999999999998</v>
      </c>
      <c r="L178" s="14">
        <f>IFERROR(VLOOKUP(C178,AGOSTO!B:H,7,0),"")</f>
        <v>2179.9300000000003</v>
      </c>
      <c r="M178" s="48" t="str">
        <f>IFERROR(VLOOKUP(C178,FÉRIAS!C:D,2,0),"")</f>
        <v/>
      </c>
      <c r="N178" s="33" t="str">
        <f>IFERROR(VLOOKUP(C178,#REF!,2,0),"")</f>
        <v/>
      </c>
    </row>
    <row r="179" spans="2:14" s="33" customFormat="1">
      <c r="B179" s="20">
        <f t="shared" si="5"/>
        <v>171</v>
      </c>
      <c r="C179" s="44">
        <v>2101</v>
      </c>
      <c r="D179" s="45" t="s">
        <v>102</v>
      </c>
      <c r="E179" s="20" t="str">
        <f>IFERROR(VLOOKUP(C179,SRA!B:I,8,0),"")</f>
        <v>CLT</v>
      </c>
      <c r="F179" s="32" t="s">
        <v>586</v>
      </c>
      <c r="G179" s="20" t="str">
        <f>IFERROR(VLOOKUP(VLOOKUP(C179,SRA!B:F,5,0),FUNÇÃO!A:B,2,0),"")</f>
        <v>OP. DE PROD. IND.</v>
      </c>
      <c r="H179" s="14">
        <f>IFERROR(VLOOKUP(C179,SRA!B:T,18,0),"")</f>
        <v>2572.79</v>
      </c>
      <c r="I179" s="14">
        <f>IFERROR(VLOOKUP(C179,SRA!B:T,19,0),"")</f>
        <v>0</v>
      </c>
      <c r="J179" s="14">
        <f>IFERROR(VLOOKUP(C179,AGOSTO!B:F,3,0),"")</f>
        <v>3716.26</v>
      </c>
      <c r="K179" s="14">
        <f t="shared" si="4"/>
        <v>2532.2300000000005</v>
      </c>
      <c r="L179" s="14">
        <f>IFERROR(VLOOKUP(C179,AGOSTO!B:H,7,0),"")</f>
        <v>1184.03</v>
      </c>
      <c r="M179" s="48" t="str">
        <f>IFERROR(VLOOKUP(C179,FÉRIAS!C:D,2,0),"")</f>
        <v/>
      </c>
      <c r="N179" s="33" t="str">
        <f>IFERROR(VLOOKUP(C179,#REF!,2,0),"")</f>
        <v/>
      </c>
    </row>
    <row r="180" spans="2:14" s="33" customFormat="1">
      <c r="B180" s="20">
        <f t="shared" si="5"/>
        <v>172</v>
      </c>
      <c r="C180" s="44">
        <v>2115</v>
      </c>
      <c r="D180" s="45" t="s">
        <v>438</v>
      </c>
      <c r="E180" s="20" t="str">
        <f>IFERROR(VLOOKUP(C180,SRA!B:I,8,0),"")</f>
        <v>CLT</v>
      </c>
      <c r="F180" s="32" t="s">
        <v>600</v>
      </c>
      <c r="G180" s="20" t="str">
        <f>IFERROR(VLOOKUP(VLOOKUP(C180,SRA!B:F,5,0),FUNÇÃO!A:B,2,0),"")</f>
        <v>VIGILANTE 2</v>
      </c>
      <c r="H180" s="14">
        <f>IFERROR(VLOOKUP(C180,SRA!B:T,18,0),"")</f>
        <v>2572.79</v>
      </c>
      <c r="I180" s="14">
        <f>IFERROR(VLOOKUP(C180,SRA!B:T,19,0),"")</f>
        <v>0</v>
      </c>
      <c r="J180" s="14">
        <f>IFERROR(VLOOKUP(C180,AGOSTO!B:F,3,0),"")</f>
        <v>3344.63</v>
      </c>
      <c r="K180" s="14">
        <f t="shared" si="4"/>
        <v>661.35000000000036</v>
      </c>
      <c r="L180" s="14">
        <f>IFERROR(VLOOKUP(C180,AGOSTO!B:H,7,0),"")</f>
        <v>2683.2799999999997</v>
      </c>
      <c r="M180" s="48" t="str">
        <f>IFERROR(VLOOKUP(C180,FÉRIAS!C:D,2,0),"")</f>
        <v>SEVERINO JOSE RAMOS DE SOUZA</v>
      </c>
      <c r="N180" s="33" t="str">
        <f>IFERROR(VLOOKUP(C180,#REF!,2,0),"")</f>
        <v/>
      </c>
    </row>
    <row r="181" spans="2:14" s="33" customFormat="1">
      <c r="B181" s="20">
        <f t="shared" si="5"/>
        <v>173</v>
      </c>
      <c r="C181" s="44">
        <v>2117</v>
      </c>
      <c r="D181" s="45" t="s">
        <v>103</v>
      </c>
      <c r="E181" s="20" t="str">
        <f>IFERROR(VLOOKUP(C181,SRA!B:I,8,0),"")</f>
        <v>CLT</v>
      </c>
      <c r="F181" s="32" t="s">
        <v>586</v>
      </c>
      <c r="G181" s="20" t="str">
        <f>IFERROR(VLOOKUP(VLOOKUP(C181,SRA!B:F,5,0),FUNÇÃO!A:B,2,0),"")</f>
        <v>ASS. DE SERVICOS</v>
      </c>
      <c r="H181" s="14">
        <f>IFERROR(VLOOKUP(C181,SRA!B:T,18,0),"")</f>
        <v>1919.86</v>
      </c>
      <c r="I181" s="14">
        <f>IFERROR(VLOOKUP(C181,SRA!B:T,19,0),"")</f>
        <v>0</v>
      </c>
      <c r="J181" s="14">
        <f>IFERROR(VLOOKUP(C181,AGOSTO!B:F,3,0),"")</f>
        <v>2617.4</v>
      </c>
      <c r="K181" s="14">
        <f t="shared" si="4"/>
        <v>2617.4</v>
      </c>
      <c r="L181" s="14">
        <f>IFERROR(VLOOKUP(C181,AGOSTO!B:H,7,0),"")</f>
        <v>0</v>
      </c>
      <c r="M181" s="48" t="str">
        <f>IFERROR(VLOOKUP(C181,FÉRIAS!C:D,2,0),"")</f>
        <v/>
      </c>
      <c r="N181" s="33" t="str">
        <f>IFERROR(VLOOKUP(C181,#REF!,2,0),"")</f>
        <v/>
      </c>
    </row>
    <row r="182" spans="2:14" s="33" customFormat="1">
      <c r="B182" s="20">
        <f t="shared" si="5"/>
        <v>174</v>
      </c>
      <c r="C182" s="44">
        <v>2120</v>
      </c>
      <c r="D182" s="45" t="s">
        <v>104</v>
      </c>
      <c r="E182" s="20" t="str">
        <f>IFERROR(VLOOKUP(C182,SRA!B:I,8,0),"")</f>
        <v>CLT</v>
      </c>
      <c r="F182" s="32" t="s">
        <v>586</v>
      </c>
      <c r="G182" s="20" t="str">
        <f>IFERROR(VLOOKUP(VLOOKUP(C182,SRA!B:F,5,0),FUNÇÃO!A:B,2,0),"")</f>
        <v>ASS. DE SERVICOS</v>
      </c>
      <c r="H182" s="14">
        <f>IFERROR(VLOOKUP(C182,SRA!B:T,18,0),"")</f>
        <v>2040.87</v>
      </c>
      <c r="I182" s="14">
        <f>IFERROR(VLOOKUP(C182,SRA!B:T,19,0),"")</f>
        <v>0</v>
      </c>
      <c r="J182" s="14">
        <f>IFERROR(VLOOKUP(C182,AGOSTO!B:F,3,0),"")</f>
        <v>2040.87</v>
      </c>
      <c r="K182" s="14">
        <f t="shared" si="4"/>
        <v>645.48999999999978</v>
      </c>
      <c r="L182" s="14">
        <f>IFERROR(VLOOKUP(C182,AGOSTO!B:H,7,0),"")</f>
        <v>1395.38</v>
      </c>
      <c r="M182" s="48" t="str">
        <f>IFERROR(VLOOKUP(C182,FÉRIAS!C:D,2,0),"")</f>
        <v/>
      </c>
      <c r="N182" s="33" t="str">
        <f>IFERROR(VLOOKUP(C182,#REF!,2,0),"")</f>
        <v/>
      </c>
    </row>
    <row r="183" spans="2:14" s="33" customFormat="1">
      <c r="B183" s="20">
        <f t="shared" si="5"/>
        <v>175</v>
      </c>
      <c r="C183" s="44">
        <v>2121</v>
      </c>
      <c r="D183" s="45" t="s">
        <v>105</v>
      </c>
      <c r="E183" s="20" t="str">
        <f>IFERROR(VLOOKUP(C183,SRA!B:I,8,0),"")</f>
        <v>CLT</v>
      </c>
      <c r="F183" s="32" t="s">
        <v>586</v>
      </c>
      <c r="G183" s="20" t="str">
        <f>IFERROR(VLOOKUP(VLOOKUP(C183,SRA!B:F,5,0),FUNÇÃO!A:B,2,0),"")</f>
        <v>TEC. EM OPTICA</v>
      </c>
      <c r="H183" s="14">
        <f>IFERROR(VLOOKUP(C183,SRA!B:T,18,0),"")</f>
        <v>1820.76</v>
      </c>
      <c r="I183" s="14">
        <f>IFERROR(VLOOKUP(C183,SRA!B:T,19,0),"")</f>
        <v>0</v>
      </c>
      <c r="J183" s="14">
        <f>IFERROR(VLOOKUP(C183,AGOSTO!B:F,3,0),"")</f>
        <v>1820.76</v>
      </c>
      <c r="K183" s="14">
        <f t="shared" si="4"/>
        <v>620.03</v>
      </c>
      <c r="L183" s="14">
        <f>IFERROR(VLOOKUP(C183,AGOSTO!B:H,7,0),"")</f>
        <v>1200.73</v>
      </c>
      <c r="M183" s="48" t="str">
        <f>IFERROR(VLOOKUP(C183,FÉRIAS!C:D,2,0),"")</f>
        <v/>
      </c>
      <c r="N183" s="33" t="str">
        <f>IFERROR(VLOOKUP(C183,#REF!,2,0),"")</f>
        <v/>
      </c>
    </row>
    <row r="184" spans="2:14" s="33" customFormat="1">
      <c r="B184" s="20">
        <f t="shared" si="5"/>
        <v>176</v>
      </c>
      <c r="C184" s="44">
        <v>2122</v>
      </c>
      <c r="D184" s="45" t="s">
        <v>106</v>
      </c>
      <c r="E184" s="20" t="str">
        <f>IFERROR(VLOOKUP(C184,SRA!B:I,8,0),"")</f>
        <v>CLT</v>
      </c>
      <c r="F184" s="32" t="s">
        <v>586</v>
      </c>
      <c r="G184" s="20" t="str">
        <f>IFERROR(VLOOKUP(VLOOKUP(C184,SRA!B:F,5,0),FUNÇÃO!A:B,2,0),"")</f>
        <v>TEC. EM OPTICA</v>
      </c>
      <c r="H184" s="14">
        <f>IFERROR(VLOOKUP(C184,SRA!B:T,18,0),"")</f>
        <v>1820.76</v>
      </c>
      <c r="I184" s="14">
        <f>IFERROR(VLOOKUP(C184,SRA!B:T,19,0),"")</f>
        <v>0</v>
      </c>
      <c r="J184" s="14">
        <f>IFERROR(VLOOKUP(C184,AGOSTO!B:F,3,0),"")</f>
        <v>1820.76</v>
      </c>
      <c r="K184" s="14">
        <f t="shared" si="4"/>
        <v>1032.7</v>
      </c>
      <c r="L184" s="14">
        <f>IFERROR(VLOOKUP(C184,AGOSTO!B:H,7,0),"")</f>
        <v>788.06</v>
      </c>
      <c r="M184" s="48" t="str">
        <f>IFERROR(VLOOKUP(C184,FÉRIAS!C:D,2,0),"")</f>
        <v/>
      </c>
      <c r="N184" s="33" t="str">
        <f>IFERROR(VLOOKUP(C184,#REF!,2,0),"")</f>
        <v/>
      </c>
    </row>
    <row r="185" spans="2:14" s="33" customFormat="1">
      <c r="B185" s="20">
        <f t="shared" si="5"/>
        <v>177</v>
      </c>
      <c r="C185" s="44">
        <v>2124</v>
      </c>
      <c r="D185" s="45" t="s">
        <v>429</v>
      </c>
      <c r="E185" s="20" t="str">
        <f>IFERROR(VLOOKUP(C185,SRA!B:I,8,0),"")</f>
        <v>CLT</v>
      </c>
      <c r="F185" s="32" t="s">
        <v>586</v>
      </c>
      <c r="G185" s="20" t="str">
        <f>IFERROR(VLOOKUP(VLOOKUP(C185,SRA!B:F,5,0),FUNÇÃO!A:B,2,0),"")</f>
        <v>VIGILANTE 2</v>
      </c>
      <c r="H185" s="14">
        <f>IFERROR(VLOOKUP(C185,SRA!B:T,18,0),"")</f>
        <v>2572.79</v>
      </c>
      <c r="I185" s="14">
        <f>IFERROR(VLOOKUP(C185,SRA!B:T,19,0),"")</f>
        <v>0</v>
      </c>
      <c r="J185" s="14">
        <f>IFERROR(VLOOKUP(C185,AGOSTO!B:F,3,0),"")</f>
        <v>3344.63</v>
      </c>
      <c r="K185" s="14">
        <f t="shared" si="4"/>
        <v>905.93000000000029</v>
      </c>
      <c r="L185" s="14">
        <f>IFERROR(VLOOKUP(C185,AGOSTO!B:H,7,0),"")</f>
        <v>2438.6999999999998</v>
      </c>
      <c r="M185" s="48" t="str">
        <f>IFERROR(VLOOKUP(C185,FÉRIAS!C:D,2,0),"")</f>
        <v/>
      </c>
      <c r="N185" s="33" t="str">
        <f>IFERROR(VLOOKUP(C185,#REF!,2,0),"")</f>
        <v/>
      </c>
    </row>
    <row r="186" spans="2:14" s="33" customFormat="1">
      <c r="B186" s="20">
        <f t="shared" si="5"/>
        <v>178</v>
      </c>
      <c r="C186" s="44">
        <v>2125</v>
      </c>
      <c r="D186" s="45" t="s">
        <v>107</v>
      </c>
      <c r="E186" s="20" t="str">
        <f>IFERROR(VLOOKUP(C186,SRA!B:I,8,0),"")</f>
        <v>CLT</v>
      </c>
      <c r="F186" s="32" t="s">
        <v>586</v>
      </c>
      <c r="G186" s="20" t="str">
        <f>IFERROR(VLOOKUP(VLOOKUP(C186,SRA!B:F,5,0),FUNÇÃO!A:B,2,0),"")</f>
        <v>OP. DE PROD. IND.</v>
      </c>
      <c r="H186" s="14">
        <f>IFERROR(VLOOKUP(C186,SRA!B:T,18,0),"")</f>
        <v>2836.49</v>
      </c>
      <c r="I186" s="14">
        <f>IFERROR(VLOOKUP(C186,SRA!B:T,19,0),"")</f>
        <v>708.95</v>
      </c>
      <c r="J186" s="14">
        <f>IFERROR(VLOOKUP(C186,AGOSTO!B:F,3,0),"")</f>
        <v>3545.44</v>
      </c>
      <c r="K186" s="14">
        <f t="shared" si="4"/>
        <v>1200.27</v>
      </c>
      <c r="L186" s="14">
        <f>IFERROR(VLOOKUP(C186,AGOSTO!B:H,7,0),"")</f>
        <v>2345.17</v>
      </c>
      <c r="M186" s="48" t="str">
        <f>IFERROR(VLOOKUP(C186,FÉRIAS!C:D,2,0),"")</f>
        <v/>
      </c>
      <c r="N186" s="33" t="str">
        <f>IFERROR(VLOOKUP(C186,#REF!,2,0),"")</f>
        <v/>
      </c>
    </row>
    <row r="187" spans="2:14" s="33" customFormat="1">
      <c r="B187" s="20">
        <f t="shared" si="5"/>
        <v>179</v>
      </c>
      <c r="C187" s="44">
        <v>2126</v>
      </c>
      <c r="D187" s="45" t="s">
        <v>108</v>
      </c>
      <c r="E187" s="20" t="str">
        <f>IFERROR(VLOOKUP(C187,SRA!B:I,8,0),"")</f>
        <v>CLT</v>
      </c>
      <c r="F187" s="32" t="s">
        <v>586</v>
      </c>
      <c r="G187" s="20" t="str">
        <f>IFERROR(VLOOKUP(VLOOKUP(C187,SRA!B:F,5,0),FUNÇÃO!A:B,2,0),"")</f>
        <v>OP. DE PROD. IND.</v>
      </c>
      <c r="H187" s="14">
        <f>IFERROR(VLOOKUP(C187,SRA!B:T,18,0),"")</f>
        <v>2836.49</v>
      </c>
      <c r="I187" s="14">
        <f>IFERROR(VLOOKUP(C187,SRA!B:T,19,0),"")</f>
        <v>0</v>
      </c>
      <c r="J187" s="14">
        <f>IFERROR(VLOOKUP(C187,AGOSTO!B:F,3,0),"")</f>
        <v>2836.49</v>
      </c>
      <c r="K187" s="14">
        <f t="shared" si="4"/>
        <v>1462.9899999999998</v>
      </c>
      <c r="L187" s="14">
        <f>IFERROR(VLOOKUP(C187,AGOSTO!B:H,7,0),"")</f>
        <v>1373.5</v>
      </c>
      <c r="M187" s="48" t="str">
        <f>IFERROR(VLOOKUP(C187,FÉRIAS!C:D,2,0),"")</f>
        <v/>
      </c>
      <c r="N187" s="33" t="str">
        <f>IFERROR(VLOOKUP(C187,#REF!,2,0),"")</f>
        <v/>
      </c>
    </row>
    <row r="188" spans="2:14" s="33" customFormat="1">
      <c r="B188" s="20">
        <f t="shared" si="5"/>
        <v>180</v>
      </c>
      <c r="C188" s="44">
        <v>2128</v>
      </c>
      <c r="D188" s="45" t="s">
        <v>109</v>
      </c>
      <c r="E188" s="20" t="str">
        <f>IFERROR(VLOOKUP(C188,SRA!B:I,8,0),"")</f>
        <v>CLT</v>
      </c>
      <c r="F188" s="32" t="s">
        <v>586</v>
      </c>
      <c r="G188" s="20" t="str">
        <f>IFERROR(VLOOKUP(VLOOKUP(C188,SRA!B:F,5,0),FUNÇÃO!A:B,2,0),"")</f>
        <v>OP. DE PROD. IND.</v>
      </c>
      <c r="H188" s="14">
        <f>IFERROR(VLOOKUP(C188,SRA!B:T,18,0),"")</f>
        <v>7788.68</v>
      </c>
      <c r="I188" s="14">
        <f>IFERROR(VLOOKUP(C188,SRA!B:T,19,0),"")</f>
        <v>0</v>
      </c>
      <c r="J188" s="14">
        <f>IFERROR(VLOOKUP(C188,AGOSTO!B:F,3,0),"")</f>
        <v>8065.2</v>
      </c>
      <c r="K188" s="14">
        <f t="shared" si="4"/>
        <v>4442.41</v>
      </c>
      <c r="L188" s="14">
        <f>IFERROR(VLOOKUP(C188,AGOSTO!B:H,7,0),"")</f>
        <v>3622.79</v>
      </c>
      <c r="M188" s="48" t="str">
        <f>IFERROR(VLOOKUP(C188,FÉRIAS!C:D,2,0),"")</f>
        <v/>
      </c>
      <c r="N188" s="33" t="str">
        <f>IFERROR(VLOOKUP(C188,#REF!,2,0),"")</f>
        <v/>
      </c>
    </row>
    <row r="189" spans="2:14" s="33" customFormat="1">
      <c r="B189" s="20">
        <f t="shared" si="5"/>
        <v>181</v>
      </c>
      <c r="C189" s="44">
        <v>2129</v>
      </c>
      <c r="D189" s="45" t="s">
        <v>110</v>
      </c>
      <c r="E189" s="20" t="str">
        <f>IFERROR(VLOOKUP(C189,SRA!B:I,8,0),"")</f>
        <v>CLT</v>
      </c>
      <c r="F189" s="32" t="s">
        <v>586</v>
      </c>
      <c r="G189" s="20" t="str">
        <f>IFERROR(VLOOKUP(VLOOKUP(C189,SRA!B:F,5,0),FUNÇÃO!A:B,2,0),"")</f>
        <v>TEC UTI TRA EFLUE</v>
      </c>
      <c r="H189" s="14">
        <f>IFERROR(VLOOKUP(C189,SRA!B:T,18,0),"")</f>
        <v>1651.49</v>
      </c>
      <c r="I189" s="14">
        <f>IFERROR(VLOOKUP(C189,SRA!B:T,19,0),"")</f>
        <v>0</v>
      </c>
      <c r="J189" s="14">
        <f>IFERROR(VLOOKUP(C189,AGOSTO!B:F,3,0),"")</f>
        <v>2382.71</v>
      </c>
      <c r="K189" s="14">
        <f t="shared" si="4"/>
        <v>951.93000000000006</v>
      </c>
      <c r="L189" s="14">
        <f>IFERROR(VLOOKUP(C189,AGOSTO!B:H,7,0),"")</f>
        <v>1430.78</v>
      </c>
      <c r="M189" s="48" t="str">
        <f>IFERROR(VLOOKUP(C189,FÉRIAS!C:D,2,0),"")</f>
        <v/>
      </c>
      <c r="N189" s="33" t="str">
        <f>IFERROR(VLOOKUP(C189,#REF!,2,0),"")</f>
        <v/>
      </c>
    </row>
    <row r="190" spans="2:14" s="33" customFormat="1">
      <c r="B190" s="20">
        <f t="shared" si="5"/>
        <v>182</v>
      </c>
      <c r="C190" s="44">
        <v>2130</v>
      </c>
      <c r="D190" s="45" t="s">
        <v>111</v>
      </c>
      <c r="E190" s="20" t="str">
        <f>IFERROR(VLOOKUP(C190,SRA!B:I,8,0),"")</f>
        <v>CLT</v>
      </c>
      <c r="F190" s="32" t="s">
        <v>586</v>
      </c>
      <c r="G190" s="20" t="str">
        <f>IFERROR(VLOOKUP(VLOOKUP(C190,SRA!B:F,5,0),FUNÇÃO!A:B,2,0),"")</f>
        <v>TEC EM UTI CALDEI</v>
      </c>
      <c r="H190" s="14">
        <f>IFERROR(VLOOKUP(C190,SRA!B:T,18,0),"")</f>
        <v>1651.49</v>
      </c>
      <c r="I190" s="14">
        <f>IFERROR(VLOOKUP(C190,SRA!B:T,19,0),"")</f>
        <v>0</v>
      </c>
      <c r="J190" s="14">
        <f>IFERROR(VLOOKUP(C190,AGOSTO!B:F,3,0),"")</f>
        <v>4403.9799999999996</v>
      </c>
      <c r="K190" s="14">
        <f t="shared" si="4"/>
        <v>2278.5899999999997</v>
      </c>
      <c r="L190" s="14">
        <f>IFERROR(VLOOKUP(C190,AGOSTO!B:H,7,0),"")</f>
        <v>2125.39</v>
      </c>
      <c r="M190" s="48" t="str">
        <f>IFERROR(VLOOKUP(C190,FÉRIAS!C:D,2,0),"")</f>
        <v/>
      </c>
      <c r="N190" s="33" t="str">
        <f>IFERROR(VLOOKUP(C190,#REF!,2,0),"")</f>
        <v/>
      </c>
    </row>
    <row r="191" spans="2:14" s="33" customFormat="1">
      <c r="B191" s="20">
        <f t="shared" si="5"/>
        <v>183</v>
      </c>
      <c r="C191" s="44">
        <v>2131</v>
      </c>
      <c r="D191" s="45" t="s">
        <v>112</v>
      </c>
      <c r="E191" s="20" t="str">
        <f>IFERROR(VLOOKUP(C191,SRA!B:I,8,0),"")</f>
        <v>CLT</v>
      </c>
      <c r="F191" s="32" t="s">
        <v>586</v>
      </c>
      <c r="G191" s="20" t="str">
        <f>IFERROR(VLOOKUP(VLOOKUP(C191,SRA!B:F,5,0),FUNÇÃO!A:B,2,0),"")</f>
        <v>OP. DE PROD. IND.</v>
      </c>
      <c r="H191" s="14">
        <f>IFERROR(VLOOKUP(C191,SRA!B:T,18,0),"")</f>
        <v>2572.79</v>
      </c>
      <c r="I191" s="14">
        <f>IFERROR(VLOOKUP(C191,SRA!B:T,19,0),"")</f>
        <v>0</v>
      </c>
      <c r="J191" s="14">
        <f>IFERROR(VLOOKUP(C191,AGOSTO!B:F,3,0),"")</f>
        <v>3878.55</v>
      </c>
      <c r="K191" s="14">
        <f t="shared" si="4"/>
        <v>2928.08</v>
      </c>
      <c r="L191" s="14">
        <f>IFERROR(VLOOKUP(C191,AGOSTO!B:H,7,0),"")</f>
        <v>950.47</v>
      </c>
      <c r="M191" s="48" t="str">
        <f>IFERROR(VLOOKUP(C191,FÉRIAS!C:D,2,0),"")</f>
        <v/>
      </c>
      <c r="N191" s="33" t="str">
        <f>IFERROR(VLOOKUP(C191,#REF!,2,0),"")</f>
        <v/>
      </c>
    </row>
    <row r="192" spans="2:14" s="33" customFormat="1">
      <c r="B192" s="20">
        <f t="shared" si="5"/>
        <v>184</v>
      </c>
      <c r="C192" s="44">
        <v>2134</v>
      </c>
      <c r="D192" s="45" t="s">
        <v>113</v>
      </c>
      <c r="E192" s="20" t="str">
        <f>IFERROR(VLOOKUP(C192,SRA!B:I,8,0),"")</f>
        <v>CLT</v>
      </c>
      <c r="F192" s="32" t="s">
        <v>586</v>
      </c>
      <c r="G192" s="20" t="str">
        <f>IFERROR(VLOOKUP(VLOOKUP(C192,SRA!B:F,5,0),FUNÇÃO!A:B,2,0),"")</f>
        <v>OP. DE PROD. IND.</v>
      </c>
      <c r="H192" s="14">
        <f>IFERROR(VLOOKUP(C192,SRA!B:T,18,0),"")</f>
        <v>2836.49</v>
      </c>
      <c r="I192" s="14">
        <f>IFERROR(VLOOKUP(C192,SRA!B:T,19,0),"")</f>
        <v>0</v>
      </c>
      <c r="J192" s="14">
        <f>IFERROR(VLOOKUP(C192,AGOSTO!B:F,3,0),"")</f>
        <v>4097.16</v>
      </c>
      <c r="K192" s="14">
        <f t="shared" si="4"/>
        <v>2551.4699999999998</v>
      </c>
      <c r="L192" s="14">
        <f>IFERROR(VLOOKUP(C192,AGOSTO!B:H,7,0),"")</f>
        <v>1545.69</v>
      </c>
      <c r="M192" s="48" t="str">
        <f>IFERROR(VLOOKUP(C192,FÉRIAS!C:D,2,0),"")</f>
        <v/>
      </c>
      <c r="N192" s="33" t="str">
        <f>IFERROR(VLOOKUP(C192,#REF!,2,0),"")</f>
        <v/>
      </c>
    </row>
    <row r="193" spans="2:14" s="33" customFormat="1">
      <c r="B193" s="20">
        <f t="shared" si="5"/>
        <v>185</v>
      </c>
      <c r="C193" s="44">
        <v>2136</v>
      </c>
      <c r="D193" s="45" t="s">
        <v>114</v>
      </c>
      <c r="E193" s="20" t="str">
        <f>IFERROR(VLOOKUP(C193,SRA!B:I,8,0),"")</f>
        <v>CLT</v>
      </c>
      <c r="F193" s="32" t="s">
        <v>586</v>
      </c>
      <c r="G193" s="20" t="str">
        <f>IFERROR(VLOOKUP(VLOOKUP(C193,SRA!B:F,5,0),FUNÇÃO!A:B,2,0),"")</f>
        <v>ASS. DE SERVICOS</v>
      </c>
      <c r="H193" s="14">
        <f>IFERROR(VLOOKUP(C193,SRA!B:T,18,0),"")</f>
        <v>1658.43</v>
      </c>
      <c r="I193" s="14">
        <f>IFERROR(VLOOKUP(C193,SRA!B:T,19,0),"")</f>
        <v>708.95</v>
      </c>
      <c r="J193" s="14">
        <f>IFERROR(VLOOKUP(C193,AGOSTO!B:F,3,0),"")</f>
        <v>2367.38</v>
      </c>
      <c r="K193" s="14">
        <f t="shared" si="4"/>
        <v>621.3900000000001</v>
      </c>
      <c r="L193" s="14">
        <f>IFERROR(VLOOKUP(C193,AGOSTO!B:H,7,0),"")</f>
        <v>1745.99</v>
      </c>
      <c r="M193" s="48" t="str">
        <f>IFERROR(VLOOKUP(C193,FÉRIAS!C:D,2,0),"")</f>
        <v/>
      </c>
      <c r="N193" s="33" t="str">
        <f>IFERROR(VLOOKUP(C193,#REF!,2,0),"")</f>
        <v/>
      </c>
    </row>
    <row r="194" spans="2:14" s="33" customFormat="1">
      <c r="B194" s="20">
        <f t="shared" si="5"/>
        <v>186</v>
      </c>
      <c r="C194" s="44">
        <v>2137</v>
      </c>
      <c r="D194" s="45" t="s">
        <v>115</v>
      </c>
      <c r="E194" s="20" t="str">
        <f>IFERROR(VLOOKUP(C194,SRA!B:I,8,0),"")</f>
        <v>CLT</v>
      </c>
      <c r="F194" s="32" t="s">
        <v>586</v>
      </c>
      <c r="G194" s="20" t="str">
        <f>IFERROR(VLOOKUP(VLOOKUP(C194,SRA!B:F,5,0),FUNÇÃO!A:B,2,0),"")</f>
        <v>ANALISTA CONTABIL</v>
      </c>
      <c r="H194" s="14">
        <f>IFERROR(VLOOKUP(C194,SRA!B:T,18,0),"")</f>
        <v>7114.29</v>
      </c>
      <c r="I194" s="14">
        <f>IFERROR(VLOOKUP(C194,SRA!B:T,19,0),"")</f>
        <v>0</v>
      </c>
      <c r="J194" s="14">
        <f>IFERROR(VLOOKUP(C194,AGOSTO!B:F,3,0),"")</f>
        <v>8884.1299999999992</v>
      </c>
      <c r="K194" s="14">
        <f t="shared" si="4"/>
        <v>2867.6099999999988</v>
      </c>
      <c r="L194" s="14">
        <f>IFERROR(VLOOKUP(C194,AGOSTO!B:H,7,0),"")</f>
        <v>6016.52</v>
      </c>
      <c r="M194" s="48" t="str">
        <f>IFERROR(VLOOKUP(C194,FÉRIAS!C:D,2,0),"")</f>
        <v/>
      </c>
      <c r="N194" s="33" t="str">
        <f>IFERROR(VLOOKUP(C194,#REF!,2,0),"")</f>
        <v/>
      </c>
    </row>
    <row r="195" spans="2:14" s="33" customFormat="1">
      <c r="B195" s="20">
        <f t="shared" si="5"/>
        <v>187</v>
      </c>
      <c r="C195" s="44">
        <v>2140</v>
      </c>
      <c r="D195" s="45" t="s">
        <v>116</v>
      </c>
      <c r="E195" s="20" t="str">
        <f>IFERROR(VLOOKUP(C195,SRA!B:I,8,0),"")</f>
        <v>CLT</v>
      </c>
      <c r="F195" s="32" t="s">
        <v>600</v>
      </c>
      <c r="G195" s="20" t="str">
        <f>IFERROR(VLOOKUP(VLOOKUP(C195,SRA!B:F,5,0),FUNÇÃO!A:B,2,0),"")</f>
        <v>OP. PROD. IND. (D</v>
      </c>
      <c r="H195" s="14">
        <f>IFERROR(VLOOKUP(C195,SRA!B:T,18,0),"")</f>
        <v>4793.47</v>
      </c>
      <c r="I195" s="14">
        <f>IFERROR(VLOOKUP(C195,SRA!B:T,19,0),"")</f>
        <v>0</v>
      </c>
      <c r="J195" s="14">
        <f>IFERROR(VLOOKUP(C195,AGOSTO!B:F,3,0),"")</f>
        <v>4793.47</v>
      </c>
      <c r="K195" s="14">
        <f t="shared" si="4"/>
        <v>911.61000000000058</v>
      </c>
      <c r="L195" s="14">
        <f>IFERROR(VLOOKUP(C195,AGOSTO!B:H,7,0),"")</f>
        <v>3881.8599999999997</v>
      </c>
      <c r="M195" s="48" t="str">
        <f>IFERROR(VLOOKUP(C195,FÉRIAS!C:D,2,0),"")</f>
        <v>LUCIENE PEREIRA DE A NASCIMENT</v>
      </c>
      <c r="N195" s="33" t="str">
        <f>IFERROR(VLOOKUP(C195,#REF!,2,0),"")</f>
        <v/>
      </c>
    </row>
    <row r="196" spans="2:14" s="33" customFormat="1">
      <c r="B196" s="20">
        <f t="shared" si="5"/>
        <v>188</v>
      </c>
      <c r="C196" s="44">
        <v>2142</v>
      </c>
      <c r="D196" s="45" t="s">
        <v>117</v>
      </c>
      <c r="E196" s="20" t="str">
        <f>IFERROR(VLOOKUP(C196,SRA!B:I,8,0),"")</f>
        <v>CLT</v>
      </c>
      <c r="F196" s="32" t="s">
        <v>586</v>
      </c>
      <c r="G196" s="20" t="str">
        <f>IFERROR(VLOOKUP(VLOOKUP(C196,SRA!B:F,5,0),FUNÇÃO!A:B,2,0),"")</f>
        <v>OP. PROD. IND. (D</v>
      </c>
      <c r="H196" s="14">
        <f>IFERROR(VLOOKUP(C196,SRA!B:T,18,0),"")</f>
        <v>4563.79</v>
      </c>
      <c r="I196" s="14">
        <f>IFERROR(VLOOKUP(C196,SRA!B:T,19,0),"")</f>
        <v>0</v>
      </c>
      <c r="J196" s="14">
        <f>IFERROR(VLOOKUP(C196,AGOSTO!B:F,3,0),"")</f>
        <v>6967.04</v>
      </c>
      <c r="K196" s="14">
        <f t="shared" si="4"/>
        <v>3206.17</v>
      </c>
      <c r="L196" s="14">
        <f>IFERROR(VLOOKUP(C196,AGOSTO!B:H,7,0),"")</f>
        <v>3760.87</v>
      </c>
      <c r="M196" s="48" t="str">
        <f>IFERROR(VLOOKUP(C196,FÉRIAS!C:D,2,0),"")</f>
        <v/>
      </c>
      <c r="N196" s="33" t="str">
        <f>IFERROR(VLOOKUP(C196,#REF!,2,0),"")</f>
        <v/>
      </c>
    </row>
    <row r="197" spans="2:14" s="33" customFormat="1">
      <c r="B197" s="20">
        <f t="shared" si="5"/>
        <v>189</v>
      </c>
      <c r="C197" s="44">
        <v>2143</v>
      </c>
      <c r="D197" s="45" t="s">
        <v>118</v>
      </c>
      <c r="E197" s="20" t="str">
        <f>IFERROR(VLOOKUP(C197,SRA!B:I,8,0),"")</f>
        <v>CLT</v>
      </c>
      <c r="F197" s="32" t="s">
        <v>586</v>
      </c>
      <c r="G197" s="20" t="str">
        <f>IFERROR(VLOOKUP(VLOOKUP(C197,SRA!B:F,5,0),FUNÇÃO!A:B,2,0),"")</f>
        <v>OP. DE PROD. IND.</v>
      </c>
      <c r="H197" s="14">
        <f>IFERROR(VLOOKUP(C197,SRA!B:T,18,0),"")</f>
        <v>1658.43</v>
      </c>
      <c r="I197" s="14">
        <f>IFERROR(VLOOKUP(C197,SRA!B:T,19,0),"")</f>
        <v>0</v>
      </c>
      <c r="J197" s="14">
        <f>IFERROR(VLOOKUP(C197,AGOSTO!B:F,3,0),"")</f>
        <v>1658.43</v>
      </c>
      <c r="K197" s="14">
        <f t="shared" si="4"/>
        <v>331.91000000000008</v>
      </c>
      <c r="L197" s="14">
        <f>IFERROR(VLOOKUP(C197,AGOSTO!B:H,7,0),"")</f>
        <v>1326.52</v>
      </c>
      <c r="M197" s="48" t="str">
        <f>IFERROR(VLOOKUP(C197,FÉRIAS!C:D,2,0),"")</f>
        <v/>
      </c>
      <c r="N197" s="33" t="str">
        <f>IFERROR(VLOOKUP(C197,#REF!,2,0),"")</f>
        <v/>
      </c>
    </row>
    <row r="198" spans="2:14" s="33" customFormat="1">
      <c r="B198" s="20">
        <f t="shared" si="5"/>
        <v>190</v>
      </c>
      <c r="C198" s="44">
        <v>2145</v>
      </c>
      <c r="D198" s="45" t="s">
        <v>119</v>
      </c>
      <c r="E198" s="20" t="str">
        <f>IFERROR(VLOOKUP(C198,SRA!B:I,8,0),"")</f>
        <v>CLT</v>
      </c>
      <c r="F198" s="32" t="s">
        <v>586</v>
      </c>
      <c r="G198" s="20" t="str">
        <f>IFERROR(VLOOKUP(VLOOKUP(C198,SRA!B:F,5,0),FUNÇÃO!A:B,2,0),"")</f>
        <v>OP. DE PROD. IND.</v>
      </c>
      <c r="H198" s="14">
        <f>IFERROR(VLOOKUP(C198,SRA!B:T,18,0),"")</f>
        <v>2836.49</v>
      </c>
      <c r="I198" s="14">
        <f>IFERROR(VLOOKUP(C198,SRA!B:T,19,0),"")</f>
        <v>0</v>
      </c>
      <c r="J198" s="14">
        <f>IFERROR(VLOOKUP(C198,AGOSTO!B:F,3,0),"")</f>
        <v>3194.23</v>
      </c>
      <c r="K198" s="14">
        <f t="shared" si="4"/>
        <v>2137.46</v>
      </c>
      <c r="L198" s="14">
        <f>IFERROR(VLOOKUP(C198,AGOSTO!B:H,7,0),"")</f>
        <v>1056.77</v>
      </c>
      <c r="M198" s="48" t="str">
        <f>IFERROR(VLOOKUP(C198,FÉRIAS!C:D,2,0),"")</f>
        <v/>
      </c>
      <c r="N198" s="33" t="str">
        <f>IFERROR(VLOOKUP(C198,#REF!,2,0),"")</f>
        <v/>
      </c>
    </row>
    <row r="199" spans="2:14" s="33" customFormat="1">
      <c r="B199" s="20">
        <f t="shared" si="5"/>
        <v>191</v>
      </c>
      <c r="C199" s="44">
        <v>2146</v>
      </c>
      <c r="D199" s="45" t="s">
        <v>120</v>
      </c>
      <c r="E199" s="20" t="str">
        <f>IFERROR(VLOOKUP(C199,SRA!B:I,8,0),"")</f>
        <v>CLT</v>
      </c>
      <c r="F199" s="32" t="s">
        <v>586</v>
      </c>
      <c r="G199" s="20" t="str">
        <f>IFERROR(VLOOKUP(VLOOKUP(C199,SRA!B:F,5,0),FUNÇÃO!A:B,2,0),"")</f>
        <v>OP. DE PROD. IND.</v>
      </c>
      <c r="H199" s="14">
        <f>IFERROR(VLOOKUP(C199,SRA!B:T,18,0),"")</f>
        <v>2450.25</v>
      </c>
      <c r="I199" s="14">
        <f>IFERROR(VLOOKUP(C199,SRA!B:T,19,0),"")</f>
        <v>0</v>
      </c>
      <c r="J199" s="14">
        <f>IFERROR(VLOOKUP(C199,AGOSTO!B:F,3,0),"")</f>
        <v>2450.25</v>
      </c>
      <c r="K199" s="14">
        <f t="shared" si="4"/>
        <v>659.75</v>
      </c>
      <c r="L199" s="14">
        <f>IFERROR(VLOOKUP(C199,AGOSTO!B:H,7,0),"")</f>
        <v>1790.5</v>
      </c>
      <c r="M199" s="48" t="str">
        <f>IFERROR(VLOOKUP(C199,FÉRIAS!C:D,2,0),"")</f>
        <v/>
      </c>
      <c r="N199" s="33" t="str">
        <f>IFERROR(VLOOKUP(C199,#REF!,2,0),"")</f>
        <v/>
      </c>
    </row>
    <row r="200" spans="2:14" s="33" customFormat="1">
      <c r="B200" s="20">
        <f t="shared" si="5"/>
        <v>192</v>
      </c>
      <c r="C200" s="44">
        <v>2149</v>
      </c>
      <c r="D200" s="45" t="s">
        <v>121</v>
      </c>
      <c r="E200" s="20" t="str">
        <f>IFERROR(VLOOKUP(C200,SRA!B:I,8,0),"")</f>
        <v>CLT</v>
      </c>
      <c r="F200" s="32" t="s">
        <v>586</v>
      </c>
      <c r="G200" s="20" t="str">
        <f>IFERROR(VLOOKUP(VLOOKUP(C200,SRA!B:F,5,0),FUNÇÃO!A:B,2,0),"")</f>
        <v>OP. DE PROD. IND.</v>
      </c>
      <c r="H200" s="14">
        <f>IFERROR(VLOOKUP(C200,SRA!B:T,18,0),"")</f>
        <v>2450.25</v>
      </c>
      <c r="I200" s="14">
        <f>IFERROR(VLOOKUP(C200,SRA!B:T,19,0),"")</f>
        <v>0</v>
      </c>
      <c r="J200" s="14">
        <f>IFERROR(VLOOKUP(C200,AGOSTO!B:F,3,0),"")</f>
        <v>2450.25</v>
      </c>
      <c r="K200" s="14">
        <f t="shared" si="4"/>
        <v>851.76</v>
      </c>
      <c r="L200" s="14">
        <f>IFERROR(VLOOKUP(C200,AGOSTO!B:H,7,0),"")</f>
        <v>1598.49</v>
      </c>
      <c r="M200" s="48" t="str">
        <f>IFERROR(VLOOKUP(C200,FÉRIAS!C:D,2,0),"")</f>
        <v/>
      </c>
      <c r="N200" s="33" t="str">
        <f>IFERROR(VLOOKUP(C200,#REF!,2,0),"")</f>
        <v/>
      </c>
    </row>
    <row r="201" spans="2:14" s="33" customFormat="1">
      <c r="B201" s="20">
        <f t="shared" si="5"/>
        <v>193</v>
      </c>
      <c r="C201" s="44">
        <v>2151</v>
      </c>
      <c r="D201" s="45" t="s">
        <v>122</v>
      </c>
      <c r="E201" s="20" t="str">
        <f>IFERROR(VLOOKUP(C201,SRA!B:I,8,0),"")</f>
        <v>CLT</v>
      </c>
      <c r="F201" s="32" t="s">
        <v>586</v>
      </c>
      <c r="G201" s="20" t="str">
        <f>IFERROR(VLOOKUP(VLOOKUP(C201,SRA!B:F,5,0),FUNÇÃO!A:B,2,0),"")</f>
        <v>OP. PROD. IND. (D</v>
      </c>
      <c r="H201" s="14">
        <f>IFERROR(VLOOKUP(C201,SRA!B:T,18,0),"")</f>
        <v>2555.98</v>
      </c>
      <c r="I201" s="14">
        <f>IFERROR(VLOOKUP(C201,SRA!B:T,19,0),"")</f>
        <v>0</v>
      </c>
      <c r="J201" s="14">
        <f>IFERROR(VLOOKUP(C201,AGOSTO!B:F,3,0),"")</f>
        <v>2555.98</v>
      </c>
      <c r="K201" s="14">
        <f t="shared" si="4"/>
        <v>452.96000000000004</v>
      </c>
      <c r="L201" s="14">
        <f>IFERROR(VLOOKUP(C201,AGOSTO!B:H,7,0),"")</f>
        <v>2103.02</v>
      </c>
      <c r="M201" s="48" t="str">
        <f>IFERROR(VLOOKUP(C201,FÉRIAS!C:D,2,0),"")</f>
        <v/>
      </c>
      <c r="N201" s="33" t="str">
        <f>IFERROR(VLOOKUP(C201,#REF!,2,0),"")</f>
        <v/>
      </c>
    </row>
    <row r="202" spans="2:14" s="33" customFormat="1">
      <c r="B202" s="20">
        <f t="shared" si="5"/>
        <v>194</v>
      </c>
      <c r="C202" s="44">
        <v>2153</v>
      </c>
      <c r="D202" s="45" t="s">
        <v>123</v>
      </c>
      <c r="E202" s="20" t="str">
        <f>IFERROR(VLOOKUP(C202,SRA!B:I,8,0),"")</f>
        <v>CLT</v>
      </c>
      <c r="F202" s="32" t="s">
        <v>586</v>
      </c>
      <c r="G202" s="20" t="str">
        <f>IFERROR(VLOOKUP(VLOOKUP(C202,SRA!B:F,5,0),FUNÇÃO!A:B,2,0),"")</f>
        <v>OP. DE PROD. IND.</v>
      </c>
      <c r="H202" s="14">
        <f>IFERROR(VLOOKUP(C202,SRA!B:T,18,0),"")</f>
        <v>2978.32</v>
      </c>
      <c r="I202" s="14">
        <f>IFERROR(VLOOKUP(C202,SRA!B:T,19,0),"")</f>
        <v>0</v>
      </c>
      <c r="J202" s="14">
        <f>IFERROR(VLOOKUP(C202,AGOSTO!B:F,3,0),"")</f>
        <v>2978.32</v>
      </c>
      <c r="K202" s="14">
        <f t="shared" ref="K202:K265" si="6">J202-L202</f>
        <v>1364.65</v>
      </c>
      <c r="L202" s="14">
        <f>IFERROR(VLOOKUP(C202,AGOSTO!B:H,7,0),"")</f>
        <v>1613.67</v>
      </c>
      <c r="M202" s="48" t="str">
        <f>IFERROR(VLOOKUP(C202,FÉRIAS!C:D,2,0),"")</f>
        <v/>
      </c>
      <c r="N202" s="33" t="str">
        <f>IFERROR(VLOOKUP(C202,#REF!,2,0),"")</f>
        <v/>
      </c>
    </row>
    <row r="203" spans="2:14" s="33" customFormat="1">
      <c r="B203" s="20">
        <f t="shared" ref="B203:B266" si="7">B202+1</f>
        <v>195</v>
      </c>
      <c r="C203" s="44">
        <v>2156</v>
      </c>
      <c r="D203" s="45" t="s">
        <v>124</v>
      </c>
      <c r="E203" s="20" t="str">
        <f>IFERROR(VLOOKUP(C203,SRA!B:I,8,0),"")</f>
        <v>CLT</v>
      </c>
      <c r="F203" s="32" t="s">
        <v>586</v>
      </c>
      <c r="G203" s="20" t="str">
        <f>IFERROR(VLOOKUP(VLOOKUP(C203,SRA!B:F,5,0),FUNÇÃO!A:B,2,0),"")</f>
        <v>TEC. EM ADM. E FI</v>
      </c>
      <c r="H203" s="14">
        <f>IFERROR(VLOOKUP(C203,SRA!B:T,18,0),"")</f>
        <v>2824.62</v>
      </c>
      <c r="I203" s="14">
        <f>IFERROR(VLOOKUP(C203,SRA!B:T,19,0),"")</f>
        <v>0</v>
      </c>
      <c r="J203" s="14">
        <f>IFERROR(VLOOKUP(C203,AGOSTO!B:F,3,0),"")</f>
        <v>4080.01</v>
      </c>
      <c r="K203" s="14">
        <f t="shared" si="6"/>
        <v>2532.0100000000002</v>
      </c>
      <c r="L203" s="14">
        <f>IFERROR(VLOOKUP(C203,AGOSTO!B:H,7,0),"")</f>
        <v>1548</v>
      </c>
      <c r="M203" s="48" t="str">
        <f>IFERROR(VLOOKUP(C203,FÉRIAS!C:D,2,0),"")</f>
        <v/>
      </c>
      <c r="N203" s="33" t="str">
        <f>IFERROR(VLOOKUP(C203,#REF!,2,0),"")</f>
        <v/>
      </c>
    </row>
    <row r="204" spans="2:14" s="33" customFormat="1">
      <c r="B204" s="20">
        <f t="shared" si="7"/>
        <v>196</v>
      </c>
      <c r="C204" s="44">
        <v>2159</v>
      </c>
      <c r="D204" s="45" t="s">
        <v>125</v>
      </c>
      <c r="E204" s="20" t="str">
        <f>IFERROR(VLOOKUP(C204,SRA!B:I,8,0),"")</f>
        <v>CLT</v>
      </c>
      <c r="F204" s="32" t="s">
        <v>586</v>
      </c>
      <c r="G204" s="20" t="str">
        <f>IFERROR(VLOOKUP(VLOOKUP(C204,SRA!B:F,5,0),FUNÇÃO!A:B,2,0),"")</f>
        <v>TEC. EM ADM. E FI</v>
      </c>
      <c r="H204" s="14">
        <f>IFERROR(VLOOKUP(C204,SRA!B:T,18,0),"")</f>
        <v>5285.78</v>
      </c>
      <c r="I204" s="14">
        <f>IFERROR(VLOOKUP(C204,SRA!B:T,19,0),"")</f>
        <v>0</v>
      </c>
      <c r="J204" s="14">
        <f>IFERROR(VLOOKUP(C204,AGOSTO!B:F,3,0),"")</f>
        <v>5990.55</v>
      </c>
      <c r="K204" s="14">
        <f t="shared" si="6"/>
        <v>1907.7600000000002</v>
      </c>
      <c r="L204" s="14">
        <f>IFERROR(VLOOKUP(C204,AGOSTO!B:H,7,0),"")</f>
        <v>4082.79</v>
      </c>
      <c r="M204" s="48" t="str">
        <f>IFERROR(VLOOKUP(C204,FÉRIAS!C:D,2,0),"")</f>
        <v/>
      </c>
      <c r="N204" s="33" t="str">
        <f>IFERROR(VLOOKUP(C204,#REF!,2,0),"")</f>
        <v/>
      </c>
    </row>
    <row r="205" spans="2:14" s="33" customFormat="1">
      <c r="B205" s="20">
        <f t="shared" si="7"/>
        <v>197</v>
      </c>
      <c r="C205" s="44">
        <v>2161</v>
      </c>
      <c r="D205" s="45" t="s">
        <v>126</v>
      </c>
      <c r="E205" s="20" t="str">
        <f>IFERROR(VLOOKUP(C205,SRA!B:I,8,0),"")</f>
        <v>CLT</v>
      </c>
      <c r="F205" s="32" t="s">
        <v>586</v>
      </c>
      <c r="G205" s="20" t="str">
        <f>IFERROR(VLOOKUP(VLOOKUP(C205,SRA!B:F,5,0),FUNÇÃO!A:B,2,0),"")</f>
        <v>OP. PROD. IND. (D</v>
      </c>
      <c r="H205" s="14">
        <f>IFERROR(VLOOKUP(C205,SRA!B:T,18,0),"")</f>
        <v>3924.62</v>
      </c>
      <c r="I205" s="14">
        <f>IFERROR(VLOOKUP(C205,SRA!B:T,19,0),"")</f>
        <v>0</v>
      </c>
      <c r="J205" s="14">
        <f>IFERROR(VLOOKUP(C205,AGOSTO!B:F,3,0),"")</f>
        <v>3924.62</v>
      </c>
      <c r="K205" s="14">
        <f t="shared" si="6"/>
        <v>2418.8000000000002</v>
      </c>
      <c r="L205" s="14">
        <f>IFERROR(VLOOKUP(C205,AGOSTO!B:H,7,0),"")</f>
        <v>1505.82</v>
      </c>
      <c r="M205" s="48" t="str">
        <f>IFERROR(VLOOKUP(C205,FÉRIAS!C:D,2,0),"")</f>
        <v/>
      </c>
      <c r="N205" s="33" t="str">
        <f>IFERROR(VLOOKUP(C205,#REF!,2,0),"")</f>
        <v/>
      </c>
    </row>
    <row r="206" spans="2:14" s="33" customFormat="1">
      <c r="B206" s="20">
        <f t="shared" si="7"/>
        <v>198</v>
      </c>
      <c r="C206" s="44">
        <v>2181</v>
      </c>
      <c r="D206" s="45" t="s">
        <v>127</v>
      </c>
      <c r="E206" s="20" t="str">
        <f>IFERROR(VLOOKUP(C206,SRA!B:I,8,0),"")</f>
        <v>CLT</v>
      </c>
      <c r="F206" s="32" t="s">
        <v>586</v>
      </c>
      <c r="G206" s="20" t="str">
        <f>IFERROR(VLOOKUP(VLOOKUP(C206,SRA!B:F,5,0),FUNÇÃO!A:B,2,0),"")</f>
        <v>FARMACEUTICO IND</v>
      </c>
      <c r="H206" s="14">
        <f>IFERROR(VLOOKUP(C206,SRA!B:T,18,0),"")</f>
        <v>9649.3799999999992</v>
      </c>
      <c r="I206" s="14">
        <f>IFERROR(VLOOKUP(C206,SRA!B:T,19,0),"")</f>
        <v>0</v>
      </c>
      <c r="J206" s="14">
        <f>IFERROR(VLOOKUP(C206,AGOSTO!B:F,3,0),"")</f>
        <v>9649.3799999999992</v>
      </c>
      <c r="K206" s="14">
        <f t="shared" si="6"/>
        <v>3957.7499999999991</v>
      </c>
      <c r="L206" s="14">
        <f>IFERROR(VLOOKUP(C206,AGOSTO!B:H,7,0),"")</f>
        <v>5691.63</v>
      </c>
      <c r="M206" s="48" t="str">
        <f>IFERROR(VLOOKUP(C206,FÉRIAS!C:D,2,0),"")</f>
        <v/>
      </c>
      <c r="N206" s="33" t="str">
        <f>IFERROR(VLOOKUP(C206,#REF!,2,0),"")</f>
        <v/>
      </c>
    </row>
    <row r="207" spans="2:14" s="33" customFormat="1">
      <c r="B207" s="20">
        <f t="shared" si="7"/>
        <v>199</v>
      </c>
      <c r="C207" s="44">
        <v>2330</v>
      </c>
      <c r="D207" s="45" t="s">
        <v>133</v>
      </c>
      <c r="E207" s="20" t="str">
        <f>IFERROR(VLOOKUP(C207,SRA!B:I,8,0),"")</f>
        <v>CLT</v>
      </c>
      <c r="F207" s="32" t="s">
        <v>586</v>
      </c>
      <c r="G207" s="20" t="str">
        <f>IFERROR(VLOOKUP(VLOOKUP(C207,SRA!B:F,5,0),FUNÇÃO!A:B,2,0),"")</f>
        <v>ANALISTA INFORMAT</v>
      </c>
      <c r="H207" s="14">
        <f>IFERROR(VLOOKUP(C207,SRA!B:T,18,0),"")</f>
        <v>3850.63</v>
      </c>
      <c r="I207" s="14">
        <f>IFERROR(VLOOKUP(C207,SRA!B:T,19,0),"")</f>
        <v>708.95</v>
      </c>
      <c r="J207" s="14">
        <f>IFERROR(VLOOKUP(C207,AGOSTO!B:F,3,0),"")</f>
        <v>4834.58</v>
      </c>
      <c r="K207" s="14">
        <f t="shared" si="6"/>
        <v>849.6899999999996</v>
      </c>
      <c r="L207" s="14">
        <f>IFERROR(VLOOKUP(C207,AGOSTO!B:H,7,0),"")</f>
        <v>3984.8900000000003</v>
      </c>
      <c r="M207" s="48" t="str">
        <f>IFERROR(VLOOKUP(C207,FÉRIAS!C:D,2,0),"")</f>
        <v/>
      </c>
      <c r="N207" s="33" t="str">
        <f>IFERROR(VLOOKUP(C207,#REF!,2,0),"")</f>
        <v/>
      </c>
    </row>
    <row r="208" spans="2:14" s="33" customFormat="1">
      <c r="B208" s="20">
        <f t="shared" si="7"/>
        <v>200</v>
      </c>
      <c r="C208" s="44">
        <v>2337</v>
      </c>
      <c r="D208" s="45" t="s">
        <v>134</v>
      </c>
      <c r="E208" s="20" t="str">
        <f>IFERROR(VLOOKUP(C208,SRA!B:I,8,0),"")</f>
        <v>CLT</v>
      </c>
      <c r="F208" s="32" t="s">
        <v>586</v>
      </c>
      <c r="G208" s="20" t="str">
        <f>IFERROR(VLOOKUP(VLOOKUP(C208,SRA!B:F,5,0),FUNÇÃO!A:B,2,0),"")</f>
        <v>FARMACEUTICO IND</v>
      </c>
      <c r="H208" s="14">
        <f>IFERROR(VLOOKUP(C208,SRA!B:T,18,0),"")</f>
        <v>4763.66</v>
      </c>
      <c r="I208" s="14">
        <f>IFERROR(VLOOKUP(C208,SRA!B:T,19,0),"")</f>
        <v>0</v>
      </c>
      <c r="J208" s="14">
        <f>IFERROR(VLOOKUP(C208,AGOSTO!B:F,3,0),"")</f>
        <v>4763.66</v>
      </c>
      <c r="K208" s="14">
        <f t="shared" si="6"/>
        <v>1575.2299999999996</v>
      </c>
      <c r="L208" s="14">
        <f>IFERROR(VLOOKUP(C208,AGOSTO!B:H,7,0),"")</f>
        <v>3188.4300000000003</v>
      </c>
      <c r="M208" s="48" t="str">
        <f>IFERROR(VLOOKUP(C208,FÉRIAS!C:D,2,0),"")</f>
        <v/>
      </c>
      <c r="N208" s="33" t="str">
        <f>IFERROR(VLOOKUP(C208,#REF!,2,0),"")</f>
        <v/>
      </c>
    </row>
    <row r="209" spans="2:14" s="33" customFormat="1">
      <c r="B209" s="20">
        <f t="shared" si="7"/>
        <v>201</v>
      </c>
      <c r="C209" s="44">
        <v>2339</v>
      </c>
      <c r="D209" s="45" t="s">
        <v>135</v>
      </c>
      <c r="E209" s="20" t="str">
        <f>IFERROR(VLOOKUP(C209,SRA!B:I,8,0),"")</f>
        <v>CLT</v>
      </c>
      <c r="F209" s="32" t="s">
        <v>586</v>
      </c>
      <c r="G209" s="20" t="str">
        <f>IFERROR(VLOOKUP(VLOOKUP(C209,SRA!B:F,5,0),FUNÇÃO!A:B,2,0),"")</f>
        <v>FARMACEUTICO IND</v>
      </c>
      <c r="H209" s="14">
        <f>IFERROR(VLOOKUP(C209,SRA!B:T,18,0),"")</f>
        <v>7885.25</v>
      </c>
      <c r="I209" s="14">
        <f>IFERROR(VLOOKUP(C209,SRA!B:T,19,0),"")</f>
        <v>0</v>
      </c>
      <c r="J209" s="14">
        <f>IFERROR(VLOOKUP(C209,AGOSTO!B:F,3,0),"")</f>
        <v>7885.25</v>
      </c>
      <c r="K209" s="14">
        <f t="shared" si="6"/>
        <v>2080.8999999999996</v>
      </c>
      <c r="L209" s="14">
        <f>IFERROR(VLOOKUP(C209,AGOSTO!B:H,7,0),"")</f>
        <v>5804.35</v>
      </c>
      <c r="M209" s="48" t="str">
        <f>IFERROR(VLOOKUP(C209,FÉRIAS!C:D,2,0),"")</f>
        <v/>
      </c>
      <c r="N209" s="33" t="str">
        <f>IFERROR(VLOOKUP(C209,#REF!,2,0),"")</f>
        <v/>
      </c>
    </row>
    <row r="210" spans="2:14" s="33" customFormat="1">
      <c r="B210" s="20">
        <f t="shared" si="7"/>
        <v>202</v>
      </c>
      <c r="C210" s="44">
        <v>2342</v>
      </c>
      <c r="D210" s="45" t="s">
        <v>136</v>
      </c>
      <c r="E210" s="20" t="str">
        <f>IFERROR(VLOOKUP(C210,SRA!B:I,8,0),"")</f>
        <v>CLT</v>
      </c>
      <c r="F210" s="32" t="s">
        <v>586</v>
      </c>
      <c r="G210" s="20" t="str">
        <f>IFERROR(VLOOKUP(VLOOKUP(C210,SRA!B:F,5,0),FUNÇÃO!A:B,2,0),"")</f>
        <v>FARMACEUTICO IND</v>
      </c>
      <c r="H210" s="14">
        <f>IFERROR(VLOOKUP(C210,SRA!B:T,18,0),"")</f>
        <v>4763.66</v>
      </c>
      <c r="I210" s="14">
        <f>IFERROR(VLOOKUP(C210,SRA!B:T,19,0),"")</f>
        <v>1993.92</v>
      </c>
      <c r="J210" s="14">
        <f>IFERROR(VLOOKUP(C210,AGOSTO!B:F,3,0),"")</f>
        <v>6757.58</v>
      </c>
      <c r="K210" s="14">
        <f t="shared" si="6"/>
        <v>3223.17</v>
      </c>
      <c r="L210" s="14">
        <f>IFERROR(VLOOKUP(C210,AGOSTO!B:H,7,0),"")</f>
        <v>3534.41</v>
      </c>
      <c r="M210" s="48" t="str">
        <f>IFERROR(VLOOKUP(C210,FÉRIAS!C:D,2,0),"")</f>
        <v/>
      </c>
      <c r="N210" s="33" t="str">
        <f>IFERROR(VLOOKUP(C210,#REF!,2,0),"")</f>
        <v/>
      </c>
    </row>
    <row r="211" spans="2:14" s="33" customFormat="1">
      <c r="B211" s="20">
        <f t="shared" si="7"/>
        <v>203</v>
      </c>
      <c r="C211" s="44">
        <v>2343</v>
      </c>
      <c r="D211" s="45" t="s">
        <v>137</v>
      </c>
      <c r="E211" s="20" t="str">
        <f>IFERROR(VLOOKUP(C211,SRA!B:I,8,0),"")</f>
        <v>CLT</v>
      </c>
      <c r="F211" s="32" t="s">
        <v>586</v>
      </c>
      <c r="G211" s="20" t="str">
        <f>IFERROR(VLOOKUP(VLOOKUP(C211,SRA!B:F,5,0),FUNÇÃO!A:B,2,0),"")</f>
        <v>FARMACEUTICO IND</v>
      </c>
      <c r="H211" s="14">
        <f>IFERROR(VLOOKUP(C211,SRA!B:T,18,0),"")</f>
        <v>7885.25</v>
      </c>
      <c r="I211" s="14">
        <f>IFERROR(VLOOKUP(C211,SRA!B:T,19,0),"")</f>
        <v>0</v>
      </c>
      <c r="J211" s="14">
        <f>IFERROR(VLOOKUP(C211,AGOSTO!B:F,3,0),"")</f>
        <v>11389.82</v>
      </c>
      <c r="K211" s="14">
        <f t="shared" si="6"/>
        <v>5367.42</v>
      </c>
      <c r="L211" s="14">
        <f>IFERROR(VLOOKUP(C211,AGOSTO!B:H,7,0),"")</f>
        <v>6022.4</v>
      </c>
      <c r="M211" s="48" t="str">
        <f>IFERROR(VLOOKUP(C211,FÉRIAS!C:D,2,0),"")</f>
        <v/>
      </c>
      <c r="N211" s="33" t="str">
        <f>IFERROR(VLOOKUP(C211,#REF!,2,0),"")</f>
        <v/>
      </c>
    </row>
    <row r="212" spans="2:14" s="33" customFormat="1">
      <c r="B212" s="20">
        <f t="shared" si="7"/>
        <v>204</v>
      </c>
      <c r="C212" s="44">
        <v>2344</v>
      </c>
      <c r="D212" s="45" t="s">
        <v>138</v>
      </c>
      <c r="E212" s="20" t="str">
        <f>IFERROR(VLOOKUP(C212,SRA!B:I,8,0),"")</f>
        <v>CLT</v>
      </c>
      <c r="F212" s="32" t="s">
        <v>586</v>
      </c>
      <c r="G212" s="20" t="str">
        <f>IFERROR(VLOOKUP(VLOOKUP(C212,SRA!B:F,5,0),FUNÇÃO!A:B,2,0),"")</f>
        <v>ANALISTA QUALI IN</v>
      </c>
      <c r="H212" s="14">
        <f>IFERROR(VLOOKUP(C212,SRA!B:T,18,0),"")</f>
        <v>4763.66</v>
      </c>
      <c r="I212" s="14">
        <f>IFERROR(VLOOKUP(C212,SRA!B:T,19,0),"")</f>
        <v>5739.47</v>
      </c>
      <c r="J212" s="14">
        <f>IFERROR(VLOOKUP(C212,AGOSTO!B:F,3,0),"")</f>
        <v>10503.13</v>
      </c>
      <c r="K212" s="14">
        <f t="shared" si="6"/>
        <v>2570.2699999999986</v>
      </c>
      <c r="L212" s="14">
        <f>IFERROR(VLOOKUP(C212,AGOSTO!B:H,7,0),"")</f>
        <v>7932.8600000000006</v>
      </c>
      <c r="M212" s="48" t="str">
        <f>IFERROR(VLOOKUP(C212,FÉRIAS!C:D,2,0),"")</f>
        <v/>
      </c>
      <c r="N212" s="33" t="str">
        <f>IFERROR(VLOOKUP(C212,#REF!,2,0),"")</f>
        <v/>
      </c>
    </row>
    <row r="213" spans="2:14" s="33" customFormat="1">
      <c r="B213" s="20">
        <f t="shared" si="7"/>
        <v>205</v>
      </c>
      <c r="C213" s="44">
        <v>2351</v>
      </c>
      <c r="D213" s="45" t="s">
        <v>139</v>
      </c>
      <c r="E213" s="20" t="str">
        <f>IFERROR(VLOOKUP(C213,SRA!B:I,8,0),"")</f>
        <v>CLT</v>
      </c>
      <c r="F213" s="32" t="s">
        <v>586</v>
      </c>
      <c r="G213" s="20" t="str">
        <f>IFERROR(VLOOKUP(VLOOKUP(C213,SRA!B:F,5,0),FUNÇÃO!A:B,2,0),"")</f>
        <v>OP. DE PROD. IND.</v>
      </c>
      <c r="H213" s="14">
        <f>IFERROR(VLOOKUP(C213,SRA!B:T,18,0),"")</f>
        <v>1364.4</v>
      </c>
      <c r="I213" s="14">
        <f>IFERROR(VLOOKUP(C213,SRA!B:T,19,0),"")</f>
        <v>0</v>
      </c>
      <c r="J213" s="14">
        <f>IFERROR(VLOOKUP(C213,AGOSTO!B:F,3,0),"")</f>
        <v>1396.37</v>
      </c>
      <c r="K213" s="14">
        <f t="shared" si="6"/>
        <v>932.46999999999991</v>
      </c>
      <c r="L213" s="14">
        <f>IFERROR(VLOOKUP(C213,AGOSTO!B:H,7,0),"")</f>
        <v>463.9</v>
      </c>
      <c r="M213" s="48" t="str">
        <f>IFERROR(VLOOKUP(C213,FÉRIAS!C:D,2,0),"")</f>
        <v/>
      </c>
      <c r="N213" s="33" t="str">
        <f>IFERROR(VLOOKUP(C213,#REF!,2,0),"")</f>
        <v/>
      </c>
    </row>
    <row r="214" spans="2:14" s="33" customFormat="1">
      <c r="B214" s="20">
        <f t="shared" si="7"/>
        <v>206</v>
      </c>
      <c r="C214" s="44">
        <v>2363</v>
      </c>
      <c r="D214" s="45" t="s">
        <v>140</v>
      </c>
      <c r="E214" s="20" t="str">
        <f>IFERROR(VLOOKUP(C214,SRA!B:I,8,0),"")</f>
        <v>CLT</v>
      </c>
      <c r="F214" s="32" t="s">
        <v>586</v>
      </c>
      <c r="G214" s="20" t="str">
        <f>IFERROR(VLOOKUP(VLOOKUP(C214,SRA!B:F,5,0),FUNÇÃO!A:B,2,0),"")</f>
        <v>OP. DE PROD. IND.</v>
      </c>
      <c r="H214" s="14">
        <f>IFERROR(VLOOKUP(C214,SRA!B:T,18,0),"")</f>
        <v>1504.27</v>
      </c>
      <c r="I214" s="14">
        <f>IFERROR(VLOOKUP(C214,SRA!B:T,19,0),"")</f>
        <v>0</v>
      </c>
      <c r="J214" s="14">
        <f>IFERROR(VLOOKUP(C214,AGOSTO!B:F,3,0),"")</f>
        <v>2248.86</v>
      </c>
      <c r="K214" s="14">
        <f t="shared" si="6"/>
        <v>1215.6000000000001</v>
      </c>
      <c r="L214" s="14">
        <f>IFERROR(VLOOKUP(C214,AGOSTO!B:H,7,0),"")</f>
        <v>1033.26</v>
      </c>
      <c r="M214" s="48" t="str">
        <f>IFERROR(VLOOKUP(C214,FÉRIAS!C:D,2,0),"")</f>
        <v/>
      </c>
      <c r="N214" s="33" t="str">
        <f>IFERROR(VLOOKUP(C214,#REF!,2,0),"")</f>
        <v/>
      </c>
    </row>
    <row r="215" spans="2:14" s="33" customFormat="1">
      <c r="B215" s="20">
        <f t="shared" si="7"/>
        <v>207</v>
      </c>
      <c r="C215" s="44">
        <v>2367</v>
      </c>
      <c r="D215" s="45" t="s">
        <v>141</v>
      </c>
      <c r="E215" s="20" t="str">
        <f>IFERROR(VLOOKUP(C215,SRA!B:I,8,0),"")</f>
        <v>CLT</v>
      </c>
      <c r="F215" s="32" t="s">
        <v>586</v>
      </c>
      <c r="G215" s="20" t="str">
        <f>IFERROR(VLOOKUP(VLOOKUP(C215,SRA!B:F,5,0),FUNÇÃO!A:B,2,0),"")</f>
        <v>TEC.EM QUALIDADE</v>
      </c>
      <c r="H215" s="14">
        <f>IFERROR(VLOOKUP(C215,SRA!B:T,18,0),"")</f>
        <v>1572.83</v>
      </c>
      <c r="I215" s="14">
        <f>IFERROR(VLOOKUP(C215,SRA!B:T,19,0),"")</f>
        <v>0</v>
      </c>
      <c r="J215" s="14">
        <f>IFERROR(VLOOKUP(C215,AGOSTO!B:F,3,0),"")</f>
        <v>1572.83</v>
      </c>
      <c r="K215" s="14">
        <f t="shared" si="6"/>
        <v>885.20999999999992</v>
      </c>
      <c r="L215" s="14">
        <f>IFERROR(VLOOKUP(C215,AGOSTO!B:H,7,0),"")</f>
        <v>687.62</v>
      </c>
      <c r="M215" s="48" t="str">
        <f>IFERROR(VLOOKUP(C215,FÉRIAS!C:D,2,0),"")</f>
        <v/>
      </c>
      <c r="N215" s="33" t="str">
        <f>IFERROR(VLOOKUP(C215,#REF!,2,0),"")</f>
        <v/>
      </c>
    </row>
    <row r="216" spans="2:14" s="33" customFormat="1">
      <c r="B216" s="20">
        <f t="shared" si="7"/>
        <v>208</v>
      </c>
      <c r="C216" s="44">
        <v>2371</v>
      </c>
      <c r="D216" s="45" t="s">
        <v>142</v>
      </c>
      <c r="E216" s="20" t="str">
        <f>IFERROR(VLOOKUP(C216,SRA!B:I,8,0),"")</f>
        <v>CLT</v>
      </c>
      <c r="F216" s="32" t="s">
        <v>600</v>
      </c>
      <c r="G216" s="20" t="str">
        <f>IFERROR(VLOOKUP(VLOOKUP(C216,SRA!B:F,5,0),FUNÇÃO!A:B,2,0),"")</f>
        <v>TEC EM SEG DO TRA</v>
      </c>
      <c r="H216" s="14">
        <f>IFERROR(VLOOKUP(C216,SRA!B:T,18,0),"")</f>
        <v>2007.4</v>
      </c>
      <c r="I216" s="14">
        <f>IFERROR(VLOOKUP(C216,SRA!B:T,19,0),"")</f>
        <v>0</v>
      </c>
      <c r="J216" s="14">
        <f>IFERROR(VLOOKUP(C216,AGOSTO!B:F,3,0),"")</f>
        <v>2408.87</v>
      </c>
      <c r="K216" s="14">
        <f t="shared" si="6"/>
        <v>1420.62</v>
      </c>
      <c r="L216" s="14">
        <f>IFERROR(VLOOKUP(C216,AGOSTO!B:H,7,0),"")</f>
        <v>988.25</v>
      </c>
      <c r="M216" s="48" t="str">
        <f>IFERROR(VLOOKUP(C216,FÉRIAS!C:D,2,0),"")</f>
        <v>SUZELLE TRAJANO BENTO</v>
      </c>
      <c r="N216" s="33" t="str">
        <f>IFERROR(VLOOKUP(C216,#REF!,2,0),"")</f>
        <v/>
      </c>
    </row>
    <row r="217" spans="2:14" s="33" customFormat="1">
      <c r="B217" s="20">
        <f t="shared" si="7"/>
        <v>209</v>
      </c>
      <c r="C217" s="44">
        <v>2382</v>
      </c>
      <c r="D217" s="45" t="s">
        <v>143</v>
      </c>
      <c r="E217" s="20" t="str">
        <f>IFERROR(VLOOKUP(C217,SRA!B:I,8,0),"")</f>
        <v>CLT</v>
      </c>
      <c r="F217" s="32" t="s">
        <v>586</v>
      </c>
      <c r="G217" s="20" t="str">
        <f>IFERROR(VLOOKUP(VLOOKUP(C217,SRA!B:F,5,0),FUNÇÃO!A:B,2,0),"")</f>
        <v>FARMACEUTICO IND</v>
      </c>
      <c r="H217" s="14">
        <f>IFERROR(VLOOKUP(C217,SRA!B:T,18,0),"")</f>
        <v>4763.66</v>
      </c>
      <c r="I217" s="14">
        <f>IFERROR(VLOOKUP(C217,SRA!B:T,19,0),"")</f>
        <v>5739.47</v>
      </c>
      <c r="J217" s="14">
        <f>IFERROR(VLOOKUP(C217,AGOSTO!B:F,3,0),"")</f>
        <v>10503.13</v>
      </c>
      <c r="K217" s="14">
        <f t="shared" si="6"/>
        <v>2570.2699999999986</v>
      </c>
      <c r="L217" s="14">
        <f>IFERROR(VLOOKUP(C217,AGOSTO!B:H,7,0),"")</f>
        <v>7932.8600000000006</v>
      </c>
      <c r="M217" s="48" t="str">
        <f>IFERROR(VLOOKUP(C217,FÉRIAS!C:D,2,0),"")</f>
        <v/>
      </c>
      <c r="N217" s="33" t="str">
        <f>IFERROR(VLOOKUP(C217,#REF!,2,0),"")</f>
        <v/>
      </c>
    </row>
    <row r="218" spans="2:14" s="33" customFormat="1">
      <c r="B218" s="20">
        <f t="shared" si="7"/>
        <v>210</v>
      </c>
      <c r="C218" s="44">
        <v>2384</v>
      </c>
      <c r="D218" s="45" t="s">
        <v>144</v>
      </c>
      <c r="E218" s="20" t="str">
        <f>IFERROR(VLOOKUP(C218,SRA!B:I,8,0),"")</f>
        <v>CLT</v>
      </c>
      <c r="F218" s="32" t="s">
        <v>586</v>
      </c>
      <c r="G218" s="20" t="str">
        <f>IFERROR(VLOOKUP(VLOOKUP(C218,SRA!B:F,5,0),FUNÇÃO!A:B,2,0),"")</f>
        <v>TEC.EM QUALIDADE</v>
      </c>
      <c r="H218" s="14">
        <f>IFERROR(VLOOKUP(C218,SRA!B:T,18,0),"")</f>
        <v>1572.83</v>
      </c>
      <c r="I218" s="14">
        <f>IFERROR(VLOOKUP(C218,SRA!B:T,19,0),"")</f>
        <v>0</v>
      </c>
      <c r="J218" s="14">
        <f>IFERROR(VLOOKUP(C218,AGOSTO!B:F,3,0),"")</f>
        <v>1938.44</v>
      </c>
      <c r="K218" s="14">
        <f t="shared" si="6"/>
        <v>711.2800000000002</v>
      </c>
      <c r="L218" s="14">
        <f>IFERROR(VLOOKUP(C218,AGOSTO!B:H,7,0),"")</f>
        <v>1227.1599999999999</v>
      </c>
      <c r="M218" s="48" t="str">
        <f>IFERROR(VLOOKUP(C218,FÉRIAS!C:D,2,0),"")</f>
        <v/>
      </c>
      <c r="N218" s="33" t="str">
        <f>IFERROR(VLOOKUP(C218,#REF!,2,0),"")</f>
        <v/>
      </c>
    </row>
    <row r="219" spans="2:14" s="33" customFormat="1">
      <c r="B219" s="20">
        <f t="shared" si="7"/>
        <v>211</v>
      </c>
      <c r="C219" s="44">
        <v>2392</v>
      </c>
      <c r="D219" s="45" t="s">
        <v>145</v>
      </c>
      <c r="E219" s="20" t="str">
        <f>IFERROR(VLOOKUP(C219,SRA!B:I,8,0),"")</f>
        <v>CLT</v>
      </c>
      <c r="F219" s="32" t="s">
        <v>586</v>
      </c>
      <c r="G219" s="20" t="str">
        <f>IFERROR(VLOOKUP(VLOOKUP(C219,SRA!B:F,5,0),FUNÇÃO!A:B,2,0),"")</f>
        <v>TEC UTI TRA EFLUE</v>
      </c>
      <c r="H219" s="14">
        <f>IFERROR(VLOOKUP(C219,SRA!B:T,18,0),"")</f>
        <v>1572.83</v>
      </c>
      <c r="I219" s="14">
        <f>IFERROR(VLOOKUP(C219,SRA!B:T,19,0),"")</f>
        <v>1993.92</v>
      </c>
      <c r="J219" s="14">
        <f>IFERROR(VLOOKUP(C219,AGOSTO!B:F,3,0),"")</f>
        <v>3843.27</v>
      </c>
      <c r="K219" s="14">
        <f t="shared" si="6"/>
        <v>1480.7999999999997</v>
      </c>
      <c r="L219" s="14">
        <f>IFERROR(VLOOKUP(C219,AGOSTO!B:H,7,0),"")</f>
        <v>2362.4700000000003</v>
      </c>
      <c r="M219" s="48" t="str">
        <f>IFERROR(VLOOKUP(C219,FÉRIAS!C:D,2,0),"")</f>
        <v/>
      </c>
      <c r="N219" s="33" t="str">
        <f>IFERROR(VLOOKUP(C219,#REF!,2,0),"")</f>
        <v/>
      </c>
    </row>
    <row r="220" spans="2:14" s="33" customFormat="1">
      <c r="B220" s="20">
        <f t="shared" si="7"/>
        <v>212</v>
      </c>
      <c r="C220" s="44">
        <v>2403</v>
      </c>
      <c r="D220" s="45" t="s">
        <v>146</v>
      </c>
      <c r="E220" s="20" t="str">
        <f>IFERROR(VLOOKUP(C220,SRA!B:I,8,0),"")</f>
        <v>CLT</v>
      </c>
      <c r="F220" s="32" t="s">
        <v>586</v>
      </c>
      <c r="G220" s="20" t="str">
        <f>IFERROR(VLOOKUP(VLOOKUP(C220,SRA!B:F,5,0),FUNÇÃO!A:B,2,0),"")</f>
        <v>OP. DE PROD. IND.</v>
      </c>
      <c r="H220" s="14">
        <f>IFERROR(VLOOKUP(C220,SRA!B:T,18,0),"")</f>
        <v>1579.46</v>
      </c>
      <c r="I220" s="14">
        <f>IFERROR(VLOOKUP(C220,SRA!B:T,19,0),"")</f>
        <v>0</v>
      </c>
      <c r="J220" s="14">
        <f>IFERROR(VLOOKUP(C220,AGOSTO!B:F,3,0),"")</f>
        <v>2004.46</v>
      </c>
      <c r="K220" s="14">
        <f t="shared" si="6"/>
        <v>1351.5</v>
      </c>
      <c r="L220" s="14">
        <f>IFERROR(VLOOKUP(C220,AGOSTO!B:H,7,0),"")</f>
        <v>652.96</v>
      </c>
      <c r="M220" s="48" t="str">
        <f>IFERROR(VLOOKUP(C220,FÉRIAS!C:D,2,0),"")</f>
        <v/>
      </c>
      <c r="N220" s="33" t="str">
        <f>IFERROR(VLOOKUP(C220,#REF!,2,0),"")</f>
        <v/>
      </c>
    </row>
    <row r="221" spans="2:14" s="33" customFormat="1">
      <c r="B221" s="20">
        <f t="shared" si="7"/>
        <v>213</v>
      </c>
      <c r="C221" s="44">
        <v>2406</v>
      </c>
      <c r="D221" s="45" t="s">
        <v>147</v>
      </c>
      <c r="E221" s="20" t="str">
        <f>IFERROR(VLOOKUP(C221,SRA!B:I,8,0),"")</f>
        <v>CLT</v>
      </c>
      <c r="F221" s="32" t="s">
        <v>586</v>
      </c>
      <c r="G221" s="20" t="str">
        <f>IFERROR(VLOOKUP(VLOOKUP(C221,SRA!B:F,5,0),FUNÇÃO!A:B,2,0),"")</f>
        <v>OP. DE PROD. IND.</v>
      </c>
      <c r="H221" s="14">
        <f>IFERROR(VLOOKUP(C221,SRA!B:T,18,0),"")</f>
        <v>1237.54</v>
      </c>
      <c r="I221" s="14">
        <f>IFERROR(VLOOKUP(C221,SRA!B:T,19,0),"")</f>
        <v>0</v>
      </c>
      <c r="J221" s="14">
        <f>IFERROR(VLOOKUP(C221,AGOSTO!B:F,3,0),"")</f>
        <v>1404.94</v>
      </c>
      <c r="K221" s="14">
        <f t="shared" si="6"/>
        <v>1102.5500000000002</v>
      </c>
      <c r="L221" s="14">
        <f>IFERROR(VLOOKUP(C221,AGOSTO!B:H,7,0),"")</f>
        <v>302.39</v>
      </c>
      <c r="M221" s="48" t="str">
        <f>IFERROR(VLOOKUP(C221,FÉRIAS!C:D,2,0),"")</f>
        <v/>
      </c>
      <c r="N221" s="33" t="str">
        <f>IFERROR(VLOOKUP(C221,#REF!,2,0),"")</f>
        <v/>
      </c>
    </row>
    <row r="222" spans="2:14" s="33" customFormat="1">
      <c r="B222" s="20">
        <f t="shared" si="7"/>
        <v>214</v>
      </c>
      <c r="C222" s="44">
        <v>2414</v>
      </c>
      <c r="D222" s="45" t="s">
        <v>148</v>
      </c>
      <c r="E222" s="20" t="str">
        <f>IFERROR(VLOOKUP(C222,SRA!B:I,8,0),"")</f>
        <v>CLT</v>
      </c>
      <c r="F222" s="32" t="s">
        <v>586</v>
      </c>
      <c r="G222" s="20" t="str">
        <f>IFERROR(VLOOKUP(VLOOKUP(C222,SRA!B:F,5,0),FUNÇÃO!A:B,2,0),"")</f>
        <v>OP. DE PROD. IND.</v>
      </c>
      <c r="H222" s="14">
        <f>IFERROR(VLOOKUP(C222,SRA!B:T,18,0),"")</f>
        <v>1122.48</v>
      </c>
      <c r="I222" s="14">
        <f>IFERROR(VLOOKUP(C222,SRA!B:T,19,0),"")</f>
        <v>0</v>
      </c>
      <c r="J222" s="14">
        <f>IFERROR(VLOOKUP(C222,AGOSTO!B:F,3,0),"")</f>
        <v>1122.48</v>
      </c>
      <c r="K222" s="14">
        <f t="shared" si="6"/>
        <v>480.24</v>
      </c>
      <c r="L222" s="14">
        <f>IFERROR(VLOOKUP(C222,AGOSTO!B:H,7,0),"")</f>
        <v>642.24</v>
      </c>
      <c r="M222" s="48" t="str">
        <f>IFERROR(VLOOKUP(C222,FÉRIAS!C:D,2,0),"")</f>
        <v/>
      </c>
      <c r="N222" s="33" t="str">
        <f>IFERROR(VLOOKUP(C222,#REF!,2,0),"")</f>
        <v/>
      </c>
    </row>
    <row r="223" spans="2:14" s="33" customFormat="1">
      <c r="B223" s="20">
        <f t="shared" si="7"/>
        <v>215</v>
      </c>
      <c r="C223" s="44">
        <v>2415</v>
      </c>
      <c r="D223" s="45" t="s">
        <v>149</v>
      </c>
      <c r="E223" s="20" t="str">
        <f>IFERROR(VLOOKUP(C223,SRA!B:I,8,0),"")</f>
        <v>CLT</v>
      </c>
      <c r="F223" s="32" t="s">
        <v>586</v>
      </c>
      <c r="G223" s="20" t="str">
        <f>IFERROR(VLOOKUP(VLOOKUP(C223,SRA!B:F,5,0),FUNÇÃO!A:B,2,0),"")</f>
        <v>FARMACEUTICO IND</v>
      </c>
      <c r="H223" s="14">
        <f>IFERROR(VLOOKUP(C223,SRA!B:T,18,0),"")</f>
        <v>4763.66</v>
      </c>
      <c r="I223" s="14">
        <f>IFERROR(VLOOKUP(C223,SRA!B:T,19,0),"")</f>
        <v>5739.47</v>
      </c>
      <c r="J223" s="14">
        <f>IFERROR(VLOOKUP(C223,AGOSTO!B:F,3,0),"")</f>
        <v>10503.13</v>
      </c>
      <c r="K223" s="14">
        <f t="shared" si="6"/>
        <v>2570.2699999999986</v>
      </c>
      <c r="L223" s="14">
        <f>IFERROR(VLOOKUP(C223,AGOSTO!B:H,7,0),"")</f>
        <v>7932.8600000000006</v>
      </c>
      <c r="M223" s="48" t="str">
        <f>IFERROR(VLOOKUP(C223,FÉRIAS!C:D,2,0),"")</f>
        <v/>
      </c>
      <c r="N223" s="33" t="str">
        <f>IFERROR(VLOOKUP(C223,#REF!,2,0),"")</f>
        <v/>
      </c>
    </row>
    <row r="224" spans="2:14" s="33" customFormat="1">
      <c r="B224" s="20">
        <f t="shared" si="7"/>
        <v>216</v>
      </c>
      <c r="C224" s="44">
        <v>2417</v>
      </c>
      <c r="D224" s="45" t="s">
        <v>150</v>
      </c>
      <c r="E224" s="20" t="str">
        <f>IFERROR(VLOOKUP(C224,SRA!B:I,8,0),"")</f>
        <v>CLT</v>
      </c>
      <c r="F224" s="32" t="s">
        <v>600</v>
      </c>
      <c r="G224" s="20" t="str">
        <f>IFERROR(VLOOKUP(VLOOKUP(C224,SRA!B:F,5,0),FUNÇÃO!A:B,2,0),"")</f>
        <v>OP. DE PROD. IND.</v>
      </c>
      <c r="H224" s="14">
        <f>IFERROR(VLOOKUP(C224,SRA!B:T,18,0),"")</f>
        <v>1364.4</v>
      </c>
      <c r="I224" s="14">
        <f>IFERROR(VLOOKUP(C224,SRA!B:T,19,0),"")</f>
        <v>0</v>
      </c>
      <c r="J224" s="14">
        <f>IFERROR(VLOOKUP(C224,AGOSTO!B:F,3,0),"")</f>
        <v>1364.4</v>
      </c>
      <c r="K224" s="14">
        <f t="shared" si="6"/>
        <v>357.37000000000012</v>
      </c>
      <c r="L224" s="14">
        <f>IFERROR(VLOOKUP(C224,AGOSTO!B:H,7,0),"")</f>
        <v>1007.03</v>
      </c>
      <c r="M224" s="48" t="str">
        <f>IFERROR(VLOOKUP(C224,FÉRIAS!C:D,2,0),"")</f>
        <v>ZILDA FRUTUOSO DA SILVA</v>
      </c>
      <c r="N224" s="33" t="str">
        <f>IFERROR(VLOOKUP(C224,#REF!,2,0),"")</f>
        <v/>
      </c>
    </row>
    <row r="225" spans="2:14" s="33" customFormat="1">
      <c r="B225" s="20">
        <f t="shared" si="7"/>
        <v>217</v>
      </c>
      <c r="C225" s="44">
        <v>2420</v>
      </c>
      <c r="D225" s="45" t="s">
        <v>151</v>
      </c>
      <c r="E225" s="20" t="str">
        <f>IFERROR(VLOOKUP(C225,SRA!B:I,8,0),"")</f>
        <v>CLT</v>
      </c>
      <c r="F225" s="32" t="s">
        <v>586</v>
      </c>
      <c r="G225" s="20" t="str">
        <f>IFERROR(VLOOKUP(VLOOKUP(C225,SRA!B:F,5,0),FUNÇÃO!A:B,2,0),"")</f>
        <v>FARMACEUTICO IND</v>
      </c>
      <c r="H225" s="14">
        <f>IFERROR(VLOOKUP(C225,SRA!B:T,18,0),"")</f>
        <v>4763.66</v>
      </c>
      <c r="I225" s="14">
        <f>IFERROR(VLOOKUP(C225,SRA!B:T,19,0),"")</f>
        <v>5739.47</v>
      </c>
      <c r="J225" s="14">
        <f>IFERROR(VLOOKUP(C225,AGOSTO!B:F,3,0),"")</f>
        <v>10779.65</v>
      </c>
      <c r="K225" s="14">
        <f t="shared" si="6"/>
        <v>2542.0399999999991</v>
      </c>
      <c r="L225" s="14">
        <f>IFERROR(VLOOKUP(C225,AGOSTO!B:H,7,0),"")</f>
        <v>8237.61</v>
      </c>
      <c r="M225" s="48" t="str">
        <f>IFERROR(VLOOKUP(C225,FÉRIAS!C:D,2,0),"")</f>
        <v/>
      </c>
      <c r="N225" s="33" t="str">
        <f>IFERROR(VLOOKUP(C225,#REF!,2,0),"")</f>
        <v/>
      </c>
    </row>
    <row r="226" spans="2:14" s="33" customFormat="1">
      <c r="B226" s="20">
        <f t="shared" si="7"/>
        <v>218</v>
      </c>
      <c r="C226" s="44">
        <v>2421</v>
      </c>
      <c r="D226" s="45" t="s">
        <v>152</v>
      </c>
      <c r="E226" s="20" t="str">
        <f>IFERROR(VLOOKUP(C226,SRA!B:I,8,0),"")</f>
        <v>CLT</v>
      </c>
      <c r="F226" s="32" t="s">
        <v>586</v>
      </c>
      <c r="G226" s="20" t="str">
        <f>IFERROR(VLOOKUP(VLOOKUP(C226,SRA!B:F,5,0),FUNÇÃO!A:B,2,0),"")</f>
        <v>ANALISTA EM RH</v>
      </c>
      <c r="H226" s="14">
        <f>IFERROR(VLOOKUP(C226,SRA!B:T,18,0),"")</f>
        <v>3017.07</v>
      </c>
      <c r="I226" s="14">
        <f>IFERROR(VLOOKUP(C226,SRA!B:T,19,0),"")</f>
        <v>1993.92</v>
      </c>
      <c r="J226" s="14">
        <f>IFERROR(VLOOKUP(C226,AGOSTO!B:F,3,0),"")</f>
        <v>5010.99</v>
      </c>
      <c r="K226" s="14">
        <f t="shared" si="6"/>
        <v>946.65999999999985</v>
      </c>
      <c r="L226" s="14">
        <f>IFERROR(VLOOKUP(C226,AGOSTO!B:H,7,0),"")</f>
        <v>4064.33</v>
      </c>
      <c r="M226" s="48" t="str">
        <f>IFERROR(VLOOKUP(C226,FÉRIAS!C:D,2,0),"")</f>
        <v/>
      </c>
      <c r="N226" s="33" t="str">
        <f>IFERROR(VLOOKUP(C226,#REF!,2,0),"")</f>
        <v/>
      </c>
    </row>
    <row r="227" spans="2:14" s="33" customFormat="1">
      <c r="B227" s="20">
        <f t="shared" si="7"/>
        <v>219</v>
      </c>
      <c r="C227" s="44">
        <v>2437</v>
      </c>
      <c r="D227" s="45" t="s">
        <v>153</v>
      </c>
      <c r="E227" s="20" t="str">
        <f>IFERROR(VLOOKUP(C227,SRA!B:I,8,0),"")</f>
        <v>CLT</v>
      </c>
      <c r="F227" s="32" t="s">
        <v>586</v>
      </c>
      <c r="G227" s="20" t="str">
        <f>IFERROR(VLOOKUP(VLOOKUP(C227,SRA!B:F,5,0),FUNÇÃO!A:B,2,0),"")</f>
        <v>TEC.EM QUALIDADE</v>
      </c>
      <c r="H227" s="14">
        <f>IFERROR(VLOOKUP(C227,SRA!B:T,18,0),"")</f>
        <v>1572.83</v>
      </c>
      <c r="I227" s="14">
        <f>IFERROR(VLOOKUP(C227,SRA!B:T,19,0),"")</f>
        <v>0</v>
      </c>
      <c r="J227" s="14">
        <f>IFERROR(VLOOKUP(C227,AGOSTO!B:F,3,0),"")</f>
        <v>1747.59</v>
      </c>
      <c r="K227" s="14">
        <f t="shared" si="6"/>
        <v>1108.92</v>
      </c>
      <c r="L227" s="14">
        <f>IFERROR(VLOOKUP(C227,AGOSTO!B:H,7,0),"")</f>
        <v>638.66999999999996</v>
      </c>
      <c r="M227" s="48" t="str">
        <f>IFERROR(VLOOKUP(C227,FÉRIAS!C:D,2,0),"")</f>
        <v/>
      </c>
      <c r="N227" s="33" t="str">
        <f>IFERROR(VLOOKUP(C227,#REF!,2,0),"")</f>
        <v/>
      </c>
    </row>
    <row r="228" spans="2:14" s="33" customFormat="1">
      <c r="B228" s="20">
        <f t="shared" si="7"/>
        <v>220</v>
      </c>
      <c r="C228" s="44">
        <v>2440</v>
      </c>
      <c r="D228" s="45" t="s">
        <v>154</v>
      </c>
      <c r="E228" s="20" t="str">
        <f>IFERROR(VLOOKUP(C228,SRA!B:I,8,0),"")</f>
        <v>CLT</v>
      </c>
      <c r="F228" s="32" t="s">
        <v>600</v>
      </c>
      <c r="G228" s="20" t="str">
        <f>IFERROR(VLOOKUP(VLOOKUP(C228,SRA!B:F,5,0),FUNÇÃO!A:B,2,0),"")</f>
        <v>OP. DE PROD. IND.</v>
      </c>
      <c r="H228" s="14">
        <f>IFERROR(VLOOKUP(C228,SRA!B:T,18,0),"")</f>
        <v>1364.4</v>
      </c>
      <c r="I228" s="14">
        <f>IFERROR(VLOOKUP(C228,SRA!B:T,19,0),"")</f>
        <v>1107.73</v>
      </c>
      <c r="J228" s="14">
        <f>IFERROR(VLOOKUP(C228,AGOSTO!B:F,3,0),"")</f>
        <v>2472.27</v>
      </c>
      <c r="K228" s="14">
        <f t="shared" si="6"/>
        <v>791.7</v>
      </c>
      <c r="L228" s="14">
        <f>IFERROR(VLOOKUP(C228,AGOSTO!B:H,7,0),"")</f>
        <v>1680.57</v>
      </c>
      <c r="M228" s="48" t="str">
        <f>IFERROR(VLOOKUP(C228,FÉRIAS!C:D,2,0),"")</f>
        <v>ELIANE MOREIRA DE SOUZA</v>
      </c>
      <c r="N228" s="33" t="str">
        <f>IFERROR(VLOOKUP(C228,#REF!,2,0),"")</f>
        <v/>
      </c>
    </row>
    <row r="229" spans="2:14" s="33" customFormat="1">
      <c r="B229" s="20">
        <f t="shared" si="7"/>
        <v>221</v>
      </c>
      <c r="C229" s="44">
        <v>2441</v>
      </c>
      <c r="D229" s="45" t="s">
        <v>155</v>
      </c>
      <c r="E229" s="20" t="str">
        <f>IFERROR(VLOOKUP(C229,SRA!B:I,8,0),"")</f>
        <v>CLT</v>
      </c>
      <c r="F229" s="32" t="s">
        <v>586</v>
      </c>
      <c r="G229" s="20" t="str">
        <f>IFERROR(VLOOKUP(VLOOKUP(C229,SRA!B:F,5,0),FUNÇÃO!A:B,2,0),"")</f>
        <v>OP. DE PROD. IND.</v>
      </c>
      <c r="H229" s="14">
        <f>IFERROR(VLOOKUP(C229,SRA!B:T,18,0),"")</f>
        <v>1504.27</v>
      </c>
      <c r="I229" s="14">
        <f>IFERROR(VLOOKUP(C229,SRA!B:T,19,0),"")</f>
        <v>0</v>
      </c>
      <c r="J229" s="14">
        <f>IFERROR(VLOOKUP(C229,AGOSTO!B:F,3,0),"")</f>
        <v>2475.96</v>
      </c>
      <c r="K229" s="14">
        <f t="shared" si="6"/>
        <v>1222.5800000000002</v>
      </c>
      <c r="L229" s="14">
        <f>IFERROR(VLOOKUP(C229,AGOSTO!B:H,7,0),"")</f>
        <v>1253.3799999999999</v>
      </c>
      <c r="M229" s="48" t="str">
        <f>IFERROR(VLOOKUP(C229,FÉRIAS!C:D,2,0),"")</f>
        <v/>
      </c>
      <c r="N229" s="33" t="str">
        <f>IFERROR(VLOOKUP(C229,#REF!,2,0),"")</f>
        <v/>
      </c>
    </row>
    <row r="230" spans="2:14" s="33" customFormat="1">
      <c r="B230" s="20">
        <f t="shared" si="7"/>
        <v>222</v>
      </c>
      <c r="C230" s="44">
        <v>2443</v>
      </c>
      <c r="D230" s="45" t="s">
        <v>156</v>
      </c>
      <c r="E230" s="20" t="str">
        <f>IFERROR(VLOOKUP(C230,SRA!B:I,8,0),"")</f>
        <v>CLT</v>
      </c>
      <c r="F230" s="32" t="s">
        <v>586</v>
      </c>
      <c r="G230" s="20" t="str">
        <f>IFERROR(VLOOKUP(VLOOKUP(C230,SRA!B:F,5,0),FUNÇÃO!A:B,2,0),"")</f>
        <v>OP. DE PROD. IND.</v>
      </c>
      <c r="H230" s="14">
        <f>IFERROR(VLOOKUP(C230,SRA!B:T,18,0),"")</f>
        <v>1364.4</v>
      </c>
      <c r="I230" s="14">
        <f>IFERROR(VLOOKUP(C230,SRA!B:T,19,0),"")</f>
        <v>0</v>
      </c>
      <c r="J230" s="14">
        <f>IFERROR(VLOOKUP(C230,AGOSTO!B:F,3,0),"")</f>
        <v>1692.19</v>
      </c>
      <c r="K230" s="14">
        <f t="shared" si="6"/>
        <v>303.32999999999993</v>
      </c>
      <c r="L230" s="14">
        <f>IFERROR(VLOOKUP(C230,AGOSTO!B:H,7,0),"")</f>
        <v>1388.8600000000001</v>
      </c>
      <c r="M230" s="48" t="str">
        <f>IFERROR(VLOOKUP(C230,FÉRIAS!C:D,2,0),"")</f>
        <v/>
      </c>
      <c r="N230" s="33" t="str">
        <f>IFERROR(VLOOKUP(C230,#REF!,2,0),"")</f>
        <v/>
      </c>
    </row>
    <row r="231" spans="2:14" s="33" customFormat="1">
      <c r="B231" s="20">
        <f t="shared" si="7"/>
        <v>223</v>
      </c>
      <c r="C231" s="44">
        <v>2448</v>
      </c>
      <c r="D231" s="45" t="s">
        <v>157</v>
      </c>
      <c r="E231" s="20" t="str">
        <f>IFERROR(VLOOKUP(C231,SRA!B:I,8,0),"")</f>
        <v>CLT</v>
      </c>
      <c r="F231" s="32" t="s">
        <v>586</v>
      </c>
      <c r="G231" s="20" t="str">
        <f>IFERROR(VLOOKUP(VLOOKUP(C231,SRA!B:F,5,0),FUNÇÃO!A:B,2,0),"")</f>
        <v>OP. DE PROD. IND.</v>
      </c>
      <c r="H231" s="14">
        <f>IFERROR(VLOOKUP(C231,SRA!B:T,18,0),"")</f>
        <v>1364.4</v>
      </c>
      <c r="I231" s="14">
        <f>IFERROR(VLOOKUP(C231,SRA!B:T,19,0),"")</f>
        <v>1107.73</v>
      </c>
      <c r="J231" s="14">
        <f>IFERROR(VLOOKUP(C231,AGOSTO!B:F,3,0),"")</f>
        <v>3659.46</v>
      </c>
      <c r="K231" s="14">
        <f t="shared" si="6"/>
        <v>1782.8</v>
      </c>
      <c r="L231" s="14">
        <f>IFERROR(VLOOKUP(C231,AGOSTO!B:H,7,0),"")</f>
        <v>1876.66</v>
      </c>
      <c r="M231" s="48" t="str">
        <f>IFERROR(VLOOKUP(C231,FÉRIAS!C:D,2,0),"")</f>
        <v/>
      </c>
      <c r="N231" s="33" t="str">
        <f>IFERROR(VLOOKUP(C231,#REF!,2,0),"")</f>
        <v/>
      </c>
    </row>
    <row r="232" spans="2:14" s="33" customFormat="1">
      <c r="B232" s="20">
        <f t="shared" si="7"/>
        <v>224</v>
      </c>
      <c r="C232" s="44">
        <v>2451</v>
      </c>
      <c r="D232" s="45" t="s">
        <v>158</v>
      </c>
      <c r="E232" s="20" t="str">
        <f>IFERROR(VLOOKUP(C232,SRA!B:I,8,0),"")</f>
        <v>CLT</v>
      </c>
      <c r="F232" s="32" t="s">
        <v>586</v>
      </c>
      <c r="G232" s="20" t="str">
        <f>IFERROR(VLOOKUP(VLOOKUP(C232,SRA!B:F,5,0),FUNÇÃO!A:B,2,0),"")</f>
        <v>OP. DE PROD. IND.</v>
      </c>
      <c r="H232" s="14">
        <f>IFERROR(VLOOKUP(C232,SRA!B:T,18,0),"")</f>
        <v>1364.4</v>
      </c>
      <c r="I232" s="14">
        <f>IFERROR(VLOOKUP(C232,SRA!B:T,19,0),"")</f>
        <v>0</v>
      </c>
      <c r="J232" s="14">
        <f>IFERROR(VLOOKUP(C232,AGOSTO!B:F,3,0),"")</f>
        <v>1753.71</v>
      </c>
      <c r="K232" s="14">
        <f t="shared" si="6"/>
        <v>198.19999999999982</v>
      </c>
      <c r="L232" s="14">
        <f>IFERROR(VLOOKUP(C232,AGOSTO!B:H,7,0),"")</f>
        <v>1555.5100000000002</v>
      </c>
      <c r="M232" s="48" t="str">
        <f>IFERROR(VLOOKUP(C232,FÉRIAS!C:D,2,0),"")</f>
        <v/>
      </c>
      <c r="N232" s="33" t="str">
        <f>IFERROR(VLOOKUP(C232,#REF!,2,0),"")</f>
        <v/>
      </c>
    </row>
    <row r="233" spans="2:14" s="33" customFormat="1">
      <c r="B233" s="20">
        <f t="shared" si="7"/>
        <v>225</v>
      </c>
      <c r="C233" s="44">
        <v>2460</v>
      </c>
      <c r="D233" s="45" t="s">
        <v>159</v>
      </c>
      <c r="E233" s="20" t="str">
        <f>IFERROR(VLOOKUP(C233,SRA!B:I,8,0),"")</f>
        <v>CLT</v>
      </c>
      <c r="F233" s="32" t="s">
        <v>586</v>
      </c>
      <c r="G233" s="20" t="str">
        <f>IFERROR(VLOOKUP(VLOOKUP(C233,SRA!B:F,5,0),FUNÇÃO!A:B,2,0),"")</f>
        <v>OP. DE PROD. IND.</v>
      </c>
      <c r="H233" s="14">
        <f>IFERROR(VLOOKUP(C233,SRA!B:T,18,0),"")</f>
        <v>1364.4</v>
      </c>
      <c r="I233" s="14">
        <f>IFERROR(VLOOKUP(C233,SRA!B:T,19,0),"")</f>
        <v>0</v>
      </c>
      <c r="J233" s="14">
        <f>IFERROR(VLOOKUP(C233,AGOSTO!B:F,3,0),"")</f>
        <v>972.58</v>
      </c>
      <c r="K233" s="14">
        <f t="shared" si="6"/>
        <v>238.25</v>
      </c>
      <c r="L233" s="14">
        <f>IFERROR(VLOOKUP(C233,AGOSTO!B:H,7,0),"")</f>
        <v>734.33</v>
      </c>
      <c r="M233" s="48" t="str">
        <f>IFERROR(VLOOKUP(C233,FÉRIAS!C:D,2,0),"")</f>
        <v/>
      </c>
    </row>
    <row r="234" spans="2:14" s="33" customFormat="1">
      <c r="B234" s="20">
        <f t="shared" si="7"/>
        <v>226</v>
      </c>
      <c r="C234" s="44">
        <v>2468</v>
      </c>
      <c r="D234" s="45" t="s">
        <v>160</v>
      </c>
      <c r="E234" s="20" t="str">
        <f>IFERROR(VLOOKUP(C234,SRA!B:I,8,0),"")</f>
        <v>CLT</v>
      </c>
      <c r="F234" s="32" t="s">
        <v>586</v>
      </c>
      <c r="G234" s="20" t="str">
        <f>IFERROR(VLOOKUP(VLOOKUP(C234,SRA!B:F,5,0),FUNÇÃO!A:B,2,0),"")</f>
        <v>TEC. EM ADM. E FI</v>
      </c>
      <c r="H234" s="14">
        <f>IFERROR(VLOOKUP(C234,SRA!B:T,18,0),"")</f>
        <v>1651.49</v>
      </c>
      <c r="I234" s="14">
        <f>IFERROR(VLOOKUP(C234,SRA!B:T,19,0),"")</f>
        <v>4993.92</v>
      </c>
      <c r="J234" s="14">
        <f>IFERROR(VLOOKUP(C234,AGOSTO!B:F,3,0),"")</f>
        <v>6921.93</v>
      </c>
      <c r="K234" s="14">
        <f t="shared" si="6"/>
        <v>2810.5200000000004</v>
      </c>
      <c r="L234" s="14">
        <f>IFERROR(VLOOKUP(C234,AGOSTO!B:H,7,0),"")</f>
        <v>4111.41</v>
      </c>
      <c r="M234" s="48" t="str">
        <f>IFERROR(VLOOKUP(C234,FÉRIAS!C:D,2,0),"")</f>
        <v/>
      </c>
      <c r="N234" s="33" t="str">
        <f>IFERROR(VLOOKUP(C234,#REF!,2,0),"")</f>
        <v/>
      </c>
    </row>
    <row r="235" spans="2:14" s="33" customFormat="1">
      <c r="B235" s="20">
        <f t="shared" si="7"/>
        <v>227</v>
      </c>
      <c r="C235" s="44">
        <v>2474</v>
      </c>
      <c r="D235" s="45" t="s">
        <v>161</v>
      </c>
      <c r="E235" s="20" t="str">
        <f>IFERROR(VLOOKUP(C235,SRA!B:I,8,0),"")</f>
        <v>CLT</v>
      </c>
      <c r="F235" s="32" t="s">
        <v>586</v>
      </c>
      <c r="G235" s="20" t="str">
        <f>IFERROR(VLOOKUP(VLOOKUP(C235,SRA!B:F,5,0),FUNÇÃO!A:B,2,0),"")</f>
        <v>FARMACEUTICO IND</v>
      </c>
      <c r="H235" s="14">
        <f>IFERROR(VLOOKUP(C235,SRA!B:T,18,0),"")</f>
        <v>4763.66</v>
      </c>
      <c r="I235" s="14">
        <f>IFERROR(VLOOKUP(C235,SRA!B:T,19,0),"")</f>
        <v>6245.89</v>
      </c>
      <c r="J235" s="14">
        <f>IFERROR(VLOOKUP(C235,AGOSTO!B:F,3,0),"")</f>
        <v>11286.07</v>
      </c>
      <c r="K235" s="14">
        <f t="shared" si="6"/>
        <v>3182.6399999999994</v>
      </c>
      <c r="L235" s="14">
        <f>IFERROR(VLOOKUP(C235,AGOSTO!B:H,7,0),"")</f>
        <v>8103.43</v>
      </c>
      <c r="M235" s="48" t="str">
        <f>IFERROR(VLOOKUP(C235,FÉRIAS!C:D,2,0),"")</f>
        <v/>
      </c>
      <c r="N235" s="33" t="str">
        <f>IFERROR(VLOOKUP(C235,#REF!,2,0),"")</f>
        <v/>
      </c>
    </row>
    <row r="236" spans="2:14" s="33" customFormat="1">
      <c r="B236" s="20">
        <f t="shared" si="7"/>
        <v>228</v>
      </c>
      <c r="C236" s="44">
        <v>2478</v>
      </c>
      <c r="D236" s="45" t="s">
        <v>471</v>
      </c>
      <c r="E236" s="20" t="str">
        <f>IFERROR(VLOOKUP(C236,SRA!B:I,8,0),"")</f>
        <v>CLT</v>
      </c>
      <c r="F236" s="32" t="s">
        <v>586</v>
      </c>
      <c r="G236" s="20" t="str">
        <f>IFERROR(VLOOKUP(VLOOKUP(C236,SRA!B:F,5,0),FUNÇÃO!A:B,2,0),"")</f>
        <v>ANA ASS FARMACEUT</v>
      </c>
      <c r="H236" s="14">
        <f>IFERROR(VLOOKUP(C236,SRA!B:T,18,0),"")</f>
        <v>4245.33</v>
      </c>
      <c r="I236" s="14">
        <f>IFERROR(VLOOKUP(C236,SRA!B:T,19,0),"")</f>
        <v>0</v>
      </c>
      <c r="J236" s="14">
        <f>IFERROR(VLOOKUP(C236,AGOSTO!B:F,3,0),"")</f>
        <v>4245.33</v>
      </c>
      <c r="K236" s="14">
        <f t="shared" si="6"/>
        <v>728.40999999999985</v>
      </c>
      <c r="L236" s="14">
        <f>IFERROR(VLOOKUP(C236,AGOSTO!B:H,7,0),"")</f>
        <v>3516.92</v>
      </c>
      <c r="M236" s="48" t="str">
        <f>IFERROR(VLOOKUP(C236,FÉRIAS!C:D,2,0),"")</f>
        <v/>
      </c>
      <c r="N236" s="33" t="str">
        <f>IFERROR(VLOOKUP(C236,#REF!,2,0),"")</f>
        <v/>
      </c>
    </row>
    <row r="237" spans="2:14" s="33" customFormat="1">
      <c r="B237" s="20">
        <f t="shared" si="7"/>
        <v>229</v>
      </c>
      <c r="C237" s="44">
        <v>2481</v>
      </c>
      <c r="D237" s="45" t="s">
        <v>443</v>
      </c>
      <c r="E237" s="20" t="str">
        <f>IFERROR(VLOOKUP(C237,SRA!B:I,8,0),"")</f>
        <v>CLT</v>
      </c>
      <c r="F237" s="32" t="s">
        <v>586</v>
      </c>
      <c r="G237" s="20" t="str">
        <f>IFERROR(VLOOKUP(VLOOKUP(C237,SRA!B:F,5,0),FUNÇÃO!A:B,2,0),"")</f>
        <v>ANA ASS FARMACEUT</v>
      </c>
      <c r="H237" s="14">
        <f>IFERROR(VLOOKUP(C237,SRA!B:T,18,0),"")</f>
        <v>4245.33</v>
      </c>
      <c r="I237" s="14">
        <f>IFERROR(VLOOKUP(C237,SRA!B:T,19,0),"")</f>
        <v>0</v>
      </c>
      <c r="J237" s="14">
        <f>IFERROR(VLOOKUP(C237,AGOSTO!B:F,3,0),"")</f>
        <v>4245.33</v>
      </c>
      <c r="K237" s="14">
        <f t="shared" si="6"/>
        <v>956.38999999999987</v>
      </c>
      <c r="L237" s="14">
        <f>IFERROR(VLOOKUP(C237,AGOSTO!B:H,7,0),"")</f>
        <v>3288.94</v>
      </c>
      <c r="M237" s="48" t="str">
        <f>IFERROR(VLOOKUP(C237,FÉRIAS!C:D,2,0),"")</f>
        <v/>
      </c>
      <c r="N237" s="33" t="str">
        <f>IFERROR(VLOOKUP(C237,#REF!,2,0),"")</f>
        <v/>
      </c>
    </row>
    <row r="238" spans="2:14" s="33" customFormat="1">
      <c r="B238" s="20">
        <f t="shared" si="7"/>
        <v>230</v>
      </c>
      <c r="C238" s="44">
        <v>2484</v>
      </c>
      <c r="D238" s="45" t="s">
        <v>464</v>
      </c>
      <c r="E238" s="20" t="str">
        <f>IFERROR(VLOOKUP(C238,SRA!B:I,8,0),"")</f>
        <v>CLT</v>
      </c>
      <c r="F238" s="32" t="s">
        <v>586</v>
      </c>
      <c r="G238" s="20" t="str">
        <f>IFERROR(VLOOKUP(VLOOKUP(C238,SRA!B:F,5,0),FUNÇÃO!A:B,2,0),"")</f>
        <v>ANA ASS FARMACEUT</v>
      </c>
      <c r="H238" s="14">
        <f>IFERROR(VLOOKUP(C238,SRA!B:T,18,0),"")</f>
        <v>4457.59</v>
      </c>
      <c r="I238" s="14">
        <f>IFERROR(VLOOKUP(C238,SRA!B:T,19,0),"")</f>
        <v>0</v>
      </c>
      <c r="J238" s="14">
        <f>IFERROR(VLOOKUP(C238,AGOSTO!B:F,3,0),"")</f>
        <v>4457.59</v>
      </c>
      <c r="K238" s="14">
        <f t="shared" si="6"/>
        <v>1177.3600000000001</v>
      </c>
      <c r="L238" s="14">
        <f>IFERROR(VLOOKUP(C238,AGOSTO!B:H,7,0),"")</f>
        <v>3280.23</v>
      </c>
      <c r="M238" s="48" t="str">
        <f>IFERROR(VLOOKUP(C238,FÉRIAS!C:D,2,0),"")</f>
        <v/>
      </c>
      <c r="N238" s="33" t="str">
        <f>IFERROR(VLOOKUP(C238,#REF!,2,0),"")</f>
        <v/>
      </c>
    </row>
    <row r="239" spans="2:14" s="33" customFormat="1">
      <c r="B239" s="20">
        <f t="shared" si="7"/>
        <v>231</v>
      </c>
      <c r="C239" s="44">
        <v>2490</v>
      </c>
      <c r="D239" s="45" t="s">
        <v>162</v>
      </c>
      <c r="E239" s="20" t="str">
        <f>IFERROR(VLOOKUP(C239,SRA!B:I,8,0),"")</f>
        <v>CLT</v>
      </c>
      <c r="F239" s="32" t="s">
        <v>586</v>
      </c>
      <c r="G239" s="20" t="str">
        <f>IFERROR(VLOOKUP(VLOOKUP(C239,SRA!B:F,5,0),FUNÇÃO!A:B,2,0),"")</f>
        <v>TEC. EM ADM. E FI</v>
      </c>
      <c r="H239" s="14">
        <f>IFERROR(VLOOKUP(C239,SRA!B:T,18,0),"")</f>
        <v>1651.49</v>
      </c>
      <c r="I239" s="14">
        <f>IFERROR(VLOOKUP(C239,SRA!B:T,19,0),"")</f>
        <v>708.95</v>
      </c>
      <c r="J239" s="14">
        <f>IFERROR(VLOOKUP(C239,AGOSTO!B:F,3,0),"")</f>
        <v>2360.44</v>
      </c>
      <c r="K239" s="14">
        <f t="shared" si="6"/>
        <v>408</v>
      </c>
      <c r="L239" s="14">
        <f>IFERROR(VLOOKUP(C239,AGOSTO!B:H,7,0),"")</f>
        <v>1952.44</v>
      </c>
      <c r="M239" s="48" t="str">
        <f>IFERROR(VLOOKUP(C239,FÉRIAS!C:D,2,0),"")</f>
        <v/>
      </c>
      <c r="N239" s="33" t="str">
        <f>IFERROR(VLOOKUP(C239,#REF!,2,0),"")</f>
        <v/>
      </c>
    </row>
    <row r="240" spans="2:14" s="33" customFormat="1">
      <c r="B240" s="20">
        <f t="shared" si="7"/>
        <v>232</v>
      </c>
      <c r="C240" s="44">
        <v>2493</v>
      </c>
      <c r="D240" s="45" t="s">
        <v>163</v>
      </c>
      <c r="E240" s="20" t="str">
        <f>IFERROR(VLOOKUP(C240,SRA!B:I,8,0),"")</f>
        <v>CLT</v>
      </c>
      <c r="F240" s="32" t="s">
        <v>586</v>
      </c>
      <c r="G240" s="20" t="str">
        <f>IFERROR(VLOOKUP(VLOOKUP(C240,SRA!B:F,5,0),FUNÇÃO!A:B,2,0),"")</f>
        <v>TEC. EM ADM. E FI</v>
      </c>
      <c r="H240" s="14">
        <f>IFERROR(VLOOKUP(C240,SRA!B:T,18,0),"")</f>
        <v>1651.49</v>
      </c>
      <c r="I240" s="14">
        <f>IFERROR(VLOOKUP(C240,SRA!B:T,19,0),"")</f>
        <v>1993.92</v>
      </c>
      <c r="J240" s="14">
        <f>IFERROR(VLOOKUP(C240,AGOSTO!B:F,3,0),"")</f>
        <v>3645.41</v>
      </c>
      <c r="K240" s="14">
        <f t="shared" si="6"/>
        <v>1133.0299999999997</v>
      </c>
      <c r="L240" s="14">
        <f>IFERROR(VLOOKUP(C240,AGOSTO!B:H,7,0),"")</f>
        <v>2512.38</v>
      </c>
      <c r="M240" s="48" t="str">
        <f>IFERROR(VLOOKUP(C240,FÉRIAS!C:D,2,0),"")</f>
        <v/>
      </c>
      <c r="N240" s="33" t="str">
        <f>IFERROR(VLOOKUP(C240,#REF!,2,0),"")</f>
        <v/>
      </c>
    </row>
    <row r="241" spans="2:14" s="33" customFormat="1">
      <c r="B241" s="20">
        <f t="shared" si="7"/>
        <v>233</v>
      </c>
      <c r="C241" s="44">
        <v>2498</v>
      </c>
      <c r="D241" s="45" t="s">
        <v>164</v>
      </c>
      <c r="E241" s="20" t="str">
        <f>IFERROR(VLOOKUP(C241,SRA!B:I,8,0),"")</f>
        <v>CLT</v>
      </c>
      <c r="F241" s="32" t="s">
        <v>586</v>
      </c>
      <c r="G241" s="20" t="str">
        <f>IFERROR(VLOOKUP(VLOOKUP(C241,SRA!B:F,5,0),FUNÇÃO!A:B,2,0),"")</f>
        <v>TEC. EM OPTICA</v>
      </c>
      <c r="H241" s="14">
        <f>IFERROR(VLOOKUP(C241,SRA!B:T,18,0),"")</f>
        <v>1572.83</v>
      </c>
      <c r="I241" s="14">
        <f>IFERROR(VLOOKUP(C241,SRA!B:T,19,0),"")</f>
        <v>0</v>
      </c>
      <c r="J241" s="14">
        <f>IFERROR(VLOOKUP(C241,AGOSTO!B:F,3,0),"")</f>
        <v>1849.35</v>
      </c>
      <c r="K241" s="14">
        <f t="shared" si="6"/>
        <v>452.61999999999989</v>
      </c>
      <c r="L241" s="14">
        <f>IFERROR(VLOOKUP(C241,AGOSTO!B:H,7,0),"")</f>
        <v>1396.73</v>
      </c>
      <c r="M241" s="48" t="str">
        <f>IFERROR(VLOOKUP(C241,FÉRIAS!C:D,2,0),"")</f>
        <v/>
      </c>
    </row>
    <row r="242" spans="2:14" s="33" customFormat="1">
      <c r="B242" s="20">
        <f t="shared" si="7"/>
        <v>234</v>
      </c>
      <c r="C242" s="44">
        <v>2502</v>
      </c>
      <c r="D242" s="45" t="s">
        <v>165</v>
      </c>
      <c r="E242" s="20" t="str">
        <f>IFERROR(VLOOKUP(C242,SRA!B:I,8,0),"")</f>
        <v>CLT</v>
      </c>
      <c r="F242" s="32" t="s">
        <v>586</v>
      </c>
      <c r="G242" s="20" t="str">
        <f>IFERROR(VLOOKUP(VLOOKUP(C242,SRA!B:F,5,0),FUNÇÃO!A:B,2,0),"")</f>
        <v>TEC. EM OPTICA</v>
      </c>
      <c r="H242" s="14">
        <f>IFERROR(VLOOKUP(C242,SRA!B:T,18,0),"")</f>
        <v>1572.83</v>
      </c>
      <c r="I242" s="14">
        <f>IFERROR(VLOOKUP(C242,SRA!B:T,19,0),"")</f>
        <v>0</v>
      </c>
      <c r="J242" s="14">
        <f>IFERROR(VLOOKUP(C242,AGOSTO!B:F,3,0),"")</f>
        <v>1572.83</v>
      </c>
      <c r="K242" s="14">
        <f t="shared" si="6"/>
        <v>559.80999999999995</v>
      </c>
      <c r="L242" s="14">
        <f>IFERROR(VLOOKUP(C242,AGOSTO!B:H,7,0),"")</f>
        <v>1013.02</v>
      </c>
      <c r="M242" s="48" t="str">
        <f>IFERROR(VLOOKUP(C242,FÉRIAS!C:D,2,0),"")</f>
        <v/>
      </c>
      <c r="N242" s="33" t="str">
        <f>IFERROR(VLOOKUP(C242,#REF!,2,0),"")</f>
        <v/>
      </c>
    </row>
    <row r="243" spans="2:14" s="33" customFormat="1">
      <c r="B243" s="20">
        <f t="shared" si="7"/>
        <v>235</v>
      </c>
      <c r="C243" s="44">
        <v>2503</v>
      </c>
      <c r="D243" s="45" t="s">
        <v>166</v>
      </c>
      <c r="E243" s="20" t="str">
        <f>IFERROR(VLOOKUP(C243,SRA!B:I,8,0),"")</f>
        <v>CLT</v>
      </c>
      <c r="F243" s="32" t="s">
        <v>600</v>
      </c>
      <c r="G243" s="20" t="str">
        <f>IFERROR(VLOOKUP(VLOOKUP(C243,SRA!B:F,5,0),FUNÇÃO!A:B,2,0),"")</f>
        <v>ANA ASS FARMACEUT</v>
      </c>
      <c r="H243" s="14">
        <f>IFERROR(VLOOKUP(C243,SRA!B:T,18,0),"")</f>
        <v>4245.33</v>
      </c>
      <c r="I243" s="14">
        <f>IFERROR(VLOOKUP(C243,SRA!B:T,19,0),"")</f>
        <v>0</v>
      </c>
      <c r="J243" s="14">
        <f>IFERROR(VLOOKUP(C243,AGOSTO!B:F,3,0),"")</f>
        <v>4245.33</v>
      </c>
      <c r="K243" s="14">
        <f t="shared" si="6"/>
        <v>1081.0500000000002</v>
      </c>
      <c r="L243" s="14">
        <f>IFERROR(VLOOKUP(C243,AGOSTO!B:H,7,0),"")</f>
        <v>3164.2799999999997</v>
      </c>
      <c r="M243" s="48" t="str">
        <f>IFERROR(VLOOKUP(C243,FÉRIAS!C:D,2,0),"")</f>
        <v>TACIZO LUIZ PEREIRA DA SILVA</v>
      </c>
      <c r="N243" s="33" t="str">
        <f>IFERROR(VLOOKUP(C243,#REF!,2,0),"")</f>
        <v/>
      </c>
    </row>
    <row r="244" spans="2:14" s="33" customFormat="1">
      <c r="B244" s="20">
        <f t="shared" si="7"/>
        <v>236</v>
      </c>
      <c r="C244" s="44">
        <v>2512</v>
      </c>
      <c r="D244" s="45" t="s">
        <v>455</v>
      </c>
      <c r="E244" s="20" t="str">
        <f>IFERROR(VLOOKUP(C244,SRA!B:I,8,0),"")</f>
        <v>CLT</v>
      </c>
      <c r="F244" s="32" t="s">
        <v>586</v>
      </c>
      <c r="G244" s="20" t="str">
        <f>IFERROR(VLOOKUP(VLOOKUP(C244,SRA!B:F,5,0),FUNÇÃO!A:B,2,0),"")</f>
        <v>ANA ASS FARMACEUT</v>
      </c>
      <c r="H244" s="14">
        <f>IFERROR(VLOOKUP(C244,SRA!B:T,18,0),"")</f>
        <v>4245.33</v>
      </c>
      <c r="I244" s="14">
        <f>IFERROR(VLOOKUP(C244,SRA!B:T,19,0),"")</f>
        <v>0</v>
      </c>
      <c r="J244" s="14">
        <f>IFERROR(VLOOKUP(C244,AGOSTO!B:F,3,0),"")</f>
        <v>4245.33</v>
      </c>
      <c r="K244" s="14">
        <f t="shared" si="6"/>
        <v>949.82999999999993</v>
      </c>
      <c r="L244" s="14">
        <f>IFERROR(VLOOKUP(C244,AGOSTO!B:H,7,0),"")</f>
        <v>3295.5</v>
      </c>
      <c r="M244" s="48" t="str">
        <f>IFERROR(VLOOKUP(C244,FÉRIAS!C:D,2,0),"")</f>
        <v/>
      </c>
      <c r="N244" s="33" t="str">
        <f>IFERROR(VLOOKUP(C244,#REF!,2,0),"")</f>
        <v/>
      </c>
    </row>
    <row r="245" spans="2:14" s="33" customFormat="1">
      <c r="B245" s="20">
        <f t="shared" si="7"/>
        <v>237</v>
      </c>
      <c r="C245" s="44">
        <v>2513</v>
      </c>
      <c r="D245" s="45" t="s">
        <v>172</v>
      </c>
      <c r="E245" s="20" t="str">
        <f>IFERROR(VLOOKUP(C245,SRA!B:I,8,0),"")</f>
        <v>CLT</v>
      </c>
      <c r="F245" s="32" t="s">
        <v>749</v>
      </c>
      <c r="G245" s="20" t="str">
        <f>IFERROR(VLOOKUP(VLOOKUP(C245,SRA!B:F,5,0),FUNÇÃO!A:B,2,0),"")</f>
        <v>TEC. EM ADM. E FI</v>
      </c>
      <c r="H245" s="14">
        <f>IFERROR(VLOOKUP(C245,SRA!B:T,18,0),"")</f>
        <v>1651.49</v>
      </c>
      <c r="I245" s="14">
        <f>IFERROR(VLOOKUP(C245,SRA!B:T,19,0),"")</f>
        <v>930.5</v>
      </c>
      <c r="J245" s="14">
        <v>8246.2199999999993</v>
      </c>
      <c r="K245" s="14">
        <f>J245-L245</f>
        <v>3541.9599999999991</v>
      </c>
      <c r="L245" s="14">
        <v>4704.26</v>
      </c>
      <c r="M245" s="48" t="str">
        <f>IFERROR(VLOOKUP(C245,FÉRIAS!C:D,2,0),"")</f>
        <v/>
      </c>
      <c r="N245" s="33" t="str">
        <f>IFERROR(VLOOKUP(C245,#REF!,2,0),"")</f>
        <v/>
      </c>
    </row>
    <row r="246" spans="2:14" s="33" customFormat="1">
      <c r="B246" s="20">
        <f t="shared" si="7"/>
        <v>238</v>
      </c>
      <c r="C246" s="44">
        <v>2514</v>
      </c>
      <c r="D246" s="45" t="s">
        <v>173</v>
      </c>
      <c r="E246" s="20" t="str">
        <f>IFERROR(VLOOKUP(C246,SRA!B:I,8,0),"")</f>
        <v>CLT</v>
      </c>
      <c r="F246" s="32" t="s">
        <v>586</v>
      </c>
      <c r="G246" s="20" t="str">
        <f>IFERROR(VLOOKUP(VLOOKUP(C246,SRA!B:F,5,0),FUNÇÃO!A:B,2,0),"")</f>
        <v>TEC. EM ADM. E FI</v>
      </c>
      <c r="H246" s="14">
        <f>IFERROR(VLOOKUP(C246,SRA!B:T,18,0),"")</f>
        <v>1651.5</v>
      </c>
      <c r="I246" s="14">
        <f>IFERROR(VLOOKUP(C246,SRA!B:T,19,0),"")</f>
        <v>0</v>
      </c>
      <c r="J246" s="14">
        <f>IFERROR(VLOOKUP(C246,AGOSTO!B:F,3,0),"")</f>
        <v>1651.5</v>
      </c>
      <c r="K246" s="14">
        <f t="shared" si="6"/>
        <v>586.5</v>
      </c>
      <c r="L246" s="14">
        <f>IFERROR(VLOOKUP(C246,AGOSTO!B:H,7,0),"")</f>
        <v>1065</v>
      </c>
      <c r="M246" s="48" t="str">
        <f>IFERROR(VLOOKUP(C246,FÉRIAS!C:D,2,0),"")</f>
        <v/>
      </c>
      <c r="N246" s="33" t="str">
        <f>IFERROR(VLOOKUP(C246,#REF!,2,0),"")</f>
        <v/>
      </c>
    </row>
    <row r="247" spans="2:14" s="33" customFormat="1">
      <c r="B247" s="20">
        <f t="shared" si="7"/>
        <v>239</v>
      </c>
      <c r="C247" s="44">
        <v>2518</v>
      </c>
      <c r="D247" s="45" t="s">
        <v>454</v>
      </c>
      <c r="E247" s="20" t="str">
        <f>IFERROR(VLOOKUP(C247,SRA!B:I,8,0),"")</f>
        <v>CLT</v>
      </c>
      <c r="F247" s="32" t="s">
        <v>700</v>
      </c>
      <c r="G247" s="20" t="str">
        <f>IFERROR(VLOOKUP(VLOOKUP(C247,SRA!B:F,5,0),FUNÇÃO!A:B,2,0),"")</f>
        <v>TEC. EM ADM. E FI</v>
      </c>
      <c r="H247" s="14">
        <f>IFERROR(VLOOKUP(C247,SRA!B:T,18,0),"")</f>
        <v>1651.49</v>
      </c>
      <c r="I247" s="14">
        <f>IFERROR(VLOOKUP(C247,SRA!B:T,19,0),"")</f>
        <v>0</v>
      </c>
      <c r="J247" s="14">
        <f>IFERROR(VLOOKUP(C247,AGOSTO!B:F,3,0),"")</f>
        <v>54.2</v>
      </c>
      <c r="K247" s="14">
        <f t="shared" si="6"/>
        <v>54.2</v>
      </c>
      <c r="L247" s="14">
        <f>IFERROR(VLOOKUP(C247,AGOSTO!B:H,7,0),"")</f>
        <v>0</v>
      </c>
      <c r="M247" s="48" t="str">
        <f>IFERROR(VLOOKUP(C247,FÉRIAS!C:D,2,0),"")</f>
        <v/>
      </c>
    </row>
    <row r="248" spans="2:14" s="33" customFormat="1">
      <c r="B248" s="20">
        <f t="shared" si="7"/>
        <v>240</v>
      </c>
      <c r="C248" s="44">
        <v>2520</v>
      </c>
      <c r="D248" s="45" t="s">
        <v>456</v>
      </c>
      <c r="E248" s="20" t="str">
        <f>IFERROR(VLOOKUP(C248,SRA!B:I,8,0),"")</f>
        <v>CLT</v>
      </c>
      <c r="F248" s="32" t="s">
        <v>586</v>
      </c>
      <c r="G248" s="20" t="str">
        <f>IFERROR(VLOOKUP(VLOOKUP(C248,SRA!B:F,5,0),FUNÇÃO!A:B,2,0),"")</f>
        <v>TEC. EM ADM. E FI</v>
      </c>
      <c r="H248" s="14">
        <f>IFERROR(VLOOKUP(C248,SRA!B:T,18,0),"")</f>
        <v>1651.49</v>
      </c>
      <c r="I248" s="14">
        <f>IFERROR(VLOOKUP(C248,SRA!B:T,19,0),"")</f>
        <v>0</v>
      </c>
      <c r="J248" s="14">
        <f>IFERROR(VLOOKUP(C248,AGOSTO!B:F,3,0),"")</f>
        <v>1651.49</v>
      </c>
      <c r="K248" s="14">
        <f t="shared" si="6"/>
        <v>751.31999999999994</v>
      </c>
      <c r="L248" s="14">
        <f>IFERROR(VLOOKUP(C248,AGOSTO!B:H,7,0),"")</f>
        <v>900.17000000000007</v>
      </c>
      <c r="M248" s="48" t="str">
        <f>IFERROR(VLOOKUP(C248,FÉRIAS!C:D,2,0),"")</f>
        <v/>
      </c>
      <c r="N248" s="33" t="str">
        <f>IFERROR(VLOOKUP(C248,#REF!,2,0),"")</f>
        <v/>
      </c>
    </row>
    <row r="249" spans="2:14" s="33" customFormat="1">
      <c r="B249" s="20">
        <f t="shared" si="7"/>
        <v>241</v>
      </c>
      <c r="C249" s="44">
        <v>2523</v>
      </c>
      <c r="D249" s="45" t="s">
        <v>465</v>
      </c>
      <c r="E249" s="20" t="str">
        <f>IFERROR(VLOOKUP(C249,SRA!B:I,8,0),"")</f>
        <v>CLT</v>
      </c>
      <c r="F249" s="32" t="s">
        <v>586</v>
      </c>
      <c r="G249" s="20" t="str">
        <f>IFERROR(VLOOKUP(VLOOKUP(C249,SRA!B:F,5,0),FUNÇÃO!A:B,2,0),"")</f>
        <v>TEC. EM ADM. E FI</v>
      </c>
      <c r="H249" s="14">
        <f>IFERROR(VLOOKUP(C249,SRA!B:T,18,0),"")</f>
        <v>1651.49</v>
      </c>
      <c r="I249" s="14">
        <f>IFERROR(VLOOKUP(C249,SRA!B:T,19,0),"")</f>
        <v>178.97</v>
      </c>
      <c r="J249" s="14">
        <f>IFERROR(VLOOKUP(C249,AGOSTO!B:F,3,0),"")</f>
        <v>1830.46</v>
      </c>
      <c r="K249" s="14">
        <f t="shared" si="6"/>
        <v>339.80999999999995</v>
      </c>
      <c r="L249" s="14">
        <f>IFERROR(VLOOKUP(C249,AGOSTO!B:H,7,0),"")</f>
        <v>1490.65</v>
      </c>
      <c r="M249" s="48" t="str">
        <f>IFERROR(VLOOKUP(C249,FÉRIAS!C:D,2,0),"")</f>
        <v/>
      </c>
      <c r="N249" s="33" t="str">
        <f>IFERROR(VLOOKUP(C249,#REF!,2,0),"")</f>
        <v/>
      </c>
    </row>
    <row r="250" spans="2:14" s="33" customFormat="1">
      <c r="B250" s="20">
        <f t="shared" si="7"/>
        <v>242</v>
      </c>
      <c r="C250" s="44">
        <v>2525</v>
      </c>
      <c r="D250" s="45" t="s">
        <v>418</v>
      </c>
      <c r="E250" s="20" t="str">
        <f>IFERROR(VLOOKUP(C250,SRA!B:I,8,0),"")</f>
        <v>CLT</v>
      </c>
      <c r="F250" s="32" t="s">
        <v>600</v>
      </c>
      <c r="G250" s="20" t="str">
        <f>IFERROR(VLOOKUP(VLOOKUP(C250,SRA!B:F,5,0),FUNÇÃO!A:B,2,0),"")</f>
        <v>TEC. EM ADM. E FI</v>
      </c>
      <c r="H250" s="14">
        <f>IFERROR(VLOOKUP(C250,SRA!B:T,18,0),"")</f>
        <v>1651.49</v>
      </c>
      <c r="I250" s="14">
        <f>IFERROR(VLOOKUP(C250,SRA!B:T,19,0),"")</f>
        <v>178.97</v>
      </c>
      <c r="J250" s="14">
        <f>IFERROR(VLOOKUP(C250,AGOSTO!B:F,3,0),"")</f>
        <v>1830.46</v>
      </c>
      <c r="K250" s="14">
        <f t="shared" si="6"/>
        <v>254.5</v>
      </c>
      <c r="L250" s="14">
        <f>IFERROR(VLOOKUP(C250,AGOSTO!B:H,7,0),"")</f>
        <v>1575.96</v>
      </c>
      <c r="M250" s="48" t="str">
        <f>IFERROR(VLOOKUP(C250,FÉRIAS!C:D,2,0),"")</f>
        <v>FABIANE TAVARES DE SOUZA</v>
      </c>
      <c r="N250" s="33" t="str">
        <f>IFERROR(VLOOKUP(C250,#REF!,2,0),"")</f>
        <v/>
      </c>
    </row>
    <row r="251" spans="2:14" s="33" customFormat="1">
      <c r="B251" s="20">
        <f t="shared" si="7"/>
        <v>243</v>
      </c>
      <c r="C251" s="44">
        <v>2526</v>
      </c>
      <c r="D251" s="45" t="s">
        <v>174</v>
      </c>
      <c r="E251" s="20" t="str">
        <f>IFERROR(VLOOKUP(C251,SRA!B:I,8,0),"")</f>
        <v>CLT</v>
      </c>
      <c r="F251" s="32" t="s">
        <v>600</v>
      </c>
      <c r="G251" s="20" t="str">
        <f>IFERROR(VLOOKUP(VLOOKUP(C251,SRA!B:F,5,0),FUNÇÃO!A:B,2,0),"")</f>
        <v>TEC.EM MAN. ELE.</v>
      </c>
      <c r="H251" s="14">
        <f>IFERROR(VLOOKUP(C251,SRA!B:T,18,0),"")</f>
        <v>1572.83</v>
      </c>
      <c r="I251" s="14">
        <f>IFERROR(VLOOKUP(C251,SRA!B:T,19,0),"")</f>
        <v>0</v>
      </c>
      <c r="J251" s="14">
        <f>IFERROR(VLOOKUP(C251,AGOSTO!B:F,3,0),"")</f>
        <v>2044.76</v>
      </c>
      <c r="K251" s="14">
        <f t="shared" si="6"/>
        <v>736.8900000000001</v>
      </c>
      <c r="L251" s="14">
        <f>IFERROR(VLOOKUP(C251,AGOSTO!B:H,7,0),"")</f>
        <v>1307.8699999999999</v>
      </c>
      <c r="M251" s="48" t="str">
        <f>IFERROR(VLOOKUP(C251,FÉRIAS!C:D,2,0),"")</f>
        <v>JARBAS FERREIRA DE LIMA JUNIOR</v>
      </c>
      <c r="N251" s="33" t="str">
        <f>IFERROR(VLOOKUP(C251,#REF!,2,0),"")</f>
        <v/>
      </c>
    </row>
    <row r="252" spans="2:14" s="33" customFormat="1">
      <c r="B252" s="20">
        <f t="shared" si="7"/>
        <v>244</v>
      </c>
      <c r="C252" s="44">
        <v>2530</v>
      </c>
      <c r="D252" s="45" t="s">
        <v>175</v>
      </c>
      <c r="E252" s="20" t="str">
        <f>IFERROR(VLOOKUP(C252,SRA!B:I,8,0),"")</f>
        <v>CLT</v>
      </c>
      <c r="F252" s="32" t="s">
        <v>586</v>
      </c>
      <c r="G252" s="20" t="str">
        <f>IFERROR(VLOOKUP(VLOOKUP(C252,SRA!B:F,5,0),FUNÇÃO!A:B,2,0),"")</f>
        <v>OP. DE PROD. IND.</v>
      </c>
      <c r="H252" s="14">
        <f>IFERROR(VLOOKUP(C252,SRA!B:T,18,0),"")</f>
        <v>1364.4</v>
      </c>
      <c r="I252" s="14">
        <f>IFERROR(VLOOKUP(C252,SRA!B:T,19,0),"")</f>
        <v>0</v>
      </c>
      <c r="J252" s="14">
        <f>IFERROR(VLOOKUP(C252,AGOSTO!B:F,3,0),"")</f>
        <v>1364.4</v>
      </c>
      <c r="K252" s="14">
        <f t="shared" si="6"/>
        <v>434.40000000000009</v>
      </c>
      <c r="L252" s="14">
        <f>IFERROR(VLOOKUP(C252,AGOSTO!B:H,7,0),"")</f>
        <v>930</v>
      </c>
      <c r="M252" s="48" t="str">
        <f>IFERROR(VLOOKUP(C252,FÉRIAS!C:D,2,0),"")</f>
        <v/>
      </c>
      <c r="N252" s="33" t="str">
        <f>IFERROR(VLOOKUP(C252,#REF!,2,0),"")</f>
        <v/>
      </c>
    </row>
    <row r="253" spans="2:14" s="33" customFormat="1">
      <c r="B253" s="20">
        <f t="shared" si="7"/>
        <v>245</v>
      </c>
      <c r="C253" s="44">
        <v>2534</v>
      </c>
      <c r="D253" s="45" t="s">
        <v>176</v>
      </c>
      <c r="E253" s="20" t="str">
        <f>IFERROR(VLOOKUP(C253,SRA!B:I,8,0),"")</f>
        <v>CLT</v>
      </c>
      <c r="F253" s="32" t="s">
        <v>586</v>
      </c>
      <c r="G253" s="20" t="str">
        <f>IFERROR(VLOOKUP(VLOOKUP(C253,SRA!B:F,5,0),FUNÇÃO!A:B,2,0),"")</f>
        <v>OP. DE PROD. IND.</v>
      </c>
      <c r="H253" s="14">
        <f>IFERROR(VLOOKUP(C253,SRA!B:T,18,0),"")</f>
        <v>1364.4</v>
      </c>
      <c r="I253" s="14">
        <f>IFERROR(VLOOKUP(C253,SRA!B:T,19,0),"")</f>
        <v>0</v>
      </c>
      <c r="J253" s="14">
        <f>IFERROR(VLOOKUP(C253,AGOSTO!B:F,3,0),"")</f>
        <v>1364.4</v>
      </c>
      <c r="K253" s="14">
        <f t="shared" si="6"/>
        <v>389.38000000000011</v>
      </c>
      <c r="L253" s="14">
        <f>IFERROR(VLOOKUP(C253,AGOSTO!B:H,7,0),"")</f>
        <v>975.02</v>
      </c>
      <c r="M253" s="48" t="str">
        <f>IFERROR(VLOOKUP(C253,FÉRIAS!C:D,2,0),"")</f>
        <v/>
      </c>
      <c r="N253" s="33" t="str">
        <f>IFERROR(VLOOKUP(C253,#REF!,2,0),"")</f>
        <v/>
      </c>
    </row>
    <row r="254" spans="2:14" s="33" customFormat="1">
      <c r="B254" s="20">
        <f t="shared" si="7"/>
        <v>246</v>
      </c>
      <c r="C254" s="44">
        <v>2539</v>
      </c>
      <c r="D254" s="45" t="s">
        <v>177</v>
      </c>
      <c r="E254" s="20" t="str">
        <f>IFERROR(VLOOKUP(C254,SRA!B:I,8,0),"")</f>
        <v>CLT</v>
      </c>
      <c r="F254" s="32" t="s">
        <v>586</v>
      </c>
      <c r="G254" s="20" t="str">
        <f>IFERROR(VLOOKUP(VLOOKUP(C254,SRA!B:F,5,0),FUNÇÃO!A:B,2,0),"")</f>
        <v>OP. DE PROD. IND.</v>
      </c>
      <c r="H254" s="14">
        <f>IFERROR(VLOOKUP(C254,SRA!B:T,18,0),"")</f>
        <v>1579.47</v>
      </c>
      <c r="I254" s="14">
        <f>IFERROR(VLOOKUP(C254,SRA!B:T,19,0),"")</f>
        <v>0</v>
      </c>
      <c r="J254" s="14">
        <f>IFERROR(VLOOKUP(C254,AGOSTO!B:F,3,0),"")</f>
        <v>1579.47</v>
      </c>
      <c r="K254" s="14">
        <f t="shared" si="6"/>
        <v>1147.52</v>
      </c>
      <c r="L254" s="14">
        <f>IFERROR(VLOOKUP(C254,AGOSTO!B:H,7,0),"")</f>
        <v>431.95</v>
      </c>
      <c r="M254" s="48" t="str">
        <f>IFERROR(VLOOKUP(C254,FÉRIAS!C:D,2,0),"")</f>
        <v/>
      </c>
      <c r="N254" s="33" t="str">
        <f>IFERROR(VLOOKUP(C254,#REF!,2,0),"")</f>
        <v/>
      </c>
    </row>
    <row r="255" spans="2:14" s="33" customFormat="1">
      <c r="B255" s="20">
        <f t="shared" si="7"/>
        <v>247</v>
      </c>
      <c r="C255" s="44">
        <v>2541</v>
      </c>
      <c r="D255" s="45" t="s">
        <v>178</v>
      </c>
      <c r="E255" s="20" t="str">
        <f>IFERROR(VLOOKUP(C255,SRA!B:I,8,0),"")</f>
        <v>CLT</v>
      </c>
      <c r="F255" s="32" t="s">
        <v>586</v>
      </c>
      <c r="G255" s="20" t="str">
        <f>IFERROR(VLOOKUP(VLOOKUP(C255,SRA!B:F,5,0),FUNÇÃO!A:B,2,0),"")</f>
        <v>OP. DE PROD. IND.</v>
      </c>
      <c r="H255" s="14">
        <f>IFERROR(VLOOKUP(C255,SRA!B:T,18,0),"")</f>
        <v>1364.4</v>
      </c>
      <c r="I255" s="14">
        <f>IFERROR(VLOOKUP(C255,SRA!B:T,19,0),"")</f>
        <v>0</v>
      </c>
      <c r="J255" s="14">
        <f>IFERROR(VLOOKUP(C255,AGOSTO!B:F,3,0),"")</f>
        <v>1978.97</v>
      </c>
      <c r="K255" s="14">
        <f t="shared" si="6"/>
        <v>1357.2800000000002</v>
      </c>
      <c r="L255" s="14">
        <f>IFERROR(VLOOKUP(C255,AGOSTO!B:H,7,0),"")</f>
        <v>621.68999999999994</v>
      </c>
      <c r="M255" s="48" t="str">
        <f>IFERROR(VLOOKUP(C255,FÉRIAS!C:D,2,0),"")</f>
        <v/>
      </c>
      <c r="N255" s="33" t="str">
        <f>IFERROR(VLOOKUP(C255,#REF!,2,0),"")</f>
        <v/>
      </c>
    </row>
    <row r="256" spans="2:14" s="33" customFormat="1">
      <c r="B256" s="20">
        <f t="shared" si="7"/>
        <v>248</v>
      </c>
      <c r="C256" s="44">
        <v>2547</v>
      </c>
      <c r="D256" s="45" t="s">
        <v>484</v>
      </c>
      <c r="E256" s="20" t="str">
        <f>IFERROR(VLOOKUP(C256,SRA!B:I,8,0),"")</f>
        <v>CLT</v>
      </c>
      <c r="F256" s="32" t="s">
        <v>586</v>
      </c>
      <c r="G256" s="20" t="str">
        <f>IFERROR(VLOOKUP(VLOOKUP(C256,SRA!B:F,5,0),FUNÇÃO!A:B,2,0),"")</f>
        <v>TEC. EM ADM. E FI</v>
      </c>
      <c r="H256" s="14">
        <f>IFERROR(VLOOKUP(C256,SRA!B:T,18,0),"")</f>
        <v>1651.5</v>
      </c>
      <c r="I256" s="14">
        <f>IFERROR(VLOOKUP(C256,SRA!B:T,19,0),"")</f>
        <v>0</v>
      </c>
      <c r="J256" s="14">
        <f>IFERROR(VLOOKUP(C256,AGOSTO!B:F,3,0),"")</f>
        <v>1959.29</v>
      </c>
      <c r="K256" s="14">
        <f t="shared" si="6"/>
        <v>1331.6999999999998</v>
      </c>
      <c r="L256" s="14">
        <f>IFERROR(VLOOKUP(C256,AGOSTO!B:H,7,0),"")</f>
        <v>627.59</v>
      </c>
      <c r="M256" s="48" t="str">
        <f>IFERROR(VLOOKUP(C256,FÉRIAS!C:D,2,0),"")</f>
        <v/>
      </c>
    </row>
    <row r="257" spans="2:14" s="33" customFormat="1">
      <c r="B257" s="20">
        <f t="shared" si="7"/>
        <v>249</v>
      </c>
      <c r="C257" s="44">
        <v>2548</v>
      </c>
      <c r="D257" s="45" t="s">
        <v>179</v>
      </c>
      <c r="E257" s="20" t="str">
        <f>IFERROR(VLOOKUP(C257,SRA!B:I,8,0),"")</f>
        <v>CLT</v>
      </c>
      <c r="F257" s="32" t="s">
        <v>586</v>
      </c>
      <c r="G257" s="20" t="str">
        <f>IFERROR(VLOOKUP(VLOOKUP(C257,SRA!B:F,5,0),FUNÇÃO!A:B,2,0),"")</f>
        <v>TEC. EM ADM. E FI</v>
      </c>
      <c r="H257" s="14">
        <f>IFERROR(VLOOKUP(C257,SRA!B:T,18,0),"")</f>
        <v>1734.07</v>
      </c>
      <c r="I257" s="14">
        <f>IFERROR(VLOOKUP(C257,SRA!B:T,19,0),"")</f>
        <v>1350.38</v>
      </c>
      <c r="J257" s="14">
        <f>IFERROR(VLOOKUP(C257,AGOSTO!B:F,3,0),"")</f>
        <v>3405.92</v>
      </c>
      <c r="K257" s="14">
        <f t="shared" si="6"/>
        <v>998.56</v>
      </c>
      <c r="L257" s="14">
        <f>IFERROR(VLOOKUP(C257,AGOSTO!B:H,7,0),"")</f>
        <v>2407.36</v>
      </c>
      <c r="M257" s="48" t="str">
        <f>IFERROR(VLOOKUP(C257,FÉRIAS!C:D,2,0),"")</f>
        <v/>
      </c>
      <c r="N257" s="33" t="str">
        <f>IFERROR(VLOOKUP(C257,#REF!,2,0),"")</f>
        <v/>
      </c>
    </row>
    <row r="258" spans="2:14" s="33" customFormat="1">
      <c r="B258" s="20">
        <f t="shared" si="7"/>
        <v>250</v>
      </c>
      <c r="C258" s="44">
        <v>2553</v>
      </c>
      <c r="D258" s="45" t="s">
        <v>180</v>
      </c>
      <c r="E258" s="20" t="str">
        <f>IFERROR(VLOOKUP(C258,SRA!B:I,8,0),"")</f>
        <v>CLT</v>
      </c>
      <c r="F258" s="32" t="s">
        <v>586</v>
      </c>
      <c r="G258" s="20" t="str">
        <f>IFERROR(VLOOKUP(VLOOKUP(C258,SRA!B:F,5,0),FUNÇÃO!A:B,2,0),"")</f>
        <v>TEC. EM ADM. E FI</v>
      </c>
      <c r="H258" s="14">
        <f>IFERROR(VLOOKUP(C258,SRA!B:T,18,0),"")</f>
        <v>1651.49</v>
      </c>
      <c r="I258" s="14">
        <f>IFERROR(VLOOKUP(C258,SRA!B:T,19,0),"")</f>
        <v>1993.92</v>
      </c>
      <c r="J258" s="14">
        <f>IFERROR(VLOOKUP(C258,AGOSTO!B:F,3,0),"")</f>
        <v>3921.93</v>
      </c>
      <c r="K258" s="14">
        <f t="shared" si="6"/>
        <v>814.94999999999982</v>
      </c>
      <c r="L258" s="14">
        <f>IFERROR(VLOOKUP(C258,AGOSTO!B:H,7,0),"")</f>
        <v>3106.98</v>
      </c>
      <c r="M258" s="48" t="str">
        <f>IFERROR(VLOOKUP(C258,FÉRIAS!C:D,2,0),"")</f>
        <v/>
      </c>
      <c r="N258" s="33" t="str">
        <f>IFERROR(VLOOKUP(C258,#REF!,2,0),"")</f>
        <v/>
      </c>
    </row>
    <row r="259" spans="2:14" s="33" customFormat="1">
      <c r="B259" s="20">
        <f t="shared" si="7"/>
        <v>251</v>
      </c>
      <c r="C259" s="44">
        <v>2559</v>
      </c>
      <c r="D259" s="45" t="s">
        <v>426</v>
      </c>
      <c r="E259" s="20" t="str">
        <f>IFERROR(VLOOKUP(C259,SRA!B:I,8,0),"")</f>
        <v>CLT</v>
      </c>
      <c r="F259" s="32" t="s">
        <v>586</v>
      </c>
      <c r="G259" s="20" t="str">
        <f>IFERROR(VLOOKUP(VLOOKUP(C259,SRA!B:F,5,0),FUNÇÃO!A:B,2,0),"")</f>
        <v>TEC. EM ADM. E FI</v>
      </c>
      <c r="H259" s="14">
        <f>IFERROR(VLOOKUP(C259,SRA!B:T,18,0),"")</f>
        <v>1651.49</v>
      </c>
      <c r="I259" s="14">
        <f>IFERROR(VLOOKUP(C259,SRA!B:T,19,0),"")</f>
        <v>0</v>
      </c>
      <c r="J259" s="14">
        <f>IFERROR(VLOOKUP(C259,AGOSTO!B:F,3,0),"")</f>
        <v>2385.4899999999998</v>
      </c>
      <c r="K259" s="14">
        <f t="shared" si="6"/>
        <v>1699.5499999999997</v>
      </c>
      <c r="L259" s="14">
        <f>IFERROR(VLOOKUP(C259,AGOSTO!B:H,7,0),"")</f>
        <v>685.94</v>
      </c>
      <c r="M259" s="48" t="str">
        <f>IFERROR(VLOOKUP(C259,FÉRIAS!C:D,2,0),"")</f>
        <v/>
      </c>
      <c r="N259" s="33" t="str">
        <f>IFERROR(VLOOKUP(C259,#REF!,2,0),"")</f>
        <v/>
      </c>
    </row>
    <row r="260" spans="2:14" s="33" customFormat="1">
      <c r="B260" s="20">
        <f t="shared" si="7"/>
        <v>252</v>
      </c>
      <c r="C260" s="44">
        <v>2562</v>
      </c>
      <c r="D260" s="45" t="s">
        <v>445</v>
      </c>
      <c r="E260" s="20" t="str">
        <f>IFERROR(VLOOKUP(C260,SRA!B:I,8,0),"")</f>
        <v>CLT</v>
      </c>
      <c r="F260" s="32" t="s">
        <v>586</v>
      </c>
      <c r="G260" s="20" t="str">
        <f>IFERROR(VLOOKUP(VLOOKUP(C260,SRA!B:F,5,0),FUNÇÃO!A:B,2,0),"")</f>
        <v>ANA ASS FARMACEUT</v>
      </c>
      <c r="H260" s="14">
        <f>IFERROR(VLOOKUP(C260,SRA!B:T,18,0),"")</f>
        <v>4245.33</v>
      </c>
      <c r="I260" s="14">
        <f>IFERROR(VLOOKUP(C260,SRA!B:T,19,0),"")</f>
        <v>0</v>
      </c>
      <c r="J260" s="14">
        <f>IFERROR(VLOOKUP(C260,AGOSTO!B:F,3,0),"")</f>
        <v>4245.33</v>
      </c>
      <c r="K260" s="14">
        <f t="shared" si="6"/>
        <v>2369.16</v>
      </c>
      <c r="L260" s="14">
        <f>IFERROR(VLOOKUP(C260,AGOSTO!B:H,7,0),"")</f>
        <v>1876.17</v>
      </c>
      <c r="M260" s="48" t="str">
        <f>IFERROR(VLOOKUP(C260,FÉRIAS!C:D,2,0),"")</f>
        <v/>
      </c>
      <c r="N260" s="33" t="str">
        <f>IFERROR(VLOOKUP(C260,#REF!,2,0),"")</f>
        <v/>
      </c>
    </row>
    <row r="261" spans="2:14" s="33" customFormat="1">
      <c r="B261" s="20">
        <f t="shared" si="7"/>
        <v>253</v>
      </c>
      <c r="C261" s="44">
        <v>2568</v>
      </c>
      <c r="D261" s="45" t="s">
        <v>483</v>
      </c>
      <c r="E261" s="20" t="str">
        <f>IFERROR(VLOOKUP(C261,SRA!B:I,8,0),"")</f>
        <v>CLT</v>
      </c>
      <c r="F261" s="32" t="s">
        <v>586</v>
      </c>
      <c r="G261" s="20" t="str">
        <f>IFERROR(VLOOKUP(VLOOKUP(C261,SRA!B:F,5,0),FUNÇÃO!A:B,2,0),"")</f>
        <v>ANA ASS FARMACEUT</v>
      </c>
      <c r="H261" s="14">
        <f>IFERROR(VLOOKUP(C261,SRA!B:T,18,0),"")</f>
        <v>4245.33</v>
      </c>
      <c r="I261" s="14">
        <f>IFERROR(VLOOKUP(C261,SRA!B:T,19,0),"")</f>
        <v>0</v>
      </c>
      <c r="J261" s="14">
        <f>IFERROR(VLOOKUP(C261,AGOSTO!B:F,3,0),"")</f>
        <v>4245.33</v>
      </c>
      <c r="K261" s="14">
        <f t="shared" si="6"/>
        <v>1674.8999999999996</v>
      </c>
      <c r="L261" s="14">
        <f>IFERROR(VLOOKUP(C261,AGOSTO!B:H,7,0),"")</f>
        <v>2570.4300000000003</v>
      </c>
      <c r="M261" s="48" t="str">
        <f>IFERROR(VLOOKUP(C261,FÉRIAS!C:D,2,0),"")</f>
        <v/>
      </c>
      <c r="N261" s="33" t="str">
        <f>IFERROR(VLOOKUP(C261,#REF!,2,0),"")</f>
        <v/>
      </c>
    </row>
    <row r="262" spans="2:14" s="33" customFormat="1">
      <c r="B262" s="20">
        <f t="shared" si="7"/>
        <v>254</v>
      </c>
      <c r="C262" s="44">
        <v>2574</v>
      </c>
      <c r="D262" s="45" t="s">
        <v>181</v>
      </c>
      <c r="E262" s="20" t="str">
        <f>IFERROR(VLOOKUP(C262,SRA!B:I,8,0),"")</f>
        <v>CLT</v>
      </c>
      <c r="F262" s="32" t="s">
        <v>600</v>
      </c>
      <c r="G262" s="20" t="str">
        <f>IFERROR(VLOOKUP(VLOOKUP(C262,SRA!B:F,5,0),FUNÇÃO!A:B,2,0),"")</f>
        <v>TEC. EM ADM. E FI</v>
      </c>
      <c r="H262" s="14">
        <f>IFERROR(VLOOKUP(C262,SRA!B:T,18,0),"")</f>
        <v>1734.07</v>
      </c>
      <c r="I262" s="14">
        <f>IFERROR(VLOOKUP(C262,SRA!B:T,19,0),"")</f>
        <v>1993.92</v>
      </c>
      <c r="J262" s="14">
        <f>IFERROR(VLOOKUP(C262,AGOSTO!B:F,3,0),"")</f>
        <v>3727.99</v>
      </c>
      <c r="K262" s="14">
        <f t="shared" si="6"/>
        <v>684.88999999999987</v>
      </c>
      <c r="L262" s="14">
        <f>IFERROR(VLOOKUP(C262,AGOSTO!B:H,7,0),"")</f>
        <v>3043.1</v>
      </c>
      <c r="M262" s="48" t="str">
        <f>IFERROR(VLOOKUP(C262,FÉRIAS!C:D,2,0),"")</f>
        <v>ANDERSON SANTOS DE LIMA FARIAS</v>
      </c>
      <c r="N262" s="33" t="str">
        <f>IFERROR(VLOOKUP(C262,#REF!,2,0),"")</f>
        <v/>
      </c>
    </row>
    <row r="263" spans="2:14" s="33" customFormat="1">
      <c r="B263" s="20">
        <f t="shared" si="7"/>
        <v>255</v>
      </c>
      <c r="C263" s="44">
        <v>2577</v>
      </c>
      <c r="D263" s="45" t="s">
        <v>182</v>
      </c>
      <c r="E263" s="20" t="str">
        <f>IFERROR(VLOOKUP(C263,SRA!B:I,8,0),"")</f>
        <v>CLT</v>
      </c>
      <c r="F263" s="32" t="s">
        <v>586</v>
      </c>
      <c r="G263" s="20" t="str">
        <f>IFERROR(VLOOKUP(VLOOKUP(C263,SRA!B:F,5,0),FUNÇÃO!A:B,2,0),"")</f>
        <v>TEC. EM ADM. E FI</v>
      </c>
      <c r="H263" s="14">
        <f>IFERROR(VLOOKUP(C263,SRA!B:T,18,0),"")</f>
        <v>1651.49</v>
      </c>
      <c r="I263" s="14">
        <f>IFERROR(VLOOKUP(C263,SRA!B:T,19,0),"")</f>
        <v>708.95</v>
      </c>
      <c r="J263" s="14">
        <f>IFERROR(VLOOKUP(C263,AGOSTO!B:F,3,0),"")</f>
        <v>2360.44</v>
      </c>
      <c r="K263" s="14">
        <f t="shared" si="6"/>
        <v>743.09000000000015</v>
      </c>
      <c r="L263" s="14">
        <f>IFERROR(VLOOKUP(C263,AGOSTO!B:H,7,0),"")</f>
        <v>1617.35</v>
      </c>
      <c r="M263" s="48" t="str">
        <f>IFERROR(VLOOKUP(C263,FÉRIAS!C:D,2,0),"")</f>
        <v/>
      </c>
      <c r="N263" s="33" t="str">
        <f>IFERROR(VLOOKUP(C263,#REF!,2,0),"")</f>
        <v/>
      </c>
    </row>
    <row r="264" spans="2:14" s="33" customFormat="1">
      <c r="B264" s="20">
        <f t="shared" si="7"/>
        <v>256</v>
      </c>
      <c r="C264" s="44">
        <v>2584</v>
      </c>
      <c r="D264" s="45" t="s">
        <v>183</v>
      </c>
      <c r="E264" s="20" t="str">
        <f>IFERROR(VLOOKUP(C264,SRA!B:I,8,0),"")</f>
        <v>CLT</v>
      </c>
      <c r="F264" s="32" t="s">
        <v>586</v>
      </c>
      <c r="G264" s="20" t="str">
        <f>IFERROR(VLOOKUP(VLOOKUP(C264,SRA!B:F,5,0),FUNÇÃO!A:B,2,0),"")</f>
        <v>TEC. EM ADM. E FI</v>
      </c>
      <c r="H264" s="14">
        <f>IFERROR(VLOOKUP(C264,SRA!B:T,18,0),"")</f>
        <v>1651.5</v>
      </c>
      <c r="I264" s="14">
        <f>IFERROR(VLOOKUP(C264,SRA!B:T,19,0),"")</f>
        <v>0</v>
      </c>
      <c r="J264" s="14">
        <f>IFERROR(VLOOKUP(C264,AGOSTO!B:F,3,0),"")</f>
        <v>1651.5</v>
      </c>
      <c r="K264" s="14">
        <f t="shared" si="6"/>
        <v>266.86000000000013</v>
      </c>
      <c r="L264" s="14">
        <f>IFERROR(VLOOKUP(C264,AGOSTO!B:H,7,0),"")</f>
        <v>1384.6399999999999</v>
      </c>
      <c r="M264" s="48" t="str">
        <f>IFERROR(VLOOKUP(C264,FÉRIAS!C:D,2,0),"")</f>
        <v/>
      </c>
      <c r="N264" s="33" t="str">
        <f>IFERROR(VLOOKUP(C264,#REF!,2,0),"")</f>
        <v/>
      </c>
    </row>
    <row r="265" spans="2:14" s="33" customFormat="1">
      <c r="B265" s="20">
        <f t="shared" si="7"/>
        <v>257</v>
      </c>
      <c r="C265" s="44">
        <v>2585</v>
      </c>
      <c r="D265" s="45" t="s">
        <v>184</v>
      </c>
      <c r="E265" s="20" t="str">
        <f>IFERROR(VLOOKUP(C265,SRA!B:I,8,0),"")</f>
        <v>CLT</v>
      </c>
      <c r="F265" s="32" t="s">
        <v>586</v>
      </c>
      <c r="G265" s="20" t="str">
        <f>IFERROR(VLOOKUP(VLOOKUP(C265,SRA!B:F,5,0),FUNÇÃO!A:B,2,0),"")</f>
        <v>TEC. EM ADM. E FI</v>
      </c>
      <c r="H265" s="14">
        <f>IFERROR(VLOOKUP(C265,SRA!B:T,18,0),"")</f>
        <v>1651.49</v>
      </c>
      <c r="I265" s="14">
        <f>IFERROR(VLOOKUP(C265,SRA!B:T,19,0),"")</f>
        <v>0</v>
      </c>
      <c r="J265" s="14">
        <f>IFERROR(VLOOKUP(C265,AGOSTO!B:F,3,0),"")</f>
        <v>1651.49</v>
      </c>
      <c r="K265" s="14">
        <f t="shared" si="6"/>
        <v>438.6099999999999</v>
      </c>
      <c r="L265" s="14">
        <f>IFERROR(VLOOKUP(C265,AGOSTO!B:H,7,0),"")</f>
        <v>1212.8800000000001</v>
      </c>
      <c r="M265" s="48" t="str">
        <f>IFERROR(VLOOKUP(C265,FÉRIAS!C:D,2,0),"")</f>
        <v/>
      </c>
      <c r="N265" s="33" t="str">
        <f>IFERROR(VLOOKUP(C265,#REF!,2,0),"")</f>
        <v/>
      </c>
    </row>
    <row r="266" spans="2:14" s="33" customFormat="1">
      <c r="B266" s="20">
        <f t="shared" si="7"/>
        <v>258</v>
      </c>
      <c r="C266" s="44">
        <v>2586</v>
      </c>
      <c r="D266" s="45" t="s">
        <v>427</v>
      </c>
      <c r="E266" s="20" t="str">
        <f>IFERROR(VLOOKUP(C266,SRA!B:I,8,0),"")</f>
        <v>CLT</v>
      </c>
      <c r="F266" s="32" t="s">
        <v>586</v>
      </c>
      <c r="G266" s="20" t="str">
        <f>IFERROR(VLOOKUP(VLOOKUP(C266,SRA!B:F,5,0),FUNÇÃO!A:B,2,0),"")</f>
        <v>TEC. EM ADM. E FI</v>
      </c>
      <c r="H266" s="14">
        <f>IFERROR(VLOOKUP(C266,SRA!B:T,18,0),"")</f>
        <v>1651.49</v>
      </c>
      <c r="I266" s="14">
        <f>IFERROR(VLOOKUP(C266,SRA!B:T,19,0),"")</f>
        <v>0</v>
      </c>
      <c r="J266" s="14">
        <f>IFERROR(VLOOKUP(C266,AGOSTO!B:F,3,0),"")</f>
        <v>1651.49</v>
      </c>
      <c r="K266" s="14">
        <f t="shared" ref="K266:K329" si="8">J266-L266</f>
        <v>859.23</v>
      </c>
      <c r="L266" s="14">
        <f>IFERROR(VLOOKUP(C266,AGOSTO!B:H,7,0),"")</f>
        <v>792.26</v>
      </c>
      <c r="M266" s="48" t="str">
        <f>IFERROR(VLOOKUP(C266,FÉRIAS!C:D,2,0),"")</f>
        <v/>
      </c>
      <c r="N266" s="33" t="str">
        <f>IFERROR(VLOOKUP(C266,#REF!,2,0),"")</f>
        <v/>
      </c>
    </row>
    <row r="267" spans="2:14" s="33" customFormat="1">
      <c r="B267" s="20">
        <f t="shared" ref="B267:B330" si="9">B266+1</f>
        <v>259</v>
      </c>
      <c r="C267" s="44">
        <v>2588</v>
      </c>
      <c r="D267" s="45" t="s">
        <v>185</v>
      </c>
      <c r="E267" s="20" t="str">
        <f>IFERROR(VLOOKUP(C267,SRA!B:I,8,0),"")</f>
        <v>CLT</v>
      </c>
      <c r="F267" s="32" t="s">
        <v>586</v>
      </c>
      <c r="G267" s="20" t="str">
        <f>IFERROR(VLOOKUP(VLOOKUP(C267,SRA!B:F,5,0),FUNÇÃO!A:B,2,0),"")</f>
        <v>TEC. EM ADM. E FI</v>
      </c>
      <c r="H267" s="14">
        <f>IFERROR(VLOOKUP(C267,SRA!B:T,18,0),"")</f>
        <v>1651.49</v>
      </c>
      <c r="I267" s="14">
        <f>IFERROR(VLOOKUP(C267,SRA!B:T,19,0),"")</f>
        <v>1993.92</v>
      </c>
      <c r="J267" s="14">
        <f>IFERROR(VLOOKUP(C267,AGOSTO!B:F,3,0),"")</f>
        <v>3645.41</v>
      </c>
      <c r="K267" s="14">
        <f t="shared" si="8"/>
        <v>1875.8899999999999</v>
      </c>
      <c r="L267" s="14">
        <f>IFERROR(VLOOKUP(C267,AGOSTO!B:H,7,0),"")</f>
        <v>1769.52</v>
      </c>
      <c r="M267" s="48" t="str">
        <f>IFERROR(VLOOKUP(C267,FÉRIAS!C:D,2,0),"")</f>
        <v/>
      </c>
      <c r="N267" s="33" t="str">
        <f>IFERROR(VLOOKUP(C267,#REF!,2,0),"")</f>
        <v/>
      </c>
    </row>
    <row r="268" spans="2:14" s="33" customFormat="1">
      <c r="B268" s="20">
        <f t="shared" si="9"/>
        <v>260</v>
      </c>
      <c r="C268" s="44">
        <v>2596</v>
      </c>
      <c r="D268" s="45" t="s">
        <v>457</v>
      </c>
      <c r="E268" s="20" t="str">
        <f>IFERROR(VLOOKUP(C268,SRA!B:I,8,0),"")</f>
        <v>CLT</v>
      </c>
      <c r="F268" s="32" t="s">
        <v>586</v>
      </c>
      <c r="G268" s="20" t="str">
        <f>IFERROR(VLOOKUP(VLOOKUP(C268,SRA!B:F,5,0),FUNÇÃO!A:B,2,0),"")</f>
        <v>TEC. EM ADM. E FI</v>
      </c>
      <c r="H268" s="14">
        <f>IFERROR(VLOOKUP(C268,SRA!B:T,18,0),"")</f>
        <v>1651.49</v>
      </c>
      <c r="I268" s="14">
        <f>IFERROR(VLOOKUP(C268,SRA!B:T,19,0),"")</f>
        <v>0</v>
      </c>
      <c r="J268" s="14">
        <f>IFERROR(VLOOKUP(C268,AGOSTO!B:F,3,0),"")</f>
        <v>2417.62</v>
      </c>
      <c r="K268" s="14">
        <f t="shared" si="8"/>
        <v>1736.2799999999997</v>
      </c>
      <c r="L268" s="14">
        <f>IFERROR(VLOOKUP(C268,AGOSTO!B:H,7,0),"")</f>
        <v>681.34</v>
      </c>
      <c r="M268" s="48" t="str">
        <f>IFERROR(VLOOKUP(C268,FÉRIAS!C:D,2,0),"")</f>
        <v/>
      </c>
      <c r="N268" s="33" t="str">
        <f>IFERROR(VLOOKUP(C268,#REF!,2,0),"")</f>
        <v/>
      </c>
    </row>
    <row r="269" spans="2:14" s="33" customFormat="1">
      <c r="B269" s="20">
        <f t="shared" si="9"/>
        <v>261</v>
      </c>
      <c r="C269" s="44">
        <v>2602</v>
      </c>
      <c r="D269" s="45" t="s">
        <v>466</v>
      </c>
      <c r="E269" s="20" t="str">
        <f>IFERROR(VLOOKUP(C269,SRA!B:I,8,0),"")</f>
        <v>CLT</v>
      </c>
      <c r="F269" s="32" t="s">
        <v>586</v>
      </c>
      <c r="G269" s="20" t="str">
        <f>IFERROR(VLOOKUP(VLOOKUP(C269,SRA!B:F,5,0),FUNÇÃO!A:B,2,0),"")</f>
        <v>ANA ASS FARMACEUT</v>
      </c>
      <c r="H269" s="14">
        <f>IFERROR(VLOOKUP(C269,SRA!B:T,18,0),"")</f>
        <v>4245.33</v>
      </c>
      <c r="I269" s="14">
        <f>IFERROR(VLOOKUP(C269,SRA!B:T,19,0),"")</f>
        <v>0</v>
      </c>
      <c r="J269" s="14">
        <f>IFERROR(VLOOKUP(C269,AGOSTO!B:F,3,0),"")</f>
        <v>4245.33</v>
      </c>
      <c r="K269" s="14">
        <f t="shared" si="8"/>
        <v>694.72000000000025</v>
      </c>
      <c r="L269" s="14">
        <f>IFERROR(VLOOKUP(C269,AGOSTO!B:H,7,0),"")</f>
        <v>3550.6099999999997</v>
      </c>
      <c r="M269" s="48" t="str">
        <f>IFERROR(VLOOKUP(C269,FÉRIAS!C:D,2,0),"")</f>
        <v/>
      </c>
      <c r="N269" s="33" t="str">
        <f>IFERROR(VLOOKUP(C269,#REF!,2,0),"")</f>
        <v/>
      </c>
    </row>
    <row r="270" spans="2:14" s="33" customFormat="1">
      <c r="B270" s="20">
        <f t="shared" si="9"/>
        <v>262</v>
      </c>
      <c r="C270" s="44">
        <v>2604</v>
      </c>
      <c r="D270" s="45" t="s">
        <v>485</v>
      </c>
      <c r="E270" s="20" t="str">
        <f>IFERROR(VLOOKUP(C270,SRA!B:I,8,0),"")</f>
        <v>CLT</v>
      </c>
      <c r="F270" s="32" t="s">
        <v>586</v>
      </c>
      <c r="G270" s="20" t="str">
        <f>IFERROR(VLOOKUP(VLOOKUP(C270,SRA!B:F,5,0),FUNÇÃO!A:B,2,0),"")</f>
        <v>ANA ASS FARMACEUT</v>
      </c>
      <c r="H270" s="14">
        <f>IFERROR(VLOOKUP(C270,SRA!B:T,18,0),"")</f>
        <v>4245.33</v>
      </c>
      <c r="I270" s="14">
        <f>IFERROR(VLOOKUP(C270,SRA!B:T,19,0),"")</f>
        <v>0</v>
      </c>
      <c r="J270" s="14">
        <f>IFERROR(VLOOKUP(C270,AGOSTO!B:F,3,0),"")</f>
        <v>4245.33</v>
      </c>
      <c r="K270" s="14">
        <f t="shared" si="8"/>
        <v>1794.13</v>
      </c>
      <c r="L270" s="14">
        <f>IFERROR(VLOOKUP(C270,AGOSTO!B:H,7,0),"")</f>
        <v>2451.1999999999998</v>
      </c>
      <c r="M270" s="48" t="str">
        <f>IFERROR(VLOOKUP(C270,FÉRIAS!C:D,2,0),"")</f>
        <v/>
      </c>
      <c r="N270" s="33" t="str">
        <f>IFERROR(VLOOKUP(C270,#REF!,2,0),"")</f>
        <v/>
      </c>
    </row>
    <row r="271" spans="2:14" s="33" customFormat="1">
      <c r="B271" s="20">
        <f t="shared" si="9"/>
        <v>263</v>
      </c>
      <c r="C271" s="44">
        <v>2614</v>
      </c>
      <c r="D271" s="45" t="s">
        <v>186</v>
      </c>
      <c r="E271" s="20" t="str">
        <f>IFERROR(VLOOKUP(C271,SRA!B:I,8,0),"")</f>
        <v>CLT</v>
      </c>
      <c r="F271" s="32" t="s">
        <v>586</v>
      </c>
      <c r="G271" s="20" t="str">
        <f>IFERROR(VLOOKUP(VLOOKUP(C271,SRA!B:F,5,0),FUNÇÃO!A:B,2,0),"")</f>
        <v>OP. DE PROD. IND.</v>
      </c>
      <c r="H271" s="14">
        <f>IFERROR(VLOOKUP(C271,SRA!B:T,18,0),"")</f>
        <v>1364.4</v>
      </c>
      <c r="I271" s="14">
        <f>IFERROR(VLOOKUP(C271,SRA!B:T,19,0),"")</f>
        <v>930.5</v>
      </c>
      <c r="J271" s="14">
        <f>IFERROR(VLOOKUP(C271,AGOSTO!B:F,3,0),"")</f>
        <v>2571.42</v>
      </c>
      <c r="K271" s="14">
        <f t="shared" si="8"/>
        <v>923.18000000000006</v>
      </c>
      <c r="L271" s="14">
        <f>IFERROR(VLOOKUP(C271,AGOSTO!B:H,7,0),"")</f>
        <v>1648.24</v>
      </c>
      <c r="M271" s="48" t="str">
        <f>IFERROR(VLOOKUP(C271,FÉRIAS!C:D,2,0),"")</f>
        <v/>
      </c>
      <c r="N271" s="33" t="str">
        <f>IFERROR(VLOOKUP(C271,#REF!,2,0),"")</f>
        <v/>
      </c>
    </row>
    <row r="272" spans="2:14" s="33" customFormat="1">
      <c r="B272" s="20">
        <f t="shared" si="9"/>
        <v>264</v>
      </c>
      <c r="C272" s="44">
        <v>2618</v>
      </c>
      <c r="D272" s="45" t="s">
        <v>187</v>
      </c>
      <c r="E272" s="20" t="str">
        <f>IFERROR(VLOOKUP(C272,SRA!B:I,8,0),"")</f>
        <v>CLT</v>
      </c>
      <c r="F272" s="32" t="s">
        <v>700</v>
      </c>
      <c r="G272" s="20" t="str">
        <f>IFERROR(VLOOKUP(VLOOKUP(C272,SRA!B:F,5,0),FUNÇÃO!A:B,2,0),"")</f>
        <v>OP. DE PROD. IND.</v>
      </c>
      <c r="H272" s="14">
        <f>IFERROR(VLOOKUP(C272,SRA!B:T,18,0),"")</f>
        <v>1364.4</v>
      </c>
      <c r="I272" s="14">
        <f>IFERROR(VLOOKUP(C272,SRA!B:T,19,0),"")</f>
        <v>0</v>
      </c>
      <c r="J272" s="14">
        <v>0</v>
      </c>
      <c r="K272" s="14">
        <v>0</v>
      </c>
      <c r="L272" s="14">
        <v>0</v>
      </c>
      <c r="M272" s="48" t="str">
        <f>IFERROR(VLOOKUP(C272,FÉRIAS!C:D,2,0),"")</f>
        <v/>
      </c>
    </row>
    <row r="273" spans="2:14" s="33" customFormat="1">
      <c r="B273" s="20">
        <f t="shared" si="9"/>
        <v>265</v>
      </c>
      <c r="C273" s="44">
        <v>2623</v>
      </c>
      <c r="D273" s="45" t="s">
        <v>188</v>
      </c>
      <c r="E273" s="20" t="str">
        <f>IFERROR(VLOOKUP(C273,SRA!B:I,8,0),"")</f>
        <v>CLT</v>
      </c>
      <c r="F273" s="32" t="s">
        <v>586</v>
      </c>
      <c r="G273" s="20" t="str">
        <f>IFERROR(VLOOKUP(VLOOKUP(C273,SRA!B:F,5,0),FUNÇÃO!A:B,2,0),"")</f>
        <v>OP. DE PROD. IND.</v>
      </c>
      <c r="H273" s="14">
        <f>IFERROR(VLOOKUP(C273,SRA!B:T,18,0),"")</f>
        <v>1237.53</v>
      </c>
      <c r="I273" s="14">
        <f>IFERROR(VLOOKUP(C273,SRA!B:T,19,0),"")</f>
        <v>0</v>
      </c>
      <c r="J273" s="14">
        <f>IFERROR(VLOOKUP(C273,AGOSTO!B:F,3,0),"")</f>
        <v>1237.53</v>
      </c>
      <c r="K273" s="14">
        <f t="shared" si="8"/>
        <v>390.8599999999999</v>
      </c>
      <c r="L273" s="14">
        <f>IFERROR(VLOOKUP(C273,AGOSTO!B:H,7,0),"")</f>
        <v>846.67000000000007</v>
      </c>
      <c r="M273" s="48" t="str">
        <f>IFERROR(VLOOKUP(C273,FÉRIAS!C:D,2,0),"")</f>
        <v/>
      </c>
      <c r="N273" s="33" t="str">
        <f>IFERROR(VLOOKUP(C273,#REF!,2,0),"")</f>
        <v/>
      </c>
    </row>
    <row r="274" spans="2:14" s="33" customFormat="1">
      <c r="B274" s="20">
        <f t="shared" si="9"/>
        <v>266</v>
      </c>
      <c r="C274" s="44">
        <v>2627</v>
      </c>
      <c r="D274" s="45" t="s">
        <v>420</v>
      </c>
      <c r="E274" s="20" t="str">
        <f>IFERROR(VLOOKUP(C274,SRA!B:I,8,0),"")</f>
        <v>CLT</v>
      </c>
      <c r="F274" s="32" t="s">
        <v>586</v>
      </c>
      <c r="G274" s="20" t="str">
        <f>IFERROR(VLOOKUP(VLOOKUP(C274,SRA!B:F,5,0),FUNÇÃO!A:B,2,0),"")</f>
        <v>ANA ASS FARMACEUT</v>
      </c>
      <c r="H274" s="14">
        <f>IFERROR(VLOOKUP(C274,SRA!B:T,18,0),"")</f>
        <v>4245.33</v>
      </c>
      <c r="I274" s="14">
        <f>IFERROR(VLOOKUP(C274,SRA!B:T,19,0),"")</f>
        <v>0</v>
      </c>
      <c r="J274" s="14">
        <f>IFERROR(VLOOKUP(C274,AGOSTO!B:F,3,0),"")</f>
        <v>4245.33</v>
      </c>
      <c r="K274" s="14">
        <f t="shared" si="8"/>
        <v>667.82999999999993</v>
      </c>
      <c r="L274" s="14">
        <f>IFERROR(VLOOKUP(C274,AGOSTO!B:H,7,0),"")</f>
        <v>3577.5</v>
      </c>
      <c r="M274" s="48" t="str">
        <f>IFERROR(VLOOKUP(C274,FÉRIAS!C:D,2,0),"")</f>
        <v/>
      </c>
      <c r="N274" s="33" t="str">
        <f>IFERROR(VLOOKUP(C274,#REF!,2,0),"")</f>
        <v/>
      </c>
    </row>
    <row r="275" spans="2:14" s="33" customFormat="1">
      <c r="B275" s="20">
        <f t="shared" si="9"/>
        <v>267</v>
      </c>
      <c r="C275" s="44">
        <v>2628</v>
      </c>
      <c r="D275" s="45" t="s">
        <v>189</v>
      </c>
      <c r="E275" s="20" t="str">
        <f>IFERROR(VLOOKUP(C275,SRA!B:I,8,0),"")</f>
        <v>CLT</v>
      </c>
      <c r="F275" s="32" t="s">
        <v>586</v>
      </c>
      <c r="G275" s="20" t="str">
        <f>IFERROR(VLOOKUP(VLOOKUP(C275,SRA!B:F,5,0),FUNÇÃO!A:B,2,0),"")</f>
        <v>TEC. EM ADM. E FI</v>
      </c>
      <c r="H275" s="14">
        <f>IFERROR(VLOOKUP(C275,SRA!B:T,18,0),"")</f>
        <v>1651.49</v>
      </c>
      <c r="I275" s="14">
        <f>IFERROR(VLOOKUP(C275,SRA!B:T,19,0),"")</f>
        <v>1250</v>
      </c>
      <c r="J275" s="14">
        <f>IFERROR(VLOOKUP(C275,AGOSTO!B:F,3,0),"")</f>
        <v>4651.49</v>
      </c>
      <c r="K275" s="14">
        <f t="shared" si="8"/>
        <v>1417.5199999999995</v>
      </c>
      <c r="L275" s="14">
        <f>IFERROR(VLOOKUP(C275,AGOSTO!B:H,7,0),"")</f>
        <v>3233.9700000000003</v>
      </c>
      <c r="M275" s="48" t="str">
        <f>IFERROR(VLOOKUP(C275,FÉRIAS!C:D,2,0),"")</f>
        <v/>
      </c>
      <c r="N275" s="33" t="str">
        <f>IFERROR(VLOOKUP(C275,#REF!,2,0),"")</f>
        <v/>
      </c>
    </row>
    <row r="276" spans="2:14" s="33" customFormat="1">
      <c r="B276" s="20">
        <f t="shared" si="9"/>
        <v>268</v>
      </c>
      <c r="C276" s="44">
        <v>2634</v>
      </c>
      <c r="D276" s="45" t="s">
        <v>458</v>
      </c>
      <c r="E276" s="20" t="str">
        <f>IFERROR(VLOOKUP(C276,SRA!B:I,8,0),"")</f>
        <v>CLT</v>
      </c>
      <c r="F276" s="32" t="s">
        <v>586</v>
      </c>
      <c r="G276" s="20" t="str">
        <f>IFERROR(VLOOKUP(VLOOKUP(C276,SRA!B:F,5,0),FUNÇÃO!A:B,2,0),"")</f>
        <v>TEC. EM ADM. E FI</v>
      </c>
      <c r="H276" s="14">
        <f>IFERROR(VLOOKUP(C276,SRA!B:T,18,0),"")</f>
        <v>1651.49</v>
      </c>
      <c r="I276" s="14">
        <f>IFERROR(VLOOKUP(C276,SRA!B:T,19,0),"")</f>
        <v>0</v>
      </c>
      <c r="J276" s="14">
        <f>IFERROR(VLOOKUP(C276,AGOSTO!B:F,3,0),"")</f>
        <v>1651.49</v>
      </c>
      <c r="K276" s="14">
        <f t="shared" si="8"/>
        <v>541.5</v>
      </c>
      <c r="L276" s="14">
        <f>IFERROR(VLOOKUP(C276,AGOSTO!B:H,7,0),"")</f>
        <v>1109.99</v>
      </c>
      <c r="M276" s="48" t="str">
        <f>IFERROR(VLOOKUP(C276,FÉRIAS!C:D,2,0),"")</f>
        <v/>
      </c>
      <c r="N276" s="33" t="str">
        <f>IFERROR(VLOOKUP(C276,#REF!,2,0),"")</f>
        <v/>
      </c>
    </row>
    <row r="277" spans="2:14" s="33" customFormat="1">
      <c r="B277" s="20">
        <f t="shared" si="9"/>
        <v>269</v>
      </c>
      <c r="C277" s="44">
        <v>2642</v>
      </c>
      <c r="D277" s="45" t="s">
        <v>190</v>
      </c>
      <c r="E277" s="20" t="str">
        <f>IFERROR(VLOOKUP(C277,SRA!B:I,8,0),"")</f>
        <v>CLT</v>
      </c>
      <c r="F277" s="32" t="s">
        <v>586</v>
      </c>
      <c r="G277" s="20" t="str">
        <f>IFERROR(VLOOKUP(VLOOKUP(C277,SRA!B:F,5,0),FUNÇÃO!A:B,2,0),"")</f>
        <v>TEC. EM ADM. E FI</v>
      </c>
      <c r="H277" s="14">
        <f>IFERROR(VLOOKUP(C277,SRA!B:T,18,0),"")</f>
        <v>1734.07</v>
      </c>
      <c r="I277" s="14">
        <f>IFERROR(VLOOKUP(C277,SRA!B:T,19,0),"")</f>
        <v>930.5</v>
      </c>
      <c r="J277" s="14">
        <f>IFERROR(VLOOKUP(C277,AGOSTO!B:F,3,0),"")</f>
        <v>2664.57</v>
      </c>
      <c r="K277" s="14">
        <f t="shared" si="8"/>
        <v>750.72000000000025</v>
      </c>
      <c r="L277" s="14">
        <f>IFERROR(VLOOKUP(C277,AGOSTO!B:H,7,0),"")</f>
        <v>1913.85</v>
      </c>
      <c r="M277" s="48" t="str">
        <f>IFERROR(VLOOKUP(C277,FÉRIAS!C:D,2,0),"")</f>
        <v/>
      </c>
      <c r="N277" s="33" t="str">
        <f>IFERROR(VLOOKUP(C277,#REF!,2,0),"")</f>
        <v/>
      </c>
    </row>
    <row r="278" spans="2:14" s="33" customFormat="1">
      <c r="B278" s="20">
        <f t="shared" si="9"/>
        <v>270</v>
      </c>
      <c r="C278" s="44">
        <v>2644</v>
      </c>
      <c r="D278" s="45" t="s">
        <v>469</v>
      </c>
      <c r="E278" s="20" t="str">
        <f>IFERROR(VLOOKUP(C278,SRA!B:I,8,0),"")</f>
        <v>CLT</v>
      </c>
      <c r="F278" s="32" t="s">
        <v>586</v>
      </c>
      <c r="G278" s="20" t="str">
        <f>IFERROR(VLOOKUP(VLOOKUP(C278,SRA!B:F,5,0),FUNÇÃO!A:B,2,0),"")</f>
        <v>ANA ASS FARMACEUT</v>
      </c>
      <c r="H278" s="14">
        <f>IFERROR(VLOOKUP(C278,SRA!B:T,18,0),"")</f>
        <v>4245.33</v>
      </c>
      <c r="I278" s="14">
        <f>IFERROR(VLOOKUP(C278,SRA!B:T,19,0),"")</f>
        <v>0</v>
      </c>
      <c r="J278" s="14">
        <f>IFERROR(VLOOKUP(C278,AGOSTO!B:F,3,0),"")</f>
        <v>4245.33</v>
      </c>
      <c r="K278" s="14">
        <f t="shared" si="8"/>
        <v>2375.6999999999998</v>
      </c>
      <c r="L278" s="14">
        <f>IFERROR(VLOOKUP(C278,AGOSTO!B:H,7,0),"")</f>
        <v>1869.63</v>
      </c>
      <c r="M278" s="48" t="str">
        <f>IFERROR(VLOOKUP(C278,FÉRIAS!C:D,2,0),"")</f>
        <v/>
      </c>
      <c r="N278" s="33" t="str">
        <f>IFERROR(VLOOKUP(C278,#REF!,2,0),"")</f>
        <v/>
      </c>
    </row>
    <row r="279" spans="2:14" s="33" customFormat="1">
      <c r="B279" s="20">
        <f t="shared" si="9"/>
        <v>271</v>
      </c>
      <c r="C279" s="44">
        <v>2651</v>
      </c>
      <c r="D279" s="45" t="s">
        <v>470</v>
      </c>
      <c r="E279" s="20" t="str">
        <f>IFERROR(VLOOKUP(C279,SRA!B:I,8,0),"")</f>
        <v>CLT</v>
      </c>
      <c r="F279" s="32" t="s">
        <v>586</v>
      </c>
      <c r="G279" s="20" t="str">
        <f>IFERROR(VLOOKUP(VLOOKUP(C279,SRA!B:F,5,0),FUNÇÃO!A:B,2,0),"")</f>
        <v>ANA ASS FARMACEUT</v>
      </c>
      <c r="H279" s="14">
        <f>IFERROR(VLOOKUP(C279,SRA!B:T,18,0),"")</f>
        <v>4245.33</v>
      </c>
      <c r="I279" s="14">
        <f>IFERROR(VLOOKUP(C279,SRA!B:T,19,0),"")</f>
        <v>0</v>
      </c>
      <c r="J279" s="14">
        <f>IFERROR(VLOOKUP(C279,AGOSTO!B:F,3,0),"")</f>
        <v>4245.33</v>
      </c>
      <c r="K279" s="14">
        <f t="shared" si="8"/>
        <v>1031.4099999999999</v>
      </c>
      <c r="L279" s="14">
        <f>IFERROR(VLOOKUP(C279,AGOSTO!B:H,7,0),"")</f>
        <v>3213.92</v>
      </c>
      <c r="M279" s="48" t="str">
        <f>IFERROR(VLOOKUP(C279,FÉRIAS!C:D,2,0),"")</f>
        <v/>
      </c>
      <c r="N279" s="33" t="str">
        <f>IFERROR(VLOOKUP(C279,#REF!,2,0),"")</f>
        <v/>
      </c>
    </row>
    <row r="280" spans="2:14" s="33" customFormat="1">
      <c r="B280" s="20">
        <f t="shared" si="9"/>
        <v>272</v>
      </c>
      <c r="C280" s="44">
        <v>2656</v>
      </c>
      <c r="D280" s="45" t="s">
        <v>191</v>
      </c>
      <c r="E280" s="20" t="str">
        <f>IFERROR(VLOOKUP(C280,SRA!B:I,8,0),"")</f>
        <v>CLT</v>
      </c>
      <c r="F280" s="32" t="s">
        <v>586</v>
      </c>
      <c r="G280" s="20" t="str">
        <f>IFERROR(VLOOKUP(VLOOKUP(C280,SRA!B:F,5,0),FUNÇÃO!A:B,2,0),"")</f>
        <v>TEC. EM ADM. E FI</v>
      </c>
      <c r="H280" s="14">
        <f>IFERROR(VLOOKUP(C280,SRA!B:T,18,0),"")</f>
        <v>1651.49</v>
      </c>
      <c r="I280" s="14">
        <f>IFERROR(VLOOKUP(C280,SRA!B:T,19,0),"")</f>
        <v>708.95</v>
      </c>
      <c r="J280" s="14">
        <f>IFERROR(VLOOKUP(C280,AGOSTO!B:F,3,0),"")</f>
        <v>2517.56</v>
      </c>
      <c r="K280" s="14">
        <f t="shared" si="8"/>
        <v>1128.8800000000001</v>
      </c>
      <c r="L280" s="14">
        <f>IFERROR(VLOOKUP(C280,AGOSTO!B:H,7,0),"")</f>
        <v>1388.6799999999998</v>
      </c>
      <c r="M280" s="48" t="str">
        <f>IFERROR(VLOOKUP(C280,FÉRIAS!C:D,2,0),"")</f>
        <v/>
      </c>
      <c r="N280" s="33" t="str">
        <f>IFERROR(VLOOKUP(C280,#REF!,2,0),"")</f>
        <v/>
      </c>
    </row>
    <row r="281" spans="2:14" s="33" customFormat="1">
      <c r="B281" s="20">
        <f t="shared" si="9"/>
        <v>273</v>
      </c>
      <c r="C281" s="44">
        <v>2659</v>
      </c>
      <c r="D281" s="45" t="s">
        <v>192</v>
      </c>
      <c r="E281" s="20" t="str">
        <f>IFERROR(VLOOKUP(C281,SRA!B:I,8,0),"")</f>
        <v>CLT</v>
      </c>
      <c r="F281" s="32" t="s">
        <v>586</v>
      </c>
      <c r="G281" s="20" t="str">
        <f>IFERROR(VLOOKUP(VLOOKUP(C281,SRA!B:F,5,0),FUNÇÃO!A:B,2,0),"")</f>
        <v>TEC. EM ADM. E FI</v>
      </c>
      <c r="H281" s="14">
        <f>IFERROR(VLOOKUP(C281,SRA!B:T,18,0),"")</f>
        <v>1651.49</v>
      </c>
      <c r="I281" s="14">
        <f>IFERROR(VLOOKUP(C281,SRA!B:T,19,0),"")</f>
        <v>1993.92</v>
      </c>
      <c r="J281" s="14">
        <f>IFERROR(VLOOKUP(C281,AGOSTO!B:F,3,0),"")</f>
        <v>7941.9</v>
      </c>
      <c r="K281" s="14">
        <f t="shared" si="8"/>
        <v>1723.0299999999988</v>
      </c>
      <c r="L281" s="14">
        <f>IFERROR(VLOOKUP(C281,AGOSTO!B:H,7,0),"")</f>
        <v>6218.8700000000008</v>
      </c>
      <c r="M281" s="48" t="str">
        <f>IFERROR(VLOOKUP(C281,FÉRIAS!C:D,2,0),"")</f>
        <v/>
      </c>
      <c r="N281" s="33" t="str">
        <f>IFERROR(VLOOKUP(C281,#REF!,2,0),"")</f>
        <v/>
      </c>
    </row>
    <row r="282" spans="2:14" s="33" customFormat="1">
      <c r="B282" s="20">
        <f t="shared" si="9"/>
        <v>274</v>
      </c>
      <c r="C282" s="44">
        <v>2661</v>
      </c>
      <c r="D282" s="45" t="s">
        <v>193</v>
      </c>
      <c r="E282" s="20" t="str">
        <f>IFERROR(VLOOKUP(C282,SRA!B:I,8,0),"")</f>
        <v>CLT</v>
      </c>
      <c r="F282" s="32" t="s">
        <v>586</v>
      </c>
      <c r="G282" s="20" t="str">
        <f>IFERROR(VLOOKUP(VLOOKUP(C282,SRA!B:F,5,0),FUNÇÃO!A:B,2,0),"")</f>
        <v>OP. DE PROD. IND.</v>
      </c>
      <c r="H282" s="14">
        <f>IFERROR(VLOOKUP(C282,SRA!B:T,18,0),"")</f>
        <v>1299.4100000000001</v>
      </c>
      <c r="I282" s="14">
        <f>IFERROR(VLOOKUP(C282,SRA!B:T,19,0),"")</f>
        <v>0</v>
      </c>
      <c r="J282" s="14">
        <f>IFERROR(VLOOKUP(C282,AGOSTO!B:F,3,0),"")</f>
        <v>1299.4100000000001</v>
      </c>
      <c r="K282" s="14">
        <f t="shared" si="8"/>
        <v>222</v>
      </c>
      <c r="L282" s="14">
        <f>IFERROR(VLOOKUP(C282,AGOSTO!B:H,7,0),"")</f>
        <v>1077.4100000000001</v>
      </c>
      <c r="M282" s="48" t="str">
        <f>IFERROR(VLOOKUP(C282,FÉRIAS!C:D,2,0),"")</f>
        <v/>
      </c>
      <c r="N282" s="33" t="str">
        <f>IFERROR(VLOOKUP(C282,#REF!,2,0),"")</f>
        <v/>
      </c>
    </row>
    <row r="283" spans="2:14" s="33" customFormat="1">
      <c r="B283" s="20">
        <f t="shared" si="9"/>
        <v>275</v>
      </c>
      <c r="C283" s="44">
        <v>2664</v>
      </c>
      <c r="D283" s="45" t="s">
        <v>194</v>
      </c>
      <c r="E283" s="20" t="str">
        <f>IFERROR(VLOOKUP(C283,SRA!B:I,8,0),"")</f>
        <v>CLT</v>
      </c>
      <c r="F283" s="32" t="s">
        <v>586</v>
      </c>
      <c r="G283" s="20" t="str">
        <f>IFERROR(VLOOKUP(VLOOKUP(C283,SRA!B:F,5,0),FUNÇÃO!A:B,2,0),"")</f>
        <v>FARMACEUTICO IND</v>
      </c>
      <c r="H283" s="14">
        <f>IFERROR(VLOOKUP(C283,SRA!B:T,18,0),"")</f>
        <v>4763.66</v>
      </c>
      <c r="I283" s="14">
        <f>IFERROR(VLOOKUP(C283,SRA!B:T,19,0),"")</f>
        <v>1993.92</v>
      </c>
      <c r="J283" s="14">
        <f>IFERROR(VLOOKUP(C283,AGOSTO!B:F,3,0),"")</f>
        <v>9760.9500000000007</v>
      </c>
      <c r="K283" s="14">
        <f t="shared" si="8"/>
        <v>5604.2900000000009</v>
      </c>
      <c r="L283" s="14">
        <f>IFERROR(VLOOKUP(C283,AGOSTO!B:H,7,0),"")</f>
        <v>4156.66</v>
      </c>
      <c r="M283" s="48" t="str">
        <f>IFERROR(VLOOKUP(C283,FÉRIAS!C:D,2,0),"")</f>
        <v/>
      </c>
      <c r="N283" s="33" t="str">
        <f>IFERROR(VLOOKUP(C283,#REF!,2,0),"")</f>
        <v/>
      </c>
    </row>
    <row r="284" spans="2:14" s="33" customFormat="1">
      <c r="B284" s="20">
        <f t="shared" si="9"/>
        <v>276</v>
      </c>
      <c r="C284" s="44">
        <v>2665</v>
      </c>
      <c r="D284" s="45" t="s">
        <v>195</v>
      </c>
      <c r="E284" s="20" t="str">
        <f>IFERROR(VLOOKUP(C284,SRA!B:I,8,0),"")</f>
        <v>CLT</v>
      </c>
      <c r="F284" s="32" t="s">
        <v>586</v>
      </c>
      <c r="G284" s="20" t="str">
        <f>IFERROR(VLOOKUP(VLOOKUP(C284,SRA!B:F,5,0),FUNÇÃO!A:B,2,0),"")</f>
        <v>TEC. EM ADM. E FI</v>
      </c>
      <c r="H284" s="14">
        <f>IFERROR(VLOOKUP(C284,SRA!B:T,18,0),"")</f>
        <v>1651.49</v>
      </c>
      <c r="I284" s="14">
        <f>IFERROR(VLOOKUP(C284,SRA!B:T,19,0),"")</f>
        <v>708.95</v>
      </c>
      <c r="J284" s="14">
        <f>IFERROR(VLOOKUP(C284,AGOSTO!B:F,3,0),"")</f>
        <v>2360.44</v>
      </c>
      <c r="K284" s="14">
        <f t="shared" si="8"/>
        <v>702.48</v>
      </c>
      <c r="L284" s="14">
        <f>IFERROR(VLOOKUP(C284,AGOSTO!B:H,7,0),"")</f>
        <v>1657.96</v>
      </c>
      <c r="M284" s="48" t="str">
        <f>IFERROR(VLOOKUP(C284,FÉRIAS!C:D,2,0),"")</f>
        <v/>
      </c>
      <c r="N284" s="33" t="str">
        <f>IFERROR(VLOOKUP(C284,#REF!,2,0),"")</f>
        <v/>
      </c>
    </row>
    <row r="285" spans="2:14" s="33" customFormat="1">
      <c r="B285" s="20">
        <f t="shared" si="9"/>
        <v>277</v>
      </c>
      <c r="C285" s="44">
        <v>2666</v>
      </c>
      <c r="D285" s="45" t="s">
        <v>196</v>
      </c>
      <c r="E285" s="20" t="str">
        <f>IFERROR(VLOOKUP(C285,SRA!B:I,8,0),"")</f>
        <v>CLT</v>
      </c>
      <c r="F285" s="32" t="s">
        <v>586</v>
      </c>
      <c r="G285" s="20" t="str">
        <f>IFERROR(VLOOKUP(VLOOKUP(C285,SRA!B:F,5,0),FUNÇÃO!A:B,2,0),"")</f>
        <v>TEC. EM ADM. E FI</v>
      </c>
      <c r="H285" s="14">
        <f>IFERROR(VLOOKUP(C285,SRA!B:T,18,0),"")</f>
        <v>1651.49</v>
      </c>
      <c r="I285" s="14">
        <f>IFERROR(VLOOKUP(C285,SRA!B:T,19,0),"")</f>
        <v>1993.92</v>
      </c>
      <c r="J285" s="14">
        <f>IFERROR(VLOOKUP(C285,AGOSTO!B:F,3,0),"")</f>
        <v>3921.93</v>
      </c>
      <c r="K285" s="14">
        <f t="shared" si="8"/>
        <v>1778.1799999999998</v>
      </c>
      <c r="L285" s="14">
        <f>IFERROR(VLOOKUP(C285,AGOSTO!B:H,7,0),"")</f>
        <v>2143.75</v>
      </c>
      <c r="M285" s="48" t="str">
        <f>IFERROR(VLOOKUP(C285,FÉRIAS!C:D,2,0),"")</f>
        <v/>
      </c>
      <c r="N285" s="33" t="str">
        <f>IFERROR(VLOOKUP(C285,#REF!,2,0),"")</f>
        <v/>
      </c>
    </row>
    <row r="286" spans="2:14" s="33" customFormat="1">
      <c r="B286" s="20">
        <f t="shared" si="9"/>
        <v>278</v>
      </c>
      <c r="C286" s="44">
        <v>2668</v>
      </c>
      <c r="D286" s="45" t="s">
        <v>197</v>
      </c>
      <c r="E286" s="20" t="str">
        <f>IFERROR(VLOOKUP(C286,SRA!B:I,8,0),"")</f>
        <v>CLT</v>
      </c>
      <c r="F286" s="32" t="s">
        <v>586</v>
      </c>
      <c r="G286" s="20" t="str">
        <f>IFERROR(VLOOKUP(VLOOKUP(C286,SRA!B:F,5,0),FUNÇÃO!A:B,2,0),"")</f>
        <v>TEC. EM ADM. E FI</v>
      </c>
      <c r="H286" s="14">
        <f>IFERROR(VLOOKUP(C286,SRA!B:T,18,0),"")</f>
        <v>1651.49</v>
      </c>
      <c r="I286" s="14">
        <f>IFERROR(VLOOKUP(C286,SRA!B:T,19,0),"")</f>
        <v>0</v>
      </c>
      <c r="J286" s="14">
        <f>IFERROR(VLOOKUP(C286,AGOSTO!B:F,3,0),"")</f>
        <v>1983.06</v>
      </c>
      <c r="K286" s="14">
        <f t="shared" si="8"/>
        <v>408.86999999999989</v>
      </c>
      <c r="L286" s="14">
        <f>IFERROR(VLOOKUP(C286,AGOSTO!B:H,7,0),"")</f>
        <v>1574.19</v>
      </c>
      <c r="M286" s="48" t="str">
        <f>IFERROR(VLOOKUP(C286,FÉRIAS!C:D,2,0),"")</f>
        <v/>
      </c>
      <c r="N286" s="33" t="str">
        <f>IFERROR(VLOOKUP(C286,#REF!,2,0),"")</f>
        <v/>
      </c>
    </row>
    <row r="287" spans="2:14" s="33" customFormat="1">
      <c r="B287" s="20">
        <f t="shared" si="9"/>
        <v>279</v>
      </c>
      <c r="C287" s="44">
        <v>2671</v>
      </c>
      <c r="D287" s="45" t="s">
        <v>198</v>
      </c>
      <c r="E287" s="20" t="str">
        <f>IFERROR(VLOOKUP(C287,SRA!B:I,8,0),"")</f>
        <v>CLT</v>
      </c>
      <c r="F287" s="32" t="s">
        <v>586</v>
      </c>
      <c r="G287" s="20" t="str">
        <f>IFERROR(VLOOKUP(VLOOKUP(C287,SRA!B:F,5,0),FUNÇÃO!A:B,2,0),"")</f>
        <v>OP. DE PROD. IND.</v>
      </c>
      <c r="H287" s="14">
        <f>IFERROR(VLOOKUP(C287,SRA!B:T,18,0),"")</f>
        <v>1364.4</v>
      </c>
      <c r="I287" s="14">
        <f>IFERROR(VLOOKUP(C287,SRA!B:T,19,0),"")</f>
        <v>0</v>
      </c>
      <c r="J287" s="14">
        <f>IFERROR(VLOOKUP(C287,AGOSTO!B:F,3,0),"")</f>
        <v>1415.67</v>
      </c>
      <c r="K287" s="14">
        <f t="shared" si="8"/>
        <v>126.78999999999996</v>
      </c>
      <c r="L287" s="14">
        <f>IFERROR(VLOOKUP(C287,AGOSTO!B:H,7,0),"")</f>
        <v>1288.8800000000001</v>
      </c>
      <c r="M287" s="48" t="str">
        <f>IFERROR(VLOOKUP(C287,FÉRIAS!C:D,2,0),"")</f>
        <v/>
      </c>
      <c r="N287" s="33" t="str">
        <f>IFERROR(VLOOKUP(C287,#REF!,2,0),"")</f>
        <v/>
      </c>
    </row>
    <row r="288" spans="2:14" s="33" customFormat="1">
      <c r="B288" s="20">
        <f t="shared" si="9"/>
        <v>280</v>
      </c>
      <c r="C288" s="44">
        <v>2672</v>
      </c>
      <c r="D288" s="45" t="s">
        <v>199</v>
      </c>
      <c r="E288" s="20" t="str">
        <f>IFERROR(VLOOKUP(C288,SRA!B:I,8,0),"")</f>
        <v>CLT</v>
      </c>
      <c r="F288" s="32" t="s">
        <v>586</v>
      </c>
      <c r="G288" s="20" t="str">
        <f>IFERROR(VLOOKUP(VLOOKUP(C288,SRA!B:F,5,0),FUNÇÃO!A:B,2,0),"")</f>
        <v>OP. DE PROD. IND.</v>
      </c>
      <c r="H288" s="14">
        <f>IFERROR(VLOOKUP(C288,SRA!B:T,18,0),"")</f>
        <v>1299.42</v>
      </c>
      <c r="I288" s="14">
        <f>IFERROR(VLOOKUP(C288,SRA!B:T,19,0),"")</f>
        <v>0</v>
      </c>
      <c r="J288" s="14">
        <f>IFERROR(VLOOKUP(C288,AGOSTO!B:F,3,0),"")</f>
        <v>1299.42</v>
      </c>
      <c r="K288" s="14">
        <f t="shared" si="8"/>
        <v>328.84000000000015</v>
      </c>
      <c r="L288" s="14">
        <f>IFERROR(VLOOKUP(C288,AGOSTO!B:H,7,0),"")</f>
        <v>970.57999999999993</v>
      </c>
      <c r="M288" s="48" t="str">
        <f>IFERROR(VLOOKUP(C288,FÉRIAS!C:D,2,0),"")</f>
        <v/>
      </c>
      <c r="N288" s="33" t="str">
        <f>IFERROR(VLOOKUP(C288,#REF!,2,0),"")</f>
        <v/>
      </c>
    </row>
    <row r="289" spans="2:14" s="33" customFormat="1">
      <c r="B289" s="20">
        <f t="shared" si="9"/>
        <v>281</v>
      </c>
      <c r="C289" s="44">
        <v>2675</v>
      </c>
      <c r="D289" s="45" t="s">
        <v>200</v>
      </c>
      <c r="E289" s="20" t="str">
        <f>IFERROR(VLOOKUP(C289,SRA!B:I,8,0),"")</f>
        <v>CLT</v>
      </c>
      <c r="F289" s="32" t="s">
        <v>600</v>
      </c>
      <c r="G289" s="20" t="str">
        <f>IFERROR(VLOOKUP(VLOOKUP(C289,SRA!B:F,5,0),FUNÇÃO!A:B,2,0),"")</f>
        <v>OP. DE PROD. IND.</v>
      </c>
      <c r="H289" s="14">
        <f>IFERROR(VLOOKUP(C289,SRA!B:T,18,0),"")</f>
        <v>1237.53</v>
      </c>
      <c r="I289" s="14">
        <f>IFERROR(VLOOKUP(C289,SRA!B:T,19,0),"")</f>
        <v>0</v>
      </c>
      <c r="J289" s="14">
        <f>IFERROR(VLOOKUP(C289,AGOSTO!B:F,3,0),"")</f>
        <v>1340.07</v>
      </c>
      <c r="K289" s="14">
        <f t="shared" si="8"/>
        <v>489.92999999999995</v>
      </c>
      <c r="L289" s="14">
        <f>IFERROR(VLOOKUP(C289,AGOSTO!B:H,7,0),"")</f>
        <v>850.14</v>
      </c>
      <c r="M289" s="48" t="str">
        <f>IFERROR(VLOOKUP(C289,FÉRIAS!C:D,2,0),"")</f>
        <v>RUTE FERNANDES BORBA</v>
      </c>
      <c r="N289" s="33" t="str">
        <f>IFERROR(VLOOKUP(C289,#REF!,2,0),"")</f>
        <v/>
      </c>
    </row>
    <row r="290" spans="2:14" s="33" customFormat="1">
      <c r="B290" s="20">
        <f t="shared" si="9"/>
        <v>282</v>
      </c>
      <c r="C290" s="44">
        <v>2682</v>
      </c>
      <c r="D290" s="45" t="s">
        <v>201</v>
      </c>
      <c r="E290" s="20" t="str">
        <f>IFERROR(VLOOKUP(C290,SRA!B:I,8,0),"")</f>
        <v>CLT</v>
      </c>
      <c r="F290" s="32" t="s">
        <v>586</v>
      </c>
      <c r="G290" s="20" t="str">
        <f>IFERROR(VLOOKUP(VLOOKUP(C290,SRA!B:F,5,0),FUNÇÃO!A:B,2,0),"")</f>
        <v>TEC. EM ADM. E FI</v>
      </c>
      <c r="H290" s="14">
        <f>IFERROR(VLOOKUP(C290,SRA!B:T,18,0),"")</f>
        <v>1651.5</v>
      </c>
      <c r="I290" s="14">
        <f>IFERROR(VLOOKUP(C290,SRA!B:T,19,0),"")</f>
        <v>0</v>
      </c>
      <c r="J290" s="14">
        <f>IFERROR(VLOOKUP(C290,AGOSTO!B:F,3,0),"")</f>
        <v>1651.5</v>
      </c>
      <c r="K290" s="14">
        <f t="shared" si="8"/>
        <v>1017.58</v>
      </c>
      <c r="L290" s="14">
        <f>IFERROR(VLOOKUP(C290,AGOSTO!B:H,7,0),"")</f>
        <v>633.91999999999996</v>
      </c>
      <c r="M290" s="48" t="str">
        <f>IFERROR(VLOOKUP(C290,FÉRIAS!C:D,2,0),"")</f>
        <v/>
      </c>
      <c r="N290" s="33" t="str">
        <f>IFERROR(VLOOKUP(C290,#REF!,2,0),"")</f>
        <v/>
      </c>
    </row>
    <row r="291" spans="2:14" s="33" customFormat="1">
      <c r="B291" s="20">
        <f t="shared" si="9"/>
        <v>283</v>
      </c>
      <c r="C291" s="44">
        <v>2684</v>
      </c>
      <c r="D291" s="45" t="s">
        <v>430</v>
      </c>
      <c r="E291" s="20" t="str">
        <f>IFERROR(VLOOKUP(C291,SRA!B:I,8,0),"")</f>
        <v>CLT</v>
      </c>
      <c r="F291" s="32" t="s">
        <v>586</v>
      </c>
      <c r="G291" s="20" t="str">
        <f>IFERROR(VLOOKUP(VLOOKUP(C291,SRA!B:F,5,0),FUNÇÃO!A:B,2,0),"")</f>
        <v>ANA ASS FARMACEUT</v>
      </c>
      <c r="H291" s="14">
        <f>IFERROR(VLOOKUP(C291,SRA!B:T,18,0),"")</f>
        <v>4245.33</v>
      </c>
      <c r="I291" s="14">
        <f>IFERROR(VLOOKUP(C291,SRA!B:T,19,0),"")</f>
        <v>0</v>
      </c>
      <c r="J291" s="14">
        <f>IFERROR(VLOOKUP(C291,AGOSTO!B:F,3,0),"")</f>
        <v>4521.8500000000004</v>
      </c>
      <c r="K291" s="14">
        <f t="shared" si="8"/>
        <v>2909.7300000000005</v>
      </c>
      <c r="L291" s="14">
        <f>IFERROR(VLOOKUP(C291,AGOSTO!B:H,7,0),"")</f>
        <v>1612.1200000000001</v>
      </c>
      <c r="M291" s="48" t="str">
        <f>IFERROR(VLOOKUP(C291,FÉRIAS!C:D,2,0),"")</f>
        <v/>
      </c>
      <c r="N291" s="33" t="str">
        <f>IFERROR(VLOOKUP(C291,#REF!,2,0),"")</f>
        <v/>
      </c>
    </row>
    <row r="292" spans="2:14" s="33" customFormat="1">
      <c r="B292" s="20">
        <f t="shared" si="9"/>
        <v>284</v>
      </c>
      <c r="C292" s="44">
        <v>2687</v>
      </c>
      <c r="D292" s="45" t="s">
        <v>202</v>
      </c>
      <c r="E292" s="20" t="str">
        <f>IFERROR(VLOOKUP(C292,SRA!B:I,8,0),"")</f>
        <v>CLT</v>
      </c>
      <c r="F292" s="32" t="s">
        <v>586</v>
      </c>
      <c r="G292" s="20" t="str">
        <f>IFERROR(VLOOKUP(VLOOKUP(C292,SRA!B:F,5,0),FUNÇÃO!A:B,2,0),"")</f>
        <v>TEC. EM ADM. E FI</v>
      </c>
      <c r="H292" s="14">
        <f>IFERROR(VLOOKUP(C292,SRA!B:T,18,0),"")</f>
        <v>1651.49</v>
      </c>
      <c r="I292" s="14">
        <f>IFERROR(VLOOKUP(C292,SRA!B:T,19,0),"")</f>
        <v>0</v>
      </c>
      <c r="J292" s="14">
        <f>IFERROR(VLOOKUP(C292,AGOSTO!B:F,3,0),"")</f>
        <v>1928.01</v>
      </c>
      <c r="K292" s="14">
        <f t="shared" si="8"/>
        <v>342.5</v>
      </c>
      <c r="L292" s="14">
        <f>IFERROR(VLOOKUP(C292,AGOSTO!B:H,7,0),"")</f>
        <v>1585.51</v>
      </c>
      <c r="M292" s="48" t="str">
        <f>IFERROR(VLOOKUP(C292,FÉRIAS!C:D,2,0),"")</f>
        <v/>
      </c>
      <c r="N292" s="33" t="str">
        <f>IFERROR(VLOOKUP(C292,#REF!,2,0),"")</f>
        <v/>
      </c>
    </row>
    <row r="293" spans="2:14" s="33" customFormat="1">
      <c r="B293" s="20">
        <f t="shared" si="9"/>
        <v>285</v>
      </c>
      <c r="C293" s="44">
        <v>2689</v>
      </c>
      <c r="D293" s="45" t="s">
        <v>203</v>
      </c>
      <c r="E293" s="20" t="str">
        <f>IFERROR(VLOOKUP(C293,SRA!B:I,8,0),"")</f>
        <v>CLT</v>
      </c>
      <c r="F293" s="32" t="s">
        <v>586</v>
      </c>
      <c r="G293" s="20" t="str">
        <f>IFERROR(VLOOKUP(VLOOKUP(C293,SRA!B:F,5,0),FUNÇÃO!A:B,2,0),"")</f>
        <v>TEC. EM ADM. E FI</v>
      </c>
      <c r="H293" s="14">
        <f>IFERROR(VLOOKUP(C293,SRA!B:T,18,0),"")</f>
        <v>1651.49</v>
      </c>
      <c r="I293" s="14">
        <f>IFERROR(VLOOKUP(C293,SRA!B:T,19,0),"")</f>
        <v>0</v>
      </c>
      <c r="J293" s="14">
        <f>IFERROR(VLOOKUP(C293,AGOSTO!B:F,3,0),"")</f>
        <v>1928.01</v>
      </c>
      <c r="K293" s="14">
        <f t="shared" si="8"/>
        <v>425.12000000000012</v>
      </c>
      <c r="L293" s="14">
        <f>IFERROR(VLOOKUP(C293,AGOSTO!B:H,7,0),"")</f>
        <v>1502.8899999999999</v>
      </c>
      <c r="M293" s="48" t="str">
        <f>IFERROR(VLOOKUP(C293,FÉRIAS!C:D,2,0),"")</f>
        <v/>
      </c>
      <c r="N293" s="33" t="str">
        <f>IFERROR(VLOOKUP(C293,#REF!,2,0),"")</f>
        <v/>
      </c>
    </row>
    <row r="294" spans="2:14" s="33" customFormat="1">
      <c r="B294" s="20">
        <f t="shared" si="9"/>
        <v>286</v>
      </c>
      <c r="C294" s="44">
        <v>2692</v>
      </c>
      <c r="D294" s="45" t="s">
        <v>441</v>
      </c>
      <c r="E294" s="20" t="str">
        <f>IFERROR(VLOOKUP(C294,SRA!B:I,8,0),"")</f>
        <v>CLT</v>
      </c>
      <c r="F294" s="32" t="s">
        <v>586</v>
      </c>
      <c r="G294" s="20" t="str">
        <f>IFERROR(VLOOKUP(VLOOKUP(C294,SRA!B:F,5,0),FUNÇÃO!A:B,2,0),"")</f>
        <v>TEC. EM ADM. E FI</v>
      </c>
      <c r="H294" s="14">
        <f>IFERROR(VLOOKUP(C294,SRA!B:T,18,0),"")</f>
        <v>1651.49</v>
      </c>
      <c r="I294" s="14">
        <f>IFERROR(VLOOKUP(C294,SRA!B:T,19,0),"")</f>
        <v>0</v>
      </c>
      <c r="J294" s="14">
        <f>IFERROR(VLOOKUP(C294,AGOSTO!B:F,3,0),"")</f>
        <v>1651.49</v>
      </c>
      <c r="K294" s="14">
        <f t="shared" si="8"/>
        <v>234.20000000000005</v>
      </c>
      <c r="L294" s="14">
        <f>IFERROR(VLOOKUP(C294,AGOSTO!B:H,7,0),"")</f>
        <v>1417.29</v>
      </c>
      <c r="M294" s="48" t="str">
        <f>IFERROR(VLOOKUP(C294,FÉRIAS!C:D,2,0),"")</f>
        <v/>
      </c>
      <c r="N294" s="33" t="str">
        <f>IFERROR(VLOOKUP(C294,#REF!,2,0),"")</f>
        <v/>
      </c>
    </row>
    <row r="295" spans="2:14" s="33" customFormat="1">
      <c r="B295" s="20">
        <f t="shared" si="9"/>
        <v>287</v>
      </c>
      <c r="C295" s="44">
        <v>2697</v>
      </c>
      <c r="D295" s="45" t="s">
        <v>204</v>
      </c>
      <c r="E295" s="20" t="str">
        <f>IFERROR(VLOOKUP(C295,SRA!B:I,8,0),"")</f>
        <v>CLT</v>
      </c>
      <c r="F295" s="32" t="s">
        <v>586</v>
      </c>
      <c r="G295" s="20" t="str">
        <f>IFERROR(VLOOKUP(VLOOKUP(C295,SRA!B:F,5,0),FUNÇÃO!A:B,2,0),"")</f>
        <v>TEC. EM ADM. E FI</v>
      </c>
      <c r="H295" s="14">
        <f>IFERROR(VLOOKUP(C295,SRA!B:T,18,0),"")</f>
        <v>1651.49</v>
      </c>
      <c r="I295" s="14">
        <f>IFERROR(VLOOKUP(C295,SRA!B:T,19,0),"")</f>
        <v>0</v>
      </c>
      <c r="J295" s="14">
        <f>IFERROR(VLOOKUP(C295,AGOSTO!B:F,3,0),"")</f>
        <v>1651.49</v>
      </c>
      <c r="K295" s="14">
        <f t="shared" si="8"/>
        <v>1095.95</v>
      </c>
      <c r="L295" s="14">
        <f>IFERROR(VLOOKUP(C295,AGOSTO!B:H,7,0),"")</f>
        <v>555.54</v>
      </c>
      <c r="M295" s="48" t="str">
        <f>IFERROR(VLOOKUP(C295,FÉRIAS!C:D,2,0),"")</f>
        <v/>
      </c>
      <c r="N295" s="33" t="str">
        <f>IFERROR(VLOOKUP(C295,#REF!,2,0),"")</f>
        <v/>
      </c>
    </row>
    <row r="296" spans="2:14" s="33" customFormat="1">
      <c r="B296" s="20">
        <f t="shared" si="9"/>
        <v>288</v>
      </c>
      <c r="C296" s="44">
        <v>2701</v>
      </c>
      <c r="D296" s="45" t="s">
        <v>205</v>
      </c>
      <c r="E296" s="20" t="str">
        <f>IFERROR(VLOOKUP(C296,SRA!B:I,8,0),"")</f>
        <v>CLT</v>
      </c>
      <c r="F296" s="32" t="s">
        <v>586</v>
      </c>
      <c r="G296" s="20" t="str">
        <f>IFERROR(VLOOKUP(VLOOKUP(C296,SRA!B:F,5,0),FUNÇÃO!A:B,2,0),"")</f>
        <v>TEC. EM ADM. E FI</v>
      </c>
      <c r="H296" s="14">
        <f>IFERROR(VLOOKUP(C296,SRA!B:T,18,0),"")</f>
        <v>1651.49</v>
      </c>
      <c r="I296" s="14">
        <f>IFERROR(VLOOKUP(C296,SRA!B:T,19,0),"")</f>
        <v>930.5</v>
      </c>
      <c r="J296" s="14">
        <f>IFERROR(VLOOKUP(C296,AGOSTO!B:F,3,0),"")</f>
        <v>2581.9899999999998</v>
      </c>
      <c r="K296" s="14">
        <f t="shared" si="8"/>
        <v>799.29999999999973</v>
      </c>
      <c r="L296" s="14">
        <f>IFERROR(VLOOKUP(C296,AGOSTO!B:H,7,0),"")</f>
        <v>1782.69</v>
      </c>
      <c r="M296" s="48" t="str">
        <f>IFERROR(VLOOKUP(C296,FÉRIAS!C:D,2,0),"")</f>
        <v/>
      </c>
      <c r="N296" s="33" t="str">
        <f>IFERROR(VLOOKUP(C296,#REF!,2,0),"")</f>
        <v/>
      </c>
    </row>
    <row r="297" spans="2:14" s="33" customFormat="1">
      <c r="B297" s="20">
        <f t="shared" si="9"/>
        <v>289</v>
      </c>
      <c r="C297" s="44">
        <v>2702</v>
      </c>
      <c r="D297" s="45" t="s">
        <v>459</v>
      </c>
      <c r="E297" s="20" t="str">
        <f>IFERROR(VLOOKUP(C297,SRA!B:I,8,0),"")</f>
        <v>CLT</v>
      </c>
      <c r="F297" s="32" t="s">
        <v>586</v>
      </c>
      <c r="G297" s="20" t="str">
        <f>IFERROR(VLOOKUP(VLOOKUP(C297,SRA!B:F,5,0),FUNÇÃO!A:B,2,0),"")</f>
        <v>ANA ASS FARMACEUT</v>
      </c>
      <c r="H297" s="14">
        <f>IFERROR(VLOOKUP(C297,SRA!B:T,18,0),"")</f>
        <v>4245.33</v>
      </c>
      <c r="I297" s="14">
        <f>IFERROR(VLOOKUP(C297,SRA!B:T,19,0),"")</f>
        <v>0</v>
      </c>
      <c r="J297" s="14">
        <f>IFERROR(VLOOKUP(C297,AGOSTO!B:F,3,0),"")</f>
        <v>4245.33</v>
      </c>
      <c r="K297" s="14">
        <f t="shared" si="8"/>
        <v>1083.29</v>
      </c>
      <c r="L297" s="14">
        <f>IFERROR(VLOOKUP(C297,AGOSTO!B:H,7,0),"")</f>
        <v>3162.04</v>
      </c>
      <c r="M297" s="48" t="str">
        <f>IFERROR(VLOOKUP(C297,FÉRIAS!C:D,2,0),"")</f>
        <v/>
      </c>
      <c r="N297" s="33" t="str">
        <f>IFERROR(VLOOKUP(C297,#REF!,2,0),"")</f>
        <v/>
      </c>
    </row>
    <row r="298" spans="2:14" s="33" customFormat="1">
      <c r="B298" s="20">
        <f t="shared" si="9"/>
        <v>290</v>
      </c>
      <c r="C298" s="44">
        <v>2705</v>
      </c>
      <c r="D298" s="45" t="s">
        <v>460</v>
      </c>
      <c r="E298" s="20" t="str">
        <f>IFERROR(VLOOKUP(C298,SRA!B:I,8,0),"")</f>
        <v>CLT</v>
      </c>
      <c r="F298" s="32" t="s">
        <v>586</v>
      </c>
      <c r="G298" s="20" t="str">
        <f>IFERROR(VLOOKUP(VLOOKUP(C298,SRA!B:F,5,0),FUNÇÃO!A:B,2,0),"")</f>
        <v>TEC. EM ADM. E FI</v>
      </c>
      <c r="H298" s="14">
        <f>IFERROR(VLOOKUP(C298,SRA!B:T,18,0),"")</f>
        <v>1651.49</v>
      </c>
      <c r="I298" s="14">
        <f>IFERROR(VLOOKUP(C298,SRA!B:T,19,0),"")</f>
        <v>0</v>
      </c>
      <c r="J298" s="14">
        <f>IFERROR(VLOOKUP(C298,AGOSTO!B:F,3,0),"")</f>
        <v>1651.49</v>
      </c>
      <c r="K298" s="14">
        <f t="shared" si="8"/>
        <v>257.99</v>
      </c>
      <c r="L298" s="14">
        <f>IFERROR(VLOOKUP(C298,AGOSTO!B:H,7,0),"")</f>
        <v>1393.5</v>
      </c>
      <c r="M298" s="48" t="str">
        <f>IFERROR(VLOOKUP(C298,FÉRIAS!C:D,2,0),"")</f>
        <v/>
      </c>
      <c r="N298" s="33" t="str">
        <f>IFERROR(VLOOKUP(C298,#REF!,2,0),"")</f>
        <v/>
      </c>
    </row>
    <row r="299" spans="2:14" s="33" customFormat="1">
      <c r="B299" s="20">
        <f t="shared" si="9"/>
        <v>291</v>
      </c>
      <c r="C299" s="44">
        <v>2706</v>
      </c>
      <c r="D299" s="45" t="s">
        <v>448</v>
      </c>
      <c r="E299" s="20" t="str">
        <f>IFERROR(VLOOKUP(C299,SRA!B:I,8,0),"")</f>
        <v>CLT</v>
      </c>
      <c r="F299" s="32" t="s">
        <v>586</v>
      </c>
      <c r="G299" s="20" t="str">
        <f>IFERROR(VLOOKUP(VLOOKUP(C299,SRA!B:F,5,0),FUNÇÃO!A:B,2,0),"")</f>
        <v>ANA ASS FARMACEUT</v>
      </c>
      <c r="H299" s="14">
        <f>IFERROR(VLOOKUP(C299,SRA!B:T,18,0),"")</f>
        <v>4245.33</v>
      </c>
      <c r="I299" s="14">
        <f>IFERROR(VLOOKUP(C299,SRA!B:T,19,0),"")</f>
        <v>0</v>
      </c>
      <c r="J299" s="14">
        <f>IFERROR(VLOOKUP(C299,AGOSTO!B:F,3,0),"")</f>
        <v>4521.8500000000004</v>
      </c>
      <c r="K299" s="14">
        <f t="shared" si="8"/>
        <v>1054.1200000000003</v>
      </c>
      <c r="L299" s="14">
        <f>IFERROR(VLOOKUP(C299,AGOSTO!B:H,7,0),"")</f>
        <v>3467.73</v>
      </c>
      <c r="M299" s="48" t="str">
        <f>IFERROR(VLOOKUP(C299,FÉRIAS!C:D,2,0),"")</f>
        <v/>
      </c>
      <c r="N299" s="33" t="str">
        <f>IFERROR(VLOOKUP(C299,#REF!,2,0),"")</f>
        <v/>
      </c>
    </row>
    <row r="300" spans="2:14" s="33" customFormat="1">
      <c r="B300" s="20">
        <f t="shared" si="9"/>
        <v>292</v>
      </c>
      <c r="C300" s="44">
        <v>2707</v>
      </c>
      <c r="D300" s="45" t="s">
        <v>206</v>
      </c>
      <c r="E300" s="20" t="str">
        <f>IFERROR(VLOOKUP(C300,SRA!B:I,8,0),"")</f>
        <v>CLT</v>
      </c>
      <c r="F300" s="32" t="s">
        <v>586</v>
      </c>
      <c r="G300" s="20" t="str">
        <f>IFERROR(VLOOKUP(VLOOKUP(C300,SRA!B:F,5,0),FUNÇÃO!A:B,2,0),"")</f>
        <v>TEC. EM ADM. E FI</v>
      </c>
      <c r="H300" s="14">
        <f>IFERROR(VLOOKUP(C300,SRA!B:T,18,0),"")</f>
        <v>1651.49</v>
      </c>
      <c r="I300" s="14">
        <f>IFERROR(VLOOKUP(C300,SRA!B:T,19,0),"")</f>
        <v>708.95</v>
      </c>
      <c r="J300" s="14">
        <f>IFERROR(VLOOKUP(C300,AGOSTO!B:F,3,0),"")</f>
        <v>2360.44</v>
      </c>
      <c r="K300" s="14">
        <f t="shared" si="8"/>
        <v>699.63000000000011</v>
      </c>
      <c r="L300" s="14">
        <f>IFERROR(VLOOKUP(C300,AGOSTO!B:H,7,0),"")</f>
        <v>1660.81</v>
      </c>
      <c r="M300" s="48" t="str">
        <f>IFERROR(VLOOKUP(C300,FÉRIAS!C:D,2,0),"")</f>
        <v/>
      </c>
      <c r="N300" s="33" t="str">
        <f>IFERROR(VLOOKUP(C300,#REF!,2,0),"")</f>
        <v/>
      </c>
    </row>
    <row r="301" spans="2:14" s="33" customFormat="1">
      <c r="B301" s="20">
        <f t="shared" si="9"/>
        <v>293</v>
      </c>
      <c r="C301" s="44">
        <v>2709</v>
      </c>
      <c r="D301" s="45" t="s">
        <v>207</v>
      </c>
      <c r="E301" s="20" t="str">
        <f>IFERROR(VLOOKUP(C301,SRA!B:I,8,0),"")</f>
        <v>CLT</v>
      </c>
      <c r="F301" s="32" t="s">
        <v>586</v>
      </c>
      <c r="G301" s="20" t="str">
        <f>IFERROR(VLOOKUP(VLOOKUP(C301,SRA!B:F,5,0),FUNÇÃO!A:B,2,0),"")</f>
        <v>TEC. EM ADM. E FI</v>
      </c>
      <c r="H301" s="14">
        <f>IFERROR(VLOOKUP(C301,SRA!B:T,18,0),"")</f>
        <v>1651.49</v>
      </c>
      <c r="I301" s="14">
        <f>IFERROR(VLOOKUP(C301,SRA!B:T,19,0),"")</f>
        <v>708.95</v>
      </c>
      <c r="J301" s="14">
        <f>IFERROR(VLOOKUP(C301,AGOSTO!B:F,3,0),"")</f>
        <v>3967.88</v>
      </c>
      <c r="K301" s="14">
        <f t="shared" si="8"/>
        <v>2023.7600000000002</v>
      </c>
      <c r="L301" s="14">
        <f>IFERROR(VLOOKUP(C301,AGOSTO!B:H,7,0),"")</f>
        <v>1944.12</v>
      </c>
      <c r="M301" s="48" t="str">
        <f>IFERROR(VLOOKUP(C301,FÉRIAS!C:D,2,0),"")</f>
        <v/>
      </c>
      <c r="N301" s="33" t="str">
        <f>IFERROR(VLOOKUP(C301,#REF!,2,0),"")</f>
        <v/>
      </c>
    </row>
    <row r="302" spans="2:14" s="33" customFormat="1">
      <c r="B302" s="20">
        <f t="shared" si="9"/>
        <v>294</v>
      </c>
      <c r="C302" s="44">
        <v>2710</v>
      </c>
      <c r="D302" s="45" t="s">
        <v>208</v>
      </c>
      <c r="E302" s="20" t="str">
        <f>IFERROR(VLOOKUP(C302,SRA!B:I,8,0),"")</f>
        <v>CLT</v>
      </c>
      <c r="F302" s="32" t="s">
        <v>586</v>
      </c>
      <c r="G302" s="20" t="str">
        <f>IFERROR(VLOOKUP(VLOOKUP(C302,SRA!B:F,5,0),FUNÇÃO!A:B,2,0),"")</f>
        <v>TEC. EM ADM. E FI</v>
      </c>
      <c r="H302" s="14">
        <f>IFERROR(VLOOKUP(C302,SRA!B:T,18,0),"")</f>
        <v>1734.07</v>
      </c>
      <c r="I302" s="14">
        <f>IFERROR(VLOOKUP(C302,SRA!B:T,19,0),"")</f>
        <v>708.95</v>
      </c>
      <c r="J302" s="14">
        <f>IFERROR(VLOOKUP(C302,AGOSTO!B:F,3,0),"")</f>
        <v>4560.32</v>
      </c>
      <c r="K302" s="14">
        <f t="shared" si="8"/>
        <v>3449.1699999999996</v>
      </c>
      <c r="L302" s="14">
        <f>IFERROR(VLOOKUP(C302,AGOSTO!B:H,7,0),"")</f>
        <v>1111.1500000000001</v>
      </c>
      <c r="M302" s="48" t="str">
        <f>IFERROR(VLOOKUP(C302,FÉRIAS!C:D,2,0),"")</f>
        <v/>
      </c>
      <c r="N302" s="33" t="str">
        <f>IFERROR(VLOOKUP(C302,#REF!,2,0),"")</f>
        <v/>
      </c>
    </row>
    <row r="303" spans="2:14" s="33" customFormat="1">
      <c r="B303" s="20">
        <f t="shared" si="9"/>
        <v>295</v>
      </c>
      <c r="C303" s="44">
        <v>2712</v>
      </c>
      <c r="D303" s="45" t="s">
        <v>209</v>
      </c>
      <c r="E303" s="20" t="str">
        <f>IFERROR(VLOOKUP(C303,SRA!B:I,8,0),"")</f>
        <v>CLT</v>
      </c>
      <c r="F303" s="32" t="s">
        <v>586</v>
      </c>
      <c r="G303" s="20" t="str">
        <f>IFERROR(VLOOKUP(VLOOKUP(C303,SRA!B:F,5,0),FUNÇÃO!A:B,2,0),"")</f>
        <v>TEC. EM ADM. E FI</v>
      </c>
      <c r="H303" s="14">
        <f>IFERROR(VLOOKUP(C303,SRA!B:T,18,0),"")</f>
        <v>1734.07</v>
      </c>
      <c r="I303" s="14">
        <f>IFERROR(VLOOKUP(C303,SRA!B:T,19,0),"")</f>
        <v>0</v>
      </c>
      <c r="J303" s="14">
        <f>IFERROR(VLOOKUP(C303,AGOSTO!B:F,3,0),"")</f>
        <v>3254.94</v>
      </c>
      <c r="K303" s="14">
        <f t="shared" si="8"/>
        <v>2185.44</v>
      </c>
      <c r="L303" s="14">
        <f>IFERROR(VLOOKUP(C303,AGOSTO!B:H,7,0),"")</f>
        <v>1069.5</v>
      </c>
      <c r="M303" s="48" t="str">
        <f>IFERROR(VLOOKUP(C303,FÉRIAS!C:D,2,0),"")</f>
        <v/>
      </c>
      <c r="N303" s="33" t="str">
        <f>IFERROR(VLOOKUP(C303,#REF!,2,0),"")</f>
        <v/>
      </c>
    </row>
    <row r="304" spans="2:14" s="33" customFormat="1">
      <c r="B304" s="20">
        <f t="shared" si="9"/>
        <v>296</v>
      </c>
      <c r="C304" s="44">
        <v>2717</v>
      </c>
      <c r="D304" s="45" t="s">
        <v>211</v>
      </c>
      <c r="E304" s="20" t="str">
        <f>IFERROR(VLOOKUP(C304,SRA!B:I,8,0),"")</f>
        <v>CLT</v>
      </c>
      <c r="F304" s="32" t="s">
        <v>586</v>
      </c>
      <c r="G304" s="20" t="str">
        <f>IFERROR(VLOOKUP(VLOOKUP(C304,SRA!B:F,5,0),FUNÇÃO!A:B,2,0),"")</f>
        <v>ANA ASS FARMACEUT</v>
      </c>
      <c r="H304" s="14">
        <f>IFERROR(VLOOKUP(C304,SRA!B:T,18,0),"")</f>
        <v>4245.33</v>
      </c>
      <c r="I304" s="14">
        <f>IFERROR(VLOOKUP(C304,SRA!B:T,19,0),"")</f>
        <v>0</v>
      </c>
      <c r="J304" s="14">
        <f>IFERROR(VLOOKUP(C304,AGOSTO!B:F,3,0),"")</f>
        <v>4245.33</v>
      </c>
      <c r="K304" s="14">
        <f t="shared" si="8"/>
        <v>695.72000000000025</v>
      </c>
      <c r="L304" s="14">
        <f>IFERROR(VLOOKUP(C304,AGOSTO!B:H,7,0),"")</f>
        <v>3549.6099999999997</v>
      </c>
      <c r="M304" s="48" t="str">
        <f>IFERROR(VLOOKUP(C304,FÉRIAS!C:D,2,0),"")</f>
        <v/>
      </c>
      <c r="N304" s="33" t="str">
        <f>IFERROR(VLOOKUP(C304,#REF!,2,0),"")</f>
        <v/>
      </c>
    </row>
    <row r="305" spans="2:14" s="33" customFormat="1">
      <c r="B305" s="20">
        <f t="shared" si="9"/>
        <v>297</v>
      </c>
      <c r="C305" s="44">
        <v>2718</v>
      </c>
      <c r="D305" s="45" t="s">
        <v>449</v>
      </c>
      <c r="E305" s="20" t="str">
        <f>IFERROR(VLOOKUP(C305,SRA!B:I,8,0),"")</f>
        <v>CLT</v>
      </c>
      <c r="F305" s="32" t="s">
        <v>586</v>
      </c>
      <c r="G305" s="20" t="str">
        <f>IFERROR(VLOOKUP(VLOOKUP(C305,SRA!B:F,5,0),FUNÇÃO!A:B,2,0),"")</f>
        <v>TEC. EM ADM. E FI</v>
      </c>
      <c r="H305" s="14">
        <f>IFERROR(VLOOKUP(C305,SRA!B:T,18,0),"")</f>
        <v>1651.49</v>
      </c>
      <c r="I305" s="14">
        <f>IFERROR(VLOOKUP(C305,SRA!B:T,19,0),"")</f>
        <v>178.97</v>
      </c>
      <c r="J305" s="14">
        <f>IFERROR(VLOOKUP(C305,AGOSTO!B:F,3,0),"")</f>
        <v>2106.98</v>
      </c>
      <c r="K305" s="14">
        <f t="shared" si="8"/>
        <v>503.48</v>
      </c>
      <c r="L305" s="14">
        <f>IFERROR(VLOOKUP(C305,AGOSTO!B:H,7,0),"")</f>
        <v>1603.5</v>
      </c>
      <c r="M305" s="48" t="str">
        <f>IFERROR(VLOOKUP(C305,FÉRIAS!C:D,2,0),"")</f>
        <v/>
      </c>
      <c r="N305" s="33" t="str">
        <f>IFERROR(VLOOKUP(C305,#REF!,2,0),"")</f>
        <v/>
      </c>
    </row>
    <row r="306" spans="2:14" s="33" customFormat="1">
      <c r="B306" s="20">
        <f t="shared" si="9"/>
        <v>298</v>
      </c>
      <c r="C306" s="44">
        <v>2719</v>
      </c>
      <c r="D306" s="45" t="s">
        <v>434</v>
      </c>
      <c r="E306" s="20" t="str">
        <f>IFERROR(VLOOKUP(C306,SRA!B:I,8,0),"")</f>
        <v>CLT</v>
      </c>
      <c r="F306" s="32" t="s">
        <v>586</v>
      </c>
      <c r="G306" s="20" t="str">
        <f>IFERROR(VLOOKUP(VLOOKUP(C306,SRA!B:F,5,0),FUNÇÃO!A:B,2,0),"")</f>
        <v>TEC. EM ADM. E FI</v>
      </c>
      <c r="H306" s="14">
        <f>IFERROR(VLOOKUP(C306,SRA!B:T,18,0),"")</f>
        <v>1734.07</v>
      </c>
      <c r="I306" s="14">
        <f>IFERROR(VLOOKUP(C306,SRA!B:T,19,0),"")</f>
        <v>178.97</v>
      </c>
      <c r="J306" s="14">
        <f>IFERROR(VLOOKUP(C306,AGOSTO!B:F,3,0),"")</f>
        <v>2466.08</v>
      </c>
      <c r="K306" s="14">
        <f t="shared" si="8"/>
        <v>684.11999999999989</v>
      </c>
      <c r="L306" s="14">
        <f>IFERROR(VLOOKUP(C306,AGOSTO!B:H,7,0),"")</f>
        <v>1781.96</v>
      </c>
      <c r="M306" s="48" t="str">
        <f>IFERROR(VLOOKUP(C306,FÉRIAS!C:D,2,0),"")</f>
        <v/>
      </c>
      <c r="N306" s="33" t="str">
        <f>IFERROR(VLOOKUP(C306,#REF!,2,0),"")</f>
        <v/>
      </c>
    </row>
    <row r="307" spans="2:14" s="33" customFormat="1">
      <c r="B307" s="20">
        <f t="shared" si="9"/>
        <v>299</v>
      </c>
      <c r="C307" s="44">
        <v>2720</v>
      </c>
      <c r="D307" s="45" t="s">
        <v>461</v>
      </c>
      <c r="E307" s="20" t="str">
        <f>IFERROR(VLOOKUP(C307,SRA!B:I,8,0),"")</f>
        <v>CLT</v>
      </c>
      <c r="F307" s="32" t="s">
        <v>586</v>
      </c>
      <c r="G307" s="20" t="str">
        <f>IFERROR(VLOOKUP(VLOOKUP(C307,SRA!B:F,5,0),FUNÇÃO!A:B,2,0),"")</f>
        <v>TEC. EM ADM. E FI</v>
      </c>
      <c r="H307" s="14">
        <f>IFERROR(VLOOKUP(C307,SRA!B:T,18,0),"")</f>
        <v>1651.5</v>
      </c>
      <c r="I307" s="14">
        <f>IFERROR(VLOOKUP(C307,SRA!B:T,19,0),"")</f>
        <v>0</v>
      </c>
      <c r="J307" s="14">
        <f>IFERROR(VLOOKUP(C307,AGOSTO!B:F,3,0),"")</f>
        <v>1651.5</v>
      </c>
      <c r="K307" s="14">
        <f t="shared" si="8"/>
        <v>333.98</v>
      </c>
      <c r="L307" s="14">
        <f>IFERROR(VLOOKUP(C307,AGOSTO!B:H,7,0),"")</f>
        <v>1317.52</v>
      </c>
      <c r="M307" s="48" t="str">
        <f>IFERROR(VLOOKUP(C307,FÉRIAS!C:D,2,0),"")</f>
        <v/>
      </c>
      <c r="N307" s="33" t="str">
        <f>IFERROR(VLOOKUP(C307,#REF!,2,0),"")</f>
        <v/>
      </c>
    </row>
    <row r="308" spans="2:14" s="33" customFormat="1">
      <c r="B308" s="20">
        <f t="shared" si="9"/>
        <v>300</v>
      </c>
      <c r="C308" s="44">
        <v>2721</v>
      </c>
      <c r="D308" s="45" t="s">
        <v>472</v>
      </c>
      <c r="E308" s="20" t="str">
        <f>IFERROR(VLOOKUP(C308,SRA!B:I,8,0),"")</f>
        <v>CLT</v>
      </c>
      <c r="F308" s="32" t="s">
        <v>586</v>
      </c>
      <c r="G308" s="20" t="str">
        <f>IFERROR(VLOOKUP(VLOOKUP(C308,SRA!B:F,5,0),FUNÇÃO!A:B,2,0),"")</f>
        <v>TEC. EM ADM. E FI</v>
      </c>
      <c r="H308" s="14">
        <f>IFERROR(VLOOKUP(C308,SRA!B:T,18,0),"")</f>
        <v>1651.49</v>
      </c>
      <c r="I308" s="14">
        <f>IFERROR(VLOOKUP(C308,SRA!B:T,19,0),"")</f>
        <v>178.97</v>
      </c>
      <c r="J308" s="14">
        <f>IFERROR(VLOOKUP(C308,AGOSTO!B:F,3,0),"")</f>
        <v>1830.46</v>
      </c>
      <c r="K308" s="14">
        <f t="shared" si="8"/>
        <v>172.03999999999996</v>
      </c>
      <c r="L308" s="14">
        <f>IFERROR(VLOOKUP(C308,AGOSTO!B:H,7,0),"")</f>
        <v>1658.42</v>
      </c>
      <c r="M308" s="48" t="str">
        <f>IFERROR(VLOOKUP(C308,FÉRIAS!C:D,2,0),"")</f>
        <v/>
      </c>
      <c r="N308" s="33" t="str">
        <f>IFERROR(VLOOKUP(C308,#REF!,2,0),"")</f>
        <v/>
      </c>
    </row>
    <row r="309" spans="2:14" s="33" customFormat="1">
      <c r="B309" s="20">
        <f t="shared" si="9"/>
        <v>301</v>
      </c>
      <c r="C309" s="44">
        <v>2726</v>
      </c>
      <c r="D309" s="45" t="s">
        <v>212</v>
      </c>
      <c r="E309" s="20" t="str">
        <f>IFERROR(VLOOKUP(C309,SRA!B:I,8,0),"")</f>
        <v>CLT</v>
      </c>
      <c r="F309" s="32" t="s">
        <v>586</v>
      </c>
      <c r="G309" s="20" t="str">
        <f>IFERROR(VLOOKUP(VLOOKUP(C309,SRA!B:F,5,0),FUNÇÃO!A:B,2,0),"")</f>
        <v>TEC. EM ADM. E FI</v>
      </c>
      <c r="H309" s="14">
        <f>IFERROR(VLOOKUP(C309,SRA!B:T,18,0),"")</f>
        <v>1734.07</v>
      </c>
      <c r="I309" s="14">
        <f>IFERROR(VLOOKUP(C309,SRA!B:T,19,0),"")</f>
        <v>1250</v>
      </c>
      <c r="J309" s="14">
        <f>IFERROR(VLOOKUP(C309,AGOSTO!B:F,3,0),"")</f>
        <v>2984.07</v>
      </c>
      <c r="K309" s="14">
        <f t="shared" si="8"/>
        <v>338.92000000000007</v>
      </c>
      <c r="L309" s="14">
        <f>IFERROR(VLOOKUP(C309,AGOSTO!B:H,7,0),"")</f>
        <v>2645.15</v>
      </c>
      <c r="M309" s="48" t="str">
        <f>IFERROR(VLOOKUP(C309,FÉRIAS!C:D,2,0),"")</f>
        <v/>
      </c>
      <c r="N309" s="33" t="str">
        <f>IFERROR(VLOOKUP(C309,#REF!,2,0),"")</f>
        <v/>
      </c>
    </row>
    <row r="310" spans="2:14" s="33" customFormat="1">
      <c r="B310" s="20">
        <f t="shared" si="9"/>
        <v>302</v>
      </c>
      <c r="C310" s="44">
        <v>2732</v>
      </c>
      <c r="D310" s="45" t="s">
        <v>213</v>
      </c>
      <c r="E310" s="20" t="str">
        <f>IFERROR(VLOOKUP(C310,SRA!B:I,8,0),"")</f>
        <v>CLT</v>
      </c>
      <c r="F310" s="32" t="s">
        <v>586</v>
      </c>
      <c r="G310" s="20" t="str">
        <f>IFERROR(VLOOKUP(VLOOKUP(C310,SRA!B:F,5,0),FUNÇÃO!A:B,2,0),"")</f>
        <v>TEC. EM ADM. E FI</v>
      </c>
      <c r="H310" s="14">
        <f>IFERROR(VLOOKUP(C310,SRA!B:T,18,0),"")</f>
        <v>1651.49</v>
      </c>
      <c r="I310" s="14">
        <f>IFERROR(VLOOKUP(C310,SRA!B:T,19,0),"")</f>
        <v>0</v>
      </c>
      <c r="J310" s="14">
        <f>IFERROR(VLOOKUP(C310,AGOSTO!B:F,3,0),"")</f>
        <v>1651.49</v>
      </c>
      <c r="K310" s="14">
        <f t="shared" si="8"/>
        <v>661.06</v>
      </c>
      <c r="L310" s="14">
        <f>IFERROR(VLOOKUP(C310,AGOSTO!B:H,7,0),"")</f>
        <v>990.43000000000006</v>
      </c>
      <c r="M310" s="48" t="str">
        <f>IFERROR(VLOOKUP(C310,FÉRIAS!C:D,2,0),"")</f>
        <v/>
      </c>
      <c r="N310" s="33" t="str">
        <f>IFERROR(VLOOKUP(C310,#REF!,2,0),"")</f>
        <v/>
      </c>
    </row>
    <row r="311" spans="2:14" s="33" customFormat="1">
      <c r="B311" s="20">
        <f t="shared" si="9"/>
        <v>303</v>
      </c>
      <c r="C311" s="44">
        <v>2736</v>
      </c>
      <c r="D311" s="45" t="s">
        <v>467</v>
      </c>
      <c r="E311" s="20" t="str">
        <f>IFERROR(VLOOKUP(C311,SRA!B:I,8,0),"")</f>
        <v>CLT</v>
      </c>
      <c r="F311" s="32" t="s">
        <v>586</v>
      </c>
      <c r="G311" s="20" t="str">
        <f>IFERROR(VLOOKUP(VLOOKUP(C311,SRA!B:F,5,0),FUNÇÃO!A:B,2,0),"")</f>
        <v>TEC. EM ADM. E FI</v>
      </c>
      <c r="H311" s="14">
        <f>IFERROR(VLOOKUP(C311,SRA!B:T,18,0),"")</f>
        <v>1651.49</v>
      </c>
      <c r="I311" s="14">
        <f>IFERROR(VLOOKUP(C311,SRA!B:T,19,0),"")</f>
        <v>178.97</v>
      </c>
      <c r="J311" s="14">
        <f>IFERROR(VLOOKUP(C311,AGOSTO!B:F,3,0),"")</f>
        <v>1830.46</v>
      </c>
      <c r="K311" s="14">
        <f t="shared" si="8"/>
        <v>349.59999999999991</v>
      </c>
      <c r="L311" s="14">
        <f>IFERROR(VLOOKUP(C311,AGOSTO!B:H,7,0),"")</f>
        <v>1480.8600000000001</v>
      </c>
      <c r="M311" s="48" t="str">
        <f>IFERROR(VLOOKUP(C311,FÉRIAS!C:D,2,0),"")</f>
        <v/>
      </c>
      <c r="N311" s="33" t="str">
        <f>IFERROR(VLOOKUP(C311,#REF!,2,0),"")</f>
        <v/>
      </c>
    </row>
    <row r="312" spans="2:14" s="33" customFormat="1">
      <c r="B312" s="20">
        <f t="shared" si="9"/>
        <v>304</v>
      </c>
      <c r="C312" s="44">
        <v>2748</v>
      </c>
      <c r="D312" s="45" t="s">
        <v>214</v>
      </c>
      <c r="E312" s="20" t="str">
        <f>IFERROR(VLOOKUP(C312,SRA!B:I,8,0),"")</f>
        <v>CLT</v>
      </c>
      <c r="F312" s="32" t="s">
        <v>586</v>
      </c>
      <c r="G312" s="20" t="str">
        <f>IFERROR(VLOOKUP(VLOOKUP(C312,SRA!B:F,5,0),FUNÇÃO!A:B,2,0),"")</f>
        <v>OP. DE PROD. IND.</v>
      </c>
      <c r="H312" s="14">
        <f>IFERROR(VLOOKUP(C312,SRA!B:T,18,0),"")</f>
        <v>1237.53</v>
      </c>
      <c r="I312" s="14">
        <f>IFERROR(VLOOKUP(C312,SRA!B:T,19,0),"")</f>
        <v>0</v>
      </c>
      <c r="J312" s="14">
        <f>IFERROR(VLOOKUP(C312,AGOSTO!B:F,3,0),"")</f>
        <v>1375.03</v>
      </c>
      <c r="K312" s="14">
        <f t="shared" si="8"/>
        <v>812.52</v>
      </c>
      <c r="L312" s="14">
        <f>IFERROR(VLOOKUP(C312,AGOSTO!B:H,7,0),"")</f>
        <v>562.51</v>
      </c>
      <c r="M312" s="48" t="str">
        <f>IFERROR(VLOOKUP(C312,FÉRIAS!C:D,2,0),"")</f>
        <v/>
      </c>
      <c r="N312" s="33" t="str">
        <f>IFERROR(VLOOKUP(C312,#REF!,2,0),"")</f>
        <v/>
      </c>
    </row>
    <row r="313" spans="2:14" s="33" customFormat="1">
      <c r="B313" s="20">
        <f t="shared" si="9"/>
        <v>305</v>
      </c>
      <c r="C313" s="44">
        <v>2751</v>
      </c>
      <c r="D313" s="45" t="s">
        <v>215</v>
      </c>
      <c r="E313" s="20" t="str">
        <f>IFERROR(VLOOKUP(C313,SRA!B:I,8,0),"")</f>
        <v>CLT</v>
      </c>
      <c r="F313" s="32" t="s">
        <v>586</v>
      </c>
      <c r="G313" s="20" t="str">
        <f>IFERROR(VLOOKUP(VLOOKUP(C313,SRA!B:F,5,0),FUNÇÃO!A:B,2,0),"")</f>
        <v>OP. DE PROD. IND.</v>
      </c>
      <c r="H313" s="14">
        <f>IFERROR(VLOOKUP(C313,SRA!B:T,18,0),"")</f>
        <v>1504.27</v>
      </c>
      <c r="I313" s="14">
        <f>IFERROR(VLOOKUP(C313,SRA!B:T,19,0),"")</f>
        <v>0</v>
      </c>
      <c r="J313" s="14">
        <f>IFERROR(VLOOKUP(C313,AGOSTO!B:F,3,0),"")</f>
        <v>2218.67</v>
      </c>
      <c r="K313" s="14">
        <f t="shared" si="8"/>
        <v>1342.38</v>
      </c>
      <c r="L313" s="14">
        <f>IFERROR(VLOOKUP(C313,AGOSTO!B:H,7,0),"")</f>
        <v>876.29</v>
      </c>
      <c r="M313" s="48" t="str">
        <f>IFERROR(VLOOKUP(C313,FÉRIAS!C:D,2,0),"")</f>
        <v/>
      </c>
      <c r="N313" s="33" t="str">
        <f>IFERROR(VLOOKUP(C313,#REF!,2,0),"")</f>
        <v/>
      </c>
    </row>
    <row r="314" spans="2:14" s="33" customFormat="1">
      <c r="B314" s="20">
        <f t="shared" si="9"/>
        <v>306</v>
      </c>
      <c r="C314" s="44">
        <v>2754</v>
      </c>
      <c r="D314" s="45" t="s">
        <v>498</v>
      </c>
      <c r="E314" s="20" t="str">
        <f>IFERROR(VLOOKUP(C314,SRA!B:I,8,0),"")</f>
        <v>CLT</v>
      </c>
      <c r="F314" s="32" t="s">
        <v>700</v>
      </c>
      <c r="G314" s="20" t="str">
        <f>IFERROR(VLOOKUP(VLOOKUP(C314,SRA!B:F,5,0),FUNÇÃO!A:B,2,0),"")</f>
        <v>OP. DE PROD. IND.</v>
      </c>
      <c r="H314" s="14">
        <f>IFERROR(VLOOKUP(C314,SRA!B:T,18,0),"")</f>
        <v>1122.48</v>
      </c>
      <c r="I314" s="14">
        <f>IFERROR(VLOOKUP(C314,SRA!B:T,19,0),"")</f>
        <v>0</v>
      </c>
      <c r="J314" s="14">
        <v>0</v>
      </c>
      <c r="K314" s="14">
        <v>0</v>
      </c>
      <c r="L314" s="14">
        <v>0</v>
      </c>
      <c r="M314" s="48" t="str">
        <f>IFERROR(VLOOKUP(C314,FÉRIAS!C:D,2,0),"")</f>
        <v/>
      </c>
    </row>
    <row r="315" spans="2:14" s="33" customFormat="1">
      <c r="B315" s="20">
        <f t="shared" si="9"/>
        <v>307</v>
      </c>
      <c r="C315" s="44">
        <v>2757</v>
      </c>
      <c r="D315" s="45" t="s">
        <v>216</v>
      </c>
      <c r="E315" s="20" t="str">
        <f>IFERROR(VLOOKUP(C315,SRA!B:I,8,0),"")</f>
        <v>CLT</v>
      </c>
      <c r="F315" s="32" t="s">
        <v>586</v>
      </c>
      <c r="G315" s="20" t="str">
        <f>IFERROR(VLOOKUP(VLOOKUP(C315,SRA!B:F,5,0),FUNÇÃO!A:B,2,0),"")</f>
        <v>OP. DE PROD. IND.</v>
      </c>
      <c r="H315" s="14">
        <f>IFERROR(VLOOKUP(C315,SRA!B:T,18,0),"")</f>
        <v>1364.4</v>
      </c>
      <c r="I315" s="14">
        <f>IFERROR(VLOOKUP(C315,SRA!B:T,19,0),"")</f>
        <v>0</v>
      </c>
      <c r="J315" s="14">
        <f>IFERROR(VLOOKUP(C315,AGOSTO!B:F,3,0),"")</f>
        <v>2370.6</v>
      </c>
      <c r="K315" s="14">
        <f t="shared" si="8"/>
        <v>1906.6999999999998</v>
      </c>
      <c r="L315" s="14">
        <f>IFERROR(VLOOKUP(C315,AGOSTO!B:H,7,0),"")</f>
        <v>463.9</v>
      </c>
      <c r="M315" s="48" t="str">
        <f>IFERROR(VLOOKUP(C315,FÉRIAS!C:D,2,0),"")</f>
        <v/>
      </c>
      <c r="N315" s="33" t="str">
        <f>IFERROR(VLOOKUP(C315,#REF!,2,0),"")</f>
        <v/>
      </c>
    </row>
    <row r="316" spans="2:14" s="33" customFormat="1">
      <c r="B316" s="20">
        <f t="shared" si="9"/>
        <v>308</v>
      </c>
      <c r="C316" s="44">
        <v>2764</v>
      </c>
      <c r="D316" s="45" t="s">
        <v>217</v>
      </c>
      <c r="E316" s="20" t="str">
        <f>IFERROR(VLOOKUP(C316,SRA!B:I,8,0),"")</f>
        <v>CLT</v>
      </c>
      <c r="F316" s="32" t="s">
        <v>749</v>
      </c>
      <c r="G316" s="20" t="str">
        <f>IFERROR(VLOOKUP(VLOOKUP(C316,SRA!B:F,5,0),FUNÇÃO!A:B,2,0),"")</f>
        <v>OP. DE PROD. IND.</v>
      </c>
      <c r="H316" s="14">
        <f>IFERROR(VLOOKUP(C316,SRA!B:T,18,0),"")</f>
        <v>1237.53</v>
      </c>
      <c r="I316" s="14">
        <f>IFERROR(VLOOKUP(C316,SRA!B:T,19,0),"")</f>
        <v>0</v>
      </c>
      <c r="J316" s="14">
        <v>4056.03</v>
      </c>
      <c r="K316" s="14">
        <v>4056.03</v>
      </c>
      <c r="L316" s="14">
        <v>0</v>
      </c>
      <c r="M316" s="48" t="str">
        <f>IFERROR(VLOOKUP(C316,FÉRIAS!C:D,2,0),"")</f>
        <v/>
      </c>
      <c r="N316" s="33" t="str">
        <f>IFERROR(VLOOKUP(C316,#REF!,2,0),"")</f>
        <v/>
      </c>
    </row>
    <row r="317" spans="2:14" s="33" customFormat="1">
      <c r="B317" s="20">
        <f t="shared" si="9"/>
        <v>309</v>
      </c>
      <c r="C317" s="44">
        <v>2766</v>
      </c>
      <c r="D317" s="45" t="s">
        <v>218</v>
      </c>
      <c r="E317" s="20" t="str">
        <f>IFERROR(VLOOKUP(C317,SRA!B:I,8,0),"")</f>
        <v>CLT</v>
      </c>
      <c r="F317" s="32" t="s">
        <v>586</v>
      </c>
      <c r="G317" s="20" t="str">
        <f>IFERROR(VLOOKUP(VLOOKUP(C317,SRA!B:F,5,0),FUNÇÃO!A:B,2,0),"")</f>
        <v>TEC.EM QUALIDADE</v>
      </c>
      <c r="H317" s="14">
        <f>IFERROR(VLOOKUP(C317,SRA!B:T,18,0),"")</f>
        <v>1572.83</v>
      </c>
      <c r="I317" s="14">
        <f>IFERROR(VLOOKUP(C317,SRA!B:T,19,0),"")</f>
        <v>0</v>
      </c>
      <c r="J317" s="14">
        <f>IFERROR(VLOOKUP(C317,AGOSTO!B:F,3,0),"")</f>
        <v>1572.83</v>
      </c>
      <c r="K317" s="14">
        <f t="shared" si="8"/>
        <v>647.03</v>
      </c>
      <c r="L317" s="14">
        <f>IFERROR(VLOOKUP(C317,AGOSTO!B:H,7,0),"")</f>
        <v>925.8</v>
      </c>
      <c r="M317" s="48" t="str">
        <f>IFERROR(VLOOKUP(C317,FÉRIAS!C:D,2,0),"")</f>
        <v/>
      </c>
      <c r="N317" s="33" t="str">
        <f>IFERROR(VLOOKUP(C317,#REF!,2,0),"")</f>
        <v/>
      </c>
    </row>
    <row r="318" spans="2:14" s="33" customFormat="1">
      <c r="B318" s="20">
        <f t="shared" si="9"/>
        <v>310</v>
      </c>
      <c r="C318" s="44">
        <v>2768</v>
      </c>
      <c r="D318" s="45" t="s">
        <v>219</v>
      </c>
      <c r="E318" s="20" t="str">
        <f>IFERROR(VLOOKUP(C318,SRA!B:I,8,0),"")</f>
        <v>CLT</v>
      </c>
      <c r="F318" s="32" t="s">
        <v>586</v>
      </c>
      <c r="G318" s="20" t="str">
        <f>IFERROR(VLOOKUP(VLOOKUP(C318,SRA!B:F,5,0),FUNÇÃO!A:B,2,0),"")</f>
        <v>OP. DE PROD. IND.</v>
      </c>
      <c r="H318" s="14">
        <f>IFERROR(VLOOKUP(C318,SRA!B:T,18,0),"")</f>
        <v>1364.4</v>
      </c>
      <c r="I318" s="14">
        <f>IFERROR(VLOOKUP(C318,SRA!B:T,19,0),"")</f>
        <v>0</v>
      </c>
      <c r="J318" s="14">
        <f>IFERROR(VLOOKUP(C318,AGOSTO!B:F,3,0),"")</f>
        <v>1911.52</v>
      </c>
      <c r="K318" s="14">
        <f t="shared" si="8"/>
        <v>860.06</v>
      </c>
      <c r="L318" s="14">
        <f>IFERROR(VLOOKUP(C318,AGOSTO!B:H,7,0),"")</f>
        <v>1051.46</v>
      </c>
      <c r="M318" s="48" t="str">
        <f>IFERROR(VLOOKUP(C318,FÉRIAS!C:D,2,0),"")</f>
        <v/>
      </c>
      <c r="N318" s="33" t="str">
        <f>IFERROR(VLOOKUP(C318,#REF!,2,0),"")</f>
        <v/>
      </c>
    </row>
    <row r="319" spans="2:14" s="33" customFormat="1">
      <c r="B319" s="20">
        <f t="shared" si="9"/>
        <v>311</v>
      </c>
      <c r="C319" s="44">
        <v>2770</v>
      </c>
      <c r="D319" s="45" t="s">
        <v>220</v>
      </c>
      <c r="E319" s="20" t="str">
        <f>IFERROR(VLOOKUP(C319,SRA!B:I,8,0),"")</f>
        <v>CLT</v>
      </c>
      <c r="F319" s="32" t="s">
        <v>600</v>
      </c>
      <c r="G319" s="20" t="str">
        <f>IFERROR(VLOOKUP(VLOOKUP(C319,SRA!B:F,5,0),FUNÇÃO!A:B,2,0),"")</f>
        <v>OP. DE PROD. IND.</v>
      </c>
      <c r="H319" s="14">
        <f>IFERROR(VLOOKUP(C319,SRA!B:T,18,0),"")</f>
        <v>1122.48</v>
      </c>
      <c r="I319" s="14">
        <f>IFERROR(VLOOKUP(C319,SRA!B:T,19,0),"")</f>
        <v>0</v>
      </c>
      <c r="J319" s="14">
        <f>IFERROR(VLOOKUP(C319,AGOSTO!B:F,3,0),"")</f>
        <v>1122.48</v>
      </c>
      <c r="K319" s="14">
        <f t="shared" si="8"/>
        <v>442.83000000000004</v>
      </c>
      <c r="L319" s="14">
        <f>IFERROR(VLOOKUP(C319,AGOSTO!B:H,7,0),"")</f>
        <v>679.65</v>
      </c>
      <c r="M319" s="48" t="str">
        <f>IFERROR(VLOOKUP(C319,FÉRIAS!C:D,2,0),"")</f>
        <v>JOSE PIMENTEL SILVA</v>
      </c>
      <c r="N319" s="33" t="str">
        <f>IFERROR(VLOOKUP(C319,#REF!,2,0),"")</f>
        <v/>
      </c>
    </row>
    <row r="320" spans="2:14" s="33" customFormat="1">
      <c r="B320" s="20">
        <f t="shared" si="9"/>
        <v>312</v>
      </c>
      <c r="C320" s="44">
        <v>2772</v>
      </c>
      <c r="D320" s="45" t="s">
        <v>450</v>
      </c>
      <c r="E320" s="20" t="str">
        <f>IFERROR(VLOOKUP(C320,SRA!B:I,8,0),"")</f>
        <v>CLT</v>
      </c>
      <c r="F320" s="32" t="s">
        <v>586</v>
      </c>
      <c r="G320" s="20" t="str">
        <f>IFERROR(VLOOKUP(VLOOKUP(C320,SRA!B:F,5,0),FUNÇÃO!A:B,2,0),"")</f>
        <v>TEC. EM ADM. E FI</v>
      </c>
      <c r="H320" s="14">
        <f>IFERROR(VLOOKUP(C320,SRA!B:T,18,0),"")</f>
        <v>1651.49</v>
      </c>
      <c r="I320" s="14">
        <f>IFERROR(VLOOKUP(C320,SRA!B:T,19,0),"")</f>
        <v>0</v>
      </c>
      <c r="J320" s="14">
        <f>IFERROR(VLOOKUP(C320,AGOSTO!B:F,3,0),"")</f>
        <v>3647.01</v>
      </c>
      <c r="K320" s="14">
        <f t="shared" si="8"/>
        <v>2817.6200000000003</v>
      </c>
      <c r="L320" s="14">
        <f>IFERROR(VLOOKUP(C320,AGOSTO!B:H,7,0),"")</f>
        <v>829.39</v>
      </c>
      <c r="M320" s="48" t="str">
        <f>IFERROR(VLOOKUP(C320,FÉRIAS!C:D,2,0),"")</f>
        <v/>
      </c>
      <c r="N320" s="33" t="str">
        <f>IFERROR(VLOOKUP(C320,#REF!,2,0),"")</f>
        <v/>
      </c>
    </row>
    <row r="321" spans="2:14" s="33" customFormat="1">
      <c r="B321" s="20">
        <f t="shared" si="9"/>
        <v>313</v>
      </c>
      <c r="C321" s="44">
        <v>2773</v>
      </c>
      <c r="D321" s="45" t="s">
        <v>221</v>
      </c>
      <c r="E321" s="20" t="str">
        <f>IFERROR(VLOOKUP(C321,SRA!B:I,8,0),"")</f>
        <v>CLT</v>
      </c>
      <c r="F321" s="32" t="s">
        <v>586</v>
      </c>
      <c r="G321" s="20" t="str">
        <f>IFERROR(VLOOKUP(VLOOKUP(C321,SRA!B:F,5,0),FUNÇÃO!A:B,2,0),"")</f>
        <v>TEC.EM QUALIDADE</v>
      </c>
      <c r="H321" s="14">
        <f>IFERROR(VLOOKUP(C321,SRA!B:T,18,0),"")</f>
        <v>1572.83</v>
      </c>
      <c r="I321" s="14">
        <f>IFERROR(VLOOKUP(C321,SRA!B:T,19,0),"")</f>
        <v>0</v>
      </c>
      <c r="J321" s="14">
        <f>IFERROR(VLOOKUP(C321,AGOSTO!B:F,3,0),"")</f>
        <v>2276.11</v>
      </c>
      <c r="K321" s="14">
        <f t="shared" si="8"/>
        <v>1118.69</v>
      </c>
      <c r="L321" s="14">
        <f>IFERROR(VLOOKUP(C321,AGOSTO!B:H,7,0),"")</f>
        <v>1157.42</v>
      </c>
      <c r="M321" s="48" t="str">
        <f>IFERROR(VLOOKUP(C321,FÉRIAS!C:D,2,0),"")</f>
        <v/>
      </c>
      <c r="N321" s="33" t="str">
        <f>IFERROR(VLOOKUP(C321,#REF!,2,0),"")</f>
        <v/>
      </c>
    </row>
    <row r="322" spans="2:14" s="33" customFormat="1">
      <c r="B322" s="20">
        <f t="shared" si="9"/>
        <v>314</v>
      </c>
      <c r="C322" s="44">
        <v>2775</v>
      </c>
      <c r="D322" s="45" t="s">
        <v>222</v>
      </c>
      <c r="E322" s="20" t="str">
        <f>IFERROR(VLOOKUP(C322,SRA!B:I,8,0),"")</f>
        <v>CLT</v>
      </c>
      <c r="F322" s="32" t="s">
        <v>586</v>
      </c>
      <c r="G322" s="20" t="str">
        <f>IFERROR(VLOOKUP(VLOOKUP(C322,SRA!B:F,5,0),FUNÇÃO!A:B,2,0),"")</f>
        <v>TEC. EM ADM. E FI</v>
      </c>
      <c r="H322" s="14">
        <f>IFERROR(VLOOKUP(C322,SRA!B:T,18,0),"")</f>
        <v>1734.07</v>
      </c>
      <c r="I322" s="14">
        <f>IFERROR(VLOOKUP(C322,SRA!B:T,19,0),"")</f>
        <v>708.95</v>
      </c>
      <c r="J322" s="14">
        <f>IFERROR(VLOOKUP(C322,AGOSTO!B:F,3,0),"")</f>
        <v>2996.06</v>
      </c>
      <c r="K322" s="14">
        <f t="shared" si="8"/>
        <v>1330.6599999999999</v>
      </c>
      <c r="L322" s="14">
        <f>IFERROR(VLOOKUP(C322,AGOSTO!B:H,7,0),"")</f>
        <v>1665.4</v>
      </c>
      <c r="M322" s="48" t="str">
        <f>IFERROR(VLOOKUP(C322,FÉRIAS!C:D,2,0),"")</f>
        <v/>
      </c>
      <c r="N322" s="33" t="str">
        <f>IFERROR(VLOOKUP(C322,#REF!,2,0),"")</f>
        <v/>
      </c>
    </row>
    <row r="323" spans="2:14" s="33" customFormat="1">
      <c r="B323" s="20">
        <f t="shared" si="9"/>
        <v>315</v>
      </c>
      <c r="C323" s="44">
        <v>2779</v>
      </c>
      <c r="D323" s="45" t="s">
        <v>223</v>
      </c>
      <c r="E323" s="20" t="str">
        <f>IFERROR(VLOOKUP(C323,SRA!B:I,8,0),"")</f>
        <v>CLT</v>
      </c>
      <c r="F323" s="32" t="s">
        <v>586</v>
      </c>
      <c r="G323" s="20" t="str">
        <f>IFERROR(VLOOKUP(VLOOKUP(C323,SRA!B:F,5,0),FUNÇÃO!A:B,2,0),"")</f>
        <v>OP. DE PROD. IND.</v>
      </c>
      <c r="H323" s="14">
        <f>IFERROR(VLOOKUP(C323,SRA!B:T,18,0),"")</f>
        <v>1504.27</v>
      </c>
      <c r="I323" s="14">
        <f>IFERROR(VLOOKUP(C323,SRA!B:T,19,0),"")</f>
        <v>708.95</v>
      </c>
      <c r="J323" s="14">
        <f>IFERROR(VLOOKUP(C323,AGOSTO!B:F,3,0),"")</f>
        <v>3272.21</v>
      </c>
      <c r="K323" s="14">
        <f t="shared" si="8"/>
        <v>2264.44</v>
      </c>
      <c r="L323" s="14">
        <f>IFERROR(VLOOKUP(C323,AGOSTO!B:H,7,0),"")</f>
        <v>1007.77</v>
      </c>
      <c r="M323" s="48" t="str">
        <f>IFERROR(VLOOKUP(C323,FÉRIAS!C:D,2,0),"")</f>
        <v/>
      </c>
      <c r="N323" s="33" t="str">
        <f>IFERROR(VLOOKUP(C323,#REF!,2,0),"")</f>
        <v/>
      </c>
    </row>
    <row r="324" spans="2:14" s="33" customFormat="1">
      <c r="B324" s="20">
        <f t="shared" si="9"/>
        <v>316</v>
      </c>
      <c r="C324" s="44">
        <v>2782</v>
      </c>
      <c r="D324" s="45" t="s">
        <v>224</v>
      </c>
      <c r="E324" s="20" t="str">
        <f>IFERROR(VLOOKUP(C324,SRA!B:I,8,0),"")</f>
        <v>CLT</v>
      </c>
      <c r="F324" s="32" t="s">
        <v>586</v>
      </c>
      <c r="G324" s="20" t="str">
        <f>IFERROR(VLOOKUP(VLOOKUP(C324,SRA!B:F,5,0),FUNÇÃO!A:B,2,0),"")</f>
        <v>OP. DE PROD. IND.</v>
      </c>
      <c r="H324" s="14">
        <f>IFERROR(VLOOKUP(C324,SRA!B:T,18,0),"")</f>
        <v>1237.53</v>
      </c>
      <c r="I324" s="14">
        <f>IFERROR(VLOOKUP(C324,SRA!B:T,19,0),"")</f>
        <v>0</v>
      </c>
      <c r="J324" s="14">
        <f>IFERROR(VLOOKUP(C324,AGOSTO!B:F,3,0),"")</f>
        <v>1237.53</v>
      </c>
      <c r="K324" s="14">
        <f t="shared" si="8"/>
        <v>177.25</v>
      </c>
      <c r="L324" s="14">
        <f>IFERROR(VLOOKUP(C324,AGOSTO!B:H,7,0),"")</f>
        <v>1060.28</v>
      </c>
      <c r="M324" s="48" t="str">
        <f>IFERROR(VLOOKUP(C324,FÉRIAS!C:D,2,0),"")</f>
        <v/>
      </c>
      <c r="N324" s="33" t="str">
        <f>IFERROR(VLOOKUP(C324,#REF!,2,0),"")</f>
        <v/>
      </c>
    </row>
    <row r="325" spans="2:14" s="33" customFormat="1">
      <c r="B325" s="20">
        <f t="shared" si="9"/>
        <v>317</v>
      </c>
      <c r="C325" s="44">
        <v>2784</v>
      </c>
      <c r="D325" s="45" t="s">
        <v>225</v>
      </c>
      <c r="E325" s="20" t="str">
        <f>IFERROR(VLOOKUP(C325,SRA!B:I,8,0),"")</f>
        <v>CLT</v>
      </c>
      <c r="F325" s="32" t="s">
        <v>586</v>
      </c>
      <c r="G325" s="20" t="str">
        <f>IFERROR(VLOOKUP(VLOOKUP(C325,SRA!B:F,5,0),FUNÇÃO!A:B,2,0),"")</f>
        <v>OP. DE PROD. IND.</v>
      </c>
      <c r="H325" s="14">
        <f>IFERROR(VLOOKUP(C325,SRA!B:T,18,0),"")</f>
        <v>1299.4100000000001</v>
      </c>
      <c r="I325" s="14">
        <f>IFERROR(VLOOKUP(C325,SRA!B:T,19,0),"")</f>
        <v>0</v>
      </c>
      <c r="J325" s="14">
        <f>IFERROR(VLOOKUP(C325,AGOSTO!B:F,3,0),"")</f>
        <v>1877.09</v>
      </c>
      <c r="K325" s="14">
        <f t="shared" si="8"/>
        <v>1005.6299999999999</v>
      </c>
      <c r="L325" s="14">
        <f>IFERROR(VLOOKUP(C325,AGOSTO!B:H,7,0),"")</f>
        <v>871.46</v>
      </c>
      <c r="M325" s="48" t="str">
        <f>IFERROR(VLOOKUP(C325,FÉRIAS!C:D,2,0),"")</f>
        <v/>
      </c>
      <c r="N325" s="33" t="str">
        <f>IFERROR(VLOOKUP(C325,#REF!,2,0),"")</f>
        <v/>
      </c>
    </row>
    <row r="326" spans="2:14" s="33" customFormat="1">
      <c r="B326" s="20">
        <f t="shared" si="9"/>
        <v>318</v>
      </c>
      <c r="C326" s="44">
        <v>2785</v>
      </c>
      <c r="D326" s="45" t="s">
        <v>226</v>
      </c>
      <c r="E326" s="20" t="str">
        <f>IFERROR(VLOOKUP(C326,SRA!B:I,8,0),"")</f>
        <v>CLT</v>
      </c>
      <c r="F326" s="32" t="s">
        <v>586</v>
      </c>
      <c r="G326" s="20" t="str">
        <f>IFERROR(VLOOKUP(VLOOKUP(C326,SRA!B:F,5,0),FUNÇÃO!A:B,2,0),"")</f>
        <v>OP. DE PROD. IND.</v>
      </c>
      <c r="H326" s="14">
        <f>IFERROR(VLOOKUP(C326,SRA!B:T,18,0),"")</f>
        <v>1237.54</v>
      </c>
      <c r="I326" s="14">
        <f>IFERROR(VLOOKUP(C326,SRA!B:T,19,0),"")</f>
        <v>0</v>
      </c>
      <c r="J326" s="14">
        <f>IFERROR(VLOOKUP(C326,AGOSTO!B:F,3,0),"")</f>
        <v>1340.08</v>
      </c>
      <c r="K326" s="14">
        <f t="shared" si="8"/>
        <v>556.48</v>
      </c>
      <c r="L326" s="14">
        <f>IFERROR(VLOOKUP(C326,AGOSTO!B:H,7,0),"")</f>
        <v>783.59999999999991</v>
      </c>
      <c r="M326" s="48" t="str">
        <f>IFERROR(VLOOKUP(C326,FÉRIAS!C:D,2,0),"")</f>
        <v/>
      </c>
      <c r="N326" s="33" t="str">
        <f>IFERROR(VLOOKUP(C326,#REF!,2,0),"")</f>
        <v/>
      </c>
    </row>
    <row r="327" spans="2:14" s="33" customFormat="1">
      <c r="B327" s="20">
        <f t="shared" si="9"/>
        <v>319</v>
      </c>
      <c r="C327" s="44">
        <v>2788</v>
      </c>
      <c r="D327" s="45" t="s">
        <v>227</v>
      </c>
      <c r="E327" s="20" t="str">
        <f>IFERROR(VLOOKUP(C327,SRA!B:I,8,0),"")</f>
        <v>CLT</v>
      </c>
      <c r="F327" s="32" t="s">
        <v>586</v>
      </c>
      <c r="G327" s="20" t="str">
        <f>IFERROR(VLOOKUP(VLOOKUP(C327,SRA!B:F,5,0),FUNÇÃO!A:B,2,0),"")</f>
        <v>OP. DE PROD. IND.</v>
      </c>
      <c r="H327" s="14">
        <f>IFERROR(VLOOKUP(C327,SRA!B:T,18,0),"")</f>
        <v>1364.4</v>
      </c>
      <c r="I327" s="14">
        <f>IFERROR(VLOOKUP(C327,SRA!B:T,19,0),"")</f>
        <v>0</v>
      </c>
      <c r="J327" s="14">
        <f>IFERROR(VLOOKUP(C327,AGOSTO!B:F,3,0),"")</f>
        <v>1528.48</v>
      </c>
      <c r="K327" s="14">
        <f t="shared" si="8"/>
        <v>834.87</v>
      </c>
      <c r="L327" s="14">
        <f>IFERROR(VLOOKUP(C327,AGOSTO!B:H,7,0),"")</f>
        <v>693.61</v>
      </c>
      <c r="M327" s="48" t="str">
        <f>IFERROR(VLOOKUP(C327,FÉRIAS!C:D,2,0),"")</f>
        <v/>
      </c>
      <c r="N327" s="33" t="str">
        <f>IFERROR(VLOOKUP(C327,#REF!,2,0),"")</f>
        <v/>
      </c>
    </row>
    <row r="328" spans="2:14" s="33" customFormat="1">
      <c r="B328" s="20">
        <f t="shared" si="9"/>
        <v>320</v>
      </c>
      <c r="C328" s="44">
        <v>2790</v>
      </c>
      <c r="D328" s="45" t="s">
        <v>228</v>
      </c>
      <c r="E328" s="20" t="str">
        <f>IFERROR(VLOOKUP(C328,SRA!B:I,8,0),"")</f>
        <v>CLT</v>
      </c>
      <c r="F328" s="32" t="s">
        <v>586</v>
      </c>
      <c r="G328" s="20" t="str">
        <f>IFERROR(VLOOKUP(VLOOKUP(C328,SRA!B:F,5,0),FUNÇÃO!A:B,2,0),"")</f>
        <v>TEC. EM ADM. E FI</v>
      </c>
      <c r="H328" s="14">
        <f>IFERROR(VLOOKUP(C328,SRA!B:T,18,0),"")</f>
        <v>1651.49</v>
      </c>
      <c r="I328" s="14">
        <f>IFERROR(VLOOKUP(C328,SRA!B:T,19,0),"")</f>
        <v>930.5</v>
      </c>
      <c r="J328" s="14">
        <f>IFERROR(VLOOKUP(C328,AGOSTO!B:F,3,0),"")</f>
        <v>2581.9899999999998</v>
      </c>
      <c r="K328" s="14">
        <f t="shared" si="8"/>
        <v>1190.1399999999999</v>
      </c>
      <c r="L328" s="14">
        <f>IFERROR(VLOOKUP(C328,AGOSTO!B:H,7,0),"")</f>
        <v>1391.85</v>
      </c>
      <c r="M328" s="48" t="str">
        <f>IFERROR(VLOOKUP(C328,FÉRIAS!C:D,2,0),"")</f>
        <v/>
      </c>
      <c r="N328" s="33" t="str">
        <f>IFERROR(VLOOKUP(C328,#REF!,2,0),"")</f>
        <v/>
      </c>
    </row>
    <row r="329" spans="2:14" s="33" customFormat="1">
      <c r="B329" s="20">
        <f t="shared" si="9"/>
        <v>321</v>
      </c>
      <c r="C329" s="44">
        <v>2791</v>
      </c>
      <c r="D329" s="45" t="s">
        <v>229</v>
      </c>
      <c r="E329" s="20" t="str">
        <f>IFERROR(VLOOKUP(C329,SRA!B:I,8,0),"")</f>
        <v>CLT</v>
      </c>
      <c r="F329" s="32" t="s">
        <v>600</v>
      </c>
      <c r="G329" s="20" t="str">
        <f>IFERROR(VLOOKUP(VLOOKUP(C329,SRA!B:F,5,0),FUNÇÃO!A:B,2,0),"")</f>
        <v>FARMACEUTICO IND</v>
      </c>
      <c r="H329" s="14">
        <f>IFERROR(VLOOKUP(C329,SRA!B:T,18,0),"")</f>
        <v>4763.66</v>
      </c>
      <c r="I329" s="14">
        <f>IFERROR(VLOOKUP(C329,SRA!B:T,19,0),"")</f>
        <v>1993.92</v>
      </c>
      <c r="J329" s="14">
        <f>IFERROR(VLOOKUP(C329,AGOSTO!B:F,3,0),"")</f>
        <v>6757.58</v>
      </c>
      <c r="K329" s="14">
        <f t="shared" si="8"/>
        <v>1506.9300000000003</v>
      </c>
      <c r="L329" s="14">
        <f>IFERROR(VLOOKUP(C329,AGOSTO!B:H,7,0),"")</f>
        <v>5250.65</v>
      </c>
      <c r="M329" s="48" t="str">
        <f>IFERROR(VLOOKUP(C329,FÉRIAS!C:D,2,0),"")</f>
        <v>JOSIMAR SILVA</v>
      </c>
      <c r="N329" s="33" t="str">
        <f>IFERROR(VLOOKUP(C329,#REF!,2,0),"")</f>
        <v/>
      </c>
    </row>
    <row r="330" spans="2:14" s="33" customFormat="1">
      <c r="B330" s="20">
        <f t="shared" si="9"/>
        <v>322</v>
      </c>
      <c r="C330" s="44">
        <v>2797</v>
      </c>
      <c r="D330" s="45" t="s">
        <v>230</v>
      </c>
      <c r="E330" s="20" t="str">
        <f>IFERROR(VLOOKUP(C330,SRA!B:I,8,0),"")</f>
        <v>CLT</v>
      </c>
      <c r="F330" s="32" t="s">
        <v>586</v>
      </c>
      <c r="G330" s="20" t="str">
        <f>IFERROR(VLOOKUP(VLOOKUP(C330,SRA!B:F,5,0),FUNÇÃO!A:B,2,0),"")</f>
        <v>TEC. EM ADM. E FI</v>
      </c>
      <c r="H330" s="14">
        <f>IFERROR(VLOOKUP(C330,SRA!B:T,18,0),"")</f>
        <v>1651.49</v>
      </c>
      <c r="I330" s="14">
        <f>IFERROR(VLOOKUP(C330,SRA!B:T,19,0),"")</f>
        <v>1993.92</v>
      </c>
      <c r="J330" s="14">
        <f>IFERROR(VLOOKUP(C330,AGOSTO!B:F,3,0),"")</f>
        <v>4106.09</v>
      </c>
      <c r="K330" s="14">
        <f t="shared" ref="K330:K393" si="10">J330-L330</f>
        <v>3181.32</v>
      </c>
      <c r="L330" s="14">
        <f>IFERROR(VLOOKUP(C330,AGOSTO!B:H,7,0),"")</f>
        <v>924.77</v>
      </c>
      <c r="M330" s="48" t="str">
        <f>IFERROR(VLOOKUP(C330,FÉRIAS!C:D,2,0),"")</f>
        <v/>
      </c>
      <c r="N330" s="33" t="str">
        <f>IFERROR(VLOOKUP(C330,#REF!,2,0),"")</f>
        <v/>
      </c>
    </row>
    <row r="331" spans="2:14" s="33" customFormat="1">
      <c r="B331" s="20">
        <f t="shared" ref="B331:B394" si="11">B330+1</f>
        <v>323</v>
      </c>
      <c r="C331" s="44">
        <v>2798</v>
      </c>
      <c r="D331" s="45" t="s">
        <v>231</v>
      </c>
      <c r="E331" s="20" t="str">
        <f>IFERROR(VLOOKUP(C331,SRA!B:I,8,0),"")</f>
        <v>CLT</v>
      </c>
      <c r="F331" s="32" t="s">
        <v>586</v>
      </c>
      <c r="G331" s="20" t="str">
        <f>IFERROR(VLOOKUP(VLOOKUP(C331,SRA!B:F,5,0),FUNÇÃO!A:B,2,0),"")</f>
        <v>TEC. EM ADM. E FI</v>
      </c>
      <c r="H331" s="14">
        <f>IFERROR(VLOOKUP(C331,SRA!B:T,18,0),"")</f>
        <v>1651.49</v>
      </c>
      <c r="I331" s="14">
        <f>IFERROR(VLOOKUP(C331,SRA!B:T,19,0),"")</f>
        <v>1993.92</v>
      </c>
      <c r="J331" s="14">
        <f>IFERROR(VLOOKUP(C331,AGOSTO!B:F,3,0),"")</f>
        <v>3645.41</v>
      </c>
      <c r="K331" s="14">
        <f t="shared" si="10"/>
        <v>1049.3099999999995</v>
      </c>
      <c r="L331" s="14">
        <f>IFERROR(VLOOKUP(C331,AGOSTO!B:H,7,0),"")</f>
        <v>2596.1000000000004</v>
      </c>
      <c r="M331" s="48" t="str">
        <f>IFERROR(VLOOKUP(C331,FÉRIAS!C:D,2,0),"")</f>
        <v/>
      </c>
      <c r="N331" s="33" t="str">
        <f>IFERROR(VLOOKUP(C331,#REF!,2,0),"")</f>
        <v/>
      </c>
    </row>
    <row r="332" spans="2:14" s="33" customFormat="1">
      <c r="B332" s="20">
        <f t="shared" si="11"/>
        <v>324</v>
      </c>
      <c r="C332" s="44">
        <v>2799</v>
      </c>
      <c r="D332" s="45" t="s">
        <v>444</v>
      </c>
      <c r="E332" s="20" t="str">
        <f>IFERROR(VLOOKUP(C332,SRA!B:I,8,0),"")</f>
        <v>CLT</v>
      </c>
      <c r="F332" s="32" t="s">
        <v>586</v>
      </c>
      <c r="G332" s="20" t="str">
        <f>IFERROR(VLOOKUP(VLOOKUP(C332,SRA!B:F,5,0),FUNÇÃO!A:B,2,0),"")</f>
        <v>TEC. EM ADM. E FI</v>
      </c>
      <c r="H332" s="14">
        <f>IFERROR(VLOOKUP(C332,SRA!B:T,18,0),"")</f>
        <v>1651.49</v>
      </c>
      <c r="I332" s="14">
        <f>IFERROR(VLOOKUP(C332,SRA!B:T,19,0),"")</f>
        <v>178.97</v>
      </c>
      <c r="J332" s="14">
        <f>IFERROR(VLOOKUP(C332,AGOSTO!B:F,3,0),"")</f>
        <v>2106.98</v>
      </c>
      <c r="K332" s="14">
        <f t="shared" si="10"/>
        <v>466.32999999999993</v>
      </c>
      <c r="L332" s="14">
        <f>IFERROR(VLOOKUP(C332,AGOSTO!B:H,7,0),"")</f>
        <v>1640.65</v>
      </c>
      <c r="M332" s="48" t="str">
        <f>IFERROR(VLOOKUP(C332,FÉRIAS!C:D,2,0),"")</f>
        <v/>
      </c>
      <c r="N332" s="33" t="str">
        <f>IFERROR(VLOOKUP(C332,#REF!,2,0),"")</f>
        <v/>
      </c>
    </row>
    <row r="333" spans="2:14" s="33" customFormat="1">
      <c r="B333" s="20">
        <f t="shared" si="11"/>
        <v>325</v>
      </c>
      <c r="C333" s="44">
        <v>2801</v>
      </c>
      <c r="D333" s="45" t="s">
        <v>232</v>
      </c>
      <c r="E333" s="20" t="str">
        <f>IFERROR(VLOOKUP(C333,SRA!B:I,8,0),"")</f>
        <v>CLT</v>
      </c>
      <c r="F333" s="32" t="s">
        <v>586</v>
      </c>
      <c r="G333" s="20" t="str">
        <f>IFERROR(VLOOKUP(VLOOKUP(C333,SRA!B:F,5,0),FUNÇÃO!A:B,2,0),"")</f>
        <v>TEC. CONTABIL</v>
      </c>
      <c r="H333" s="14">
        <f>IFERROR(VLOOKUP(C333,SRA!B:T,18,0),"")</f>
        <v>4601.46</v>
      </c>
      <c r="I333" s="14">
        <f>IFERROR(VLOOKUP(C333,SRA!B:T,19,0),"")</f>
        <v>0</v>
      </c>
      <c r="J333" s="14">
        <f>IFERROR(VLOOKUP(C333,AGOSTO!B:F,3,0),"")</f>
        <v>4955.93</v>
      </c>
      <c r="K333" s="14">
        <f t="shared" si="10"/>
        <v>3225.9100000000003</v>
      </c>
      <c r="L333" s="14">
        <f>IFERROR(VLOOKUP(C333,AGOSTO!B:H,7,0),"")</f>
        <v>1730.02</v>
      </c>
      <c r="M333" s="48" t="str">
        <f>IFERROR(VLOOKUP(C333,FÉRIAS!C:D,2,0),"")</f>
        <v/>
      </c>
      <c r="N333" s="33" t="str">
        <f>IFERROR(VLOOKUP(C333,#REF!,2,0),"")</f>
        <v/>
      </c>
    </row>
    <row r="334" spans="2:14" s="33" customFormat="1">
      <c r="B334" s="20">
        <f t="shared" si="11"/>
        <v>326</v>
      </c>
      <c r="C334" s="44">
        <v>2806</v>
      </c>
      <c r="D334" s="45" t="s">
        <v>233</v>
      </c>
      <c r="E334" s="20" t="str">
        <f>IFERROR(VLOOKUP(C334,SRA!B:I,8,0),"")</f>
        <v>CLT</v>
      </c>
      <c r="F334" s="32" t="s">
        <v>586</v>
      </c>
      <c r="G334" s="20" t="str">
        <f>IFERROR(VLOOKUP(VLOOKUP(C334,SRA!B:F,5,0),FUNÇÃO!A:B,2,0),"")</f>
        <v>TEC. CONTABIL</v>
      </c>
      <c r="H334" s="14">
        <f>IFERROR(VLOOKUP(C334,SRA!B:T,18,0),"")</f>
        <v>1911.8</v>
      </c>
      <c r="I334" s="14">
        <f>IFERROR(VLOOKUP(C334,SRA!B:T,19,0),"")</f>
        <v>1993.92</v>
      </c>
      <c r="J334" s="14">
        <f>IFERROR(VLOOKUP(C334,AGOSTO!B:F,3,0),"")</f>
        <v>5164.22</v>
      </c>
      <c r="K334" s="14">
        <f t="shared" si="10"/>
        <v>2654.1800000000003</v>
      </c>
      <c r="L334" s="14">
        <f>IFERROR(VLOOKUP(C334,AGOSTO!B:H,7,0),"")</f>
        <v>2510.04</v>
      </c>
      <c r="M334" s="48" t="str">
        <f>IFERROR(VLOOKUP(C334,FÉRIAS!C:D,2,0),"")</f>
        <v/>
      </c>
      <c r="N334" s="33" t="str">
        <f>IFERROR(VLOOKUP(C334,#REF!,2,0),"")</f>
        <v/>
      </c>
    </row>
    <row r="335" spans="2:14" s="33" customFormat="1">
      <c r="B335" s="20">
        <f t="shared" si="11"/>
        <v>327</v>
      </c>
      <c r="C335" s="44">
        <v>2808</v>
      </c>
      <c r="D335" s="45" t="s">
        <v>451</v>
      </c>
      <c r="E335" s="20" t="str">
        <f>IFERROR(VLOOKUP(C335,SRA!B:I,8,0),"")</f>
        <v>CLT</v>
      </c>
      <c r="F335" s="32" t="s">
        <v>586</v>
      </c>
      <c r="G335" s="20" t="str">
        <f>IFERROR(VLOOKUP(VLOOKUP(C335,SRA!B:F,5,0),FUNÇÃO!A:B,2,0),"")</f>
        <v>TEC. EM ADM. E FI</v>
      </c>
      <c r="H335" s="14">
        <f>IFERROR(VLOOKUP(C335,SRA!B:T,18,0),"")</f>
        <v>1734.07</v>
      </c>
      <c r="I335" s="14">
        <f>IFERROR(VLOOKUP(C335,SRA!B:T,19,0),"")</f>
        <v>0</v>
      </c>
      <c r="J335" s="14">
        <f>IFERROR(VLOOKUP(C335,AGOSTO!B:F,3,0),"")</f>
        <v>2010.59</v>
      </c>
      <c r="K335" s="14">
        <f t="shared" si="10"/>
        <v>433.28999999999974</v>
      </c>
      <c r="L335" s="14">
        <f>IFERROR(VLOOKUP(C335,AGOSTO!B:H,7,0),"")</f>
        <v>1577.3000000000002</v>
      </c>
      <c r="M335" s="48" t="str">
        <f>IFERROR(VLOOKUP(C335,FÉRIAS!C:D,2,0),"")</f>
        <v/>
      </c>
      <c r="N335" s="33" t="str">
        <f>IFERROR(VLOOKUP(C335,#REF!,2,0),"")</f>
        <v/>
      </c>
    </row>
    <row r="336" spans="2:14" s="33" customFormat="1">
      <c r="B336" s="20">
        <f t="shared" si="11"/>
        <v>328</v>
      </c>
      <c r="C336" s="44">
        <v>2816</v>
      </c>
      <c r="D336" s="45" t="s">
        <v>234</v>
      </c>
      <c r="E336" s="20" t="str">
        <f>IFERROR(VLOOKUP(C336,SRA!B:I,8,0),"")</f>
        <v>CLT</v>
      </c>
      <c r="F336" s="32" t="s">
        <v>586</v>
      </c>
      <c r="G336" s="20" t="str">
        <f>IFERROR(VLOOKUP(VLOOKUP(C336,SRA!B:F,5,0),FUNÇÃO!A:B,2,0),"")</f>
        <v>TEC.EM QUALIDADE</v>
      </c>
      <c r="H336" s="14">
        <f>IFERROR(VLOOKUP(C336,SRA!B:T,18,0),"")</f>
        <v>1572.83</v>
      </c>
      <c r="I336" s="14">
        <f>IFERROR(VLOOKUP(C336,SRA!B:T,19,0),"")</f>
        <v>0</v>
      </c>
      <c r="J336" s="14">
        <f>IFERROR(VLOOKUP(C336,AGOSTO!B:F,3,0),"")</f>
        <v>1938.44</v>
      </c>
      <c r="K336" s="14">
        <f t="shared" si="10"/>
        <v>672.05000000000018</v>
      </c>
      <c r="L336" s="14">
        <f>IFERROR(VLOOKUP(C336,AGOSTO!B:H,7,0),"")</f>
        <v>1266.3899999999999</v>
      </c>
      <c r="M336" s="48" t="str">
        <f>IFERROR(VLOOKUP(C336,FÉRIAS!C:D,2,0),"")</f>
        <v/>
      </c>
      <c r="N336" s="33" t="str">
        <f>IFERROR(VLOOKUP(C336,#REF!,2,0),"")</f>
        <v/>
      </c>
    </row>
    <row r="337" spans="2:14" s="33" customFormat="1">
      <c r="B337" s="20">
        <f t="shared" si="11"/>
        <v>329</v>
      </c>
      <c r="C337" s="44">
        <v>2819</v>
      </c>
      <c r="D337" s="45" t="s">
        <v>235</v>
      </c>
      <c r="E337" s="20" t="str">
        <f>IFERROR(VLOOKUP(C337,SRA!B:I,8,0),"")</f>
        <v>CLT</v>
      </c>
      <c r="F337" s="32" t="s">
        <v>586</v>
      </c>
      <c r="G337" s="20" t="str">
        <f>IFERROR(VLOOKUP(VLOOKUP(C337,SRA!B:F,5,0),FUNÇÃO!A:B,2,0),"")</f>
        <v>TEC. EM ADM. E FI</v>
      </c>
      <c r="H337" s="14">
        <f>IFERROR(VLOOKUP(C337,SRA!B:T,18,0),"")</f>
        <v>1651.49</v>
      </c>
      <c r="I337" s="14">
        <f>IFERROR(VLOOKUP(C337,SRA!B:T,19,0),"")</f>
        <v>5739.47</v>
      </c>
      <c r="J337" s="14">
        <f>IFERROR(VLOOKUP(C337,AGOSTO!B:F,3,0),"")</f>
        <v>7390.96</v>
      </c>
      <c r="K337" s="14">
        <f t="shared" si="10"/>
        <v>3112.46</v>
      </c>
      <c r="L337" s="14">
        <f>IFERROR(VLOOKUP(C337,AGOSTO!B:H,7,0),"")</f>
        <v>4278.5</v>
      </c>
      <c r="M337" s="48" t="str">
        <f>IFERROR(VLOOKUP(C337,FÉRIAS!C:D,2,0),"")</f>
        <v/>
      </c>
      <c r="N337" s="33" t="str">
        <f>IFERROR(VLOOKUP(C337,#REF!,2,0),"")</f>
        <v/>
      </c>
    </row>
    <row r="338" spans="2:14" s="33" customFormat="1">
      <c r="B338" s="20">
        <f t="shared" si="11"/>
        <v>330</v>
      </c>
      <c r="C338" s="44">
        <v>2820</v>
      </c>
      <c r="D338" s="45" t="s">
        <v>236</v>
      </c>
      <c r="E338" s="20" t="str">
        <f>IFERROR(VLOOKUP(C338,SRA!B:I,8,0),"")</f>
        <v>CLT</v>
      </c>
      <c r="F338" s="32" t="s">
        <v>586</v>
      </c>
      <c r="G338" s="20" t="str">
        <f>IFERROR(VLOOKUP(VLOOKUP(C338,SRA!B:F,5,0),FUNÇÃO!A:B,2,0),"")</f>
        <v>TEC. EM ADM. E FI</v>
      </c>
      <c r="H338" s="14">
        <f>IFERROR(VLOOKUP(C338,SRA!B:T,18,0),"")</f>
        <v>1651.49</v>
      </c>
      <c r="I338" s="14">
        <f>IFERROR(VLOOKUP(C338,SRA!B:T,19,0),"")</f>
        <v>3000</v>
      </c>
      <c r="J338" s="14">
        <f>IFERROR(VLOOKUP(C338,AGOSTO!B:F,3,0),"")</f>
        <v>8701.99</v>
      </c>
      <c r="K338" s="14">
        <f t="shared" si="10"/>
        <v>6265.49</v>
      </c>
      <c r="L338" s="14">
        <f>IFERROR(VLOOKUP(C338,AGOSTO!B:H,7,0),"")</f>
        <v>2436.5</v>
      </c>
      <c r="M338" s="48" t="str">
        <f>IFERROR(VLOOKUP(C338,FÉRIAS!C:D,2,0),"")</f>
        <v/>
      </c>
      <c r="N338" s="33" t="str">
        <f>IFERROR(VLOOKUP(C338,#REF!,2,0),"")</f>
        <v/>
      </c>
    </row>
    <row r="339" spans="2:14" s="33" customFormat="1">
      <c r="B339" s="20">
        <f t="shared" si="11"/>
        <v>331</v>
      </c>
      <c r="C339" s="44">
        <v>2821</v>
      </c>
      <c r="D339" s="45" t="s">
        <v>452</v>
      </c>
      <c r="E339" s="20" t="str">
        <f>IFERROR(VLOOKUP(C339,SRA!B:I,8,0),"")</f>
        <v>CLT</v>
      </c>
      <c r="F339" s="32" t="s">
        <v>586</v>
      </c>
      <c r="G339" s="20" t="str">
        <f>IFERROR(VLOOKUP(VLOOKUP(C339,SRA!B:F,5,0),FUNÇÃO!A:B,2,0),"")</f>
        <v>ANA ASS FARMACEUT</v>
      </c>
      <c r="H339" s="14">
        <f>IFERROR(VLOOKUP(C339,SRA!B:T,18,0),"")</f>
        <v>4043.17</v>
      </c>
      <c r="I339" s="14">
        <f>IFERROR(VLOOKUP(C339,SRA!B:T,19,0),"")</f>
        <v>0</v>
      </c>
      <c r="J339" s="14">
        <f>IFERROR(VLOOKUP(C339,AGOSTO!B:F,3,0),"")</f>
        <v>4043.17</v>
      </c>
      <c r="K339" s="14">
        <f t="shared" si="10"/>
        <v>636.69000000000005</v>
      </c>
      <c r="L339" s="14">
        <f>IFERROR(VLOOKUP(C339,AGOSTO!B:H,7,0),"")</f>
        <v>3406.48</v>
      </c>
      <c r="M339" s="48" t="str">
        <f>IFERROR(VLOOKUP(C339,FÉRIAS!C:D,2,0),"")</f>
        <v/>
      </c>
      <c r="N339" s="33" t="str">
        <f>IFERROR(VLOOKUP(C339,#REF!,2,0),"")</f>
        <v/>
      </c>
    </row>
    <row r="340" spans="2:14" s="33" customFormat="1">
      <c r="B340" s="20">
        <f t="shared" si="11"/>
        <v>332</v>
      </c>
      <c r="C340" s="44">
        <v>2823</v>
      </c>
      <c r="D340" s="45" t="s">
        <v>435</v>
      </c>
      <c r="E340" s="20" t="str">
        <f>IFERROR(VLOOKUP(C340,SRA!B:I,8,0),"")</f>
        <v>CLT</v>
      </c>
      <c r="F340" s="32" t="s">
        <v>586</v>
      </c>
      <c r="G340" s="20" t="str">
        <f>IFERROR(VLOOKUP(VLOOKUP(C340,SRA!B:F,5,0),FUNÇÃO!A:B,2,0),"")</f>
        <v>TEC. EM ADM. E FI</v>
      </c>
      <c r="H340" s="14">
        <f>IFERROR(VLOOKUP(C340,SRA!B:T,18,0),"")</f>
        <v>1651.49</v>
      </c>
      <c r="I340" s="14">
        <f>IFERROR(VLOOKUP(C340,SRA!B:T,19,0),"")</f>
        <v>0</v>
      </c>
      <c r="J340" s="14">
        <f>IFERROR(VLOOKUP(C340,AGOSTO!B:F,3,0),"")</f>
        <v>1651.49</v>
      </c>
      <c r="K340" s="14">
        <f t="shared" si="10"/>
        <v>651.31999999999994</v>
      </c>
      <c r="L340" s="14">
        <f>IFERROR(VLOOKUP(C340,AGOSTO!B:H,7,0),"")</f>
        <v>1000.1700000000001</v>
      </c>
      <c r="M340" s="48" t="str">
        <f>IFERROR(VLOOKUP(C340,FÉRIAS!C:D,2,0),"")</f>
        <v/>
      </c>
      <c r="N340" s="33" t="str">
        <f>IFERROR(VLOOKUP(C340,#REF!,2,0),"")</f>
        <v/>
      </c>
    </row>
    <row r="341" spans="2:14" s="33" customFormat="1">
      <c r="B341" s="20">
        <f t="shared" si="11"/>
        <v>333</v>
      </c>
      <c r="C341" s="44">
        <v>2824</v>
      </c>
      <c r="D341" s="45" t="s">
        <v>500</v>
      </c>
      <c r="E341" s="20" t="str">
        <f>IFERROR(VLOOKUP(C341,SRA!B:I,8,0),"")</f>
        <v>CLT</v>
      </c>
      <c r="F341" s="32" t="s">
        <v>700</v>
      </c>
      <c r="G341" s="20" t="str">
        <f>IFERROR(VLOOKUP(VLOOKUP(C341,SRA!B:F,5,0),FUNÇÃO!A:B,2,0),"")</f>
        <v>ANA ASS FARMACEUT</v>
      </c>
      <c r="H341" s="14">
        <f>IFERROR(VLOOKUP(C341,SRA!B:T,18,0),"")</f>
        <v>4043.16</v>
      </c>
      <c r="I341" s="14">
        <f>IFERROR(VLOOKUP(C341,SRA!B:T,19,0),"")</f>
        <v>0</v>
      </c>
      <c r="J341" s="14">
        <v>0</v>
      </c>
      <c r="K341" s="14">
        <v>0</v>
      </c>
      <c r="L341" s="14">
        <v>0</v>
      </c>
      <c r="M341" s="48" t="str">
        <f>IFERROR(VLOOKUP(C341,FÉRIAS!C:D,2,0),"")</f>
        <v/>
      </c>
    </row>
    <row r="342" spans="2:14" s="33" customFormat="1">
      <c r="B342" s="20">
        <f t="shared" si="11"/>
        <v>334</v>
      </c>
      <c r="C342" s="44">
        <v>2827</v>
      </c>
      <c r="D342" s="45" t="s">
        <v>462</v>
      </c>
      <c r="E342" s="20" t="str">
        <f>IFERROR(VLOOKUP(C342,SRA!B:I,8,0),"")</f>
        <v>CLT</v>
      </c>
      <c r="F342" s="32" t="s">
        <v>586</v>
      </c>
      <c r="G342" s="20" t="str">
        <f>IFERROR(VLOOKUP(VLOOKUP(C342,SRA!B:F,5,0),FUNÇÃO!A:B,2,0),"")</f>
        <v>TEC. EM ADM. E FI</v>
      </c>
      <c r="H342" s="14">
        <f>IFERROR(VLOOKUP(C342,SRA!B:T,18,0),"")</f>
        <v>1651.49</v>
      </c>
      <c r="I342" s="14">
        <f>IFERROR(VLOOKUP(C342,SRA!B:T,19,0),"")</f>
        <v>178.97</v>
      </c>
      <c r="J342" s="14">
        <f>IFERROR(VLOOKUP(C342,AGOSTO!B:F,3,0),"")</f>
        <v>1830.46</v>
      </c>
      <c r="K342" s="14">
        <f t="shared" si="10"/>
        <v>615.34999999999991</v>
      </c>
      <c r="L342" s="14">
        <f>IFERROR(VLOOKUP(C342,AGOSTO!B:H,7,0),"")</f>
        <v>1215.1100000000001</v>
      </c>
      <c r="M342" s="48" t="str">
        <f>IFERROR(VLOOKUP(C342,FÉRIAS!C:D,2,0),"")</f>
        <v/>
      </c>
      <c r="N342" s="33" t="str">
        <f>IFERROR(VLOOKUP(C342,#REF!,2,0),"")</f>
        <v/>
      </c>
    </row>
    <row r="343" spans="2:14" s="33" customFormat="1">
      <c r="B343" s="20">
        <f t="shared" si="11"/>
        <v>335</v>
      </c>
      <c r="C343" s="44">
        <v>2831</v>
      </c>
      <c r="D343" s="45" t="s">
        <v>237</v>
      </c>
      <c r="E343" s="20" t="str">
        <f>IFERROR(VLOOKUP(C343,SRA!B:I,8,0),"")</f>
        <v>CLT</v>
      </c>
      <c r="F343" s="32" t="s">
        <v>586</v>
      </c>
      <c r="G343" s="20" t="str">
        <f>IFERROR(VLOOKUP(VLOOKUP(C343,SRA!B:F,5,0),FUNÇÃO!A:B,2,0),"")</f>
        <v>TEC. EM ADM. E FI</v>
      </c>
      <c r="H343" s="14">
        <f>IFERROR(VLOOKUP(C343,SRA!B:T,18,0),"")</f>
        <v>1651.49</v>
      </c>
      <c r="I343" s="14">
        <f>IFERROR(VLOOKUP(C343,SRA!B:T,19,0),"")</f>
        <v>3000</v>
      </c>
      <c r="J343" s="14">
        <f>IFERROR(VLOOKUP(C343,AGOSTO!B:F,3,0),"")</f>
        <v>4651.49</v>
      </c>
      <c r="K343" s="14">
        <f t="shared" si="10"/>
        <v>1244.5199999999995</v>
      </c>
      <c r="L343" s="14">
        <f>IFERROR(VLOOKUP(C343,AGOSTO!B:H,7,0),"")</f>
        <v>3406.9700000000003</v>
      </c>
      <c r="M343" s="48" t="str">
        <f>IFERROR(VLOOKUP(C343,FÉRIAS!C:D,2,0),"")</f>
        <v/>
      </c>
      <c r="N343" s="33" t="str">
        <f>IFERROR(VLOOKUP(C343,#REF!,2,0),"")</f>
        <v/>
      </c>
    </row>
    <row r="344" spans="2:14" s="33" customFormat="1">
      <c r="B344" s="20">
        <f t="shared" si="11"/>
        <v>336</v>
      </c>
      <c r="C344" s="44">
        <v>2833</v>
      </c>
      <c r="D344" s="45" t="s">
        <v>238</v>
      </c>
      <c r="E344" s="20" t="str">
        <f>IFERROR(VLOOKUP(C344,SRA!B:I,8,0),"")</f>
        <v>CLT</v>
      </c>
      <c r="F344" s="32" t="s">
        <v>586</v>
      </c>
      <c r="G344" s="20" t="str">
        <f>IFERROR(VLOOKUP(VLOOKUP(C344,SRA!B:F,5,0),FUNÇÃO!A:B,2,0),"")</f>
        <v>TEC. EM ADM. E FI</v>
      </c>
      <c r="H344" s="14">
        <f>IFERROR(VLOOKUP(C344,SRA!B:T,18,0),"")</f>
        <v>1734.07</v>
      </c>
      <c r="I344" s="14">
        <f>IFERROR(VLOOKUP(C344,SRA!B:T,19,0),"")</f>
        <v>930.5</v>
      </c>
      <c r="J344" s="14">
        <f>IFERROR(VLOOKUP(C344,AGOSTO!B:F,3,0),"")</f>
        <v>3291.3</v>
      </c>
      <c r="K344" s="14">
        <f t="shared" si="10"/>
        <v>2385.3500000000004</v>
      </c>
      <c r="L344" s="14">
        <f>IFERROR(VLOOKUP(C344,AGOSTO!B:H,7,0),"")</f>
        <v>905.95</v>
      </c>
      <c r="M344" s="48" t="str">
        <f>IFERROR(VLOOKUP(C344,FÉRIAS!C:D,2,0),"")</f>
        <v/>
      </c>
      <c r="N344" s="33" t="str">
        <f>IFERROR(VLOOKUP(C344,#REF!,2,0),"")</f>
        <v/>
      </c>
    </row>
    <row r="345" spans="2:14" s="33" customFormat="1">
      <c r="B345" s="20">
        <f t="shared" si="11"/>
        <v>337</v>
      </c>
      <c r="C345" s="44">
        <v>2834</v>
      </c>
      <c r="D345" s="45" t="s">
        <v>239</v>
      </c>
      <c r="E345" s="20" t="str">
        <f>IFERROR(VLOOKUP(C345,SRA!B:I,8,0),"")</f>
        <v>CLT</v>
      </c>
      <c r="F345" s="32" t="s">
        <v>586</v>
      </c>
      <c r="G345" s="20" t="str">
        <f>IFERROR(VLOOKUP(VLOOKUP(C345,SRA!B:F,5,0),FUNÇÃO!A:B,2,0),"")</f>
        <v>TEC. EM ADM. E FI</v>
      </c>
      <c r="H345" s="14">
        <f>IFERROR(VLOOKUP(C345,SRA!B:T,18,0),"")</f>
        <v>1651.49</v>
      </c>
      <c r="I345" s="14">
        <f>IFERROR(VLOOKUP(C345,SRA!B:T,19,0),"")</f>
        <v>708.95</v>
      </c>
      <c r="J345" s="14">
        <f>IFERROR(VLOOKUP(C345,AGOSTO!B:F,3,0),"")</f>
        <v>2951.68</v>
      </c>
      <c r="K345" s="14">
        <f t="shared" si="10"/>
        <v>907.54</v>
      </c>
      <c r="L345" s="14">
        <f>IFERROR(VLOOKUP(C345,AGOSTO!B:H,7,0),"")</f>
        <v>2044.1399999999999</v>
      </c>
      <c r="M345" s="48" t="str">
        <f>IFERROR(VLOOKUP(C345,FÉRIAS!C:D,2,0),"")</f>
        <v/>
      </c>
      <c r="N345" s="33" t="str">
        <f>IFERROR(VLOOKUP(C345,#REF!,2,0),"")</f>
        <v/>
      </c>
    </row>
    <row r="346" spans="2:14" s="33" customFormat="1">
      <c r="B346" s="20">
        <f t="shared" si="11"/>
        <v>338</v>
      </c>
      <c r="C346" s="44">
        <v>2835</v>
      </c>
      <c r="D346" s="45" t="s">
        <v>479</v>
      </c>
      <c r="E346" s="20" t="str">
        <f>IFERROR(VLOOKUP(C346,SRA!B:I,8,0),"")</f>
        <v>CLT</v>
      </c>
      <c r="F346" s="32" t="s">
        <v>600</v>
      </c>
      <c r="G346" s="20" t="str">
        <f>IFERROR(VLOOKUP(VLOOKUP(C346,SRA!B:F,5,0),FUNÇÃO!A:B,2,0),"")</f>
        <v>TEC. EM ADM. E FI</v>
      </c>
      <c r="H346" s="14">
        <f>IFERROR(VLOOKUP(C346,SRA!B:T,18,0),"")</f>
        <v>1651.49</v>
      </c>
      <c r="I346" s="14">
        <f>IFERROR(VLOOKUP(C346,SRA!B:T,19,0),"")</f>
        <v>0</v>
      </c>
      <c r="J346" s="14">
        <f>IFERROR(VLOOKUP(C346,AGOSTO!B:F,3,0),"")</f>
        <v>1651.49</v>
      </c>
      <c r="K346" s="14">
        <f t="shared" si="10"/>
        <v>480.5</v>
      </c>
      <c r="L346" s="14">
        <f>IFERROR(VLOOKUP(C346,AGOSTO!B:H,7,0),"")</f>
        <v>1170.99</v>
      </c>
      <c r="M346" s="48" t="str">
        <f>IFERROR(VLOOKUP(C346,FÉRIAS!C:D,2,0),"")</f>
        <v>JOSE MARCELO DE FRANCA MATOS</v>
      </c>
      <c r="N346" s="33" t="str">
        <f>IFERROR(VLOOKUP(C346,#REF!,2,0),"")</f>
        <v/>
      </c>
    </row>
    <row r="347" spans="2:14" s="33" customFormat="1">
      <c r="B347" s="20">
        <f t="shared" si="11"/>
        <v>339</v>
      </c>
      <c r="C347" s="44">
        <v>2836</v>
      </c>
      <c r="D347" s="45" t="s">
        <v>473</v>
      </c>
      <c r="E347" s="20" t="str">
        <f>IFERROR(VLOOKUP(C347,SRA!B:I,8,0),"")</f>
        <v>CLT</v>
      </c>
      <c r="F347" s="32" t="s">
        <v>700</v>
      </c>
      <c r="G347" s="20" t="str">
        <f>IFERROR(VLOOKUP(VLOOKUP(C347,SRA!B:F,5,0),FUNÇÃO!A:B,2,0),"")</f>
        <v>TEC. EM ADM. E FI</v>
      </c>
      <c r="H347" s="14">
        <f>IFERROR(VLOOKUP(C347,SRA!B:T,18,0),"")</f>
        <v>1651.49</v>
      </c>
      <c r="I347" s="14">
        <f>IFERROR(VLOOKUP(C347,SRA!B:T,19,0),"")</f>
        <v>0</v>
      </c>
      <c r="J347" s="14">
        <f>IFERROR(VLOOKUP(C347,AGOSTO!B:F,3,0),"")</f>
        <v>2490.62</v>
      </c>
      <c r="K347" s="14">
        <f t="shared" si="10"/>
        <v>855.13999999999987</v>
      </c>
      <c r="L347" s="14">
        <f>IFERROR(VLOOKUP(C347,AGOSTO!B:H,7,0),"")</f>
        <v>1635.48</v>
      </c>
      <c r="M347" s="48" t="str">
        <f>IFERROR(VLOOKUP(C347,FÉRIAS!C:D,2,0),"")</f>
        <v/>
      </c>
    </row>
    <row r="348" spans="2:14" s="33" customFormat="1">
      <c r="B348" s="20">
        <f t="shared" si="11"/>
        <v>340</v>
      </c>
      <c r="C348" s="44">
        <v>2837</v>
      </c>
      <c r="D348" s="45" t="s">
        <v>240</v>
      </c>
      <c r="E348" s="20" t="str">
        <f>IFERROR(VLOOKUP(C348,SRA!B:I,8,0),"")</f>
        <v>CLT</v>
      </c>
      <c r="F348" s="32" t="s">
        <v>586</v>
      </c>
      <c r="G348" s="20" t="str">
        <f>IFERROR(VLOOKUP(VLOOKUP(C348,SRA!B:F,5,0),FUNÇÃO!A:B,2,0),"")</f>
        <v>TEC. EM ADM. E FI</v>
      </c>
      <c r="H348" s="14">
        <f>IFERROR(VLOOKUP(C348,SRA!B:T,18,0),"")</f>
        <v>1651.49</v>
      </c>
      <c r="I348" s="14">
        <f>IFERROR(VLOOKUP(C348,SRA!B:T,19,0),"")</f>
        <v>0</v>
      </c>
      <c r="J348" s="14">
        <f>IFERROR(VLOOKUP(C348,AGOSTO!B:F,3,0),"")</f>
        <v>1928.01</v>
      </c>
      <c r="K348" s="14">
        <f t="shared" si="10"/>
        <v>1252.4000000000001</v>
      </c>
      <c r="L348" s="14">
        <f>IFERROR(VLOOKUP(C348,AGOSTO!B:H,7,0),"")</f>
        <v>675.61</v>
      </c>
      <c r="M348" s="48" t="str">
        <f>IFERROR(VLOOKUP(C348,FÉRIAS!C:D,2,0),"")</f>
        <v/>
      </c>
      <c r="N348" s="33" t="str">
        <f>IFERROR(VLOOKUP(C348,#REF!,2,0),"")</f>
        <v/>
      </c>
    </row>
    <row r="349" spans="2:14" s="33" customFormat="1">
      <c r="B349" s="20">
        <f t="shared" si="11"/>
        <v>341</v>
      </c>
      <c r="C349" s="44">
        <v>2838</v>
      </c>
      <c r="D349" s="45" t="s">
        <v>439</v>
      </c>
      <c r="E349" s="20" t="str">
        <f>IFERROR(VLOOKUP(C349,SRA!B:I,8,0),"")</f>
        <v>CLT</v>
      </c>
      <c r="F349" s="32" t="s">
        <v>586</v>
      </c>
      <c r="G349" s="20" t="str">
        <f>IFERROR(VLOOKUP(VLOOKUP(C349,SRA!B:F,5,0),FUNÇÃO!A:B,2,0),"")</f>
        <v>TEC. EM ADM. E FI</v>
      </c>
      <c r="H349" s="14">
        <f>IFERROR(VLOOKUP(C349,SRA!B:T,18,0),"")</f>
        <v>1651.49</v>
      </c>
      <c r="I349" s="14">
        <f>IFERROR(VLOOKUP(C349,SRA!B:T,19,0),"")</f>
        <v>178.97</v>
      </c>
      <c r="J349" s="14">
        <f>IFERROR(VLOOKUP(C349,AGOSTO!B:F,3,0),"")</f>
        <v>1830.46</v>
      </c>
      <c r="K349" s="14">
        <f t="shared" si="10"/>
        <v>614.03</v>
      </c>
      <c r="L349" s="14">
        <f>IFERROR(VLOOKUP(C349,AGOSTO!B:H,7,0),"")</f>
        <v>1216.43</v>
      </c>
      <c r="M349" s="48" t="str">
        <f>IFERROR(VLOOKUP(C349,FÉRIAS!C:D,2,0),"")</f>
        <v/>
      </c>
      <c r="N349" s="33" t="str">
        <f>IFERROR(VLOOKUP(C349,#REF!,2,0),"")</f>
        <v/>
      </c>
    </row>
    <row r="350" spans="2:14" s="33" customFormat="1">
      <c r="B350" s="20">
        <f t="shared" si="11"/>
        <v>342</v>
      </c>
      <c r="C350" s="44">
        <v>2839</v>
      </c>
      <c r="D350" s="45" t="s">
        <v>241</v>
      </c>
      <c r="E350" s="20" t="str">
        <f>IFERROR(VLOOKUP(C350,SRA!B:I,8,0),"")</f>
        <v>CLT</v>
      </c>
      <c r="F350" s="32" t="s">
        <v>586</v>
      </c>
      <c r="G350" s="20" t="str">
        <f>IFERROR(VLOOKUP(VLOOKUP(C350,SRA!B:F,5,0),FUNÇÃO!A:B,2,0),"")</f>
        <v>TEC. CONTABIL</v>
      </c>
      <c r="H350" s="14">
        <f>IFERROR(VLOOKUP(C350,SRA!B:T,18,0),"")</f>
        <v>1911.8</v>
      </c>
      <c r="I350" s="14">
        <f>IFERROR(VLOOKUP(C350,SRA!B:T,19,0),"")</f>
        <v>1993.92</v>
      </c>
      <c r="J350" s="14">
        <f>IFERROR(VLOOKUP(C350,AGOSTO!B:F,3,0),"")</f>
        <v>3905.72</v>
      </c>
      <c r="K350" s="14">
        <f t="shared" si="10"/>
        <v>572.52</v>
      </c>
      <c r="L350" s="14">
        <f>IFERROR(VLOOKUP(C350,AGOSTO!B:H,7,0),"")</f>
        <v>3333.2</v>
      </c>
      <c r="M350" s="48" t="str">
        <f>IFERROR(VLOOKUP(C350,FÉRIAS!C:D,2,0),"")</f>
        <v/>
      </c>
      <c r="N350" s="33" t="str">
        <f>IFERROR(VLOOKUP(C350,#REF!,2,0),"")</f>
        <v/>
      </c>
    </row>
    <row r="351" spans="2:14" s="33" customFormat="1">
      <c r="B351" s="20">
        <f t="shared" si="11"/>
        <v>343</v>
      </c>
      <c r="C351" s="44">
        <v>2849</v>
      </c>
      <c r="D351" s="45" t="s">
        <v>242</v>
      </c>
      <c r="E351" s="20" t="str">
        <f>IFERROR(VLOOKUP(C351,SRA!B:I,8,0),"")</f>
        <v>CLT</v>
      </c>
      <c r="F351" s="32" t="s">
        <v>586</v>
      </c>
      <c r="G351" s="20" t="str">
        <f>IFERROR(VLOOKUP(VLOOKUP(C351,SRA!B:F,5,0),FUNÇÃO!A:B,2,0),"")</f>
        <v>OP. DE PROD. IND.</v>
      </c>
      <c r="H351" s="14">
        <f>IFERROR(VLOOKUP(C351,SRA!B:T,18,0),"")</f>
        <v>1122.48</v>
      </c>
      <c r="I351" s="14">
        <f>IFERROR(VLOOKUP(C351,SRA!B:T,19,0),"")</f>
        <v>0</v>
      </c>
      <c r="J351" s="14">
        <f>IFERROR(VLOOKUP(C351,AGOSTO!B:F,3,0),"")</f>
        <v>1173.75</v>
      </c>
      <c r="K351" s="14">
        <f t="shared" si="10"/>
        <v>194.38</v>
      </c>
      <c r="L351" s="14">
        <f>IFERROR(VLOOKUP(C351,AGOSTO!B:H,7,0),"")</f>
        <v>979.37</v>
      </c>
      <c r="M351" s="48" t="str">
        <f>IFERROR(VLOOKUP(C351,FÉRIAS!C:D,2,0),"")</f>
        <v/>
      </c>
      <c r="N351" s="33" t="str">
        <f>IFERROR(VLOOKUP(C351,#REF!,2,0),"")</f>
        <v/>
      </c>
    </row>
    <row r="352" spans="2:14" s="33" customFormat="1">
      <c r="B352" s="20">
        <f t="shared" si="11"/>
        <v>344</v>
      </c>
      <c r="C352" s="44">
        <v>2850</v>
      </c>
      <c r="D352" s="45" t="s">
        <v>243</v>
      </c>
      <c r="E352" s="20" t="str">
        <f>IFERROR(VLOOKUP(C352,SRA!B:I,8,0),"")</f>
        <v>CLT</v>
      </c>
      <c r="F352" s="32" t="s">
        <v>586</v>
      </c>
      <c r="G352" s="20" t="str">
        <f>IFERROR(VLOOKUP(VLOOKUP(C352,SRA!B:F,5,0),FUNÇÃO!A:B,2,0),"")</f>
        <v>OP. DE PROD. IND.</v>
      </c>
      <c r="H352" s="14">
        <f>IFERROR(VLOOKUP(C352,SRA!B:T,18,0),"")</f>
        <v>1122.48</v>
      </c>
      <c r="I352" s="14">
        <f>IFERROR(VLOOKUP(C352,SRA!B:T,19,0),"")</f>
        <v>0</v>
      </c>
      <c r="J352" s="14">
        <f>IFERROR(VLOOKUP(C352,AGOSTO!B:F,3,0),"")</f>
        <v>1621.36</v>
      </c>
      <c r="K352" s="14">
        <f t="shared" si="10"/>
        <v>1180.5899999999999</v>
      </c>
      <c r="L352" s="14">
        <f>IFERROR(VLOOKUP(C352,AGOSTO!B:H,7,0),"")</f>
        <v>440.77</v>
      </c>
      <c r="M352" s="48" t="str">
        <f>IFERROR(VLOOKUP(C352,FÉRIAS!C:D,2,0),"")</f>
        <v/>
      </c>
      <c r="N352" s="33" t="str">
        <f>IFERROR(VLOOKUP(C352,#REF!,2,0),"")</f>
        <v/>
      </c>
    </row>
    <row r="353" spans="2:14" s="33" customFormat="1">
      <c r="B353" s="20">
        <f t="shared" si="11"/>
        <v>345</v>
      </c>
      <c r="C353" s="44">
        <v>2853</v>
      </c>
      <c r="D353" s="45" t="s">
        <v>244</v>
      </c>
      <c r="E353" s="20" t="str">
        <f>IFERROR(VLOOKUP(C353,SRA!B:I,8,0),"")</f>
        <v>CLT</v>
      </c>
      <c r="F353" s="32" t="s">
        <v>586</v>
      </c>
      <c r="G353" s="20" t="str">
        <f>IFERROR(VLOOKUP(VLOOKUP(C353,SRA!B:F,5,0),FUNÇÃO!A:B,2,0),"")</f>
        <v>OP. DE PROD. IND.</v>
      </c>
      <c r="H353" s="14">
        <f>IFERROR(VLOOKUP(C353,SRA!B:T,18,0),"")</f>
        <v>1237.54</v>
      </c>
      <c r="I353" s="14">
        <f>IFERROR(VLOOKUP(C353,SRA!B:T,19,0),"")</f>
        <v>0</v>
      </c>
      <c r="J353" s="14">
        <f>IFERROR(VLOOKUP(C353,AGOSTO!B:F,3,0),"")</f>
        <v>1616.6</v>
      </c>
      <c r="K353" s="14">
        <f t="shared" si="10"/>
        <v>274.11999999999989</v>
      </c>
      <c r="L353" s="14">
        <f>IFERROR(VLOOKUP(C353,AGOSTO!B:H,7,0),"")</f>
        <v>1342.48</v>
      </c>
      <c r="M353" s="48" t="str">
        <f>IFERROR(VLOOKUP(C353,FÉRIAS!C:D,2,0),"")</f>
        <v/>
      </c>
      <c r="N353" s="33" t="str">
        <f>IFERROR(VLOOKUP(C353,#REF!,2,0),"")</f>
        <v/>
      </c>
    </row>
    <row r="354" spans="2:14" s="33" customFormat="1">
      <c r="B354" s="20">
        <f t="shared" si="11"/>
        <v>346</v>
      </c>
      <c r="C354" s="44">
        <v>2854</v>
      </c>
      <c r="D354" s="45" t="s">
        <v>245</v>
      </c>
      <c r="E354" s="20" t="str">
        <f>IFERROR(VLOOKUP(C354,SRA!B:I,8,0),"")</f>
        <v>CLT</v>
      </c>
      <c r="F354" s="32" t="s">
        <v>600</v>
      </c>
      <c r="G354" s="20" t="str">
        <f>IFERROR(VLOOKUP(VLOOKUP(C354,SRA!B:F,5,0),FUNÇÃO!A:B,2,0),"")</f>
        <v>OP. DE PROD. IND.</v>
      </c>
      <c r="H354" s="14">
        <f>IFERROR(VLOOKUP(C354,SRA!B:T,18,0),"")</f>
        <v>1122.48</v>
      </c>
      <c r="I354" s="14">
        <f>IFERROR(VLOOKUP(C354,SRA!B:T,19,0),"")</f>
        <v>0</v>
      </c>
      <c r="J354" s="14">
        <f>IFERROR(VLOOKUP(C354,AGOSTO!B:F,3,0),"")</f>
        <v>1122.48</v>
      </c>
      <c r="K354" s="14">
        <f t="shared" si="10"/>
        <v>724.16000000000008</v>
      </c>
      <c r="L354" s="14">
        <f>IFERROR(VLOOKUP(C354,AGOSTO!B:H,7,0),"")</f>
        <v>398.32</v>
      </c>
      <c r="M354" s="48" t="str">
        <f>IFERROR(VLOOKUP(C354,FÉRIAS!C:D,2,0),"")</f>
        <v>ANDRE RICARDO CAMARA TORRES</v>
      </c>
      <c r="N354" s="33" t="str">
        <f>IFERROR(VLOOKUP(C354,#REF!,2,0),"")</f>
        <v/>
      </c>
    </row>
    <row r="355" spans="2:14" s="33" customFormat="1">
      <c r="B355" s="20">
        <f t="shared" si="11"/>
        <v>347</v>
      </c>
      <c r="C355" s="44">
        <v>2856</v>
      </c>
      <c r="D355" s="45" t="s">
        <v>246</v>
      </c>
      <c r="E355" s="20" t="str">
        <f>IFERROR(VLOOKUP(C355,SRA!B:I,8,0),"")</f>
        <v>CLT</v>
      </c>
      <c r="F355" s="32" t="s">
        <v>586</v>
      </c>
      <c r="G355" s="20" t="str">
        <f>IFERROR(VLOOKUP(VLOOKUP(C355,SRA!B:F,5,0),FUNÇÃO!A:B,2,0),"")</f>
        <v>TEC.EM QUALIDADE</v>
      </c>
      <c r="H355" s="14">
        <f>IFERROR(VLOOKUP(C355,SRA!B:T,18,0),"")</f>
        <v>1572.83</v>
      </c>
      <c r="I355" s="14">
        <f>IFERROR(VLOOKUP(C355,SRA!B:T,19,0),"")</f>
        <v>0</v>
      </c>
      <c r="J355" s="14">
        <f>IFERROR(VLOOKUP(C355,AGOSTO!B:F,3,0),"")</f>
        <v>2231.08</v>
      </c>
      <c r="K355" s="14">
        <f t="shared" si="10"/>
        <v>631.24</v>
      </c>
      <c r="L355" s="14">
        <f>IFERROR(VLOOKUP(C355,AGOSTO!B:H,7,0),"")</f>
        <v>1599.84</v>
      </c>
      <c r="M355" s="48" t="str">
        <f>IFERROR(VLOOKUP(C355,FÉRIAS!C:D,2,0),"")</f>
        <v/>
      </c>
      <c r="N355" s="33" t="str">
        <f>IFERROR(VLOOKUP(C355,#REF!,2,0),"")</f>
        <v/>
      </c>
    </row>
    <row r="356" spans="2:14" s="33" customFormat="1">
      <c r="B356" s="20">
        <f t="shared" si="11"/>
        <v>348</v>
      </c>
      <c r="C356" s="44">
        <v>2857</v>
      </c>
      <c r="D356" s="45" t="s">
        <v>247</v>
      </c>
      <c r="E356" s="20" t="str">
        <f>IFERROR(VLOOKUP(C356,SRA!B:I,8,0),"")</f>
        <v>CLT</v>
      </c>
      <c r="F356" s="32" t="s">
        <v>586</v>
      </c>
      <c r="G356" s="20" t="str">
        <f>IFERROR(VLOOKUP(VLOOKUP(C356,SRA!B:F,5,0),FUNÇÃO!A:B,2,0),"")</f>
        <v>TEC. EM ADM. E FI</v>
      </c>
      <c r="H356" s="14">
        <f>IFERROR(VLOOKUP(C356,SRA!B:T,18,0),"")</f>
        <v>1651.5</v>
      </c>
      <c r="I356" s="14">
        <f>IFERROR(VLOOKUP(C356,SRA!B:T,19,0),"")</f>
        <v>0</v>
      </c>
      <c r="J356" s="14">
        <f>IFERROR(VLOOKUP(C356,AGOSTO!B:F,3,0),"")</f>
        <v>1651.5</v>
      </c>
      <c r="K356" s="14">
        <f t="shared" si="10"/>
        <v>198.32000000000016</v>
      </c>
      <c r="L356" s="14">
        <f>IFERROR(VLOOKUP(C356,AGOSTO!B:H,7,0),"")</f>
        <v>1453.1799999999998</v>
      </c>
      <c r="M356" s="48" t="str">
        <f>IFERROR(VLOOKUP(C356,FÉRIAS!C:D,2,0),"")</f>
        <v/>
      </c>
      <c r="N356" s="33" t="str">
        <f>IFERROR(VLOOKUP(C356,#REF!,2,0),"")</f>
        <v/>
      </c>
    </row>
    <row r="357" spans="2:14" s="33" customFormat="1">
      <c r="B357" s="20">
        <f t="shared" si="11"/>
        <v>349</v>
      </c>
      <c r="C357" s="44">
        <v>2860</v>
      </c>
      <c r="D357" s="45" t="s">
        <v>248</v>
      </c>
      <c r="E357" s="20" t="str">
        <f>IFERROR(VLOOKUP(C357,SRA!B:I,8,0),"")</f>
        <v>CLT</v>
      </c>
      <c r="F357" s="32" t="s">
        <v>586</v>
      </c>
      <c r="G357" s="20" t="str">
        <f>IFERROR(VLOOKUP(VLOOKUP(C357,SRA!B:F,5,0),FUNÇÃO!A:B,2,0),"")</f>
        <v>OP. DE PROD. IND.</v>
      </c>
      <c r="H357" s="14">
        <f>IFERROR(VLOOKUP(C357,SRA!B:T,18,0),"")</f>
        <v>1122.48</v>
      </c>
      <c r="I357" s="14">
        <f>IFERROR(VLOOKUP(C357,SRA!B:T,19,0),"")</f>
        <v>0</v>
      </c>
      <c r="J357" s="14">
        <f>IFERROR(VLOOKUP(C357,AGOSTO!B:F,3,0),"")</f>
        <v>1517.89</v>
      </c>
      <c r="K357" s="14">
        <f t="shared" si="10"/>
        <v>1405.64</v>
      </c>
      <c r="L357" s="14">
        <f>IFERROR(VLOOKUP(C357,AGOSTO!B:H,7,0),"")</f>
        <v>112.25</v>
      </c>
      <c r="M357" s="48" t="str">
        <f>IFERROR(VLOOKUP(C357,FÉRIAS!C:D,2,0),"")</f>
        <v/>
      </c>
      <c r="N357" s="33" t="str">
        <f>IFERROR(VLOOKUP(C357,#REF!,2,0),"")</f>
        <v/>
      </c>
    </row>
    <row r="358" spans="2:14" s="33" customFormat="1">
      <c r="B358" s="20">
        <f t="shared" si="11"/>
        <v>350</v>
      </c>
      <c r="C358" s="44">
        <v>2863</v>
      </c>
      <c r="D358" s="45" t="s">
        <v>249</v>
      </c>
      <c r="E358" s="20" t="str">
        <f>IFERROR(VLOOKUP(C358,SRA!B:I,8,0),"")</f>
        <v>CLT</v>
      </c>
      <c r="F358" s="32" t="s">
        <v>586</v>
      </c>
      <c r="G358" s="20" t="str">
        <f>IFERROR(VLOOKUP(VLOOKUP(C358,SRA!B:F,5,0),FUNÇÃO!A:B,2,0),"")</f>
        <v>OP. DE PROD. IND.</v>
      </c>
      <c r="H358" s="14">
        <f>IFERROR(VLOOKUP(C358,SRA!B:T,18,0),"")</f>
        <v>1122.48</v>
      </c>
      <c r="I358" s="14">
        <f>IFERROR(VLOOKUP(C358,SRA!B:T,19,0),"")</f>
        <v>0</v>
      </c>
      <c r="J358" s="14">
        <f>IFERROR(VLOOKUP(C358,AGOSTO!B:F,3,0),"")</f>
        <v>1470.91</v>
      </c>
      <c r="K358" s="14">
        <f t="shared" si="10"/>
        <v>1358.66</v>
      </c>
      <c r="L358" s="14">
        <f>IFERROR(VLOOKUP(C358,AGOSTO!B:H,7,0),"")</f>
        <v>112.25</v>
      </c>
      <c r="M358" s="48" t="str">
        <f>IFERROR(VLOOKUP(C358,FÉRIAS!C:D,2,0),"")</f>
        <v/>
      </c>
      <c r="N358" s="33" t="str">
        <f>IFERROR(VLOOKUP(C358,#REF!,2,0),"")</f>
        <v/>
      </c>
    </row>
    <row r="359" spans="2:14" s="33" customFormat="1">
      <c r="B359" s="20">
        <f t="shared" si="11"/>
        <v>351</v>
      </c>
      <c r="C359" s="44">
        <v>2864</v>
      </c>
      <c r="D359" s="45" t="s">
        <v>250</v>
      </c>
      <c r="E359" s="20" t="str">
        <f>IFERROR(VLOOKUP(C359,SRA!B:I,8,0),"")</f>
        <v>CLT</v>
      </c>
      <c r="F359" s="32" t="s">
        <v>586</v>
      </c>
      <c r="G359" s="20" t="str">
        <f>IFERROR(VLOOKUP(VLOOKUP(C359,SRA!B:F,5,0),FUNÇÃO!A:B,2,0),"")</f>
        <v>OP. DE PROD. IND.</v>
      </c>
      <c r="H359" s="14">
        <f>IFERROR(VLOOKUP(C359,SRA!B:T,18,0),"")</f>
        <v>1299.4100000000001</v>
      </c>
      <c r="I359" s="14">
        <f>IFERROR(VLOOKUP(C359,SRA!B:T,19,0),"")</f>
        <v>708.95</v>
      </c>
      <c r="J359" s="14">
        <f>IFERROR(VLOOKUP(C359,AGOSTO!B:F,3,0),"")</f>
        <v>3041.72</v>
      </c>
      <c r="K359" s="14">
        <f t="shared" si="10"/>
        <v>1945.87</v>
      </c>
      <c r="L359" s="14">
        <f>IFERROR(VLOOKUP(C359,AGOSTO!B:H,7,0),"")</f>
        <v>1095.8499999999999</v>
      </c>
      <c r="M359" s="48" t="str">
        <f>IFERROR(VLOOKUP(C359,FÉRIAS!C:D,2,0),"")</f>
        <v/>
      </c>
      <c r="N359" s="33" t="str">
        <f>IFERROR(VLOOKUP(C359,#REF!,2,0),"")</f>
        <v/>
      </c>
    </row>
    <row r="360" spans="2:14" s="33" customFormat="1">
      <c r="B360" s="20">
        <f t="shared" si="11"/>
        <v>352</v>
      </c>
      <c r="C360" s="44">
        <v>2866</v>
      </c>
      <c r="D360" s="45" t="s">
        <v>251</v>
      </c>
      <c r="E360" s="20" t="str">
        <f>IFERROR(VLOOKUP(C360,SRA!B:I,8,0),"")</f>
        <v>CLT</v>
      </c>
      <c r="F360" s="32" t="s">
        <v>586</v>
      </c>
      <c r="G360" s="20" t="str">
        <f>IFERROR(VLOOKUP(VLOOKUP(C360,SRA!B:F,5,0),FUNÇÃO!A:B,2,0),"")</f>
        <v>OP. DE PROD. IND.</v>
      </c>
      <c r="H360" s="14">
        <f>IFERROR(VLOOKUP(C360,SRA!B:T,18,0),"")</f>
        <v>1122.48</v>
      </c>
      <c r="I360" s="14">
        <f>IFERROR(VLOOKUP(C360,SRA!B:T,19,0),"")</f>
        <v>930.5</v>
      </c>
      <c r="J360" s="14">
        <f>IFERROR(VLOOKUP(C360,AGOSTO!B:F,3,0),"")</f>
        <v>2965.42</v>
      </c>
      <c r="K360" s="14">
        <f t="shared" si="10"/>
        <v>1308.9000000000001</v>
      </c>
      <c r="L360" s="14">
        <f>IFERROR(VLOOKUP(C360,AGOSTO!B:H,7,0),"")</f>
        <v>1656.52</v>
      </c>
      <c r="M360" s="48" t="str">
        <f>IFERROR(VLOOKUP(C360,FÉRIAS!C:D,2,0),"")</f>
        <v/>
      </c>
      <c r="N360" s="33" t="str">
        <f>IFERROR(VLOOKUP(C360,#REF!,2,0),"")</f>
        <v/>
      </c>
    </row>
    <row r="361" spans="2:14" s="33" customFormat="1">
      <c r="B361" s="20">
        <f t="shared" si="11"/>
        <v>353</v>
      </c>
      <c r="C361" s="44">
        <v>2867</v>
      </c>
      <c r="D361" s="45" t="s">
        <v>252</v>
      </c>
      <c r="E361" s="20" t="str">
        <f>IFERROR(VLOOKUP(C361,SRA!B:I,8,0),"")</f>
        <v>CLT</v>
      </c>
      <c r="F361" s="32" t="s">
        <v>586</v>
      </c>
      <c r="G361" s="20" t="str">
        <f>IFERROR(VLOOKUP(VLOOKUP(C361,SRA!B:F,5,0),FUNÇÃO!A:B,2,0),"")</f>
        <v>OP. DE PROD. IND.</v>
      </c>
      <c r="H361" s="14">
        <f>IFERROR(VLOOKUP(C361,SRA!B:T,18,0),"")</f>
        <v>1237.53</v>
      </c>
      <c r="I361" s="14">
        <f>IFERROR(VLOOKUP(C361,SRA!B:T,19,0),"")</f>
        <v>0</v>
      </c>
      <c r="J361" s="14">
        <f>IFERROR(VLOOKUP(C361,AGOSTO!B:F,3,0),"")</f>
        <v>1237.53</v>
      </c>
      <c r="K361" s="14">
        <f t="shared" si="10"/>
        <v>331.32999999999993</v>
      </c>
      <c r="L361" s="14">
        <f>IFERROR(VLOOKUP(C361,AGOSTO!B:H,7,0),"")</f>
        <v>906.2</v>
      </c>
      <c r="M361" s="48" t="str">
        <f>IFERROR(VLOOKUP(C361,FÉRIAS!C:D,2,0),"")</f>
        <v/>
      </c>
      <c r="N361" s="33" t="str">
        <f>IFERROR(VLOOKUP(C361,#REF!,2,0),"")</f>
        <v/>
      </c>
    </row>
    <row r="362" spans="2:14" s="33" customFormat="1">
      <c r="B362" s="20">
        <f t="shared" si="11"/>
        <v>354</v>
      </c>
      <c r="C362" s="44">
        <v>2869</v>
      </c>
      <c r="D362" s="45" t="s">
        <v>253</v>
      </c>
      <c r="E362" s="20" t="str">
        <f>IFERROR(VLOOKUP(C362,SRA!B:I,8,0),"")</f>
        <v>CLT</v>
      </c>
      <c r="F362" s="32" t="s">
        <v>586</v>
      </c>
      <c r="G362" s="20" t="str">
        <f>IFERROR(VLOOKUP(VLOOKUP(C362,SRA!B:F,5,0),FUNÇÃO!A:B,2,0),"")</f>
        <v>OP. DE PROD. IND.</v>
      </c>
      <c r="H362" s="14">
        <f>IFERROR(VLOOKUP(C362,SRA!B:T,18,0),"")</f>
        <v>1122.48</v>
      </c>
      <c r="I362" s="14">
        <f>IFERROR(VLOOKUP(C362,SRA!B:T,19,0),"")</f>
        <v>0</v>
      </c>
      <c r="J362" s="14">
        <f>IFERROR(VLOOKUP(C362,AGOSTO!B:F,3,0),"")</f>
        <v>1122.48</v>
      </c>
      <c r="K362" s="14">
        <f t="shared" si="10"/>
        <v>229.10000000000002</v>
      </c>
      <c r="L362" s="14">
        <f>IFERROR(VLOOKUP(C362,AGOSTO!B:H,7,0),"")</f>
        <v>893.38</v>
      </c>
      <c r="M362" s="48" t="str">
        <f>IFERROR(VLOOKUP(C362,FÉRIAS!C:D,2,0),"")</f>
        <v/>
      </c>
      <c r="N362" s="33" t="str">
        <f>IFERROR(VLOOKUP(C362,#REF!,2,0),"")</f>
        <v/>
      </c>
    </row>
    <row r="363" spans="2:14" s="33" customFormat="1">
      <c r="B363" s="20">
        <f t="shared" si="11"/>
        <v>355</v>
      </c>
      <c r="C363" s="44">
        <v>2870</v>
      </c>
      <c r="D363" s="45" t="s">
        <v>254</v>
      </c>
      <c r="E363" s="20" t="str">
        <f>IFERROR(VLOOKUP(C363,SRA!B:I,8,0),"")</f>
        <v>CLT</v>
      </c>
      <c r="F363" s="32" t="s">
        <v>586</v>
      </c>
      <c r="G363" s="20" t="str">
        <f>IFERROR(VLOOKUP(VLOOKUP(C363,SRA!B:F,5,0),FUNÇÃO!A:B,2,0),"")</f>
        <v>OP. DE PROD. IND.</v>
      </c>
      <c r="H363" s="14">
        <f>IFERROR(VLOOKUP(C363,SRA!B:T,18,0),"")</f>
        <v>1237.55</v>
      </c>
      <c r="I363" s="14">
        <f>IFERROR(VLOOKUP(C363,SRA!B:T,19,0),"")</f>
        <v>0</v>
      </c>
      <c r="J363" s="14">
        <f>IFERROR(VLOOKUP(C363,AGOSTO!B:F,3,0),"")</f>
        <v>1237.55</v>
      </c>
      <c r="K363" s="14">
        <f t="shared" si="10"/>
        <v>579.88</v>
      </c>
      <c r="L363" s="14">
        <f>IFERROR(VLOOKUP(C363,AGOSTO!B:H,7,0),"")</f>
        <v>657.67</v>
      </c>
      <c r="M363" s="48" t="str">
        <f>IFERROR(VLOOKUP(C363,FÉRIAS!C:D,2,0),"")</f>
        <v/>
      </c>
      <c r="N363" s="33" t="str">
        <f>IFERROR(VLOOKUP(C363,#REF!,2,0),"")</f>
        <v/>
      </c>
    </row>
    <row r="364" spans="2:14" s="33" customFormat="1">
      <c r="B364" s="20">
        <f t="shared" si="11"/>
        <v>356</v>
      </c>
      <c r="C364" s="44">
        <v>2871</v>
      </c>
      <c r="D364" s="45" t="s">
        <v>255</v>
      </c>
      <c r="E364" s="20" t="str">
        <f>IFERROR(VLOOKUP(C364,SRA!B:I,8,0),"")</f>
        <v>CLT</v>
      </c>
      <c r="F364" s="32" t="s">
        <v>586</v>
      </c>
      <c r="G364" s="20" t="str">
        <f>IFERROR(VLOOKUP(VLOOKUP(C364,SRA!B:F,5,0),FUNÇÃO!A:B,2,0),"")</f>
        <v>OP. DE PROD. IND.</v>
      </c>
      <c r="H364" s="14">
        <f>IFERROR(VLOOKUP(C364,SRA!B:T,18,0),"")</f>
        <v>1237.54</v>
      </c>
      <c r="I364" s="14">
        <f>IFERROR(VLOOKUP(C364,SRA!B:T,19,0),"")</f>
        <v>0</v>
      </c>
      <c r="J364" s="14">
        <f>IFERROR(VLOOKUP(C364,AGOSTO!B:F,3,0),"")</f>
        <v>1288.81</v>
      </c>
      <c r="K364" s="14">
        <f t="shared" si="10"/>
        <v>592.66</v>
      </c>
      <c r="L364" s="14">
        <f>IFERROR(VLOOKUP(C364,AGOSTO!B:H,7,0),"")</f>
        <v>696.15</v>
      </c>
      <c r="M364" s="48" t="str">
        <f>IFERROR(VLOOKUP(C364,FÉRIAS!C:D,2,0),"")</f>
        <v/>
      </c>
      <c r="N364" s="33" t="str">
        <f>IFERROR(VLOOKUP(C364,#REF!,2,0),"")</f>
        <v/>
      </c>
    </row>
    <row r="365" spans="2:14" s="33" customFormat="1">
      <c r="B365" s="20">
        <f t="shared" si="11"/>
        <v>357</v>
      </c>
      <c r="C365" s="44">
        <v>2873</v>
      </c>
      <c r="D365" s="45" t="s">
        <v>440</v>
      </c>
      <c r="E365" s="20" t="str">
        <f>IFERROR(VLOOKUP(C365,SRA!B:I,8,0),"")</f>
        <v>CLT</v>
      </c>
      <c r="F365" s="32" t="s">
        <v>586</v>
      </c>
      <c r="G365" s="20" t="str">
        <f>IFERROR(VLOOKUP(VLOOKUP(C365,SRA!B:F,5,0),FUNÇÃO!A:B,2,0),"")</f>
        <v>ANA ASS FARMACEUT</v>
      </c>
      <c r="H365" s="14">
        <f>IFERROR(VLOOKUP(C365,SRA!B:T,18,0),"")</f>
        <v>4043.16</v>
      </c>
      <c r="I365" s="14">
        <f>IFERROR(VLOOKUP(C365,SRA!B:T,19,0),"")</f>
        <v>0</v>
      </c>
      <c r="J365" s="14">
        <f>IFERROR(VLOOKUP(C365,AGOSTO!B:F,3,0),"")</f>
        <v>4043.16</v>
      </c>
      <c r="K365" s="14">
        <f t="shared" si="10"/>
        <v>886.81999999999971</v>
      </c>
      <c r="L365" s="14">
        <f>IFERROR(VLOOKUP(C365,AGOSTO!B:H,7,0),"")</f>
        <v>3156.34</v>
      </c>
      <c r="M365" s="48" t="str">
        <f>IFERROR(VLOOKUP(C365,FÉRIAS!C:D,2,0),"")</f>
        <v/>
      </c>
      <c r="N365" s="33" t="str">
        <f>IFERROR(VLOOKUP(C365,#REF!,2,0),"")</f>
        <v/>
      </c>
    </row>
    <row r="366" spans="2:14" s="33" customFormat="1">
      <c r="B366" s="20">
        <f t="shared" si="11"/>
        <v>358</v>
      </c>
      <c r="C366" s="44">
        <v>2878</v>
      </c>
      <c r="D366" s="45" t="s">
        <v>453</v>
      </c>
      <c r="E366" s="20" t="str">
        <f>IFERROR(VLOOKUP(C366,SRA!B:I,8,0),"")</f>
        <v>CLT</v>
      </c>
      <c r="F366" s="32" t="s">
        <v>586</v>
      </c>
      <c r="G366" s="20" t="str">
        <f>IFERROR(VLOOKUP(VLOOKUP(C366,SRA!B:F,5,0),FUNÇÃO!A:B,2,0),"")</f>
        <v>TEC. EM ADM. E FI</v>
      </c>
      <c r="H366" s="14">
        <f>IFERROR(VLOOKUP(C366,SRA!B:T,18,0),"")</f>
        <v>1651.49</v>
      </c>
      <c r="I366" s="14">
        <f>IFERROR(VLOOKUP(C366,SRA!B:T,19,0),"")</f>
        <v>178.97</v>
      </c>
      <c r="J366" s="14">
        <f>IFERROR(VLOOKUP(C366,AGOSTO!B:F,3,0),"")</f>
        <v>1830.46</v>
      </c>
      <c r="K366" s="14">
        <f t="shared" si="10"/>
        <v>715.66000000000008</v>
      </c>
      <c r="L366" s="14">
        <f>IFERROR(VLOOKUP(C366,AGOSTO!B:H,7,0),"")</f>
        <v>1114.8</v>
      </c>
      <c r="M366" s="48" t="str">
        <f>IFERROR(VLOOKUP(C366,FÉRIAS!C:D,2,0),"")</f>
        <v/>
      </c>
      <c r="N366" s="33" t="str">
        <f>IFERROR(VLOOKUP(C366,#REF!,2,0),"")</f>
        <v/>
      </c>
    </row>
    <row r="367" spans="2:14" s="33" customFormat="1">
      <c r="B367" s="20">
        <f t="shared" si="11"/>
        <v>359</v>
      </c>
      <c r="C367" s="44">
        <v>2882</v>
      </c>
      <c r="D367" s="45" t="s">
        <v>256</v>
      </c>
      <c r="E367" s="20" t="str">
        <f>IFERROR(VLOOKUP(C367,SRA!B:I,8,0),"")</f>
        <v>CLT</v>
      </c>
      <c r="F367" s="32" t="s">
        <v>586</v>
      </c>
      <c r="G367" s="20" t="str">
        <f>IFERROR(VLOOKUP(VLOOKUP(C367,SRA!B:F,5,0),FUNÇÃO!A:B,2,0),"")</f>
        <v>OP. DE PROD. IND.</v>
      </c>
      <c r="H367" s="14">
        <f>IFERROR(VLOOKUP(C367,SRA!B:T,18,0),"")</f>
        <v>1237.53</v>
      </c>
      <c r="I367" s="14">
        <f>IFERROR(VLOOKUP(C367,SRA!B:T,19,0),"")</f>
        <v>0</v>
      </c>
      <c r="J367" s="14">
        <f>IFERROR(VLOOKUP(C367,AGOSTO!B:F,3,0),"")</f>
        <v>1616.59</v>
      </c>
      <c r="K367" s="14">
        <f t="shared" si="10"/>
        <v>681.31</v>
      </c>
      <c r="L367" s="14">
        <f>IFERROR(VLOOKUP(C367,AGOSTO!B:H,7,0),"")</f>
        <v>935.28</v>
      </c>
      <c r="M367" s="48" t="str">
        <f>IFERROR(VLOOKUP(C367,FÉRIAS!C:D,2,0),"")</f>
        <v/>
      </c>
      <c r="N367" s="33" t="str">
        <f>IFERROR(VLOOKUP(C367,#REF!,2,0),"")</f>
        <v/>
      </c>
    </row>
    <row r="368" spans="2:14" s="33" customFormat="1">
      <c r="B368" s="20">
        <f t="shared" si="11"/>
        <v>360</v>
      </c>
      <c r="C368" s="44">
        <v>2887</v>
      </c>
      <c r="D368" s="45" t="s">
        <v>257</v>
      </c>
      <c r="E368" s="20" t="str">
        <f>IFERROR(VLOOKUP(C368,SRA!B:I,8,0),"")</f>
        <v>CLT</v>
      </c>
      <c r="F368" s="32" t="s">
        <v>586</v>
      </c>
      <c r="G368" s="20" t="str">
        <f>IFERROR(VLOOKUP(VLOOKUP(C368,SRA!B:F,5,0),FUNÇÃO!A:B,2,0),"")</f>
        <v>TEC. EM ADM. E FI</v>
      </c>
      <c r="H368" s="14">
        <f>IFERROR(VLOOKUP(C368,SRA!B:T,18,0),"")</f>
        <v>1651.5</v>
      </c>
      <c r="I368" s="14">
        <f>IFERROR(VLOOKUP(C368,SRA!B:T,19,0),"")</f>
        <v>0</v>
      </c>
      <c r="J368" s="14">
        <f>IFERROR(VLOOKUP(C368,AGOSTO!B:F,3,0),"")</f>
        <v>2326.69</v>
      </c>
      <c r="K368" s="14">
        <f t="shared" si="10"/>
        <v>458.91000000000008</v>
      </c>
      <c r="L368" s="14">
        <f>IFERROR(VLOOKUP(C368,AGOSTO!B:H,7,0),"")</f>
        <v>1867.78</v>
      </c>
      <c r="M368" s="48" t="str">
        <f>IFERROR(VLOOKUP(C368,FÉRIAS!C:D,2,0),"")</f>
        <v/>
      </c>
      <c r="N368" s="33" t="str">
        <f>IFERROR(VLOOKUP(C368,#REF!,2,0),"")</f>
        <v/>
      </c>
    </row>
    <row r="369" spans="2:14" s="33" customFormat="1">
      <c r="B369" s="20">
        <f t="shared" si="11"/>
        <v>361</v>
      </c>
      <c r="C369" s="44">
        <v>2889</v>
      </c>
      <c r="D369" s="45" t="s">
        <v>258</v>
      </c>
      <c r="E369" s="20" t="str">
        <f>IFERROR(VLOOKUP(C369,SRA!B:I,8,0),"")</f>
        <v>CLT</v>
      </c>
      <c r="F369" s="32" t="s">
        <v>586</v>
      </c>
      <c r="G369" s="20" t="str">
        <f>IFERROR(VLOOKUP(VLOOKUP(C369,SRA!B:F,5,0),FUNÇÃO!A:B,2,0),"")</f>
        <v>TEC. CONTABIL</v>
      </c>
      <c r="H369" s="14">
        <f>IFERROR(VLOOKUP(C369,SRA!B:T,18,0),"")</f>
        <v>1911.8</v>
      </c>
      <c r="I369" s="14">
        <f>IFERROR(VLOOKUP(C369,SRA!B:T,19,0),"")</f>
        <v>0</v>
      </c>
      <c r="J369" s="14">
        <f>IFERROR(VLOOKUP(C369,AGOSTO!B:F,3,0),"")</f>
        <v>2908.76</v>
      </c>
      <c r="K369" s="14">
        <f t="shared" si="10"/>
        <v>1068.2400000000002</v>
      </c>
      <c r="L369" s="14">
        <f>IFERROR(VLOOKUP(C369,AGOSTO!B:H,7,0),"")</f>
        <v>1840.52</v>
      </c>
      <c r="M369" s="48" t="str">
        <f>IFERROR(VLOOKUP(C369,FÉRIAS!C:D,2,0),"")</f>
        <v/>
      </c>
      <c r="N369" s="33" t="str">
        <f>IFERROR(VLOOKUP(C369,#REF!,2,0),"")</f>
        <v/>
      </c>
    </row>
    <row r="370" spans="2:14" s="33" customFormat="1">
      <c r="B370" s="20">
        <f t="shared" si="11"/>
        <v>362</v>
      </c>
      <c r="C370" s="44">
        <v>2890</v>
      </c>
      <c r="D370" s="45" t="s">
        <v>259</v>
      </c>
      <c r="E370" s="20" t="str">
        <f>IFERROR(VLOOKUP(C370,SRA!B:I,8,0),"")</f>
        <v>CLT</v>
      </c>
      <c r="F370" s="32" t="s">
        <v>600</v>
      </c>
      <c r="G370" s="20" t="str">
        <f>IFERROR(VLOOKUP(VLOOKUP(C370,SRA!B:F,5,0),FUNÇÃO!A:B,2,0),"")</f>
        <v>OP. DE PROD. IND.</v>
      </c>
      <c r="H370" s="14">
        <f>IFERROR(VLOOKUP(C370,SRA!B:T,18,0),"")</f>
        <v>1122.48</v>
      </c>
      <c r="I370" s="14">
        <f>IFERROR(VLOOKUP(C370,SRA!B:T,19,0),"")</f>
        <v>0</v>
      </c>
      <c r="J370" s="14">
        <f>IFERROR(VLOOKUP(C370,AGOSTO!B:F,3,0),"")</f>
        <v>1122.48</v>
      </c>
      <c r="K370" s="14">
        <f t="shared" si="10"/>
        <v>238.13000000000011</v>
      </c>
      <c r="L370" s="14">
        <f>IFERROR(VLOOKUP(C370,AGOSTO!B:H,7,0),"")</f>
        <v>884.34999999999991</v>
      </c>
      <c r="M370" s="48" t="str">
        <f>IFERROR(VLOOKUP(C370,FÉRIAS!C:D,2,0),"")</f>
        <v>CLELIO FIRMINO SILVA</v>
      </c>
      <c r="N370" s="33" t="str">
        <f>IFERROR(VLOOKUP(C370,#REF!,2,0),"")</f>
        <v/>
      </c>
    </row>
    <row r="371" spans="2:14" s="33" customFormat="1">
      <c r="B371" s="20">
        <f t="shared" si="11"/>
        <v>363</v>
      </c>
      <c r="C371" s="44">
        <v>2891</v>
      </c>
      <c r="D371" s="45" t="s">
        <v>260</v>
      </c>
      <c r="E371" s="20" t="str">
        <f>IFERROR(VLOOKUP(C371,SRA!B:I,8,0),"")</f>
        <v>CLT</v>
      </c>
      <c r="F371" s="32" t="s">
        <v>586</v>
      </c>
      <c r="G371" s="20" t="str">
        <f>IFERROR(VLOOKUP(VLOOKUP(C371,SRA!B:F,5,0),FUNÇÃO!A:B,2,0),"")</f>
        <v>OP. DE PROD. IND.</v>
      </c>
      <c r="H371" s="14">
        <f>IFERROR(VLOOKUP(C371,SRA!B:T,18,0),"")</f>
        <v>1178.6099999999999</v>
      </c>
      <c r="I371" s="14">
        <f>IFERROR(VLOOKUP(C371,SRA!B:T,19,0),"")</f>
        <v>0</v>
      </c>
      <c r="J371" s="14">
        <f>IFERROR(VLOOKUP(C371,AGOSTO!B:F,3,0),"")</f>
        <v>1178.77</v>
      </c>
      <c r="K371" s="14">
        <f t="shared" si="10"/>
        <v>569.92999999999995</v>
      </c>
      <c r="L371" s="14">
        <f>IFERROR(VLOOKUP(C371,AGOSTO!B:H,7,0),"")</f>
        <v>608.84</v>
      </c>
      <c r="M371" s="48" t="str">
        <f>IFERROR(VLOOKUP(C371,FÉRIAS!C:D,2,0),"")</f>
        <v/>
      </c>
      <c r="N371" s="33" t="str">
        <f>IFERROR(VLOOKUP(C371,#REF!,2,0),"")</f>
        <v/>
      </c>
    </row>
    <row r="372" spans="2:14" s="33" customFormat="1">
      <c r="B372" s="20">
        <f t="shared" si="11"/>
        <v>364</v>
      </c>
      <c r="C372" s="44">
        <v>2894</v>
      </c>
      <c r="D372" s="45" t="s">
        <v>261</v>
      </c>
      <c r="E372" s="20" t="str">
        <f>IFERROR(VLOOKUP(C372,SRA!B:I,8,0),"")</f>
        <v>CLT</v>
      </c>
      <c r="F372" s="32" t="s">
        <v>586</v>
      </c>
      <c r="G372" s="20" t="str">
        <f>IFERROR(VLOOKUP(VLOOKUP(C372,SRA!B:F,5,0),FUNÇÃO!A:B,2,0),"")</f>
        <v>OP. DE PROD. IND.</v>
      </c>
      <c r="H372" s="14">
        <f>IFERROR(VLOOKUP(C372,SRA!B:T,18,0),"")</f>
        <v>1237.54</v>
      </c>
      <c r="I372" s="14">
        <f>IFERROR(VLOOKUP(C372,SRA!B:T,19,0),"")</f>
        <v>0</v>
      </c>
      <c r="J372" s="14">
        <f>IFERROR(VLOOKUP(C372,AGOSTO!B:F,3,0),"")</f>
        <v>1237.54</v>
      </c>
      <c r="K372" s="14">
        <f t="shared" si="10"/>
        <v>957.45</v>
      </c>
      <c r="L372" s="14">
        <f>IFERROR(VLOOKUP(C372,AGOSTO!B:H,7,0),"")</f>
        <v>280.08999999999997</v>
      </c>
      <c r="M372" s="48" t="str">
        <f>IFERROR(VLOOKUP(C372,FÉRIAS!C:D,2,0),"")</f>
        <v/>
      </c>
      <c r="N372" s="33" t="str">
        <f>IFERROR(VLOOKUP(C372,#REF!,2,0),"")</f>
        <v/>
      </c>
    </row>
    <row r="373" spans="2:14" s="33" customFormat="1">
      <c r="B373" s="20">
        <f t="shared" si="11"/>
        <v>365</v>
      </c>
      <c r="C373" s="44">
        <v>2895</v>
      </c>
      <c r="D373" s="45" t="s">
        <v>262</v>
      </c>
      <c r="E373" s="20" t="str">
        <f>IFERROR(VLOOKUP(C373,SRA!B:I,8,0),"")</f>
        <v>CLT</v>
      </c>
      <c r="F373" s="32" t="s">
        <v>586</v>
      </c>
      <c r="G373" s="20" t="str">
        <f>IFERROR(VLOOKUP(VLOOKUP(C373,SRA!B:F,5,0),FUNÇÃO!A:B,2,0),"")</f>
        <v>OP. DE PROD. IND.</v>
      </c>
      <c r="H373" s="14">
        <f>IFERROR(VLOOKUP(C373,SRA!B:T,18,0),"")</f>
        <v>1122.48</v>
      </c>
      <c r="I373" s="14">
        <f>IFERROR(VLOOKUP(C373,SRA!B:T,19,0),"")</f>
        <v>0</v>
      </c>
      <c r="J373" s="14">
        <f>IFERROR(VLOOKUP(C373,AGOSTO!B:F,3,0),"")</f>
        <v>1122.48</v>
      </c>
      <c r="K373" s="14">
        <f t="shared" si="10"/>
        <v>264.70000000000005</v>
      </c>
      <c r="L373" s="14">
        <f>IFERROR(VLOOKUP(C373,AGOSTO!B:H,7,0),"")</f>
        <v>857.78</v>
      </c>
      <c r="M373" s="48" t="str">
        <f>IFERROR(VLOOKUP(C373,FÉRIAS!C:D,2,0),"")</f>
        <v/>
      </c>
      <c r="N373" s="33" t="str">
        <f>IFERROR(VLOOKUP(C373,#REF!,2,0),"")</f>
        <v/>
      </c>
    </row>
    <row r="374" spans="2:14" s="33" customFormat="1">
      <c r="B374" s="20">
        <f t="shared" si="11"/>
        <v>366</v>
      </c>
      <c r="C374" s="44">
        <v>2904</v>
      </c>
      <c r="D374" s="45" t="s">
        <v>468</v>
      </c>
      <c r="E374" s="20" t="str">
        <f>IFERROR(VLOOKUP(C374,SRA!B:I,8,0),"")</f>
        <v>CLT</v>
      </c>
      <c r="F374" s="32" t="s">
        <v>586</v>
      </c>
      <c r="G374" s="20" t="str">
        <f>IFERROR(VLOOKUP(VLOOKUP(C374,SRA!B:F,5,0),FUNÇÃO!A:B,2,0),"")</f>
        <v>TEC. EM ADM. E FI</v>
      </c>
      <c r="H374" s="14">
        <f>IFERROR(VLOOKUP(C374,SRA!B:T,18,0),"")</f>
        <v>1651.5</v>
      </c>
      <c r="I374" s="14">
        <f>IFERROR(VLOOKUP(C374,SRA!B:T,19,0),"")</f>
        <v>0</v>
      </c>
      <c r="J374" s="14">
        <f>IFERROR(VLOOKUP(C374,AGOSTO!B:F,3,0),"")</f>
        <v>1651.5</v>
      </c>
      <c r="K374" s="14">
        <f t="shared" si="10"/>
        <v>358.61999999999989</v>
      </c>
      <c r="L374" s="14">
        <f>IFERROR(VLOOKUP(C374,AGOSTO!B:H,7,0),"")</f>
        <v>1292.8800000000001</v>
      </c>
      <c r="M374" s="48" t="str">
        <f>IFERROR(VLOOKUP(C374,FÉRIAS!C:D,2,0),"")</f>
        <v/>
      </c>
      <c r="N374" s="33" t="str">
        <f>IFERROR(VLOOKUP(C374,#REF!,2,0),"")</f>
        <v/>
      </c>
    </row>
    <row r="375" spans="2:14" s="33" customFormat="1">
      <c r="B375" s="20">
        <f t="shared" si="11"/>
        <v>367</v>
      </c>
      <c r="C375" s="44">
        <v>2906</v>
      </c>
      <c r="D375" s="45" t="s">
        <v>436</v>
      </c>
      <c r="E375" s="20" t="str">
        <f>IFERROR(VLOOKUP(C375,SRA!B:I,8,0),"")</f>
        <v>CLT</v>
      </c>
      <c r="F375" s="32" t="s">
        <v>586</v>
      </c>
      <c r="G375" s="20" t="str">
        <f>IFERROR(VLOOKUP(VLOOKUP(C375,SRA!B:F,5,0),FUNÇÃO!A:B,2,0),"")</f>
        <v>ANA ASS FARMACEUT</v>
      </c>
      <c r="H375" s="14">
        <f>IFERROR(VLOOKUP(C375,SRA!B:T,18,0),"")</f>
        <v>4043.16</v>
      </c>
      <c r="I375" s="14">
        <f>IFERROR(VLOOKUP(C375,SRA!B:T,19,0),"")</f>
        <v>0</v>
      </c>
      <c r="J375" s="14">
        <f>IFERROR(VLOOKUP(C375,AGOSTO!B:F,3,0),"")</f>
        <v>4319.68</v>
      </c>
      <c r="K375" s="14">
        <f t="shared" si="10"/>
        <v>1271.6900000000005</v>
      </c>
      <c r="L375" s="14">
        <f>IFERROR(VLOOKUP(C375,AGOSTO!B:H,7,0),"")</f>
        <v>3047.99</v>
      </c>
      <c r="M375" s="48" t="str">
        <f>IFERROR(VLOOKUP(C375,FÉRIAS!C:D,2,0),"")</f>
        <v/>
      </c>
      <c r="N375" s="33" t="str">
        <f>IFERROR(VLOOKUP(C375,#REF!,2,0),"")</f>
        <v/>
      </c>
    </row>
    <row r="376" spans="2:14" s="33" customFormat="1">
      <c r="B376" s="20">
        <f t="shared" si="11"/>
        <v>368</v>
      </c>
      <c r="C376" s="44">
        <v>2907</v>
      </c>
      <c r="D376" s="45" t="s">
        <v>263</v>
      </c>
      <c r="E376" s="20" t="str">
        <f>IFERROR(VLOOKUP(C376,SRA!B:I,8,0),"")</f>
        <v>CLT</v>
      </c>
      <c r="F376" s="32" t="s">
        <v>586</v>
      </c>
      <c r="G376" s="20" t="str">
        <f>IFERROR(VLOOKUP(VLOOKUP(C376,SRA!B:F,5,0),FUNÇÃO!A:B,2,0),"")</f>
        <v>TEC. EM ADM. E FI</v>
      </c>
      <c r="H376" s="14">
        <f>IFERROR(VLOOKUP(C376,SRA!B:T,18,0),"")</f>
        <v>1651.5</v>
      </c>
      <c r="I376" s="14">
        <f>IFERROR(VLOOKUP(C376,SRA!B:T,19,0),"")</f>
        <v>0</v>
      </c>
      <c r="J376" s="14">
        <f>IFERROR(VLOOKUP(C376,AGOSTO!B:F,3,0),"")</f>
        <v>1651.5</v>
      </c>
      <c r="K376" s="14">
        <f t="shared" si="10"/>
        <v>804.42000000000007</v>
      </c>
      <c r="L376" s="14">
        <f>IFERROR(VLOOKUP(C376,AGOSTO!B:H,7,0),"")</f>
        <v>847.07999999999993</v>
      </c>
      <c r="M376" s="48" t="str">
        <f>IFERROR(VLOOKUP(C376,FÉRIAS!C:D,2,0),"")</f>
        <v/>
      </c>
      <c r="N376" s="33" t="str">
        <f>IFERROR(VLOOKUP(C376,#REF!,2,0),"")</f>
        <v/>
      </c>
    </row>
    <row r="377" spans="2:14" s="33" customFormat="1">
      <c r="B377" s="20">
        <f t="shared" si="11"/>
        <v>369</v>
      </c>
      <c r="C377" s="44">
        <v>2909</v>
      </c>
      <c r="D377" s="45" t="s">
        <v>264</v>
      </c>
      <c r="E377" s="20" t="str">
        <f>IFERROR(VLOOKUP(C377,SRA!B:I,8,0),"")</f>
        <v>CLT</v>
      </c>
      <c r="F377" s="32" t="s">
        <v>586</v>
      </c>
      <c r="G377" s="20" t="str">
        <f>IFERROR(VLOOKUP(VLOOKUP(C377,SRA!B:F,5,0),FUNÇÃO!A:B,2,0),"")</f>
        <v>TEC. EM ADM. E FI</v>
      </c>
      <c r="H377" s="14">
        <f>IFERROR(VLOOKUP(C377,SRA!B:T,18,0),"")</f>
        <v>1651.5</v>
      </c>
      <c r="I377" s="14">
        <f>IFERROR(VLOOKUP(C377,SRA!B:T,19,0),"")</f>
        <v>0</v>
      </c>
      <c r="J377" s="14">
        <f>IFERROR(VLOOKUP(C377,AGOSTO!B:F,3,0),"")</f>
        <v>2664.28</v>
      </c>
      <c r="K377" s="14">
        <f t="shared" si="10"/>
        <v>301.13000000000011</v>
      </c>
      <c r="L377" s="14">
        <f>IFERROR(VLOOKUP(C377,AGOSTO!B:H,7,0),"")</f>
        <v>2363.15</v>
      </c>
      <c r="M377" s="48" t="str">
        <f>IFERROR(VLOOKUP(C377,FÉRIAS!C:D,2,0),"")</f>
        <v/>
      </c>
      <c r="N377" s="33" t="str">
        <f>IFERROR(VLOOKUP(C377,#REF!,2,0),"")</f>
        <v/>
      </c>
    </row>
    <row r="378" spans="2:14" s="33" customFormat="1">
      <c r="B378" s="20">
        <f t="shared" si="11"/>
        <v>370</v>
      </c>
      <c r="C378" s="44">
        <v>2910</v>
      </c>
      <c r="D378" s="45" t="s">
        <v>265</v>
      </c>
      <c r="E378" s="20" t="str">
        <f>IFERROR(VLOOKUP(C378,SRA!B:I,8,0),"")</f>
        <v>CLT</v>
      </c>
      <c r="F378" s="32" t="s">
        <v>586</v>
      </c>
      <c r="G378" s="20" t="str">
        <f>IFERROR(VLOOKUP(VLOOKUP(C378,SRA!B:F,5,0),FUNÇÃO!A:B,2,0),"")</f>
        <v>TEC. EM ADM. E FI</v>
      </c>
      <c r="H378" s="14">
        <f>IFERROR(VLOOKUP(C378,SRA!B:T,18,0),"")</f>
        <v>1734.07</v>
      </c>
      <c r="I378" s="14">
        <f>IFERROR(VLOOKUP(C378,SRA!B:T,19,0),"")</f>
        <v>3243.92</v>
      </c>
      <c r="J378" s="14">
        <f>IFERROR(VLOOKUP(C378,AGOSTO!B:F,3,0),"")</f>
        <v>5254.51</v>
      </c>
      <c r="K378" s="14">
        <f t="shared" si="10"/>
        <v>976.15999999999985</v>
      </c>
      <c r="L378" s="14">
        <f>IFERROR(VLOOKUP(C378,AGOSTO!B:H,7,0),"")</f>
        <v>4278.3500000000004</v>
      </c>
      <c r="M378" s="48" t="str">
        <f>IFERROR(VLOOKUP(C378,FÉRIAS!C:D,2,0),"")</f>
        <v/>
      </c>
      <c r="N378" s="33" t="str">
        <f>IFERROR(VLOOKUP(C378,#REF!,2,0),"")</f>
        <v/>
      </c>
    </row>
    <row r="379" spans="2:14" s="33" customFormat="1">
      <c r="B379" s="20">
        <f t="shared" si="11"/>
        <v>371</v>
      </c>
      <c r="C379" s="44">
        <v>2911</v>
      </c>
      <c r="D379" s="45" t="s">
        <v>266</v>
      </c>
      <c r="E379" s="20" t="str">
        <f>IFERROR(VLOOKUP(C379,SRA!B:I,8,0),"")</f>
        <v>CLT</v>
      </c>
      <c r="F379" s="32" t="s">
        <v>586</v>
      </c>
      <c r="G379" s="20" t="str">
        <f>IFERROR(VLOOKUP(VLOOKUP(C379,SRA!B:F,5,0),FUNÇÃO!A:B,2,0),"")</f>
        <v>OP. DE PROD. IND.</v>
      </c>
      <c r="H379" s="14">
        <f>IFERROR(VLOOKUP(C379,SRA!B:T,18,0),"")</f>
        <v>1237.53</v>
      </c>
      <c r="I379" s="14">
        <f>IFERROR(VLOOKUP(C379,SRA!B:T,19,0),"")</f>
        <v>0</v>
      </c>
      <c r="J379" s="14">
        <f>IFERROR(VLOOKUP(C379,AGOSTO!B:F,3,0),"")</f>
        <v>1544.25</v>
      </c>
      <c r="K379" s="14">
        <f t="shared" si="10"/>
        <v>712.74</v>
      </c>
      <c r="L379" s="14">
        <f>IFERROR(VLOOKUP(C379,AGOSTO!B:H,7,0),"")</f>
        <v>831.51</v>
      </c>
      <c r="M379" s="48" t="str">
        <f>IFERROR(VLOOKUP(C379,FÉRIAS!C:D,2,0),"")</f>
        <v/>
      </c>
      <c r="N379" s="33" t="str">
        <f>IFERROR(VLOOKUP(C379,#REF!,2,0),"")</f>
        <v/>
      </c>
    </row>
    <row r="380" spans="2:14" s="33" customFormat="1">
      <c r="B380" s="20">
        <f t="shared" si="11"/>
        <v>372</v>
      </c>
      <c r="C380" s="44">
        <v>2913</v>
      </c>
      <c r="D380" s="45" t="s">
        <v>267</v>
      </c>
      <c r="E380" s="20" t="str">
        <f>IFERROR(VLOOKUP(C380,SRA!B:I,8,0),"")</f>
        <v>CLT</v>
      </c>
      <c r="F380" s="32" t="s">
        <v>600</v>
      </c>
      <c r="G380" s="20" t="str">
        <f>IFERROR(VLOOKUP(VLOOKUP(C380,SRA!B:F,5,0),FUNÇÃO!A:B,2,0),"")</f>
        <v>OP. DE PROD. IND.</v>
      </c>
      <c r="H380" s="14">
        <f>IFERROR(VLOOKUP(C380,SRA!B:T,18,0),"")</f>
        <v>1237.53</v>
      </c>
      <c r="I380" s="14">
        <f>IFERROR(VLOOKUP(C380,SRA!B:T,19,0),"")</f>
        <v>0</v>
      </c>
      <c r="J380" s="14">
        <f>IFERROR(VLOOKUP(C380,AGOSTO!B:F,3,0),"")</f>
        <v>1237.53</v>
      </c>
      <c r="K380" s="14">
        <f t="shared" si="10"/>
        <v>182.52999999999997</v>
      </c>
      <c r="L380" s="14">
        <f>IFERROR(VLOOKUP(C380,AGOSTO!B:H,7,0),"")</f>
        <v>1055</v>
      </c>
      <c r="M380" s="48" t="str">
        <f>IFERROR(VLOOKUP(C380,FÉRIAS!C:D,2,0),"")</f>
        <v>CRISTIANE MARIA DA SILVA</v>
      </c>
      <c r="N380" s="33" t="str">
        <f>IFERROR(VLOOKUP(C380,#REF!,2,0),"")</f>
        <v/>
      </c>
    </row>
    <row r="381" spans="2:14" s="33" customFormat="1">
      <c r="B381" s="20">
        <f t="shared" si="11"/>
        <v>373</v>
      </c>
      <c r="C381" s="44">
        <v>2915</v>
      </c>
      <c r="D381" s="45" t="s">
        <v>268</v>
      </c>
      <c r="E381" s="20" t="str">
        <f>IFERROR(VLOOKUP(C381,SRA!B:I,8,0),"")</f>
        <v>CLT</v>
      </c>
      <c r="F381" s="32" t="s">
        <v>586</v>
      </c>
      <c r="G381" s="20" t="str">
        <f>IFERROR(VLOOKUP(VLOOKUP(C381,SRA!B:F,5,0),FUNÇÃO!A:B,2,0),"")</f>
        <v>OP. DE PROD. IND.</v>
      </c>
      <c r="H381" s="14">
        <f>IFERROR(VLOOKUP(C381,SRA!B:T,18,0),"")</f>
        <v>1237.53</v>
      </c>
      <c r="I381" s="14">
        <f>IFERROR(VLOOKUP(C381,SRA!B:T,19,0),"")</f>
        <v>0</v>
      </c>
      <c r="J381" s="14">
        <f>IFERROR(VLOOKUP(C381,AGOSTO!B:F,3,0),"")</f>
        <v>1661.83</v>
      </c>
      <c r="K381" s="14">
        <f t="shared" si="10"/>
        <v>883.62999999999988</v>
      </c>
      <c r="L381" s="14">
        <f>IFERROR(VLOOKUP(C381,AGOSTO!B:H,7,0),"")</f>
        <v>778.2</v>
      </c>
      <c r="M381" s="48" t="str">
        <f>IFERROR(VLOOKUP(C381,FÉRIAS!C:D,2,0),"")</f>
        <v/>
      </c>
      <c r="N381" s="33" t="str">
        <f>IFERROR(VLOOKUP(C381,#REF!,2,0),"")</f>
        <v/>
      </c>
    </row>
    <row r="382" spans="2:14" s="33" customFormat="1">
      <c r="B382" s="20">
        <f t="shared" si="11"/>
        <v>374</v>
      </c>
      <c r="C382" s="44">
        <v>2917</v>
      </c>
      <c r="D382" s="45" t="s">
        <v>269</v>
      </c>
      <c r="E382" s="20" t="str">
        <f>IFERROR(VLOOKUP(C382,SRA!B:I,8,0),"")</f>
        <v>CLT</v>
      </c>
      <c r="F382" s="32" t="s">
        <v>586</v>
      </c>
      <c r="G382" s="20" t="str">
        <f>IFERROR(VLOOKUP(VLOOKUP(C382,SRA!B:F,5,0),FUNÇÃO!A:B,2,0),"")</f>
        <v>OP. DE PROD. IND.</v>
      </c>
      <c r="H382" s="14">
        <f>IFERROR(VLOOKUP(C382,SRA!B:T,18,0),"")</f>
        <v>1299.4100000000001</v>
      </c>
      <c r="I382" s="14">
        <f>IFERROR(VLOOKUP(C382,SRA!B:T,19,0),"")</f>
        <v>0</v>
      </c>
      <c r="J382" s="14">
        <f>IFERROR(VLOOKUP(C382,AGOSTO!B:F,3,0),"")</f>
        <v>1928.2</v>
      </c>
      <c r="K382" s="14">
        <f t="shared" si="10"/>
        <v>1083.94</v>
      </c>
      <c r="L382" s="14">
        <f>IFERROR(VLOOKUP(C382,AGOSTO!B:H,7,0),"")</f>
        <v>844.26</v>
      </c>
      <c r="M382" s="48" t="str">
        <f>IFERROR(VLOOKUP(C382,FÉRIAS!C:D,2,0),"")</f>
        <v/>
      </c>
      <c r="N382" s="33" t="str">
        <f>IFERROR(VLOOKUP(C382,#REF!,2,0),"")</f>
        <v/>
      </c>
    </row>
    <row r="383" spans="2:14" s="33" customFormat="1">
      <c r="B383" s="20">
        <f t="shared" si="11"/>
        <v>375</v>
      </c>
      <c r="C383" s="44">
        <v>2918</v>
      </c>
      <c r="D383" s="45" t="s">
        <v>270</v>
      </c>
      <c r="E383" s="20" t="str">
        <f>IFERROR(VLOOKUP(C383,SRA!B:I,8,0),"")</f>
        <v>CLT</v>
      </c>
      <c r="F383" s="32" t="s">
        <v>586</v>
      </c>
      <c r="G383" s="20" t="str">
        <f>IFERROR(VLOOKUP(VLOOKUP(C383,SRA!B:F,5,0),FUNÇÃO!A:B,2,0),"")</f>
        <v>OP. DE PROD. IND.</v>
      </c>
      <c r="H383" s="14">
        <f>IFERROR(VLOOKUP(C383,SRA!B:T,18,0),"")</f>
        <v>1122.48</v>
      </c>
      <c r="I383" s="14">
        <f>IFERROR(VLOOKUP(C383,SRA!B:T,19,0),"")</f>
        <v>0</v>
      </c>
      <c r="J383" s="14">
        <f>IFERROR(VLOOKUP(C383,AGOSTO!B:F,3,0),"")</f>
        <v>1122.48</v>
      </c>
      <c r="K383" s="14">
        <f t="shared" si="10"/>
        <v>275.85000000000002</v>
      </c>
      <c r="L383" s="14">
        <f>IFERROR(VLOOKUP(C383,AGOSTO!B:H,7,0),"")</f>
        <v>846.63</v>
      </c>
      <c r="M383" s="48" t="str">
        <f>IFERROR(VLOOKUP(C383,FÉRIAS!C:D,2,0),"")</f>
        <v/>
      </c>
      <c r="N383" s="33" t="str">
        <f>IFERROR(VLOOKUP(C383,#REF!,2,0),"")</f>
        <v/>
      </c>
    </row>
    <row r="384" spans="2:14" s="33" customFormat="1">
      <c r="B384" s="20">
        <f t="shared" si="11"/>
        <v>376</v>
      </c>
      <c r="C384" s="44">
        <v>2921</v>
      </c>
      <c r="D384" s="45" t="s">
        <v>271</v>
      </c>
      <c r="E384" s="20" t="str">
        <f>IFERROR(VLOOKUP(C384,SRA!B:I,8,0),"")</f>
        <v>CLT</v>
      </c>
      <c r="F384" s="32" t="s">
        <v>586</v>
      </c>
      <c r="G384" s="20" t="str">
        <f>IFERROR(VLOOKUP(VLOOKUP(C384,SRA!B:F,5,0),FUNÇÃO!A:B,2,0),"")</f>
        <v>OP. DE PROD. IND.</v>
      </c>
      <c r="H384" s="14">
        <f>IFERROR(VLOOKUP(C384,SRA!B:T,18,0),"")</f>
        <v>1237.53</v>
      </c>
      <c r="I384" s="14">
        <f>IFERROR(VLOOKUP(C384,SRA!B:T,19,0),"")</f>
        <v>0</v>
      </c>
      <c r="J384" s="14">
        <f>IFERROR(VLOOKUP(C384,AGOSTO!B:F,3,0),"")</f>
        <v>2182.86</v>
      </c>
      <c r="K384" s="14">
        <f t="shared" si="10"/>
        <v>2170.48</v>
      </c>
      <c r="L384" s="14">
        <f>IFERROR(VLOOKUP(C384,AGOSTO!B:H,7,0),"")</f>
        <v>12.38</v>
      </c>
      <c r="M384" s="48" t="str">
        <f>IFERROR(VLOOKUP(C384,FÉRIAS!C:D,2,0),"")</f>
        <v/>
      </c>
      <c r="N384" s="33" t="str">
        <f>IFERROR(VLOOKUP(C384,#REF!,2,0),"")</f>
        <v/>
      </c>
    </row>
    <row r="385" spans="2:14" s="33" customFormat="1">
      <c r="B385" s="20">
        <f t="shared" si="11"/>
        <v>377</v>
      </c>
      <c r="C385" s="44">
        <v>2922</v>
      </c>
      <c r="D385" s="45" t="s">
        <v>272</v>
      </c>
      <c r="E385" s="20" t="str">
        <f>IFERROR(VLOOKUP(C385,SRA!B:I,8,0),"")</f>
        <v>CLT</v>
      </c>
      <c r="F385" s="32" t="s">
        <v>586</v>
      </c>
      <c r="G385" s="20" t="str">
        <f>IFERROR(VLOOKUP(VLOOKUP(C385,SRA!B:F,5,0),FUNÇÃO!A:B,2,0),"")</f>
        <v>OP. DE PROD. IND.</v>
      </c>
      <c r="H385" s="14">
        <f>IFERROR(VLOOKUP(C385,SRA!B:T,18,0),"")</f>
        <v>1299.4100000000001</v>
      </c>
      <c r="I385" s="14">
        <f>IFERROR(VLOOKUP(C385,SRA!B:T,19,0),"")</f>
        <v>0</v>
      </c>
      <c r="J385" s="14">
        <f>IFERROR(VLOOKUP(C385,AGOSTO!B:F,3,0),"")</f>
        <v>1299.4100000000001</v>
      </c>
      <c r="K385" s="14">
        <f t="shared" si="10"/>
        <v>217.81000000000017</v>
      </c>
      <c r="L385" s="14">
        <f>IFERROR(VLOOKUP(C385,AGOSTO!B:H,7,0),"")</f>
        <v>1081.5999999999999</v>
      </c>
      <c r="M385" s="48" t="str">
        <f>IFERROR(VLOOKUP(C385,FÉRIAS!C:D,2,0),"")</f>
        <v/>
      </c>
      <c r="N385" s="33" t="str">
        <f>IFERROR(VLOOKUP(C385,#REF!,2,0),"")</f>
        <v/>
      </c>
    </row>
    <row r="386" spans="2:14" s="33" customFormat="1">
      <c r="B386" s="20">
        <f t="shared" si="11"/>
        <v>378</v>
      </c>
      <c r="C386" s="44">
        <v>2924</v>
      </c>
      <c r="D386" s="45" t="s">
        <v>273</v>
      </c>
      <c r="E386" s="20" t="str">
        <f>IFERROR(VLOOKUP(C386,SRA!B:I,8,0),"")</f>
        <v>CLT</v>
      </c>
      <c r="F386" s="32" t="s">
        <v>586</v>
      </c>
      <c r="G386" s="20" t="str">
        <f>IFERROR(VLOOKUP(VLOOKUP(C386,SRA!B:F,5,0),FUNÇÃO!A:B,2,0),"")</f>
        <v>TEC. EM ADM. E FI</v>
      </c>
      <c r="H386" s="14">
        <f>IFERROR(VLOOKUP(C386,SRA!B:T,18,0),"")</f>
        <v>1651.49</v>
      </c>
      <c r="I386" s="14">
        <f>IFERROR(VLOOKUP(C386,SRA!B:T,19,0),"")</f>
        <v>0</v>
      </c>
      <c r="J386" s="14">
        <f>IFERROR(VLOOKUP(C386,AGOSTO!B:F,3,0),"")</f>
        <v>1651.49</v>
      </c>
      <c r="K386" s="14">
        <f t="shared" si="10"/>
        <v>441.8900000000001</v>
      </c>
      <c r="L386" s="14">
        <f>IFERROR(VLOOKUP(C386,AGOSTO!B:H,7,0),"")</f>
        <v>1209.5999999999999</v>
      </c>
      <c r="M386" s="48" t="str">
        <f>IFERROR(VLOOKUP(C386,FÉRIAS!C:D,2,0),"")</f>
        <v/>
      </c>
      <c r="N386" s="33" t="str">
        <f>IFERROR(VLOOKUP(C386,#REF!,2,0),"")</f>
        <v/>
      </c>
    </row>
    <row r="387" spans="2:14" s="33" customFormat="1">
      <c r="B387" s="20">
        <f t="shared" si="11"/>
        <v>379</v>
      </c>
      <c r="C387" s="44">
        <v>2926</v>
      </c>
      <c r="D387" s="45" t="s">
        <v>274</v>
      </c>
      <c r="E387" s="20" t="str">
        <f>IFERROR(VLOOKUP(C387,SRA!B:I,8,0),"")</f>
        <v>CLT</v>
      </c>
      <c r="F387" s="32" t="s">
        <v>586</v>
      </c>
      <c r="G387" s="20" t="str">
        <f>IFERROR(VLOOKUP(VLOOKUP(C387,SRA!B:F,5,0),FUNÇÃO!A:B,2,0),"")</f>
        <v>OP. DE PROD. IND.</v>
      </c>
      <c r="H387" s="14">
        <f>IFERROR(VLOOKUP(C387,SRA!B:T,18,0),"")</f>
        <v>1364.42</v>
      </c>
      <c r="I387" s="14">
        <f>IFERROR(VLOOKUP(C387,SRA!B:T,19,0),"")</f>
        <v>0</v>
      </c>
      <c r="J387" s="14">
        <f>IFERROR(VLOOKUP(C387,AGOSTO!B:F,3,0),"")</f>
        <v>2047.94</v>
      </c>
      <c r="K387" s="14">
        <f t="shared" si="10"/>
        <v>901.32000000000016</v>
      </c>
      <c r="L387" s="14">
        <f>IFERROR(VLOOKUP(C387,AGOSTO!B:H,7,0),"")</f>
        <v>1146.6199999999999</v>
      </c>
      <c r="M387" s="48" t="str">
        <f>IFERROR(VLOOKUP(C387,FÉRIAS!C:D,2,0),"")</f>
        <v/>
      </c>
      <c r="N387" s="33" t="str">
        <f>IFERROR(VLOOKUP(C387,#REF!,2,0),"")</f>
        <v/>
      </c>
    </row>
    <row r="388" spans="2:14" s="33" customFormat="1">
      <c r="B388" s="20">
        <f t="shared" si="11"/>
        <v>380</v>
      </c>
      <c r="C388" s="44">
        <v>2927</v>
      </c>
      <c r="D388" s="45" t="s">
        <v>275</v>
      </c>
      <c r="E388" s="20" t="str">
        <f>IFERROR(VLOOKUP(C388,SRA!B:I,8,0),"")</f>
        <v>CLT</v>
      </c>
      <c r="F388" s="32" t="s">
        <v>586</v>
      </c>
      <c r="G388" s="20" t="str">
        <f>IFERROR(VLOOKUP(VLOOKUP(C388,SRA!B:F,5,0),FUNÇÃO!A:B,2,0),"")</f>
        <v>OP. DE PROD. IND.</v>
      </c>
      <c r="H388" s="14">
        <f>IFERROR(VLOOKUP(C388,SRA!B:T,18,0),"")</f>
        <v>1237.54</v>
      </c>
      <c r="I388" s="14">
        <f>IFERROR(VLOOKUP(C388,SRA!B:T,19,0),"")</f>
        <v>0</v>
      </c>
      <c r="J388" s="14">
        <f>IFERROR(VLOOKUP(C388,AGOSTO!B:F,3,0),"")</f>
        <v>1616.6</v>
      </c>
      <c r="K388" s="14">
        <f t="shared" si="10"/>
        <v>734.52</v>
      </c>
      <c r="L388" s="14">
        <f>IFERROR(VLOOKUP(C388,AGOSTO!B:H,7,0),"")</f>
        <v>882.07999999999993</v>
      </c>
      <c r="M388" s="48" t="str">
        <f>IFERROR(VLOOKUP(C388,FÉRIAS!C:D,2,0),"")</f>
        <v/>
      </c>
      <c r="N388" s="33" t="str">
        <f>IFERROR(VLOOKUP(C388,#REF!,2,0),"")</f>
        <v/>
      </c>
    </row>
    <row r="389" spans="2:14" s="33" customFormat="1">
      <c r="B389" s="20">
        <f t="shared" si="11"/>
        <v>381</v>
      </c>
      <c r="C389" s="44">
        <v>2930</v>
      </c>
      <c r="D389" s="45" t="s">
        <v>276</v>
      </c>
      <c r="E389" s="20" t="str">
        <f>IFERROR(VLOOKUP(C389,SRA!B:I,8,0),"")</f>
        <v>CLT</v>
      </c>
      <c r="F389" s="32" t="s">
        <v>586</v>
      </c>
      <c r="G389" s="20" t="str">
        <f>IFERROR(VLOOKUP(VLOOKUP(C389,SRA!B:F,5,0),FUNÇÃO!A:B,2,0),"")</f>
        <v>OP. DE PROD. IND.</v>
      </c>
      <c r="H389" s="14">
        <f>IFERROR(VLOOKUP(C389,SRA!B:T,18,0),"")</f>
        <v>1364.42</v>
      </c>
      <c r="I389" s="14">
        <f>IFERROR(VLOOKUP(C389,SRA!B:T,19,0),"")</f>
        <v>0</v>
      </c>
      <c r="J389" s="14">
        <f>IFERROR(VLOOKUP(C389,AGOSTO!B:F,3,0),"")</f>
        <v>1364.42</v>
      </c>
      <c r="K389" s="14">
        <f t="shared" si="10"/>
        <v>773.34000000000015</v>
      </c>
      <c r="L389" s="14">
        <f>IFERROR(VLOOKUP(C389,AGOSTO!B:H,7,0),"")</f>
        <v>591.07999999999993</v>
      </c>
      <c r="M389" s="48" t="str">
        <f>IFERROR(VLOOKUP(C389,FÉRIAS!C:D,2,0),"")</f>
        <v/>
      </c>
      <c r="N389" s="33" t="str">
        <f>IFERROR(VLOOKUP(C389,#REF!,2,0),"")</f>
        <v/>
      </c>
    </row>
    <row r="390" spans="2:14" s="33" customFormat="1">
      <c r="B390" s="20">
        <f t="shared" si="11"/>
        <v>382</v>
      </c>
      <c r="C390" s="44">
        <v>2931</v>
      </c>
      <c r="D390" s="45" t="s">
        <v>277</v>
      </c>
      <c r="E390" s="20" t="str">
        <f>IFERROR(VLOOKUP(C390,SRA!B:I,8,0),"")</f>
        <v>CLT</v>
      </c>
      <c r="F390" s="32" t="s">
        <v>586</v>
      </c>
      <c r="G390" s="20" t="str">
        <f>IFERROR(VLOOKUP(VLOOKUP(C390,SRA!B:F,5,0),FUNÇÃO!A:B,2,0),"")</f>
        <v>OP. DE PROD. IND.</v>
      </c>
      <c r="H390" s="14">
        <f>IFERROR(VLOOKUP(C390,SRA!B:T,18,0),"")</f>
        <v>1237.53</v>
      </c>
      <c r="I390" s="14">
        <f>IFERROR(VLOOKUP(C390,SRA!B:T,19,0),"")</f>
        <v>708.95</v>
      </c>
      <c r="J390" s="14">
        <f>IFERROR(VLOOKUP(C390,AGOSTO!B:F,3,0),"")</f>
        <v>2913.61</v>
      </c>
      <c r="K390" s="14">
        <f t="shared" si="10"/>
        <v>1477.0700000000002</v>
      </c>
      <c r="L390" s="14">
        <f>IFERROR(VLOOKUP(C390,AGOSTO!B:H,7,0),"")</f>
        <v>1436.54</v>
      </c>
      <c r="M390" s="48" t="str">
        <f>IFERROR(VLOOKUP(C390,FÉRIAS!C:D,2,0),"")</f>
        <v/>
      </c>
      <c r="N390" s="33" t="str">
        <f>IFERROR(VLOOKUP(C390,#REF!,2,0),"")</f>
        <v/>
      </c>
    </row>
    <row r="391" spans="2:14" s="33" customFormat="1">
      <c r="B391" s="20">
        <f t="shared" si="11"/>
        <v>383</v>
      </c>
      <c r="C391" s="44">
        <v>2933</v>
      </c>
      <c r="D391" s="45" t="s">
        <v>278</v>
      </c>
      <c r="E391" s="20" t="str">
        <f>IFERROR(VLOOKUP(C391,SRA!B:I,8,0),"")</f>
        <v>CLT</v>
      </c>
      <c r="F391" s="32" t="s">
        <v>586</v>
      </c>
      <c r="G391" s="20" t="str">
        <f>IFERROR(VLOOKUP(VLOOKUP(C391,SRA!B:F,5,0),FUNÇÃO!A:B,2,0),"")</f>
        <v>OP. DE PROD. IND.</v>
      </c>
      <c r="H391" s="14">
        <f>IFERROR(VLOOKUP(C391,SRA!B:T,18,0),"")</f>
        <v>1237.53</v>
      </c>
      <c r="I391" s="14">
        <f>IFERROR(VLOOKUP(C391,SRA!B:T,19,0),"")</f>
        <v>0</v>
      </c>
      <c r="J391" s="14">
        <f>IFERROR(VLOOKUP(C391,AGOSTO!B:F,3,0),"")</f>
        <v>1237.53</v>
      </c>
      <c r="K391" s="14">
        <f t="shared" si="10"/>
        <v>404.02</v>
      </c>
      <c r="L391" s="14">
        <f>IFERROR(VLOOKUP(C391,AGOSTO!B:H,7,0),"")</f>
        <v>833.51</v>
      </c>
      <c r="M391" s="48" t="str">
        <f>IFERROR(VLOOKUP(C391,FÉRIAS!C:D,2,0),"")</f>
        <v/>
      </c>
      <c r="N391" s="33" t="str">
        <f>IFERROR(VLOOKUP(C391,#REF!,2,0),"")</f>
        <v/>
      </c>
    </row>
    <row r="392" spans="2:14" s="33" customFormat="1">
      <c r="B392" s="20">
        <f t="shared" si="11"/>
        <v>384</v>
      </c>
      <c r="C392" s="44">
        <v>2936</v>
      </c>
      <c r="D392" s="45" t="s">
        <v>279</v>
      </c>
      <c r="E392" s="20" t="str">
        <f>IFERROR(VLOOKUP(C392,SRA!B:I,8,0),"")</f>
        <v>CLT</v>
      </c>
      <c r="F392" s="32" t="s">
        <v>586</v>
      </c>
      <c r="G392" s="20" t="str">
        <f>IFERROR(VLOOKUP(VLOOKUP(C392,SRA!B:F,5,0),FUNÇÃO!A:B,2,0),"")</f>
        <v>OP. DE PROD. IND.</v>
      </c>
      <c r="H392" s="14">
        <f>IFERROR(VLOOKUP(C392,SRA!B:T,18,0),"")</f>
        <v>1237.53</v>
      </c>
      <c r="I392" s="14">
        <f>IFERROR(VLOOKUP(C392,SRA!B:T,19,0),"")</f>
        <v>0</v>
      </c>
      <c r="J392" s="14">
        <f>IFERROR(VLOOKUP(C392,AGOSTO!B:F,3,0),"")</f>
        <v>1237.53</v>
      </c>
      <c r="K392" s="14">
        <f t="shared" si="10"/>
        <v>616.15</v>
      </c>
      <c r="L392" s="14">
        <f>IFERROR(VLOOKUP(C392,AGOSTO!B:H,7,0),"")</f>
        <v>621.38</v>
      </c>
      <c r="M392" s="48" t="str">
        <f>IFERROR(VLOOKUP(C392,FÉRIAS!C:D,2,0),"")</f>
        <v/>
      </c>
      <c r="N392" s="33" t="str">
        <f>IFERROR(VLOOKUP(C392,#REF!,2,0),"")</f>
        <v/>
      </c>
    </row>
    <row r="393" spans="2:14" s="33" customFormat="1">
      <c r="B393" s="20">
        <f t="shared" si="11"/>
        <v>385</v>
      </c>
      <c r="C393" s="44">
        <v>2937</v>
      </c>
      <c r="D393" s="45" t="s">
        <v>280</v>
      </c>
      <c r="E393" s="20" t="str">
        <f>IFERROR(VLOOKUP(C393,SRA!B:I,8,0),"")</f>
        <v>CLT</v>
      </c>
      <c r="F393" s="32" t="s">
        <v>586</v>
      </c>
      <c r="G393" s="20" t="str">
        <f>IFERROR(VLOOKUP(VLOOKUP(C393,SRA!B:F,5,0),FUNÇÃO!A:B,2,0),"")</f>
        <v>OP. DE PROD. IND.</v>
      </c>
      <c r="H393" s="14">
        <f>IFERROR(VLOOKUP(C393,SRA!B:T,18,0),"")</f>
        <v>1122.48</v>
      </c>
      <c r="I393" s="14">
        <f>IFERROR(VLOOKUP(C393,SRA!B:T,19,0),"")</f>
        <v>0</v>
      </c>
      <c r="J393" s="14">
        <f>IFERROR(VLOOKUP(C393,AGOSTO!B:F,3,0),"")</f>
        <v>1122.48</v>
      </c>
      <c r="K393" s="14">
        <f t="shared" si="10"/>
        <v>220.99</v>
      </c>
      <c r="L393" s="14">
        <f>IFERROR(VLOOKUP(C393,AGOSTO!B:H,7,0),"")</f>
        <v>901.49</v>
      </c>
      <c r="M393" s="48" t="str">
        <f>IFERROR(VLOOKUP(C393,FÉRIAS!C:D,2,0),"")</f>
        <v/>
      </c>
      <c r="N393" s="33" t="str">
        <f>IFERROR(VLOOKUP(C393,#REF!,2,0),"")</f>
        <v/>
      </c>
    </row>
    <row r="394" spans="2:14" s="33" customFormat="1">
      <c r="B394" s="20">
        <f t="shared" si="11"/>
        <v>386</v>
      </c>
      <c r="C394" s="44">
        <v>2941</v>
      </c>
      <c r="D394" s="45" t="s">
        <v>281</v>
      </c>
      <c r="E394" s="20" t="str">
        <f>IFERROR(VLOOKUP(C394,SRA!B:I,8,0),"")</f>
        <v>CLT</v>
      </c>
      <c r="F394" s="32" t="s">
        <v>586</v>
      </c>
      <c r="G394" s="20" t="str">
        <f>IFERROR(VLOOKUP(VLOOKUP(C394,SRA!B:F,5,0),FUNÇÃO!A:B,2,0),"")</f>
        <v>TEC. EM ADM. E FI</v>
      </c>
      <c r="H394" s="14">
        <f>IFERROR(VLOOKUP(C394,SRA!B:T,18,0),"")</f>
        <v>1651.49</v>
      </c>
      <c r="I394" s="14">
        <f>IFERROR(VLOOKUP(C394,SRA!B:T,19,0),"")</f>
        <v>708.95</v>
      </c>
      <c r="J394" s="14">
        <f>IFERROR(VLOOKUP(C394,AGOSTO!B:F,3,0),"")</f>
        <v>2360.44</v>
      </c>
      <c r="K394" s="14">
        <f t="shared" ref="K394:K457" si="12">J394-L394</f>
        <v>1419.17</v>
      </c>
      <c r="L394" s="14">
        <f>IFERROR(VLOOKUP(C394,AGOSTO!B:H,7,0),"")</f>
        <v>941.27</v>
      </c>
      <c r="M394" s="48" t="str">
        <f>IFERROR(VLOOKUP(C394,FÉRIAS!C:D,2,0),"")</f>
        <v/>
      </c>
      <c r="N394" s="33" t="str">
        <f>IFERROR(VLOOKUP(C394,#REF!,2,0),"")</f>
        <v/>
      </c>
    </row>
    <row r="395" spans="2:14" s="33" customFormat="1">
      <c r="B395" s="20">
        <f t="shared" ref="B395:B458" si="13">B394+1</f>
        <v>387</v>
      </c>
      <c r="C395" s="44">
        <v>2942</v>
      </c>
      <c r="D395" s="45" t="s">
        <v>282</v>
      </c>
      <c r="E395" s="20" t="str">
        <f>IFERROR(VLOOKUP(C395,SRA!B:I,8,0),"")</f>
        <v>CLT</v>
      </c>
      <c r="F395" s="32" t="s">
        <v>600</v>
      </c>
      <c r="G395" s="20" t="str">
        <f>IFERROR(VLOOKUP(VLOOKUP(C395,SRA!B:F,5,0),FUNÇÃO!A:B,2,0),"")</f>
        <v>OP. DE PROD. IND.</v>
      </c>
      <c r="H395" s="14">
        <f>IFERROR(VLOOKUP(C395,SRA!B:T,18,0),"")</f>
        <v>1237.54</v>
      </c>
      <c r="I395" s="14">
        <f>IFERROR(VLOOKUP(C395,SRA!B:T,19,0),"")</f>
        <v>0</v>
      </c>
      <c r="J395" s="14">
        <f>IFERROR(VLOOKUP(C395,AGOSTO!B:F,3,0),"")</f>
        <v>1237.54</v>
      </c>
      <c r="K395" s="14">
        <f t="shared" si="12"/>
        <v>385.64</v>
      </c>
      <c r="L395" s="14">
        <f>IFERROR(VLOOKUP(C395,AGOSTO!B:H,7,0),"")</f>
        <v>851.9</v>
      </c>
      <c r="M395" s="48" t="str">
        <f>IFERROR(VLOOKUP(C395,FÉRIAS!C:D,2,0),"")</f>
        <v>ELIDIANE BARROS DA CRUZ</v>
      </c>
      <c r="N395" s="33" t="str">
        <f>IFERROR(VLOOKUP(C395,#REF!,2,0),"")</f>
        <v/>
      </c>
    </row>
    <row r="396" spans="2:14" s="33" customFormat="1">
      <c r="B396" s="20">
        <f t="shared" si="13"/>
        <v>388</v>
      </c>
      <c r="C396" s="44">
        <v>2943</v>
      </c>
      <c r="D396" s="45" t="s">
        <v>283</v>
      </c>
      <c r="E396" s="20" t="str">
        <f>IFERROR(VLOOKUP(C396,SRA!B:I,8,0),"")</f>
        <v>CLT</v>
      </c>
      <c r="F396" s="32" t="s">
        <v>586</v>
      </c>
      <c r="G396" s="20" t="str">
        <f>IFERROR(VLOOKUP(VLOOKUP(C396,SRA!B:F,5,0),FUNÇÃO!A:B,2,0),"")</f>
        <v>OP. DE PROD. IND.</v>
      </c>
      <c r="H396" s="14">
        <f>IFERROR(VLOOKUP(C396,SRA!B:T,18,0),"")</f>
        <v>1122.48</v>
      </c>
      <c r="I396" s="14">
        <f>IFERROR(VLOOKUP(C396,SRA!B:T,19,0),"")</f>
        <v>0</v>
      </c>
      <c r="J396" s="14">
        <f>IFERROR(VLOOKUP(C396,AGOSTO!B:F,3,0),"")</f>
        <v>1265.27</v>
      </c>
      <c r="K396" s="14">
        <f t="shared" si="12"/>
        <v>323.88</v>
      </c>
      <c r="L396" s="14">
        <f>IFERROR(VLOOKUP(C396,AGOSTO!B:H,7,0),"")</f>
        <v>941.39</v>
      </c>
      <c r="M396" s="48" t="str">
        <f>IFERROR(VLOOKUP(C396,FÉRIAS!C:D,2,0),"")</f>
        <v/>
      </c>
      <c r="N396" s="33" t="str">
        <f>IFERROR(VLOOKUP(C396,#REF!,2,0),"")</f>
        <v/>
      </c>
    </row>
    <row r="397" spans="2:14" s="33" customFormat="1">
      <c r="B397" s="20">
        <f t="shared" si="13"/>
        <v>389</v>
      </c>
      <c r="C397" s="44">
        <v>2962</v>
      </c>
      <c r="D397" s="45" t="s">
        <v>486</v>
      </c>
      <c r="E397" s="20" t="str">
        <f>IFERROR(VLOOKUP(C397,SRA!B:I,8,0),"")</f>
        <v>CLT</v>
      </c>
      <c r="F397" s="32" t="s">
        <v>586</v>
      </c>
      <c r="G397" s="20" t="str">
        <f>IFERROR(VLOOKUP(VLOOKUP(C397,SRA!B:F,5,0),FUNÇÃO!A:B,2,0),"")</f>
        <v>TEC. EM ADM. E VE</v>
      </c>
      <c r="H397" s="14">
        <f>IFERROR(VLOOKUP(C397,SRA!B:T,18,0),"")</f>
        <v>1572.83</v>
      </c>
      <c r="I397" s="14">
        <f>IFERROR(VLOOKUP(C397,SRA!B:T,19,0),"")</f>
        <v>178.97</v>
      </c>
      <c r="J397" s="14">
        <f>IFERROR(VLOOKUP(C397,AGOSTO!B:F,3,0),"")</f>
        <v>2028.32</v>
      </c>
      <c r="K397" s="14">
        <f t="shared" si="12"/>
        <v>637.39999999999986</v>
      </c>
      <c r="L397" s="14">
        <f>IFERROR(VLOOKUP(C397,AGOSTO!B:H,7,0),"")</f>
        <v>1390.92</v>
      </c>
      <c r="M397" s="48" t="str">
        <f>IFERROR(VLOOKUP(C397,FÉRIAS!C:D,2,0),"")</f>
        <v/>
      </c>
      <c r="N397" s="33" t="str">
        <f>IFERROR(VLOOKUP(C397,#REF!,2,0),"")</f>
        <v/>
      </c>
    </row>
    <row r="398" spans="2:14" s="33" customFormat="1">
      <c r="B398" s="20">
        <f t="shared" si="13"/>
        <v>390</v>
      </c>
      <c r="C398" s="44">
        <v>2967</v>
      </c>
      <c r="D398" s="45" t="s">
        <v>421</v>
      </c>
      <c r="E398" s="20" t="str">
        <f>IFERROR(VLOOKUP(C398,SRA!B:I,8,0),"")</f>
        <v>CLT</v>
      </c>
      <c r="F398" s="32" t="s">
        <v>586</v>
      </c>
      <c r="G398" s="20" t="str">
        <f>IFERROR(VLOOKUP(VLOOKUP(C398,SRA!B:F,5,0),FUNÇÃO!A:B,2,0),"")</f>
        <v>ANA ASS FARMACEUT</v>
      </c>
      <c r="H398" s="14">
        <f>IFERROR(VLOOKUP(C398,SRA!B:T,18,0),"")</f>
        <v>3492.62</v>
      </c>
      <c r="I398" s="14">
        <f>IFERROR(VLOOKUP(C398,SRA!B:T,19,0),"")</f>
        <v>0</v>
      </c>
      <c r="J398" s="14">
        <f>IFERROR(VLOOKUP(C398,AGOSTO!B:F,3,0),"")</f>
        <v>3492.62</v>
      </c>
      <c r="K398" s="14">
        <f t="shared" si="12"/>
        <v>1191.3000000000002</v>
      </c>
      <c r="L398" s="14">
        <f>IFERROR(VLOOKUP(C398,AGOSTO!B:H,7,0),"")</f>
        <v>2301.3199999999997</v>
      </c>
      <c r="M398" s="48" t="str">
        <f>IFERROR(VLOOKUP(C398,FÉRIAS!C:D,2,0),"")</f>
        <v/>
      </c>
      <c r="N398" s="33" t="str">
        <f>IFERROR(VLOOKUP(C398,#REF!,2,0),"")</f>
        <v/>
      </c>
    </row>
    <row r="399" spans="2:14" s="33" customFormat="1">
      <c r="B399" s="20">
        <f t="shared" si="13"/>
        <v>391</v>
      </c>
      <c r="C399" s="44">
        <v>2969</v>
      </c>
      <c r="D399" s="45" t="s">
        <v>285</v>
      </c>
      <c r="E399" s="20" t="str">
        <f>IFERROR(VLOOKUP(C399,SRA!B:I,8,0),"")</f>
        <v>CLT</v>
      </c>
      <c r="F399" s="32" t="s">
        <v>586</v>
      </c>
      <c r="G399" s="20" t="str">
        <f>IFERROR(VLOOKUP(VLOOKUP(C399,SRA!B:F,5,0),FUNÇÃO!A:B,2,0),"")</f>
        <v>TEC. EM ADM. E VE</v>
      </c>
      <c r="H399" s="14">
        <f>IFERROR(VLOOKUP(C399,SRA!B:T,18,0),"")</f>
        <v>1572.84</v>
      </c>
      <c r="I399" s="14">
        <f>IFERROR(VLOOKUP(C399,SRA!B:T,19,0),"")</f>
        <v>930.5</v>
      </c>
      <c r="J399" s="14">
        <f>IFERROR(VLOOKUP(C399,AGOSTO!B:F,3,0),"")</f>
        <v>2503.34</v>
      </c>
      <c r="K399" s="14">
        <f t="shared" si="12"/>
        <v>673.90000000000009</v>
      </c>
      <c r="L399" s="14">
        <f>IFERROR(VLOOKUP(C399,AGOSTO!B:H,7,0),"")</f>
        <v>1829.44</v>
      </c>
      <c r="M399" s="48" t="str">
        <f>IFERROR(VLOOKUP(C399,FÉRIAS!C:D,2,0),"")</f>
        <v/>
      </c>
      <c r="N399" s="33" t="str">
        <f>IFERROR(VLOOKUP(C399,#REF!,2,0),"")</f>
        <v/>
      </c>
    </row>
    <row r="400" spans="2:14" s="33" customFormat="1">
      <c r="B400" s="20">
        <f t="shared" si="13"/>
        <v>392</v>
      </c>
      <c r="C400" s="44">
        <v>2970</v>
      </c>
      <c r="D400" s="45" t="s">
        <v>422</v>
      </c>
      <c r="E400" s="20" t="str">
        <f>IFERROR(VLOOKUP(C400,SRA!B:I,8,0),"")</f>
        <v>CLT</v>
      </c>
      <c r="F400" s="32" t="s">
        <v>586</v>
      </c>
      <c r="G400" s="20" t="str">
        <f>IFERROR(VLOOKUP(VLOOKUP(C400,SRA!B:F,5,0),FUNÇÃO!A:B,2,0),"")</f>
        <v>TEC. EM ADM. E VE</v>
      </c>
      <c r="H400" s="14">
        <f>IFERROR(VLOOKUP(C400,SRA!B:T,18,0),"")</f>
        <v>1572.83</v>
      </c>
      <c r="I400" s="14">
        <f>IFERROR(VLOOKUP(C400,SRA!B:T,19,0),"")</f>
        <v>0</v>
      </c>
      <c r="J400" s="14">
        <f>IFERROR(VLOOKUP(C400,AGOSTO!B:F,3,0),"")</f>
        <v>2650.15</v>
      </c>
      <c r="K400" s="14">
        <f t="shared" si="12"/>
        <v>2055.59</v>
      </c>
      <c r="L400" s="14">
        <f>IFERROR(VLOOKUP(C400,AGOSTO!B:H,7,0),"")</f>
        <v>594.55999999999995</v>
      </c>
      <c r="M400" s="48" t="str">
        <f>IFERROR(VLOOKUP(C400,FÉRIAS!C:D,2,0),"")</f>
        <v/>
      </c>
      <c r="N400" s="33" t="str">
        <f>IFERROR(VLOOKUP(C400,#REF!,2,0),"")</f>
        <v/>
      </c>
    </row>
    <row r="401" spans="2:14" s="33" customFormat="1">
      <c r="B401" s="20">
        <f t="shared" si="13"/>
        <v>393</v>
      </c>
      <c r="C401" s="44">
        <v>2971</v>
      </c>
      <c r="D401" s="45" t="s">
        <v>477</v>
      </c>
      <c r="E401" s="20" t="str">
        <f>IFERROR(VLOOKUP(C401,SRA!B:I,8,0),"")</f>
        <v>CLT</v>
      </c>
      <c r="F401" s="32" t="s">
        <v>586</v>
      </c>
      <c r="G401" s="20" t="str">
        <f>IFERROR(VLOOKUP(VLOOKUP(C401,SRA!B:F,5,0),FUNÇÃO!A:B,2,0),"")</f>
        <v>TEC. EM ADM. E VE</v>
      </c>
      <c r="H401" s="14">
        <f>IFERROR(VLOOKUP(C401,SRA!B:T,18,0),"")</f>
        <v>1572.83</v>
      </c>
      <c r="I401" s="14">
        <f>IFERROR(VLOOKUP(C401,SRA!B:T,19,0),"")</f>
        <v>0</v>
      </c>
      <c r="J401" s="14">
        <f>IFERROR(VLOOKUP(C401,AGOSTO!B:F,3,0),"")</f>
        <v>1572.83</v>
      </c>
      <c r="K401" s="14">
        <f t="shared" si="12"/>
        <v>493.30999999999995</v>
      </c>
      <c r="L401" s="14">
        <f>IFERROR(VLOOKUP(C401,AGOSTO!B:H,7,0),"")</f>
        <v>1079.52</v>
      </c>
      <c r="M401" s="48" t="str">
        <f>IFERROR(VLOOKUP(C401,FÉRIAS!C:D,2,0),"")</f>
        <v/>
      </c>
      <c r="N401" s="33" t="str">
        <f>IFERROR(VLOOKUP(C401,#REF!,2,0),"")</f>
        <v/>
      </c>
    </row>
    <row r="402" spans="2:14" s="33" customFormat="1">
      <c r="B402" s="20">
        <f t="shared" si="13"/>
        <v>394</v>
      </c>
      <c r="C402" s="44">
        <v>2973</v>
      </c>
      <c r="D402" s="45" t="s">
        <v>431</v>
      </c>
      <c r="E402" s="20" t="str">
        <f>IFERROR(VLOOKUP(C402,SRA!B:I,8,0),"")</f>
        <v>CLT</v>
      </c>
      <c r="F402" s="32" t="s">
        <v>586</v>
      </c>
      <c r="G402" s="20" t="str">
        <f>IFERROR(VLOOKUP(VLOOKUP(C402,SRA!B:F,5,0),FUNÇÃO!A:B,2,0),"")</f>
        <v>TEC. EM ADM. E VE</v>
      </c>
      <c r="H402" s="14">
        <f>IFERROR(VLOOKUP(C402,SRA!B:T,18,0),"")</f>
        <v>1572.83</v>
      </c>
      <c r="I402" s="14">
        <f>IFERROR(VLOOKUP(C402,SRA!B:T,19,0),"")</f>
        <v>178.97</v>
      </c>
      <c r="J402" s="14">
        <f>IFERROR(VLOOKUP(C402,AGOSTO!B:F,3,0),"")</f>
        <v>1751.8</v>
      </c>
      <c r="K402" s="14">
        <f t="shared" si="12"/>
        <v>682.81</v>
      </c>
      <c r="L402" s="14">
        <f>IFERROR(VLOOKUP(C402,AGOSTO!B:H,7,0),"")</f>
        <v>1068.99</v>
      </c>
      <c r="M402" s="48" t="str">
        <f>IFERROR(VLOOKUP(C402,FÉRIAS!C:D,2,0),"")</f>
        <v/>
      </c>
      <c r="N402" s="33" t="str">
        <f>IFERROR(VLOOKUP(C402,#REF!,2,0),"")</f>
        <v/>
      </c>
    </row>
    <row r="403" spans="2:14" s="33" customFormat="1">
      <c r="B403" s="20">
        <f t="shared" si="13"/>
        <v>395</v>
      </c>
      <c r="C403" s="44">
        <v>2974</v>
      </c>
      <c r="D403" s="45" t="s">
        <v>432</v>
      </c>
      <c r="E403" s="20" t="str">
        <f>IFERROR(VLOOKUP(C403,SRA!B:I,8,0),"")</f>
        <v>CLT</v>
      </c>
      <c r="F403" s="32" t="s">
        <v>600</v>
      </c>
      <c r="G403" s="20" t="str">
        <f>IFERROR(VLOOKUP(VLOOKUP(C403,SRA!B:F,5,0),FUNÇÃO!A:B,2,0),"")</f>
        <v>TEC. EM ADM. E VE</v>
      </c>
      <c r="H403" s="14">
        <f>IFERROR(VLOOKUP(C403,SRA!B:T,18,0),"")</f>
        <v>1572.83</v>
      </c>
      <c r="I403" s="14">
        <f>IFERROR(VLOOKUP(C403,SRA!B:T,19,0),"")</f>
        <v>0</v>
      </c>
      <c r="J403" s="14">
        <f>IFERROR(VLOOKUP(C403,AGOSTO!B:F,3,0),"")</f>
        <v>1572.83</v>
      </c>
      <c r="K403" s="14">
        <f t="shared" si="12"/>
        <v>640.20999999999992</v>
      </c>
      <c r="L403" s="14">
        <f>IFERROR(VLOOKUP(C403,AGOSTO!B:H,7,0),"")</f>
        <v>932.62</v>
      </c>
      <c r="M403" s="48" t="str">
        <f>IFERROR(VLOOKUP(C403,FÉRIAS!C:D,2,0),"")</f>
        <v>MARCELO DIEDERICHS PRATES</v>
      </c>
      <c r="N403" s="33" t="str">
        <f>IFERROR(VLOOKUP(C403,#REF!,2,0),"")</f>
        <v/>
      </c>
    </row>
    <row r="404" spans="2:14" s="33" customFormat="1">
      <c r="B404" s="20">
        <f t="shared" si="13"/>
        <v>396</v>
      </c>
      <c r="C404" s="44">
        <v>2977</v>
      </c>
      <c r="D404" s="45" t="s">
        <v>446</v>
      </c>
      <c r="E404" s="20" t="str">
        <f>IFERROR(VLOOKUP(C404,SRA!B:I,8,0),"")</f>
        <v>CLT</v>
      </c>
      <c r="F404" s="32" t="s">
        <v>586</v>
      </c>
      <c r="G404" s="20" t="str">
        <f>IFERROR(VLOOKUP(VLOOKUP(C404,SRA!B:F,5,0),FUNÇÃO!A:B,2,0),"")</f>
        <v>ANA ASS FARMACEUT</v>
      </c>
      <c r="H404" s="14">
        <f>IFERROR(VLOOKUP(C404,SRA!B:T,18,0),"")</f>
        <v>3492.62</v>
      </c>
      <c r="I404" s="14">
        <f>IFERROR(VLOOKUP(C404,SRA!B:T,19,0),"")</f>
        <v>0</v>
      </c>
      <c r="J404" s="14">
        <f>IFERROR(VLOOKUP(C404,AGOSTO!B:F,3,0),"")</f>
        <v>3492.62</v>
      </c>
      <c r="K404" s="14">
        <f t="shared" si="12"/>
        <v>488.59000000000015</v>
      </c>
      <c r="L404" s="14">
        <f>IFERROR(VLOOKUP(C404,AGOSTO!B:H,7,0),"")</f>
        <v>3004.0299999999997</v>
      </c>
      <c r="M404" s="48" t="str">
        <f>IFERROR(VLOOKUP(C404,FÉRIAS!C:D,2,0),"")</f>
        <v/>
      </c>
      <c r="N404" s="33" t="str">
        <f>IFERROR(VLOOKUP(C404,#REF!,2,0),"")</f>
        <v/>
      </c>
    </row>
    <row r="405" spans="2:14" s="33" customFormat="1">
      <c r="B405" s="20">
        <f t="shared" si="13"/>
        <v>397</v>
      </c>
      <c r="C405" s="44">
        <v>2978</v>
      </c>
      <c r="D405" s="45" t="s">
        <v>447</v>
      </c>
      <c r="E405" s="20" t="str">
        <f>IFERROR(VLOOKUP(C405,SRA!B:I,8,0),"")</f>
        <v>CLT</v>
      </c>
      <c r="F405" s="32" t="s">
        <v>586</v>
      </c>
      <c r="G405" s="20" t="str">
        <f>IFERROR(VLOOKUP(VLOOKUP(C405,SRA!B:F,5,0),FUNÇÃO!A:B,2,0),"")</f>
        <v>TEC. EM ADM. E VE</v>
      </c>
      <c r="H405" s="14">
        <f>IFERROR(VLOOKUP(C405,SRA!B:T,18,0),"")</f>
        <v>1572.83</v>
      </c>
      <c r="I405" s="14">
        <f>IFERROR(VLOOKUP(C405,SRA!B:T,19,0),"")</f>
        <v>178.97</v>
      </c>
      <c r="J405" s="14">
        <f>IFERROR(VLOOKUP(C405,AGOSTO!B:F,3,0),"")</f>
        <v>1751.8</v>
      </c>
      <c r="K405" s="14">
        <f t="shared" si="12"/>
        <v>160.66000000000008</v>
      </c>
      <c r="L405" s="14">
        <f>IFERROR(VLOOKUP(C405,AGOSTO!B:H,7,0),"")</f>
        <v>1591.1399999999999</v>
      </c>
      <c r="M405" s="48" t="str">
        <f>IFERROR(VLOOKUP(C405,FÉRIAS!C:D,2,0),"")</f>
        <v/>
      </c>
      <c r="N405" s="33" t="str">
        <f>IFERROR(VLOOKUP(C405,#REF!,2,0),"")</f>
        <v/>
      </c>
    </row>
    <row r="406" spans="2:14" s="33" customFormat="1">
      <c r="B406" s="20">
        <f t="shared" si="13"/>
        <v>398</v>
      </c>
      <c r="C406" s="44">
        <v>2982</v>
      </c>
      <c r="D406" s="45" t="s">
        <v>286</v>
      </c>
      <c r="E406" s="20" t="str">
        <f>IFERROR(VLOOKUP(C406,SRA!B:I,8,0),"")</f>
        <v>CLT</v>
      </c>
      <c r="F406" s="32" t="s">
        <v>586</v>
      </c>
      <c r="G406" s="20" t="str">
        <f>IFERROR(VLOOKUP(VLOOKUP(C406,SRA!B:F,5,0),FUNÇÃO!A:B,2,0),"")</f>
        <v>ENFERMEIRO TRABAL</v>
      </c>
      <c r="H406" s="14">
        <f>IFERROR(VLOOKUP(C406,SRA!B:T,18,0),"")</f>
        <v>2736.54</v>
      </c>
      <c r="I406" s="14">
        <f>IFERROR(VLOOKUP(C406,SRA!B:T,19,0),"")</f>
        <v>0</v>
      </c>
      <c r="J406" s="14">
        <f>IFERROR(VLOOKUP(C406,AGOSTO!B:F,3,0),"")</f>
        <v>3102.15</v>
      </c>
      <c r="K406" s="14">
        <f t="shared" si="12"/>
        <v>799.0300000000002</v>
      </c>
      <c r="L406" s="14">
        <f>IFERROR(VLOOKUP(C406,AGOSTO!B:H,7,0),"")</f>
        <v>2303.12</v>
      </c>
      <c r="M406" s="48" t="str">
        <f>IFERROR(VLOOKUP(C406,FÉRIAS!C:D,2,0),"")</f>
        <v/>
      </c>
      <c r="N406" s="33" t="str">
        <f>IFERROR(VLOOKUP(C406,#REF!,2,0),"")</f>
        <v/>
      </c>
    </row>
    <row r="407" spans="2:14" s="33" customFormat="1">
      <c r="B407" s="20">
        <f t="shared" si="13"/>
        <v>399</v>
      </c>
      <c r="C407" s="44">
        <v>2983</v>
      </c>
      <c r="D407" s="45" t="s">
        <v>287</v>
      </c>
      <c r="E407" s="20" t="str">
        <f>IFERROR(VLOOKUP(C407,SRA!B:I,8,0),"")</f>
        <v>CLT</v>
      </c>
      <c r="F407" s="32" t="s">
        <v>700</v>
      </c>
      <c r="G407" s="20" t="str">
        <f>IFERROR(VLOOKUP(VLOOKUP(C407,SRA!B:F,5,0),FUNÇÃO!A:B,2,0),"")</f>
        <v>TEC EM SEG DO TRA</v>
      </c>
      <c r="H407" s="14">
        <f>IFERROR(VLOOKUP(C407,SRA!B:T,18,0),"")</f>
        <v>1572.83</v>
      </c>
      <c r="I407" s="14">
        <f>IFERROR(VLOOKUP(C407,SRA!B:T,19,0),"")</f>
        <v>708.95</v>
      </c>
      <c r="J407" s="14">
        <f>IFERROR(VLOOKUP(C407,AGOSTO!B:F,3,0),"")</f>
        <v>2805.3</v>
      </c>
      <c r="K407" s="14">
        <f t="shared" si="12"/>
        <v>378.98000000000047</v>
      </c>
      <c r="L407" s="14">
        <f>IFERROR(VLOOKUP(C407,AGOSTO!B:H,7,0),"")</f>
        <v>2426.3199999999997</v>
      </c>
      <c r="M407" s="48" t="str">
        <f>IFERROR(VLOOKUP(C407,FÉRIAS!C:D,2,0),"")</f>
        <v/>
      </c>
    </row>
    <row r="408" spans="2:14" s="33" customFormat="1">
      <c r="B408" s="20">
        <f t="shared" si="13"/>
        <v>400</v>
      </c>
      <c r="C408" s="44">
        <v>2988</v>
      </c>
      <c r="D408" s="45" t="s">
        <v>288</v>
      </c>
      <c r="E408" s="20" t="str">
        <f>IFERROR(VLOOKUP(C408,SRA!B:I,8,0),"")</f>
        <v>CLT</v>
      </c>
      <c r="F408" s="32" t="s">
        <v>586</v>
      </c>
      <c r="G408" s="20" t="str">
        <f>IFERROR(VLOOKUP(VLOOKUP(C408,SRA!B:F,5,0),FUNÇÃO!A:B,2,0),"")</f>
        <v>ANALISTA FINANCEI</v>
      </c>
      <c r="H408" s="14">
        <f>IFERROR(VLOOKUP(C408,SRA!B:T,18,0),"")</f>
        <v>2736.54</v>
      </c>
      <c r="I408" s="14">
        <f>IFERROR(VLOOKUP(C408,SRA!B:T,19,0),"")</f>
        <v>0</v>
      </c>
      <c r="J408" s="14">
        <f>IFERROR(VLOOKUP(C408,AGOSTO!B:F,3,0),"")</f>
        <v>3209.17</v>
      </c>
      <c r="K408" s="14">
        <f t="shared" si="12"/>
        <v>1155.17</v>
      </c>
      <c r="L408" s="14">
        <f>IFERROR(VLOOKUP(C408,AGOSTO!B:H,7,0),"")</f>
        <v>2054</v>
      </c>
      <c r="M408" s="48" t="str">
        <f>IFERROR(VLOOKUP(C408,FÉRIAS!C:D,2,0),"")</f>
        <v/>
      </c>
      <c r="N408" s="33" t="str">
        <f>IFERROR(VLOOKUP(C408,#REF!,2,0),"")</f>
        <v/>
      </c>
    </row>
    <row r="409" spans="2:14" s="33" customFormat="1">
      <c r="B409" s="20">
        <f t="shared" si="13"/>
        <v>401</v>
      </c>
      <c r="C409" s="44">
        <v>2990</v>
      </c>
      <c r="D409" s="45" t="s">
        <v>289</v>
      </c>
      <c r="E409" s="20" t="str">
        <f>IFERROR(VLOOKUP(C409,SRA!B:I,8,0),"")</f>
        <v>CLT</v>
      </c>
      <c r="F409" s="32" t="s">
        <v>586</v>
      </c>
      <c r="G409" s="20" t="str">
        <f>IFERROR(VLOOKUP(VLOOKUP(C409,SRA!B:F,5,0),FUNÇÃO!A:B,2,0),"")</f>
        <v>TEC. CONTABIL</v>
      </c>
      <c r="H409" s="14">
        <f>IFERROR(VLOOKUP(C409,SRA!B:T,18,0),"")</f>
        <v>1572.83</v>
      </c>
      <c r="I409" s="14">
        <f>IFERROR(VLOOKUP(C409,SRA!B:T,19,0),"")</f>
        <v>0</v>
      </c>
      <c r="J409" s="14">
        <f>IFERROR(VLOOKUP(C409,AGOSTO!B:F,3,0),"")</f>
        <v>1622.78</v>
      </c>
      <c r="K409" s="14">
        <f t="shared" si="12"/>
        <v>762.13999999999987</v>
      </c>
      <c r="L409" s="14">
        <f>IFERROR(VLOOKUP(C409,AGOSTO!B:H,7,0),"")</f>
        <v>860.6400000000001</v>
      </c>
      <c r="M409" s="48" t="str">
        <f>IFERROR(VLOOKUP(C409,FÉRIAS!C:D,2,0),"")</f>
        <v/>
      </c>
      <c r="N409" s="33" t="str">
        <f>IFERROR(VLOOKUP(C409,#REF!,2,0),"")</f>
        <v/>
      </c>
    </row>
    <row r="410" spans="2:14" s="33" customFormat="1">
      <c r="B410" s="20">
        <f t="shared" si="13"/>
        <v>402</v>
      </c>
      <c r="C410" s="44">
        <v>2991</v>
      </c>
      <c r="D410" s="45" t="s">
        <v>290</v>
      </c>
      <c r="E410" s="20" t="str">
        <f>IFERROR(VLOOKUP(C410,SRA!B:I,8,0),"")</f>
        <v>CLT</v>
      </c>
      <c r="F410" s="32" t="s">
        <v>586</v>
      </c>
      <c r="G410" s="20" t="str">
        <f>IFERROR(VLOOKUP(VLOOKUP(C410,SRA!B:F,5,0),FUNÇÃO!A:B,2,0),"")</f>
        <v>TEC. CONTABIL</v>
      </c>
      <c r="H410" s="14">
        <f>IFERROR(VLOOKUP(C410,SRA!B:T,18,0),"")</f>
        <v>1572.83</v>
      </c>
      <c r="I410" s="14">
        <f>IFERROR(VLOOKUP(C410,SRA!B:T,19,0),"")</f>
        <v>708.95</v>
      </c>
      <c r="J410" s="14">
        <f>IFERROR(VLOOKUP(C410,AGOSTO!B:F,3,0),"")</f>
        <v>2331.73</v>
      </c>
      <c r="K410" s="14">
        <f t="shared" si="12"/>
        <v>445.07999999999993</v>
      </c>
      <c r="L410" s="14">
        <f>IFERROR(VLOOKUP(C410,AGOSTO!B:H,7,0),"")</f>
        <v>1886.65</v>
      </c>
      <c r="M410" s="48" t="str">
        <f>IFERROR(VLOOKUP(C410,FÉRIAS!C:D,2,0),"")</f>
        <v/>
      </c>
      <c r="N410" s="33" t="str">
        <f>IFERROR(VLOOKUP(C410,#REF!,2,0),"")</f>
        <v/>
      </c>
    </row>
    <row r="411" spans="2:14" s="33" customFormat="1">
      <c r="B411" s="20">
        <f t="shared" si="13"/>
        <v>403</v>
      </c>
      <c r="C411" s="44">
        <v>2995</v>
      </c>
      <c r="D411" s="45" t="s">
        <v>291</v>
      </c>
      <c r="E411" s="20" t="str">
        <f>IFERROR(VLOOKUP(C411,SRA!B:I,8,0),"")</f>
        <v>CLT</v>
      </c>
      <c r="F411" s="32" t="s">
        <v>586</v>
      </c>
      <c r="G411" s="20" t="str">
        <f>IFERROR(VLOOKUP(VLOOKUP(C411,SRA!B:F,5,0),FUNÇÃO!A:B,2,0),"")</f>
        <v>ANALISTA QUALI IN</v>
      </c>
      <c r="H411" s="14">
        <f>IFERROR(VLOOKUP(C411,SRA!B:T,18,0),"")</f>
        <v>4763.66</v>
      </c>
      <c r="I411" s="14">
        <f>IFERROR(VLOOKUP(C411,SRA!B:T,19,0),"")</f>
        <v>1993.92</v>
      </c>
      <c r="J411" s="14">
        <f>IFERROR(VLOOKUP(C411,AGOSTO!B:F,3,0),"")</f>
        <v>6757.58</v>
      </c>
      <c r="K411" s="14">
        <f t="shared" si="12"/>
        <v>2262.17</v>
      </c>
      <c r="L411" s="14">
        <f>IFERROR(VLOOKUP(C411,AGOSTO!B:H,7,0),"")</f>
        <v>4495.41</v>
      </c>
      <c r="M411" s="48" t="str">
        <f>IFERROR(VLOOKUP(C411,FÉRIAS!C:D,2,0),"")</f>
        <v/>
      </c>
      <c r="N411" s="33" t="str">
        <f>IFERROR(VLOOKUP(C411,#REF!,2,0),"")</f>
        <v/>
      </c>
    </row>
    <row r="412" spans="2:14" s="33" customFormat="1">
      <c r="B412" s="20">
        <f t="shared" si="13"/>
        <v>404</v>
      </c>
      <c r="C412" s="44">
        <v>2996</v>
      </c>
      <c r="D412" s="45" t="s">
        <v>292</v>
      </c>
      <c r="E412" s="20" t="str">
        <f>IFERROR(VLOOKUP(C412,SRA!B:I,8,0),"")</f>
        <v>CLT</v>
      </c>
      <c r="F412" s="32" t="s">
        <v>586</v>
      </c>
      <c r="G412" s="20" t="str">
        <f>IFERROR(VLOOKUP(VLOOKUP(C412,SRA!B:F,5,0),FUNÇÃO!A:B,2,0),"")</f>
        <v>ANALISTA QUALI IN</v>
      </c>
      <c r="H412" s="14">
        <f>IFERROR(VLOOKUP(C412,SRA!B:T,18,0),"")</f>
        <v>4763.66</v>
      </c>
      <c r="I412" s="14">
        <f>IFERROR(VLOOKUP(C412,SRA!B:T,19,0),"")</f>
        <v>0</v>
      </c>
      <c r="J412" s="14">
        <f>IFERROR(VLOOKUP(C412,AGOSTO!B:F,3,0),"")</f>
        <v>5040.18</v>
      </c>
      <c r="K412" s="14">
        <f t="shared" si="12"/>
        <v>1984.4400000000005</v>
      </c>
      <c r="L412" s="14">
        <f>IFERROR(VLOOKUP(C412,AGOSTO!B:H,7,0),"")</f>
        <v>3055.74</v>
      </c>
      <c r="M412" s="48" t="str">
        <f>IFERROR(VLOOKUP(C412,FÉRIAS!C:D,2,0),"")</f>
        <v/>
      </c>
      <c r="N412" s="33" t="str">
        <f>IFERROR(VLOOKUP(C412,#REF!,2,0),"")</f>
        <v/>
      </c>
    </row>
    <row r="413" spans="2:14" s="33" customFormat="1">
      <c r="B413" s="20">
        <f t="shared" si="13"/>
        <v>405</v>
      </c>
      <c r="C413" s="44">
        <v>2997</v>
      </c>
      <c r="D413" s="45" t="s">
        <v>293</v>
      </c>
      <c r="E413" s="20" t="str">
        <f>IFERROR(VLOOKUP(C413,SRA!B:I,8,0),"")</f>
        <v>CLT</v>
      </c>
      <c r="F413" s="32" t="s">
        <v>586</v>
      </c>
      <c r="G413" s="20" t="str">
        <f>IFERROR(VLOOKUP(VLOOKUP(C413,SRA!B:F,5,0),FUNÇÃO!A:B,2,0),"")</f>
        <v>ANALISTA QUALI IN</v>
      </c>
      <c r="H413" s="14">
        <f>IFERROR(VLOOKUP(C413,SRA!B:T,18,0),"")</f>
        <v>4763.66</v>
      </c>
      <c r="I413" s="14">
        <f>IFERROR(VLOOKUP(C413,SRA!B:T,19,0),"")</f>
        <v>0</v>
      </c>
      <c r="J413" s="14">
        <f>IFERROR(VLOOKUP(C413,AGOSTO!B:F,3,0),"")</f>
        <v>4763.66</v>
      </c>
      <c r="K413" s="14">
        <f t="shared" si="12"/>
        <v>923.54</v>
      </c>
      <c r="L413" s="14">
        <f>IFERROR(VLOOKUP(C413,AGOSTO!B:H,7,0),"")</f>
        <v>3840.12</v>
      </c>
      <c r="M413" s="48" t="str">
        <f>IFERROR(VLOOKUP(C413,FÉRIAS!C:D,2,0),"")</f>
        <v/>
      </c>
      <c r="N413" s="33" t="str">
        <f>IFERROR(VLOOKUP(C413,#REF!,2,0),"")</f>
        <v/>
      </c>
    </row>
    <row r="414" spans="2:14" s="33" customFormat="1">
      <c r="B414" s="20">
        <f t="shared" si="13"/>
        <v>406</v>
      </c>
      <c r="C414" s="44">
        <v>2998</v>
      </c>
      <c r="D414" s="45" t="s">
        <v>294</v>
      </c>
      <c r="E414" s="20" t="str">
        <f>IFERROR(VLOOKUP(C414,SRA!B:I,8,0),"")</f>
        <v>CLT</v>
      </c>
      <c r="F414" s="32" t="s">
        <v>586</v>
      </c>
      <c r="G414" s="20" t="str">
        <f>IFERROR(VLOOKUP(VLOOKUP(C414,SRA!B:F,5,0),FUNÇÃO!A:B,2,0),"")</f>
        <v>ANALISTA QUALI IN</v>
      </c>
      <c r="H414" s="14">
        <f>IFERROR(VLOOKUP(C414,SRA!B:T,18,0),"")</f>
        <v>4763.66</v>
      </c>
      <c r="I414" s="14">
        <f>IFERROR(VLOOKUP(C414,SRA!B:T,19,0),"")</f>
        <v>5739.47</v>
      </c>
      <c r="J414" s="14">
        <f>IFERROR(VLOOKUP(C414,AGOSTO!B:F,3,0),"")</f>
        <v>15447.7</v>
      </c>
      <c r="K414" s="14">
        <f t="shared" si="12"/>
        <v>8761.6700000000019</v>
      </c>
      <c r="L414" s="14">
        <f>IFERROR(VLOOKUP(C414,AGOSTO!B:H,7,0),"")</f>
        <v>6686.03</v>
      </c>
      <c r="M414" s="48" t="str">
        <f>IFERROR(VLOOKUP(C414,FÉRIAS!C:D,2,0),"")</f>
        <v/>
      </c>
      <c r="N414" s="33" t="str">
        <f>IFERROR(VLOOKUP(C414,#REF!,2,0),"")</f>
        <v/>
      </c>
    </row>
    <row r="415" spans="2:14" s="33" customFormat="1">
      <c r="B415" s="20">
        <f t="shared" si="13"/>
        <v>407</v>
      </c>
      <c r="C415" s="44">
        <v>3000</v>
      </c>
      <c r="D415" s="45" t="s">
        <v>295</v>
      </c>
      <c r="E415" s="20" t="str">
        <f>IFERROR(VLOOKUP(C415,SRA!B:I,8,0),"")</f>
        <v>CLT</v>
      </c>
      <c r="F415" s="32" t="s">
        <v>586</v>
      </c>
      <c r="G415" s="20" t="str">
        <f>IFERROR(VLOOKUP(VLOOKUP(C415,SRA!B:F,5,0),FUNÇÃO!A:B,2,0),"")</f>
        <v>TEC.EM QUALIDADE</v>
      </c>
      <c r="H415" s="14">
        <f>IFERROR(VLOOKUP(C415,SRA!B:T,18,0),"")</f>
        <v>1572.83</v>
      </c>
      <c r="I415" s="14">
        <f>IFERROR(VLOOKUP(C415,SRA!B:T,19,0),"")</f>
        <v>0</v>
      </c>
      <c r="J415" s="14">
        <f>IFERROR(VLOOKUP(C415,AGOSTO!B:F,3,0),"")</f>
        <v>2012.49</v>
      </c>
      <c r="K415" s="14">
        <f t="shared" si="12"/>
        <v>356.00000000000023</v>
      </c>
      <c r="L415" s="14">
        <f>IFERROR(VLOOKUP(C415,AGOSTO!B:H,7,0),"")</f>
        <v>1656.4899999999998</v>
      </c>
      <c r="M415" s="48" t="str">
        <f>IFERROR(VLOOKUP(C415,FÉRIAS!C:D,2,0),"")</f>
        <v/>
      </c>
      <c r="N415" s="33" t="str">
        <f>IFERROR(VLOOKUP(C415,#REF!,2,0),"")</f>
        <v/>
      </c>
    </row>
    <row r="416" spans="2:14" s="33" customFormat="1">
      <c r="B416" s="20">
        <f t="shared" si="13"/>
        <v>408</v>
      </c>
      <c r="C416" s="44">
        <v>3003</v>
      </c>
      <c r="D416" s="45" t="s">
        <v>296</v>
      </c>
      <c r="E416" s="20" t="str">
        <f>IFERROR(VLOOKUP(C416,SRA!B:I,8,0),"")</f>
        <v>CLT</v>
      </c>
      <c r="F416" s="32" t="s">
        <v>586</v>
      </c>
      <c r="G416" s="20" t="str">
        <f>IFERROR(VLOOKUP(VLOOKUP(C416,SRA!B:F,5,0),FUNÇÃO!A:B,2,0),"")</f>
        <v>ANALISTA CONTABIL</v>
      </c>
      <c r="H416" s="14">
        <f>IFERROR(VLOOKUP(C416,SRA!B:T,18,0),"")</f>
        <v>2736.54</v>
      </c>
      <c r="I416" s="14">
        <f>IFERROR(VLOOKUP(C416,SRA!B:T,19,0),"")</f>
        <v>0</v>
      </c>
      <c r="J416" s="14">
        <f>IFERROR(VLOOKUP(C416,AGOSTO!B:F,3,0),"")</f>
        <v>3344.67</v>
      </c>
      <c r="K416" s="14">
        <f t="shared" si="12"/>
        <v>2236.17</v>
      </c>
      <c r="L416" s="14">
        <f>IFERROR(VLOOKUP(C416,AGOSTO!B:H,7,0),"")</f>
        <v>1108.5</v>
      </c>
      <c r="M416" s="48" t="str">
        <f>IFERROR(VLOOKUP(C416,FÉRIAS!C:D,2,0),"")</f>
        <v/>
      </c>
      <c r="N416" s="33" t="str">
        <f>IFERROR(VLOOKUP(C416,#REF!,2,0),"")</f>
        <v/>
      </c>
    </row>
    <row r="417" spans="2:14" s="33" customFormat="1">
      <c r="B417" s="20">
        <f t="shared" si="13"/>
        <v>409</v>
      </c>
      <c r="C417" s="44">
        <v>3004</v>
      </c>
      <c r="D417" s="45" t="s">
        <v>297</v>
      </c>
      <c r="E417" s="20" t="str">
        <f>IFERROR(VLOOKUP(C417,SRA!B:I,8,0),"")</f>
        <v>CLT</v>
      </c>
      <c r="F417" s="32" t="s">
        <v>586</v>
      </c>
      <c r="G417" s="20" t="str">
        <f>IFERROR(VLOOKUP(VLOOKUP(C417,SRA!B:F,5,0),FUNÇÃO!A:B,2,0),"")</f>
        <v>ANALISTA CONTABIL</v>
      </c>
      <c r="H417" s="14">
        <f>IFERROR(VLOOKUP(C417,SRA!B:T,18,0),"")</f>
        <v>2736.54</v>
      </c>
      <c r="I417" s="14">
        <f>IFERROR(VLOOKUP(C417,SRA!B:T,19,0),"")</f>
        <v>708.95</v>
      </c>
      <c r="J417" s="14">
        <f>IFERROR(VLOOKUP(C417,AGOSTO!B:F,3,0),"")</f>
        <v>3448.23</v>
      </c>
      <c r="K417" s="14">
        <f t="shared" si="12"/>
        <v>454.65000000000009</v>
      </c>
      <c r="L417" s="14">
        <f>IFERROR(VLOOKUP(C417,AGOSTO!B:H,7,0),"")</f>
        <v>2993.58</v>
      </c>
      <c r="M417" s="48" t="str">
        <f>IFERROR(VLOOKUP(C417,FÉRIAS!C:D,2,0),"")</f>
        <v/>
      </c>
      <c r="N417" s="33" t="str">
        <f>IFERROR(VLOOKUP(C417,#REF!,2,0),"")</f>
        <v/>
      </c>
    </row>
    <row r="418" spans="2:14" s="33" customFormat="1">
      <c r="B418" s="20">
        <f t="shared" si="13"/>
        <v>410</v>
      </c>
      <c r="C418" s="44">
        <v>3012</v>
      </c>
      <c r="D418" s="45" t="s">
        <v>298</v>
      </c>
      <c r="E418" s="20" t="str">
        <f>IFERROR(VLOOKUP(C418,SRA!B:I,8,0),"")</f>
        <v>CLT</v>
      </c>
      <c r="F418" s="32" t="s">
        <v>586</v>
      </c>
      <c r="G418" s="20" t="str">
        <f>IFERROR(VLOOKUP(VLOOKUP(C418,SRA!B:F,5,0),FUNÇÃO!A:B,2,0),"")</f>
        <v>TEC.EM QUALIDADE</v>
      </c>
      <c r="H418" s="14">
        <f>IFERROR(VLOOKUP(C418,SRA!B:T,18,0),"")</f>
        <v>1572.83</v>
      </c>
      <c r="I418" s="14">
        <f>IFERROR(VLOOKUP(C418,SRA!B:T,19,0),"")</f>
        <v>0</v>
      </c>
      <c r="J418" s="14">
        <f>IFERROR(VLOOKUP(C418,AGOSTO!B:F,3,0),"")</f>
        <v>1572.83</v>
      </c>
      <c r="K418" s="14">
        <f t="shared" si="12"/>
        <v>241.58999999999992</v>
      </c>
      <c r="L418" s="14">
        <f>IFERROR(VLOOKUP(C418,AGOSTO!B:H,7,0),"")</f>
        <v>1331.24</v>
      </c>
      <c r="M418" s="48" t="str">
        <f>IFERROR(VLOOKUP(C418,FÉRIAS!C:D,2,0),"")</f>
        <v/>
      </c>
      <c r="N418" s="33" t="str">
        <f>IFERROR(VLOOKUP(C418,#REF!,2,0),"")</f>
        <v/>
      </c>
    </row>
    <row r="419" spans="2:14" s="33" customFormat="1">
      <c r="B419" s="20">
        <f t="shared" si="13"/>
        <v>411</v>
      </c>
      <c r="C419" s="44">
        <v>3015</v>
      </c>
      <c r="D419" s="45" t="s">
        <v>299</v>
      </c>
      <c r="E419" s="20" t="str">
        <f>IFERROR(VLOOKUP(C419,SRA!B:I,8,0),"")</f>
        <v>CLT</v>
      </c>
      <c r="F419" s="32" t="s">
        <v>586</v>
      </c>
      <c r="G419" s="20" t="str">
        <f>IFERROR(VLOOKUP(VLOOKUP(C419,SRA!B:F,5,0),FUNÇÃO!A:B,2,0),"")</f>
        <v>TEC.EM QUALIDADE</v>
      </c>
      <c r="H419" s="14">
        <f>IFERROR(VLOOKUP(C419,SRA!B:T,18,0),"")</f>
        <v>1572.83</v>
      </c>
      <c r="I419" s="14">
        <f>IFERROR(VLOOKUP(C419,SRA!B:T,19,0),"")</f>
        <v>0</v>
      </c>
      <c r="J419" s="14">
        <f>IFERROR(VLOOKUP(C419,AGOSTO!B:F,3,0),"")</f>
        <v>1572.83</v>
      </c>
      <c r="K419" s="14">
        <f t="shared" si="12"/>
        <v>237.67999999999984</v>
      </c>
      <c r="L419" s="14">
        <f>IFERROR(VLOOKUP(C419,AGOSTO!B:H,7,0),"")</f>
        <v>1335.15</v>
      </c>
      <c r="M419" s="48" t="str">
        <f>IFERROR(VLOOKUP(C419,FÉRIAS!C:D,2,0),"")</f>
        <v/>
      </c>
      <c r="N419" s="33" t="str">
        <f>IFERROR(VLOOKUP(C419,#REF!,2,0),"")</f>
        <v/>
      </c>
    </row>
    <row r="420" spans="2:14" s="33" customFormat="1">
      <c r="B420" s="20">
        <f t="shared" si="13"/>
        <v>412</v>
      </c>
      <c r="C420" s="44">
        <v>3016</v>
      </c>
      <c r="D420" s="45" t="s">
        <v>300</v>
      </c>
      <c r="E420" s="20" t="str">
        <f>IFERROR(VLOOKUP(C420,SRA!B:I,8,0),"")</f>
        <v>CLT</v>
      </c>
      <c r="F420" s="32" t="s">
        <v>586</v>
      </c>
      <c r="G420" s="20" t="str">
        <f>IFERROR(VLOOKUP(VLOOKUP(C420,SRA!B:F,5,0),FUNÇÃO!A:B,2,0),"")</f>
        <v>TEC.EM QUALIDADE</v>
      </c>
      <c r="H420" s="14">
        <f>IFERROR(VLOOKUP(C420,SRA!B:T,18,0),"")</f>
        <v>1572.83</v>
      </c>
      <c r="I420" s="14">
        <f>IFERROR(VLOOKUP(C420,SRA!B:T,19,0),"")</f>
        <v>0</v>
      </c>
      <c r="J420" s="14">
        <f>IFERROR(VLOOKUP(C420,AGOSTO!B:F,3,0),"")</f>
        <v>2233.8200000000002</v>
      </c>
      <c r="K420" s="14">
        <f t="shared" si="12"/>
        <v>1347.1000000000001</v>
      </c>
      <c r="L420" s="14">
        <f>IFERROR(VLOOKUP(C420,AGOSTO!B:H,7,0),"")</f>
        <v>886.72</v>
      </c>
      <c r="M420" s="48" t="str">
        <f>IFERROR(VLOOKUP(C420,FÉRIAS!C:D,2,0),"")</f>
        <v/>
      </c>
      <c r="N420" s="33" t="str">
        <f>IFERROR(VLOOKUP(C420,#REF!,2,0),"")</f>
        <v/>
      </c>
    </row>
    <row r="421" spans="2:14" s="33" customFormat="1">
      <c r="B421" s="20">
        <f t="shared" si="13"/>
        <v>413</v>
      </c>
      <c r="C421" s="44">
        <v>3019</v>
      </c>
      <c r="D421" s="45" t="s">
        <v>301</v>
      </c>
      <c r="E421" s="20" t="str">
        <f>IFERROR(VLOOKUP(C421,SRA!B:I,8,0),"")</f>
        <v>CLT</v>
      </c>
      <c r="F421" s="32" t="s">
        <v>586</v>
      </c>
      <c r="G421" s="20" t="str">
        <f>IFERROR(VLOOKUP(VLOOKUP(C421,SRA!B:F,5,0),FUNÇÃO!A:B,2,0),"")</f>
        <v>TEC.EM QUALIDADE</v>
      </c>
      <c r="H421" s="14">
        <f>IFERROR(VLOOKUP(C421,SRA!B:T,18,0),"")</f>
        <v>1572.83</v>
      </c>
      <c r="I421" s="14">
        <f>IFERROR(VLOOKUP(C421,SRA!B:T,19,0),"")</f>
        <v>0</v>
      </c>
      <c r="J421" s="14">
        <f>IFERROR(VLOOKUP(C421,AGOSTO!B:F,3,0),"")</f>
        <v>2125.87</v>
      </c>
      <c r="K421" s="14">
        <f t="shared" si="12"/>
        <v>145.54999999999995</v>
      </c>
      <c r="L421" s="14">
        <f>IFERROR(VLOOKUP(C421,AGOSTO!B:H,7,0),"")</f>
        <v>1980.32</v>
      </c>
      <c r="M421" s="48" t="str">
        <f>IFERROR(VLOOKUP(C421,FÉRIAS!C:D,2,0),"")</f>
        <v/>
      </c>
      <c r="N421" s="33" t="str">
        <f>IFERROR(VLOOKUP(C421,#REF!,2,0),"")</f>
        <v/>
      </c>
    </row>
    <row r="422" spans="2:14" s="33" customFormat="1">
      <c r="B422" s="20">
        <f t="shared" si="13"/>
        <v>414</v>
      </c>
      <c r="C422" s="44">
        <v>3020</v>
      </c>
      <c r="D422" s="45" t="s">
        <v>302</v>
      </c>
      <c r="E422" s="20" t="str">
        <f>IFERROR(VLOOKUP(C422,SRA!B:I,8,0),"")</f>
        <v>CLT</v>
      </c>
      <c r="F422" s="32" t="s">
        <v>586</v>
      </c>
      <c r="G422" s="20" t="str">
        <f>IFERROR(VLOOKUP(VLOOKUP(C422,SRA!B:F,5,0),FUNÇÃO!A:B,2,0),"")</f>
        <v>TEC. EM ADM. E FI</v>
      </c>
      <c r="H422" s="14">
        <f>IFERROR(VLOOKUP(C422,SRA!B:T,18,0),"")</f>
        <v>1572.83</v>
      </c>
      <c r="I422" s="14">
        <f>IFERROR(VLOOKUP(C422,SRA!B:T,19,0),"")</f>
        <v>0</v>
      </c>
      <c r="J422" s="14">
        <f>IFERROR(VLOOKUP(C422,AGOSTO!B:F,3,0),"")</f>
        <v>1572.83</v>
      </c>
      <c r="K422" s="14">
        <f t="shared" si="12"/>
        <v>206.78999999999996</v>
      </c>
      <c r="L422" s="14">
        <f>IFERROR(VLOOKUP(C422,AGOSTO!B:H,7,0),"")</f>
        <v>1366.04</v>
      </c>
      <c r="M422" s="48" t="str">
        <f>IFERROR(VLOOKUP(C422,FÉRIAS!C:D,2,0),"")</f>
        <v/>
      </c>
      <c r="N422" s="33" t="str">
        <f>IFERROR(VLOOKUP(C422,#REF!,2,0),"")</f>
        <v/>
      </c>
    </row>
    <row r="423" spans="2:14" s="33" customFormat="1">
      <c r="B423" s="20">
        <f t="shared" si="13"/>
        <v>415</v>
      </c>
      <c r="C423" s="44">
        <v>3023</v>
      </c>
      <c r="D423" s="45" t="s">
        <v>442</v>
      </c>
      <c r="E423" s="20" t="str">
        <f>IFERROR(VLOOKUP(C423,SRA!B:I,8,0),"")</f>
        <v>CLT</v>
      </c>
      <c r="F423" s="32" t="s">
        <v>586</v>
      </c>
      <c r="G423" s="20" t="str">
        <f>IFERROR(VLOOKUP(VLOOKUP(C423,SRA!B:F,5,0),FUNÇÃO!A:B,2,0),"")</f>
        <v>ANA ASS FARMACEUT</v>
      </c>
      <c r="H423" s="14">
        <f>IFERROR(VLOOKUP(C423,SRA!B:T,18,0),"")</f>
        <v>3492.62</v>
      </c>
      <c r="I423" s="14">
        <f>IFERROR(VLOOKUP(C423,SRA!B:T,19,0),"")</f>
        <v>0</v>
      </c>
      <c r="J423" s="14">
        <f>IFERROR(VLOOKUP(C423,AGOSTO!B:F,3,0),"")</f>
        <v>3769.14</v>
      </c>
      <c r="K423" s="14">
        <f t="shared" si="12"/>
        <v>525.57000000000016</v>
      </c>
      <c r="L423" s="14">
        <f>IFERROR(VLOOKUP(C423,AGOSTO!B:H,7,0),"")</f>
        <v>3243.5699999999997</v>
      </c>
      <c r="M423" s="48" t="str">
        <f>IFERROR(VLOOKUP(C423,FÉRIAS!C:D,2,0),"")</f>
        <v/>
      </c>
      <c r="N423" s="33" t="str">
        <f>IFERROR(VLOOKUP(C423,#REF!,2,0),"")</f>
        <v/>
      </c>
    </row>
    <row r="424" spans="2:14" s="33" customFormat="1">
      <c r="B424" s="20">
        <f t="shared" si="13"/>
        <v>416</v>
      </c>
      <c r="C424" s="44">
        <v>3025</v>
      </c>
      <c r="D424" s="45" t="s">
        <v>480</v>
      </c>
      <c r="E424" s="20" t="str">
        <f>IFERROR(VLOOKUP(C424,SRA!B:I,8,0),"")</f>
        <v>CLT</v>
      </c>
      <c r="F424" s="32" t="s">
        <v>600</v>
      </c>
      <c r="G424" s="20" t="str">
        <f>IFERROR(VLOOKUP(VLOOKUP(C424,SRA!B:F,5,0),FUNÇÃO!A:B,2,0),"")</f>
        <v>ANA ASS FARMACEUT</v>
      </c>
      <c r="H424" s="14">
        <f>IFERROR(VLOOKUP(C424,SRA!B:T,18,0),"")</f>
        <v>3492.62</v>
      </c>
      <c r="I424" s="14">
        <f>IFERROR(VLOOKUP(C424,SRA!B:T,19,0),"")</f>
        <v>0</v>
      </c>
      <c r="J424" s="14">
        <f>IFERROR(VLOOKUP(C424,AGOSTO!B:F,3,0),"")</f>
        <v>3769.14</v>
      </c>
      <c r="K424" s="14">
        <f t="shared" si="12"/>
        <v>1431.2399999999998</v>
      </c>
      <c r="L424" s="14">
        <f>IFERROR(VLOOKUP(C424,AGOSTO!B:H,7,0),"")</f>
        <v>2337.9</v>
      </c>
      <c r="M424" s="48" t="str">
        <f>IFERROR(VLOOKUP(C424,FÉRIAS!C:D,2,0),"")</f>
        <v>MARIANA KAROLYNE G DE SOUZA</v>
      </c>
      <c r="N424" s="33" t="str">
        <f>IFERROR(VLOOKUP(C424,#REF!,2,0),"")</f>
        <v/>
      </c>
    </row>
    <row r="425" spans="2:14" s="33" customFormat="1">
      <c r="B425" s="20">
        <f t="shared" si="13"/>
        <v>417</v>
      </c>
      <c r="C425" s="44">
        <v>3027</v>
      </c>
      <c r="D425" s="45" t="s">
        <v>303</v>
      </c>
      <c r="E425" s="20" t="str">
        <f>IFERROR(VLOOKUP(C425,SRA!B:I,8,0),"")</f>
        <v>CLT</v>
      </c>
      <c r="F425" s="32" t="s">
        <v>586</v>
      </c>
      <c r="G425" s="20" t="str">
        <f>IFERROR(VLOOKUP(VLOOKUP(C425,SRA!B:F,5,0),FUNÇÃO!A:B,2,0),"")</f>
        <v>ANA ASS FARMACEUT</v>
      </c>
      <c r="H425" s="14">
        <f>IFERROR(VLOOKUP(C425,SRA!B:T,18,0),"")</f>
        <v>3492.62</v>
      </c>
      <c r="I425" s="14">
        <f>IFERROR(VLOOKUP(C425,SRA!B:T,19,0),"")</f>
        <v>0</v>
      </c>
      <c r="J425" s="14">
        <f>IFERROR(VLOOKUP(C425,AGOSTO!B:F,3,0),"")</f>
        <v>3769.14</v>
      </c>
      <c r="K425" s="14">
        <f t="shared" si="12"/>
        <v>785.0300000000002</v>
      </c>
      <c r="L425" s="14">
        <f>IFERROR(VLOOKUP(C425,AGOSTO!B:H,7,0),"")</f>
        <v>2984.1099999999997</v>
      </c>
      <c r="M425" s="48" t="str">
        <f>IFERROR(VLOOKUP(C425,FÉRIAS!C:D,2,0),"")</f>
        <v/>
      </c>
      <c r="N425" s="33" t="str">
        <f>IFERROR(VLOOKUP(C425,#REF!,2,0),"")</f>
        <v/>
      </c>
    </row>
    <row r="426" spans="2:14" s="33" customFormat="1">
      <c r="B426" s="20">
        <f t="shared" si="13"/>
        <v>418</v>
      </c>
      <c r="C426" s="44">
        <v>3028</v>
      </c>
      <c r="D426" s="45" t="s">
        <v>304</v>
      </c>
      <c r="E426" s="20" t="str">
        <f>IFERROR(VLOOKUP(C426,SRA!B:I,8,0),"")</f>
        <v>CLT</v>
      </c>
      <c r="F426" s="32" t="s">
        <v>586</v>
      </c>
      <c r="G426" s="20" t="str">
        <f>IFERROR(VLOOKUP(VLOOKUP(C426,SRA!B:F,5,0),FUNÇÃO!A:B,2,0),"")</f>
        <v>ANALISTA QUALI IN</v>
      </c>
      <c r="H426" s="14">
        <f>IFERROR(VLOOKUP(C426,SRA!B:T,18,0),"")</f>
        <v>4763.66</v>
      </c>
      <c r="I426" s="14">
        <f>IFERROR(VLOOKUP(C426,SRA!B:T,19,0),"")</f>
        <v>1993.92</v>
      </c>
      <c r="J426" s="14">
        <f>IFERROR(VLOOKUP(C426,AGOSTO!B:F,3,0),"")</f>
        <v>7334.44</v>
      </c>
      <c r="K426" s="14">
        <f t="shared" si="12"/>
        <v>3624.3299999999995</v>
      </c>
      <c r="L426" s="14">
        <f>IFERROR(VLOOKUP(C426,AGOSTO!B:H,7,0),"")</f>
        <v>3710.11</v>
      </c>
      <c r="M426" s="48" t="str">
        <f>IFERROR(VLOOKUP(C426,FÉRIAS!C:D,2,0),"")</f>
        <v/>
      </c>
      <c r="N426" s="33" t="str">
        <f>IFERROR(VLOOKUP(C426,#REF!,2,0),"")</f>
        <v/>
      </c>
    </row>
    <row r="427" spans="2:14" s="33" customFormat="1">
      <c r="B427" s="20">
        <f t="shared" si="13"/>
        <v>419</v>
      </c>
      <c r="C427" s="44">
        <v>3029</v>
      </c>
      <c r="D427" s="45" t="s">
        <v>478</v>
      </c>
      <c r="E427" s="20" t="str">
        <f>IFERROR(VLOOKUP(C427,SRA!B:I,8,0),"")</f>
        <v>CLT</v>
      </c>
      <c r="F427" s="32" t="s">
        <v>586</v>
      </c>
      <c r="G427" s="20" t="str">
        <f>IFERROR(VLOOKUP(VLOOKUP(C427,SRA!B:F,5,0),FUNÇÃO!A:B,2,0),"")</f>
        <v>ANA ASS FARMACEUT</v>
      </c>
      <c r="H427" s="14">
        <f>IFERROR(VLOOKUP(C427,SRA!B:T,18,0),"")</f>
        <v>3492.62</v>
      </c>
      <c r="I427" s="14">
        <f>IFERROR(VLOOKUP(C427,SRA!B:T,19,0),"")</f>
        <v>0</v>
      </c>
      <c r="J427" s="14">
        <f>IFERROR(VLOOKUP(C427,AGOSTO!B:F,3,0),"")</f>
        <v>3492.62</v>
      </c>
      <c r="K427" s="14">
        <f t="shared" si="12"/>
        <v>460.14999999999964</v>
      </c>
      <c r="L427" s="14">
        <f>IFERROR(VLOOKUP(C427,AGOSTO!B:H,7,0),"")</f>
        <v>3032.4700000000003</v>
      </c>
      <c r="M427" s="48" t="str">
        <f>IFERROR(VLOOKUP(C427,FÉRIAS!C:D,2,0),"")</f>
        <v/>
      </c>
      <c r="N427" s="33" t="str">
        <f>IFERROR(VLOOKUP(C427,#REF!,2,0),"")</f>
        <v/>
      </c>
    </row>
    <row r="428" spans="2:14" s="33" customFormat="1">
      <c r="B428" s="20">
        <f t="shared" si="13"/>
        <v>420</v>
      </c>
      <c r="C428" s="44">
        <v>3031</v>
      </c>
      <c r="D428" s="45" t="s">
        <v>305</v>
      </c>
      <c r="E428" s="20" t="str">
        <f>IFERROR(VLOOKUP(C428,SRA!B:I,8,0),"")</f>
        <v>CLT</v>
      </c>
      <c r="F428" s="32" t="s">
        <v>586</v>
      </c>
      <c r="G428" s="20" t="str">
        <f>IFERROR(VLOOKUP(VLOOKUP(C428,SRA!B:F,5,0),FUNÇÃO!A:B,2,0),"")</f>
        <v>MEDICO DO TRABALH</v>
      </c>
      <c r="H428" s="14">
        <f>IFERROR(VLOOKUP(C428,SRA!B:T,18,0),"")</f>
        <v>5418.23</v>
      </c>
      <c r="I428" s="14">
        <f>IFERROR(VLOOKUP(C428,SRA!B:T,19,0),"")</f>
        <v>0</v>
      </c>
      <c r="J428" s="14">
        <f>IFERROR(VLOOKUP(C428,AGOSTO!B:F,3,0),"")</f>
        <v>6336.88</v>
      </c>
      <c r="K428" s="14">
        <f t="shared" si="12"/>
        <v>1358.6099999999997</v>
      </c>
      <c r="L428" s="14">
        <f>IFERROR(VLOOKUP(C428,AGOSTO!B:H,7,0),"")</f>
        <v>4978.2700000000004</v>
      </c>
      <c r="M428" s="48" t="str">
        <f>IFERROR(VLOOKUP(C428,FÉRIAS!C:D,2,0),"")</f>
        <v/>
      </c>
      <c r="N428" s="33" t="str">
        <f>IFERROR(VLOOKUP(C428,#REF!,2,0),"")</f>
        <v/>
      </c>
    </row>
    <row r="429" spans="2:14" s="33" customFormat="1">
      <c r="B429" s="20">
        <f t="shared" si="13"/>
        <v>421</v>
      </c>
      <c r="C429" s="44">
        <v>3032</v>
      </c>
      <c r="D429" s="45" t="s">
        <v>419</v>
      </c>
      <c r="E429" s="20" t="str">
        <f>IFERROR(VLOOKUP(C429,SRA!B:I,8,0),"")</f>
        <v>CLT</v>
      </c>
      <c r="F429" s="32" t="s">
        <v>586</v>
      </c>
      <c r="G429" s="20" t="str">
        <f>IFERROR(VLOOKUP(VLOOKUP(C429,SRA!B:F,5,0),FUNÇÃO!A:B,2,0),"")</f>
        <v>ANA ASS FARMACEUT</v>
      </c>
      <c r="H429" s="14">
        <f>IFERROR(VLOOKUP(C429,SRA!B:T,18,0),"")</f>
        <v>3492.62</v>
      </c>
      <c r="I429" s="14">
        <f>IFERROR(VLOOKUP(C429,SRA!B:T,19,0),"")</f>
        <v>0</v>
      </c>
      <c r="J429" s="14">
        <f>IFERROR(VLOOKUP(C429,AGOSTO!B:F,3,0),"")</f>
        <v>3492.62</v>
      </c>
      <c r="K429" s="14">
        <f t="shared" si="12"/>
        <v>462.38999999999987</v>
      </c>
      <c r="L429" s="14">
        <f>IFERROR(VLOOKUP(C429,AGOSTO!B:H,7,0),"")</f>
        <v>3030.23</v>
      </c>
      <c r="M429" s="48" t="str">
        <f>IFERROR(VLOOKUP(C429,FÉRIAS!C:D,2,0),"")</f>
        <v/>
      </c>
      <c r="N429" s="33" t="str">
        <f>IFERROR(VLOOKUP(C429,#REF!,2,0),"")</f>
        <v/>
      </c>
    </row>
    <row r="430" spans="2:14" s="33" customFormat="1">
      <c r="B430" s="20">
        <f t="shared" si="13"/>
        <v>422</v>
      </c>
      <c r="C430" s="44">
        <v>3036</v>
      </c>
      <c r="D430" s="45" t="s">
        <v>306</v>
      </c>
      <c r="E430" s="20" t="str">
        <f>IFERROR(VLOOKUP(C430,SRA!B:I,8,0),"")</f>
        <v>CLT</v>
      </c>
      <c r="F430" s="32" t="s">
        <v>586</v>
      </c>
      <c r="G430" s="20" t="str">
        <f>IFERROR(VLOOKUP(VLOOKUP(C430,SRA!B:F,5,0),FUNÇÃO!A:B,2,0),"")</f>
        <v>TEC.EM QUALIDADE</v>
      </c>
      <c r="H430" s="14">
        <f>IFERROR(VLOOKUP(C430,SRA!B:T,18,0),"")</f>
        <v>1572.83</v>
      </c>
      <c r="I430" s="14">
        <f>IFERROR(VLOOKUP(C430,SRA!B:T,19,0),"")</f>
        <v>0</v>
      </c>
      <c r="J430" s="14">
        <f>IFERROR(VLOOKUP(C430,AGOSTO!B:F,3,0),"")</f>
        <v>1920.44</v>
      </c>
      <c r="K430" s="14">
        <f t="shared" si="12"/>
        <v>128.15000000000009</v>
      </c>
      <c r="L430" s="14">
        <f>IFERROR(VLOOKUP(C430,AGOSTO!B:H,7,0),"")</f>
        <v>1792.29</v>
      </c>
      <c r="M430" s="48" t="str">
        <f>IFERROR(VLOOKUP(C430,FÉRIAS!C:D,2,0),"")</f>
        <v/>
      </c>
      <c r="N430" s="33" t="str">
        <f>IFERROR(VLOOKUP(C430,#REF!,2,0),"")</f>
        <v/>
      </c>
    </row>
    <row r="431" spans="2:14" s="33" customFormat="1">
      <c r="B431" s="20">
        <f t="shared" si="13"/>
        <v>423</v>
      </c>
      <c r="C431" s="44">
        <v>3037</v>
      </c>
      <c r="D431" s="45" t="s">
        <v>307</v>
      </c>
      <c r="E431" s="20" t="str">
        <f>IFERROR(VLOOKUP(C431,SRA!B:I,8,0),"")</f>
        <v>CLT</v>
      </c>
      <c r="F431" s="32" t="s">
        <v>586</v>
      </c>
      <c r="G431" s="20" t="str">
        <f>IFERROR(VLOOKUP(VLOOKUP(C431,SRA!B:F,5,0),FUNÇÃO!A:B,2,0),"")</f>
        <v>AUX. LABORATORIO</v>
      </c>
      <c r="H431" s="14">
        <f>IFERROR(VLOOKUP(C431,SRA!B:T,18,0),"")</f>
        <v>1073</v>
      </c>
      <c r="I431" s="14">
        <f>IFERROR(VLOOKUP(C431,SRA!B:T,19,0),"")</f>
        <v>0</v>
      </c>
      <c r="J431" s="14">
        <f>IFERROR(VLOOKUP(C431,AGOSTO!B:F,3,0),"")</f>
        <v>2000.75</v>
      </c>
      <c r="K431" s="14">
        <f t="shared" si="12"/>
        <v>713.84000000000015</v>
      </c>
      <c r="L431" s="14">
        <f>IFERROR(VLOOKUP(C431,AGOSTO!B:H,7,0),"")</f>
        <v>1286.9099999999999</v>
      </c>
      <c r="M431" s="48" t="str">
        <f>IFERROR(VLOOKUP(C431,FÉRIAS!C:D,2,0),"")</f>
        <v/>
      </c>
      <c r="N431" s="33" t="str">
        <f>IFERROR(VLOOKUP(C431,#REF!,2,0),"")</f>
        <v/>
      </c>
    </row>
    <row r="432" spans="2:14" s="33" customFormat="1">
      <c r="B432" s="20">
        <f t="shared" si="13"/>
        <v>424</v>
      </c>
      <c r="C432" s="44">
        <v>3039</v>
      </c>
      <c r="D432" s="45" t="s">
        <v>308</v>
      </c>
      <c r="E432" s="20" t="str">
        <f>IFERROR(VLOOKUP(C432,SRA!B:I,8,0),"")</f>
        <v>CLT</v>
      </c>
      <c r="F432" s="32" t="s">
        <v>586</v>
      </c>
      <c r="G432" s="20" t="str">
        <f>IFERROR(VLOOKUP(VLOOKUP(C432,SRA!B:F,5,0),FUNÇÃO!A:B,2,0),"")</f>
        <v>TEC. EM OPTICA</v>
      </c>
      <c r="H432" s="14">
        <f>IFERROR(VLOOKUP(C432,SRA!B:T,18,0),"")</f>
        <v>1572.83</v>
      </c>
      <c r="I432" s="14">
        <f>IFERROR(VLOOKUP(C432,SRA!B:T,19,0),"")</f>
        <v>0</v>
      </c>
      <c r="J432" s="14">
        <f>IFERROR(VLOOKUP(C432,AGOSTO!B:F,3,0),"")</f>
        <v>1572.83</v>
      </c>
      <c r="K432" s="14">
        <f t="shared" si="12"/>
        <v>634.43999999999994</v>
      </c>
      <c r="L432" s="14">
        <f>IFERROR(VLOOKUP(C432,AGOSTO!B:H,7,0),"")</f>
        <v>938.39</v>
      </c>
      <c r="M432" s="48" t="str">
        <f>IFERROR(VLOOKUP(C432,FÉRIAS!C:D,2,0),"")</f>
        <v/>
      </c>
      <c r="N432" s="33" t="str">
        <f>IFERROR(VLOOKUP(C432,#REF!,2,0),"")</f>
        <v/>
      </c>
    </row>
    <row r="433" spans="2:14" s="33" customFormat="1">
      <c r="B433" s="20">
        <f t="shared" si="13"/>
        <v>425</v>
      </c>
      <c r="C433" s="44">
        <v>3040</v>
      </c>
      <c r="D433" s="45" t="s">
        <v>309</v>
      </c>
      <c r="E433" s="20" t="str">
        <f>IFERROR(VLOOKUP(C433,SRA!B:I,8,0),"")</f>
        <v>CLT</v>
      </c>
      <c r="F433" s="32" t="s">
        <v>586</v>
      </c>
      <c r="G433" s="20" t="str">
        <f>IFERROR(VLOOKUP(VLOOKUP(C433,SRA!B:F,5,0),FUNÇÃO!A:B,2,0),"")</f>
        <v>TEC. EM OPTICA</v>
      </c>
      <c r="H433" s="14">
        <f>IFERROR(VLOOKUP(C433,SRA!B:T,18,0),"")</f>
        <v>1572.83</v>
      </c>
      <c r="I433" s="14">
        <f>IFERROR(VLOOKUP(C433,SRA!B:T,19,0),"")</f>
        <v>0</v>
      </c>
      <c r="J433" s="14">
        <f>IFERROR(VLOOKUP(C433,AGOSTO!B:F,3,0),"")</f>
        <v>1849.35</v>
      </c>
      <c r="K433" s="14">
        <f t="shared" si="12"/>
        <v>502.98999999999978</v>
      </c>
      <c r="L433" s="14">
        <f>IFERROR(VLOOKUP(C433,AGOSTO!B:H,7,0),"")</f>
        <v>1346.3600000000001</v>
      </c>
      <c r="M433" s="48" t="str">
        <f>IFERROR(VLOOKUP(C433,FÉRIAS!C:D,2,0),"")</f>
        <v/>
      </c>
      <c r="N433" s="33" t="str">
        <f>IFERROR(VLOOKUP(C433,#REF!,2,0),"")</f>
        <v/>
      </c>
    </row>
    <row r="434" spans="2:14" s="33" customFormat="1">
      <c r="B434" s="20">
        <f t="shared" si="13"/>
        <v>426</v>
      </c>
      <c r="C434" s="44">
        <v>3044</v>
      </c>
      <c r="D434" s="45" t="s">
        <v>428</v>
      </c>
      <c r="E434" s="20" t="str">
        <f>IFERROR(VLOOKUP(C434,SRA!B:I,8,0),"")</f>
        <v>CLT</v>
      </c>
      <c r="F434" s="32" t="s">
        <v>586</v>
      </c>
      <c r="G434" s="20" t="str">
        <f>IFERROR(VLOOKUP(VLOOKUP(C434,SRA!B:F,5,0),FUNÇÃO!A:B,2,0),"")</f>
        <v>ANA ASS FARMACEUT</v>
      </c>
      <c r="H434" s="14">
        <f>IFERROR(VLOOKUP(C434,SRA!B:T,18,0),"")</f>
        <v>3492.62</v>
      </c>
      <c r="I434" s="14">
        <f>IFERROR(VLOOKUP(C434,SRA!B:T,19,0),"")</f>
        <v>0</v>
      </c>
      <c r="J434" s="14">
        <f>IFERROR(VLOOKUP(C434,AGOSTO!B:F,3,0),"")</f>
        <v>3492.62</v>
      </c>
      <c r="K434" s="14">
        <f t="shared" si="12"/>
        <v>493.77999999999975</v>
      </c>
      <c r="L434" s="14">
        <f>IFERROR(VLOOKUP(C434,AGOSTO!B:H,7,0),"")</f>
        <v>2998.84</v>
      </c>
      <c r="M434" s="48" t="str">
        <f>IFERROR(VLOOKUP(C434,FÉRIAS!C:D,2,0),"")</f>
        <v/>
      </c>
      <c r="N434" s="33" t="str">
        <f>IFERROR(VLOOKUP(C434,#REF!,2,0),"")</f>
        <v/>
      </c>
    </row>
    <row r="435" spans="2:14" s="33" customFormat="1">
      <c r="B435" s="20">
        <f t="shared" si="13"/>
        <v>427</v>
      </c>
      <c r="C435" s="44">
        <v>3045</v>
      </c>
      <c r="D435" s="45" t="s">
        <v>463</v>
      </c>
      <c r="E435" s="20" t="str">
        <f>IFERROR(VLOOKUP(C435,SRA!B:I,8,0),"")</f>
        <v>CLT</v>
      </c>
      <c r="F435" s="32" t="s">
        <v>586</v>
      </c>
      <c r="G435" s="20" t="str">
        <f>IFERROR(VLOOKUP(VLOOKUP(C435,SRA!B:F,5,0),FUNÇÃO!A:B,2,0),"")</f>
        <v>ANA ASS FARMACEUT</v>
      </c>
      <c r="H435" s="14">
        <f>IFERROR(VLOOKUP(C435,SRA!B:T,18,0),"")</f>
        <v>3492.62</v>
      </c>
      <c r="I435" s="14">
        <f>IFERROR(VLOOKUP(C435,SRA!B:T,19,0),"")</f>
        <v>0</v>
      </c>
      <c r="J435" s="14">
        <f>IFERROR(VLOOKUP(C435,AGOSTO!B:F,3,0),"")</f>
        <v>4045.66</v>
      </c>
      <c r="K435" s="14">
        <f t="shared" si="12"/>
        <v>1535.42</v>
      </c>
      <c r="L435" s="14">
        <f>IFERROR(VLOOKUP(C435,AGOSTO!B:H,7,0),"")</f>
        <v>2510.2399999999998</v>
      </c>
      <c r="M435" s="48" t="str">
        <f>IFERROR(VLOOKUP(C435,FÉRIAS!C:D,2,0),"")</f>
        <v/>
      </c>
      <c r="N435" s="33" t="str">
        <f>IFERROR(VLOOKUP(C435,#REF!,2,0),"")</f>
        <v/>
      </c>
    </row>
    <row r="436" spans="2:14" s="33" customFormat="1">
      <c r="B436" s="20">
        <f t="shared" si="13"/>
        <v>428</v>
      </c>
      <c r="C436" s="44">
        <v>3046</v>
      </c>
      <c r="D436" s="45" t="s">
        <v>482</v>
      </c>
      <c r="E436" s="20" t="str">
        <f>IFERROR(VLOOKUP(C436,SRA!B:I,8,0),"")</f>
        <v>CLT</v>
      </c>
      <c r="F436" s="32" t="s">
        <v>586</v>
      </c>
      <c r="G436" s="20" t="str">
        <f>IFERROR(VLOOKUP(VLOOKUP(C436,SRA!B:F,5,0),FUNÇÃO!A:B,2,0),"")</f>
        <v>ANA ASS FARMACEUT</v>
      </c>
      <c r="H436" s="14">
        <f>IFERROR(VLOOKUP(C436,SRA!B:T,18,0),"")</f>
        <v>3492.62</v>
      </c>
      <c r="I436" s="14">
        <f>IFERROR(VLOOKUP(C436,SRA!B:T,19,0),"")</f>
        <v>0</v>
      </c>
      <c r="J436" s="14">
        <f>IFERROR(VLOOKUP(C436,AGOSTO!B:F,3,0),"")</f>
        <v>3769.14</v>
      </c>
      <c r="K436" s="14">
        <f t="shared" si="12"/>
        <v>610.2199999999998</v>
      </c>
      <c r="L436" s="14">
        <f>IFERROR(VLOOKUP(C436,AGOSTO!B:H,7,0),"")</f>
        <v>3158.92</v>
      </c>
      <c r="M436" s="48" t="str">
        <f>IFERROR(VLOOKUP(C436,FÉRIAS!C:D,2,0),"")</f>
        <v/>
      </c>
      <c r="N436" s="33" t="str">
        <f>IFERROR(VLOOKUP(C436,#REF!,2,0),"")</f>
        <v/>
      </c>
    </row>
    <row r="437" spans="2:14" s="33" customFormat="1">
      <c r="B437" s="20">
        <f t="shared" si="13"/>
        <v>429</v>
      </c>
      <c r="C437" s="44">
        <v>3047</v>
      </c>
      <c r="D437" s="45" t="s">
        <v>310</v>
      </c>
      <c r="E437" s="20" t="str">
        <f>IFERROR(VLOOKUP(C437,SRA!B:I,8,0),"")</f>
        <v>CLT</v>
      </c>
      <c r="F437" s="32" t="s">
        <v>586</v>
      </c>
      <c r="G437" s="20" t="str">
        <f>IFERROR(VLOOKUP(VLOOKUP(C437,SRA!B:F,5,0),FUNÇÃO!A:B,2,0),"")</f>
        <v>TEC. EM ADM. E FI</v>
      </c>
      <c r="H437" s="14">
        <f>IFERROR(VLOOKUP(C437,SRA!B:T,18,0),"")</f>
        <v>1572.83</v>
      </c>
      <c r="I437" s="14">
        <f>IFERROR(VLOOKUP(C437,SRA!B:T,19,0),"")</f>
        <v>0</v>
      </c>
      <c r="J437" s="14">
        <f>IFERROR(VLOOKUP(C437,AGOSTO!B:F,3,0),"")</f>
        <v>2151.17</v>
      </c>
      <c r="K437" s="14">
        <f t="shared" si="12"/>
        <v>1823.79</v>
      </c>
      <c r="L437" s="14">
        <f>IFERROR(VLOOKUP(C437,AGOSTO!B:H,7,0),"")</f>
        <v>327.38</v>
      </c>
      <c r="M437" s="48" t="str">
        <f>IFERROR(VLOOKUP(C437,FÉRIAS!C:D,2,0),"")</f>
        <v/>
      </c>
      <c r="N437" s="33" t="str">
        <f>IFERROR(VLOOKUP(C437,#REF!,2,0),"")</f>
        <v/>
      </c>
    </row>
    <row r="438" spans="2:14" s="33" customFormat="1">
      <c r="B438" s="20">
        <f t="shared" si="13"/>
        <v>430</v>
      </c>
      <c r="C438" s="44">
        <v>3049</v>
      </c>
      <c r="D438" s="45" t="s">
        <v>311</v>
      </c>
      <c r="E438" s="20" t="str">
        <f>IFERROR(VLOOKUP(C438,SRA!B:I,8,0),"")</f>
        <v>CLT</v>
      </c>
      <c r="F438" s="32" t="s">
        <v>600</v>
      </c>
      <c r="G438" s="20" t="str">
        <f>IFERROR(VLOOKUP(VLOOKUP(C438,SRA!B:F,5,0),FUNÇÃO!A:B,2,0),"")</f>
        <v>ANA. SEG DO TRABA</v>
      </c>
      <c r="H438" s="14">
        <f>IFERROR(VLOOKUP(C438,SRA!B:T,18,0),"")</f>
        <v>2736.54</v>
      </c>
      <c r="I438" s="14">
        <f>IFERROR(VLOOKUP(C438,SRA!B:T,19,0),"")</f>
        <v>1993.92</v>
      </c>
      <c r="J438" s="14">
        <f>IFERROR(VLOOKUP(C438,AGOSTO!B:F,3,0),"")</f>
        <v>4730.46</v>
      </c>
      <c r="K438" s="14">
        <f t="shared" si="12"/>
        <v>2277.69</v>
      </c>
      <c r="L438" s="14">
        <f>IFERROR(VLOOKUP(C438,AGOSTO!B:H,7,0),"")</f>
        <v>2452.77</v>
      </c>
      <c r="M438" s="48" t="str">
        <f>IFERROR(VLOOKUP(C438,FÉRIAS!C:D,2,0),"")</f>
        <v>DEBORA GUEDES NERES</v>
      </c>
      <c r="N438" s="33" t="str">
        <f>IFERROR(VLOOKUP(C438,#REF!,2,0),"")</f>
        <v/>
      </c>
    </row>
    <row r="439" spans="2:14" s="33" customFormat="1">
      <c r="B439" s="20">
        <f t="shared" si="13"/>
        <v>431</v>
      </c>
      <c r="C439" s="44">
        <v>3052</v>
      </c>
      <c r="D439" s="45" t="s">
        <v>312</v>
      </c>
      <c r="E439" s="20" t="str">
        <f>IFERROR(VLOOKUP(C439,SRA!B:I,8,0),"")</f>
        <v>CLT</v>
      </c>
      <c r="F439" s="32" t="s">
        <v>600</v>
      </c>
      <c r="G439" s="20" t="str">
        <f>IFERROR(VLOOKUP(VLOOKUP(C439,SRA!B:F,5,0),FUNÇÃO!A:B,2,0),"")</f>
        <v>FARMACEUTICO IND</v>
      </c>
      <c r="H439" s="14">
        <f>IFERROR(VLOOKUP(C439,SRA!B:T,18,0),"")</f>
        <v>4763.66</v>
      </c>
      <c r="I439" s="14">
        <f>IFERROR(VLOOKUP(C439,SRA!B:T,19,0),"")</f>
        <v>0</v>
      </c>
      <c r="J439" s="14">
        <f>IFERROR(VLOOKUP(C439,AGOSTO!B:F,3,0),"")</f>
        <v>4763.66</v>
      </c>
      <c r="K439" s="14">
        <f t="shared" si="12"/>
        <v>843.38999999999942</v>
      </c>
      <c r="L439" s="14">
        <f>IFERROR(VLOOKUP(C439,AGOSTO!B:H,7,0),"")</f>
        <v>3920.2700000000004</v>
      </c>
      <c r="M439" s="48" t="str">
        <f>IFERROR(VLOOKUP(C439,FÉRIAS!C:D,2,0),"")</f>
        <v>LEIDIANE CARLA L DE OLIVEIRA</v>
      </c>
      <c r="N439" s="33" t="str">
        <f>IFERROR(VLOOKUP(C439,#REF!,2,0),"")</f>
        <v/>
      </c>
    </row>
    <row r="440" spans="2:14" s="33" customFormat="1">
      <c r="B440" s="20">
        <f t="shared" si="13"/>
        <v>432</v>
      </c>
      <c r="C440" s="44">
        <v>3055</v>
      </c>
      <c r="D440" s="45" t="s">
        <v>474</v>
      </c>
      <c r="E440" s="20" t="str">
        <f>IFERROR(VLOOKUP(C440,SRA!B:I,8,0),"")</f>
        <v>CLT</v>
      </c>
      <c r="F440" s="32" t="s">
        <v>586</v>
      </c>
      <c r="G440" s="20" t="str">
        <f>IFERROR(VLOOKUP(VLOOKUP(C440,SRA!B:F,5,0),FUNÇÃO!A:B,2,0),"")</f>
        <v>ANA ASS FARMACEUT</v>
      </c>
      <c r="H440" s="14">
        <f>IFERROR(VLOOKUP(C440,SRA!B:T,18,0),"")</f>
        <v>3492.62</v>
      </c>
      <c r="I440" s="14">
        <f>IFERROR(VLOOKUP(C440,SRA!B:T,19,0),"")</f>
        <v>0</v>
      </c>
      <c r="J440" s="14">
        <f>IFERROR(VLOOKUP(C440,AGOSTO!B:F,3,0),"")</f>
        <v>3492.62</v>
      </c>
      <c r="K440" s="14">
        <f t="shared" si="12"/>
        <v>905.38999999999987</v>
      </c>
      <c r="L440" s="14">
        <f>IFERROR(VLOOKUP(C440,AGOSTO!B:H,7,0),"")</f>
        <v>2587.23</v>
      </c>
      <c r="M440" s="48" t="str">
        <f>IFERROR(VLOOKUP(C440,FÉRIAS!C:D,2,0),"")</f>
        <v/>
      </c>
      <c r="N440" s="33" t="str">
        <f>IFERROR(VLOOKUP(C440,#REF!,2,0),"")</f>
        <v/>
      </c>
    </row>
    <row r="441" spans="2:14" s="33" customFormat="1">
      <c r="B441" s="20">
        <f t="shared" si="13"/>
        <v>433</v>
      </c>
      <c r="C441" s="44">
        <v>3057</v>
      </c>
      <c r="D441" s="45" t="s">
        <v>313</v>
      </c>
      <c r="E441" s="20" t="str">
        <f>IFERROR(VLOOKUP(C441,SRA!B:I,8,0),"")</f>
        <v>CLT</v>
      </c>
      <c r="F441" s="32" t="s">
        <v>586</v>
      </c>
      <c r="G441" s="20" t="str">
        <f>IFERROR(VLOOKUP(VLOOKUP(C441,SRA!B:F,5,0),FUNÇÃO!A:B,2,0),"")</f>
        <v>TEC.EM QUALIDADE</v>
      </c>
      <c r="H441" s="14">
        <f>IFERROR(VLOOKUP(C441,SRA!B:T,18,0),"")</f>
        <v>1572.83</v>
      </c>
      <c r="I441" s="14">
        <f>IFERROR(VLOOKUP(C441,SRA!B:T,19,0),"")</f>
        <v>0</v>
      </c>
      <c r="J441" s="14">
        <f>IFERROR(VLOOKUP(C441,AGOSTO!B:F,3,0),"")</f>
        <v>1705.85</v>
      </c>
      <c r="K441" s="14">
        <f t="shared" si="12"/>
        <v>177.98000000000002</v>
      </c>
      <c r="L441" s="14">
        <f>IFERROR(VLOOKUP(C441,AGOSTO!B:H,7,0),"")</f>
        <v>1527.87</v>
      </c>
      <c r="M441" s="48" t="str">
        <f>IFERROR(VLOOKUP(C441,FÉRIAS!C:D,2,0),"")</f>
        <v/>
      </c>
      <c r="N441" s="33" t="str">
        <f>IFERROR(VLOOKUP(C441,#REF!,2,0),"")</f>
        <v/>
      </c>
    </row>
    <row r="442" spans="2:14" s="33" customFormat="1">
      <c r="B442" s="20">
        <f t="shared" si="13"/>
        <v>434</v>
      </c>
      <c r="C442" s="44">
        <v>3061</v>
      </c>
      <c r="D442" s="45" t="s">
        <v>314</v>
      </c>
      <c r="E442" s="20" t="str">
        <f>IFERROR(VLOOKUP(C442,SRA!B:I,8,0),"")</f>
        <v>CLT</v>
      </c>
      <c r="F442" s="32" t="s">
        <v>586</v>
      </c>
      <c r="G442" s="20" t="str">
        <f>IFERROR(VLOOKUP(VLOOKUP(C442,SRA!B:F,5,0),FUNÇÃO!A:B,2,0),"")</f>
        <v>TEC.EM QUALIDADE</v>
      </c>
      <c r="H442" s="14">
        <f>IFERROR(VLOOKUP(C442,SRA!B:T,18,0),"")</f>
        <v>1572.83</v>
      </c>
      <c r="I442" s="14">
        <f>IFERROR(VLOOKUP(C442,SRA!B:T,19,0),"")</f>
        <v>0</v>
      </c>
      <c r="J442" s="14">
        <f>IFERROR(VLOOKUP(C442,AGOSTO!B:F,3,0),"")</f>
        <v>2271.87</v>
      </c>
      <c r="K442" s="14">
        <f t="shared" si="12"/>
        <v>919.9699999999998</v>
      </c>
      <c r="L442" s="14">
        <f>IFERROR(VLOOKUP(C442,AGOSTO!B:H,7,0),"")</f>
        <v>1351.9</v>
      </c>
      <c r="M442" s="48" t="str">
        <f>IFERROR(VLOOKUP(C442,FÉRIAS!C:D,2,0),"")</f>
        <v/>
      </c>
      <c r="N442" s="33" t="str">
        <f>IFERROR(VLOOKUP(C442,#REF!,2,0),"")</f>
        <v/>
      </c>
    </row>
    <row r="443" spans="2:14" s="33" customFormat="1">
      <c r="B443" s="20">
        <f t="shared" si="13"/>
        <v>435</v>
      </c>
      <c r="C443" s="44">
        <v>3062</v>
      </c>
      <c r="D443" s="45" t="s">
        <v>315</v>
      </c>
      <c r="E443" s="20" t="str">
        <f>IFERROR(VLOOKUP(C443,SRA!B:I,8,0),"")</f>
        <v>CLT</v>
      </c>
      <c r="F443" s="32" t="s">
        <v>586</v>
      </c>
      <c r="G443" s="20" t="str">
        <f>IFERROR(VLOOKUP(VLOOKUP(C443,SRA!B:F,5,0),FUNÇÃO!A:B,2,0),"")</f>
        <v>AUX. LABORATORIO</v>
      </c>
      <c r="H443" s="14">
        <f>IFERROR(VLOOKUP(C443,SRA!B:T,18,0),"")</f>
        <v>1073</v>
      </c>
      <c r="I443" s="14">
        <f>IFERROR(VLOOKUP(C443,SRA!B:T,19,0),"")</f>
        <v>0</v>
      </c>
      <c r="J443" s="14">
        <f>IFERROR(VLOOKUP(C443,AGOSTO!B:F,3,0),"")</f>
        <v>1465.61</v>
      </c>
      <c r="K443" s="14">
        <f t="shared" si="12"/>
        <v>663.28</v>
      </c>
      <c r="L443" s="14">
        <f>IFERROR(VLOOKUP(C443,AGOSTO!B:H,7,0),"")</f>
        <v>802.32999999999993</v>
      </c>
      <c r="M443" s="48" t="str">
        <f>IFERROR(VLOOKUP(C443,FÉRIAS!C:D,2,0),"")</f>
        <v/>
      </c>
      <c r="N443" s="33" t="str">
        <f>IFERROR(VLOOKUP(C443,#REF!,2,0),"")</f>
        <v/>
      </c>
    </row>
    <row r="444" spans="2:14" s="33" customFormat="1">
      <c r="B444" s="20">
        <f t="shared" si="13"/>
        <v>436</v>
      </c>
      <c r="C444" s="44">
        <v>3063</v>
      </c>
      <c r="D444" s="45" t="s">
        <v>316</v>
      </c>
      <c r="E444" s="20" t="str">
        <f>IFERROR(VLOOKUP(C444,SRA!B:I,8,0),"")</f>
        <v>CLT</v>
      </c>
      <c r="F444" s="32" t="s">
        <v>586</v>
      </c>
      <c r="G444" s="20" t="str">
        <f>IFERROR(VLOOKUP(VLOOKUP(C444,SRA!B:F,5,0),FUNÇÃO!A:B,2,0),"")</f>
        <v>TEC. EM ADM. E VE</v>
      </c>
      <c r="H444" s="14">
        <f>IFERROR(VLOOKUP(C444,SRA!B:T,18,0),"")</f>
        <v>1572.84</v>
      </c>
      <c r="I444" s="14">
        <f>IFERROR(VLOOKUP(C444,SRA!B:T,19,0),"")</f>
        <v>0</v>
      </c>
      <c r="J444" s="14">
        <f>IFERROR(VLOOKUP(C444,AGOSTO!B:F,3,0),"")</f>
        <v>1849.36</v>
      </c>
      <c r="K444" s="14">
        <f t="shared" si="12"/>
        <v>565.45000000000005</v>
      </c>
      <c r="L444" s="14">
        <f>IFERROR(VLOOKUP(C444,AGOSTO!B:H,7,0),"")</f>
        <v>1283.9099999999999</v>
      </c>
      <c r="M444" s="48" t="str">
        <f>IFERROR(VLOOKUP(C444,FÉRIAS!C:D,2,0),"")</f>
        <v/>
      </c>
      <c r="N444" s="33" t="str">
        <f>IFERROR(VLOOKUP(C444,#REF!,2,0),"")</f>
        <v/>
      </c>
    </row>
    <row r="445" spans="2:14" s="33" customFormat="1">
      <c r="B445" s="20">
        <f t="shared" si="13"/>
        <v>437</v>
      </c>
      <c r="C445" s="44">
        <v>3066</v>
      </c>
      <c r="D445" s="45" t="s">
        <v>317</v>
      </c>
      <c r="E445" s="20" t="str">
        <f>IFERROR(VLOOKUP(C445,SRA!B:I,8,0),"")</f>
        <v>CLT</v>
      </c>
      <c r="F445" s="32" t="s">
        <v>586</v>
      </c>
      <c r="G445" s="20" t="str">
        <f>IFERROR(VLOOKUP(VLOOKUP(C445,SRA!B:F,5,0),FUNÇÃO!A:B,2,0),"")</f>
        <v>ANALISTA EM RH</v>
      </c>
      <c r="H445" s="14">
        <f>IFERROR(VLOOKUP(C445,SRA!B:T,18,0),"")</f>
        <v>2736.54</v>
      </c>
      <c r="I445" s="14">
        <f>IFERROR(VLOOKUP(C445,SRA!B:T,19,0),"")</f>
        <v>1107.73</v>
      </c>
      <c r="J445" s="14">
        <f>IFERROR(VLOOKUP(C445,AGOSTO!B:F,3,0),"")</f>
        <v>3844.27</v>
      </c>
      <c r="K445" s="14">
        <f t="shared" si="12"/>
        <v>641.32999999999993</v>
      </c>
      <c r="L445" s="14">
        <f>IFERROR(VLOOKUP(C445,AGOSTO!B:H,7,0),"")</f>
        <v>3202.94</v>
      </c>
      <c r="M445" s="48" t="str">
        <f>IFERROR(VLOOKUP(C445,FÉRIAS!C:D,2,0),"")</f>
        <v/>
      </c>
      <c r="N445" s="33" t="str">
        <f>IFERROR(VLOOKUP(C445,#REF!,2,0),"")</f>
        <v/>
      </c>
    </row>
    <row r="446" spans="2:14" s="33" customFormat="1">
      <c r="B446" s="20">
        <f t="shared" si="13"/>
        <v>438</v>
      </c>
      <c r="C446" s="44">
        <v>3067</v>
      </c>
      <c r="D446" s="45" t="s">
        <v>318</v>
      </c>
      <c r="E446" s="20" t="str">
        <f>IFERROR(VLOOKUP(C446,SRA!B:I,8,0),"")</f>
        <v>CLT</v>
      </c>
      <c r="F446" s="32" t="s">
        <v>600</v>
      </c>
      <c r="G446" s="20" t="str">
        <f>IFERROR(VLOOKUP(VLOOKUP(C446,SRA!B:F,5,0),FUNÇÃO!A:B,2,0),"")</f>
        <v>TEC. EM ADM. E FI</v>
      </c>
      <c r="H446" s="14">
        <f>IFERROR(VLOOKUP(C446,SRA!B:T,18,0),"")</f>
        <v>1572.83</v>
      </c>
      <c r="I446" s="14">
        <f>IFERROR(VLOOKUP(C446,SRA!B:T,19,0),"")</f>
        <v>0</v>
      </c>
      <c r="J446" s="14">
        <f>IFERROR(VLOOKUP(C446,AGOSTO!B:F,3,0),"")</f>
        <v>1572.83</v>
      </c>
      <c r="K446" s="14">
        <f t="shared" si="12"/>
        <v>822.27</v>
      </c>
      <c r="L446" s="14">
        <f>IFERROR(VLOOKUP(C446,AGOSTO!B:H,7,0),"")</f>
        <v>750.56</v>
      </c>
      <c r="M446" s="48" t="str">
        <f>IFERROR(VLOOKUP(C446,FÉRIAS!C:D,2,0),"")</f>
        <v>EMANUELA AMELIA DE A  AGUIAR</v>
      </c>
      <c r="N446" s="33" t="str">
        <f>IFERROR(VLOOKUP(C446,#REF!,2,0),"")</f>
        <v/>
      </c>
    </row>
    <row r="447" spans="2:14" s="33" customFormat="1">
      <c r="B447" s="20">
        <f t="shared" si="13"/>
        <v>439</v>
      </c>
      <c r="C447" s="44">
        <v>3069</v>
      </c>
      <c r="D447" s="45" t="s">
        <v>423</v>
      </c>
      <c r="E447" s="20" t="str">
        <f>IFERROR(VLOOKUP(C447,SRA!B:I,8,0),"")</f>
        <v>CLT</v>
      </c>
      <c r="F447" s="32" t="s">
        <v>586</v>
      </c>
      <c r="G447" s="20" t="str">
        <f>IFERROR(VLOOKUP(VLOOKUP(C447,SRA!B:F,5,0),FUNÇÃO!A:B,2,0),"")</f>
        <v>TEC. EM ADM. E VE</v>
      </c>
      <c r="H447" s="14">
        <f>IFERROR(VLOOKUP(C447,SRA!B:T,18,0),"")</f>
        <v>1572.83</v>
      </c>
      <c r="I447" s="14">
        <f>IFERROR(VLOOKUP(C447,SRA!B:T,19,0),"")</f>
        <v>178.97</v>
      </c>
      <c r="J447" s="14">
        <f>IFERROR(VLOOKUP(C447,AGOSTO!B:F,3,0),"")</f>
        <v>2304.84</v>
      </c>
      <c r="K447" s="14">
        <f t="shared" si="12"/>
        <v>909.3900000000001</v>
      </c>
      <c r="L447" s="14">
        <f>IFERROR(VLOOKUP(C447,AGOSTO!B:H,7,0),"")</f>
        <v>1395.45</v>
      </c>
      <c r="M447" s="48" t="str">
        <f>IFERROR(VLOOKUP(C447,FÉRIAS!C:D,2,0),"")</f>
        <v/>
      </c>
      <c r="N447" s="33" t="str">
        <f>IFERROR(VLOOKUP(C447,#REF!,2,0),"")</f>
        <v/>
      </c>
    </row>
    <row r="448" spans="2:14" s="33" customFormat="1">
      <c r="B448" s="20">
        <f t="shared" si="13"/>
        <v>440</v>
      </c>
      <c r="C448" s="44">
        <v>3080</v>
      </c>
      <c r="D448" s="45" t="s">
        <v>319</v>
      </c>
      <c r="E448" s="20" t="str">
        <f>IFERROR(VLOOKUP(C448,SRA!B:I,8,0),"")</f>
        <v>CLT</v>
      </c>
      <c r="F448" s="32" t="s">
        <v>586</v>
      </c>
      <c r="G448" s="20" t="str">
        <f>IFERROR(VLOOKUP(VLOOKUP(C448,SRA!B:F,5,0),FUNÇÃO!A:B,2,0),"")</f>
        <v>ANALISTA INFORMAT</v>
      </c>
      <c r="H448" s="14">
        <f>IFERROR(VLOOKUP(C448,SRA!B:T,18,0),"")</f>
        <v>2736.54</v>
      </c>
      <c r="I448" s="14">
        <f>IFERROR(VLOOKUP(C448,SRA!B:T,19,0),"")</f>
        <v>0</v>
      </c>
      <c r="J448" s="14">
        <f>IFERROR(VLOOKUP(C448,AGOSTO!B:F,3,0),"")</f>
        <v>2736.54</v>
      </c>
      <c r="K448" s="14">
        <f t="shared" si="12"/>
        <v>293.86999999999989</v>
      </c>
      <c r="L448" s="14">
        <f>IFERROR(VLOOKUP(C448,AGOSTO!B:H,7,0),"")</f>
        <v>2442.67</v>
      </c>
      <c r="M448" s="48" t="str">
        <f>IFERROR(VLOOKUP(C448,FÉRIAS!C:D,2,0),"")</f>
        <v/>
      </c>
      <c r="N448" s="33" t="str">
        <f>IFERROR(VLOOKUP(C448,#REF!,2,0),"")</f>
        <v/>
      </c>
    </row>
    <row r="449" spans="2:14" s="33" customFormat="1">
      <c r="B449" s="20">
        <f t="shared" si="13"/>
        <v>441</v>
      </c>
      <c r="C449" s="44">
        <v>3084</v>
      </c>
      <c r="D449" s="45" t="s">
        <v>321</v>
      </c>
      <c r="E449" s="20" t="str">
        <f>IFERROR(VLOOKUP(C449,SRA!B:I,8,0),"")</f>
        <v>CLT</v>
      </c>
      <c r="F449" s="32" t="s">
        <v>586</v>
      </c>
      <c r="G449" s="20" t="str">
        <f>IFERROR(VLOOKUP(VLOOKUP(C449,SRA!B:F,5,0),FUNÇÃO!A:B,2,0),"")</f>
        <v>TEC.EM QUALIDADE</v>
      </c>
      <c r="H449" s="14">
        <f>IFERROR(VLOOKUP(C449,SRA!B:T,18,0),"")</f>
        <v>1572.83</v>
      </c>
      <c r="I449" s="14">
        <f>IFERROR(VLOOKUP(C449,SRA!B:T,19,0),"")</f>
        <v>0</v>
      </c>
      <c r="J449" s="14">
        <f>IFERROR(VLOOKUP(C449,AGOSTO!B:F,3,0),"")</f>
        <v>1684.82</v>
      </c>
      <c r="K449" s="14">
        <f t="shared" si="12"/>
        <v>155.62999999999988</v>
      </c>
      <c r="L449" s="14">
        <f>IFERROR(VLOOKUP(C449,AGOSTO!B:H,7,0),"")</f>
        <v>1529.19</v>
      </c>
      <c r="M449" s="48" t="str">
        <f>IFERROR(VLOOKUP(C449,FÉRIAS!C:D,2,0),"")</f>
        <v/>
      </c>
      <c r="N449" s="33" t="str">
        <f>IFERROR(VLOOKUP(C449,#REF!,2,0),"")</f>
        <v/>
      </c>
    </row>
    <row r="450" spans="2:14" s="33" customFormat="1">
      <c r="B450" s="20">
        <f t="shared" si="13"/>
        <v>442</v>
      </c>
      <c r="C450" s="44">
        <v>3085</v>
      </c>
      <c r="D450" s="45" t="s">
        <v>322</v>
      </c>
      <c r="E450" s="20" t="str">
        <f>IFERROR(VLOOKUP(C450,SRA!B:I,8,0),"")</f>
        <v>CLT</v>
      </c>
      <c r="F450" s="32" t="s">
        <v>586</v>
      </c>
      <c r="G450" s="20" t="str">
        <f>IFERROR(VLOOKUP(VLOOKUP(C450,SRA!B:F,5,0),FUNÇÃO!A:B,2,0),"")</f>
        <v>TEC.EM QUALIDADE</v>
      </c>
      <c r="H450" s="14">
        <f>IFERROR(VLOOKUP(C450,SRA!B:T,18,0),"")</f>
        <v>1572.83</v>
      </c>
      <c r="I450" s="14">
        <f>IFERROR(VLOOKUP(C450,SRA!B:T,19,0),"")</f>
        <v>0</v>
      </c>
      <c r="J450" s="14">
        <f>IFERROR(VLOOKUP(C450,AGOSTO!B:F,3,0),"")</f>
        <v>1885.61</v>
      </c>
      <c r="K450" s="14">
        <f t="shared" si="12"/>
        <v>276.61999999999989</v>
      </c>
      <c r="L450" s="14">
        <f>IFERROR(VLOOKUP(C450,AGOSTO!B:H,7,0),"")</f>
        <v>1608.99</v>
      </c>
      <c r="M450" s="48" t="str">
        <f>IFERROR(VLOOKUP(C450,FÉRIAS!C:D,2,0),"")</f>
        <v/>
      </c>
      <c r="N450" s="33" t="str">
        <f>IFERROR(VLOOKUP(C450,#REF!,2,0),"")</f>
        <v/>
      </c>
    </row>
    <row r="451" spans="2:14" s="33" customFormat="1">
      <c r="B451" s="20">
        <f t="shared" si="13"/>
        <v>443</v>
      </c>
      <c r="C451" s="44">
        <v>3086</v>
      </c>
      <c r="D451" s="45" t="s">
        <v>424</v>
      </c>
      <c r="E451" s="20" t="str">
        <f>IFERROR(VLOOKUP(C451,SRA!B:I,8,0),"")</f>
        <v>CLT</v>
      </c>
      <c r="F451" s="32" t="s">
        <v>586</v>
      </c>
      <c r="G451" s="20" t="str">
        <f>IFERROR(VLOOKUP(VLOOKUP(C451,SRA!B:F,5,0),FUNÇÃO!A:B,2,0),"")</f>
        <v>ANA ASS FARMACEUT</v>
      </c>
      <c r="H451" s="14">
        <f>IFERROR(VLOOKUP(C451,SRA!B:T,18,0),"")</f>
        <v>3492.62</v>
      </c>
      <c r="I451" s="14">
        <f>IFERROR(VLOOKUP(C451,SRA!B:T,19,0),"")</f>
        <v>0</v>
      </c>
      <c r="J451" s="14">
        <f>IFERROR(VLOOKUP(C451,AGOSTO!B:F,3,0),"")</f>
        <v>3492.62</v>
      </c>
      <c r="K451" s="14">
        <f t="shared" si="12"/>
        <v>535.89999999999964</v>
      </c>
      <c r="L451" s="14">
        <f>IFERROR(VLOOKUP(C451,AGOSTO!B:H,7,0),"")</f>
        <v>2956.7200000000003</v>
      </c>
      <c r="M451" s="48" t="str">
        <f>IFERROR(VLOOKUP(C451,FÉRIAS!C:D,2,0),"")</f>
        <v/>
      </c>
      <c r="N451" s="33" t="str">
        <f>IFERROR(VLOOKUP(C451,#REF!,2,0),"")</f>
        <v/>
      </c>
    </row>
    <row r="452" spans="2:14" s="33" customFormat="1">
      <c r="B452" s="20">
        <f t="shared" si="13"/>
        <v>444</v>
      </c>
      <c r="C452" s="44">
        <v>3112</v>
      </c>
      <c r="D452" s="45" t="s">
        <v>324</v>
      </c>
      <c r="E452" s="20" t="str">
        <f>IFERROR(VLOOKUP(C452,SRA!B:I,8,0),"")</f>
        <v>CLT</v>
      </c>
      <c r="F452" s="32" t="s">
        <v>586</v>
      </c>
      <c r="G452" s="20" t="str">
        <f>IFERROR(VLOOKUP(VLOOKUP(C452,SRA!B:F,5,0),FUNÇÃO!A:B,2,0),"")</f>
        <v>TEC. EM INFORMATI</v>
      </c>
      <c r="H452" s="14">
        <f>IFERROR(VLOOKUP(C452,SRA!B:T,18,0),"")</f>
        <v>1572.83</v>
      </c>
      <c r="I452" s="14">
        <f>IFERROR(VLOOKUP(C452,SRA!B:T,19,0),"")</f>
        <v>0</v>
      </c>
      <c r="J452" s="14">
        <f>IFERROR(VLOOKUP(C452,AGOSTO!B:F,3,0),"")</f>
        <v>1572.83</v>
      </c>
      <c r="K452" s="14">
        <f t="shared" si="12"/>
        <v>967.26</v>
      </c>
      <c r="L452" s="14">
        <f>IFERROR(VLOOKUP(C452,AGOSTO!B:H,7,0),"")</f>
        <v>605.56999999999994</v>
      </c>
      <c r="M452" s="48" t="str">
        <f>IFERROR(VLOOKUP(C452,FÉRIAS!C:D,2,0),"")</f>
        <v/>
      </c>
      <c r="N452" s="33" t="str">
        <f>IFERROR(VLOOKUP(C452,#REF!,2,0),"")</f>
        <v/>
      </c>
    </row>
    <row r="453" spans="2:14" s="33" customFormat="1">
      <c r="B453" s="20">
        <f t="shared" si="13"/>
        <v>445</v>
      </c>
      <c r="C453" s="44">
        <v>3113</v>
      </c>
      <c r="D453" s="45" t="s">
        <v>325</v>
      </c>
      <c r="E453" s="20" t="str">
        <f>IFERROR(VLOOKUP(C453,SRA!B:I,8,0),"")</f>
        <v>CLT</v>
      </c>
      <c r="F453" s="32" t="s">
        <v>586</v>
      </c>
      <c r="G453" s="20" t="str">
        <f>IFERROR(VLOOKUP(VLOOKUP(C453,SRA!B:F,5,0),FUNÇÃO!A:B,2,0),"")</f>
        <v>TEC. EM ADM. E VE</v>
      </c>
      <c r="H453" s="14">
        <f>IFERROR(VLOOKUP(C453,SRA!B:T,18,0),"")</f>
        <v>1572.83</v>
      </c>
      <c r="I453" s="14">
        <f>IFERROR(VLOOKUP(C453,SRA!B:T,19,0),"")</f>
        <v>0</v>
      </c>
      <c r="J453" s="14">
        <f>IFERROR(VLOOKUP(C453,AGOSTO!B:F,3,0),"")</f>
        <v>1572.83</v>
      </c>
      <c r="K453" s="14">
        <f t="shared" si="12"/>
        <v>466.77</v>
      </c>
      <c r="L453" s="14">
        <f>IFERROR(VLOOKUP(C453,AGOSTO!B:H,7,0),"")</f>
        <v>1106.06</v>
      </c>
      <c r="M453" s="48" t="str">
        <f>IFERROR(VLOOKUP(C453,FÉRIAS!C:D,2,0),"")</f>
        <v/>
      </c>
      <c r="N453" s="33" t="str">
        <f>IFERROR(VLOOKUP(C453,#REF!,2,0),"")</f>
        <v/>
      </c>
    </row>
    <row r="454" spans="2:14" s="33" customFormat="1">
      <c r="B454" s="20">
        <f t="shared" si="13"/>
        <v>446</v>
      </c>
      <c r="C454" s="44">
        <v>3132</v>
      </c>
      <c r="D454" s="45" t="s">
        <v>326</v>
      </c>
      <c r="E454" s="20" t="str">
        <f>IFERROR(VLOOKUP(C454,SRA!B:I,8,0),"")</f>
        <v>CLT</v>
      </c>
      <c r="F454" s="32" t="s">
        <v>586</v>
      </c>
      <c r="G454" s="20" t="str">
        <f>IFERROR(VLOOKUP(VLOOKUP(C454,SRA!B:F,5,0),FUNÇÃO!A:B,2,0),"")</f>
        <v>TEC. EM ADM. E FI</v>
      </c>
      <c r="H454" s="14">
        <f>IFERROR(VLOOKUP(C454,SRA!B:T,18,0),"")</f>
        <v>1572.83</v>
      </c>
      <c r="I454" s="14">
        <f>IFERROR(VLOOKUP(C454,SRA!B:T,19,0),"")</f>
        <v>0</v>
      </c>
      <c r="J454" s="14">
        <f>IFERROR(VLOOKUP(C454,AGOSTO!B:F,3,0),"")</f>
        <v>2897.91</v>
      </c>
      <c r="K454" s="14">
        <f t="shared" si="12"/>
        <v>2228.27</v>
      </c>
      <c r="L454" s="14">
        <f>IFERROR(VLOOKUP(C454,AGOSTO!B:H,7,0),"")</f>
        <v>669.64</v>
      </c>
      <c r="M454" s="48" t="str">
        <f>IFERROR(VLOOKUP(C454,FÉRIAS!C:D,2,0),"")</f>
        <v/>
      </c>
      <c r="N454" s="33" t="str">
        <f>IFERROR(VLOOKUP(C454,#REF!,2,0),"")</f>
        <v/>
      </c>
    </row>
    <row r="455" spans="2:14" s="33" customFormat="1">
      <c r="B455" s="20">
        <f t="shared" si="13"/>
        <v>447</v>
      </c>
      <c r="C455" s="44">
        <v>3134</v>
      </c>
      <c r="D455" s="45" t="s">
        <v>327</v>
      </c>
      <c r="E455" s="20" t="str">
        <f>IFERROR(VLOOKUP(C455,SRA!B:I,8,0),"")</f>
        <v>CLT</v>
      </c>
      <c r="F455" s="32" t="s">
        <v>600</v>
      </c>
      <c r="G455" s="20" t="str">
        <f>IFERROR(VLOOKUP(VLOOKUP(C455,SRA!B:F,5,0),FUNÇÃO!A:B,2,0),"")</f>
        <v>TEC.EM QUALIDADE</v>
      </c>
      <c r="H455" s="14">
        <f>IFERROR(VLOOKUP(C455,SRA!B:T,18,0),"")</f>
        <v>1572.83</v>
      </c>
      <c r="I455" s="14">
        <f>IFERROR(VLOOKUP(C455,SRA!B:T,19,0),"")</f>
        <v>0</v>
      </c>
      <c r="J455" s="14">
        <f>IFERROR(VLOOKUP(C455,AGOSTO!B:F,3,0),"")</f>
        <v>1938.44</v>
      </c>
      <c r="K455" s="14">
        <f t="shared" si="12"/>
        <v>161.04999999999995</v>
      </c>
      <c r="L455" s="14">
        <f>IFERROR(VLOOKUP(C455,AGOSTO!B:H,7,0),"")</f>
        <v>1777.39</v>
      </c>
      <c r="M455" s="48" t="str">
        <f>IFERROR(VLOOKUP(C455,FÉRIAS!C:D,2,0),"")</f>
        <v>ESTEVAN DE ALMEIDA FALCAO</v>
      </c>
      <c r="N455" s="33" t="str">
        <f>IFERROR(VLOOKUP(C455,#REF!,2,0),"")</f>
        <v/>
      </c>
    </row>
    <row r="456" spans="2:14" s="33" customFormat="1">
      <c r="B456" s="20">
        <f t="shared" si="13"/>
        <v>448</v>
      </c>
      <c r="C456" s="44">
        <v>3135</v>
      </c>
      <c r="D456" s="45" t="s">
        <v>328</v>
      </c>
      <c r="E456" s="20" t="str">
        <f>IFERROR(VLOOKUP(C456,SRA!B:I,8,0),"")</f>
        <v>CLT</v>
      </c>
      <c r="F456" s="32" t="s">
        <v>586</v>
      </c>
      <c r="G456" s="20" t="str">
        <f>IFERROR(VLOOKUP(VLOOKUP(C456,SRA!B:F,5,0),FUNÇÃO!A:B,2,0),"")</f>
        <v>ANALISTA EM PCP</v>
      </c>
      <c r="H456" s="14">
        <f>IFERROR(VLOOKUP(C456,SRA!B:T,18,0),"")</f>
        <v>2736.54</v>
      </c>
      <c r="I456" s="14">
        <f>IFERROR(VLOOKUP(C456,SRA!B:T,19,0),"")</f>
        <v>1993.92</v>
      </c>
      <c r="J456" s="14">
        <f>IFERROR(VLOOKUP(C456,AGOSTO!B:F,3,0),"")</f>
        <v>5006.9799999999996</v>
      </c>
      <c r="K456" s="14">
        <f t="shared" si="12"/>
        <v>918.72999999999956</v>
      </c>
      <c r="L456" s="14">
        <f>IFERROR(VLOOKUP(C456,AGOSTO!B:H,7,0),"")</f>
        <v>4088.25</v>
      </c>
      <c r="M456" s="48" t="str">
        <f>IFERROR(VLOOKUP(C456,FÉRIAS!C:D,2,0),"")</f>
        <v/>
      </c>
      <c r="N456" s="33" t="str">
        <f>IFERROR(VLOOKUP(C456,#REF!,2,0),"")</f>
        <v/>
      </c>
    </row>
    <row r="457" spans="2:14" s="33" customFormat="1">
      <c r="B457" s="20">
        <f t="shared" si="13"/>
        <v>449</v>
      </c>
      <c r="C457" s="44">
        <v>3136</v>
      </c>
      <c r="D457" s="45" t="s">
        <v>329</v>
      </c>
      <c r="E457" s="20" t="str">
        <f>IFERROR(VLOOKUP(C457,SRA!B:I,8,0),"")</f>
        <v>CLT</v>
      </c>
      <c r="F457" s="32" t="s">
        <v>586</v>
      </c>
      <c r="G457" s="20" t="str">
        <f>IFERROR(VLOOKUP(VLOOKUP(C457,SRA!B:F,5,0),FUNÇÃO!A:B,2,0),"")</f>
        <v>TEC.EM MAN. MEC.</v>
      </c>
      <c r="H457" s="14">
        <f>IFERROR(VLOOKUP(C457,SRA!B:T,18,0),"")</f>
        <v>1572.83</v>
      </c>
      <c r="I457" s="14">
        <f>IFERROR(VLOOKUP(C457,SRA!B:T,19,0),"")</f>
        <v>1107.73</v>
      </c>
      <c r="J457" s="14">
        <f>IFERROR(VLOOKUP(C457,AGOSTO!B:F,3,0),"")</f>
        <v>2680.56</v>
      </c>
      <c r="K457" s="14">
        <f t="shared" si="12"/>
        <v>509.63999999999987</v>
      </c>
      <c r="L457" s="14">
        <f>IFERROR(VLOOKUP(C457,AGOSTO!B:H,7,0),"")</f>
        <v>2170.92</v>
      </c>
      <c r="M457" s="48" t="str">
        <f>IFERROR(VLOOKUP(C457,FÉRIAS!C:D,2,0),"")</f>
        <v/>
      </c>
      <c r="N457" s="33" t="str">
        <f>IFERROR(VLOOKUP(C457,#REF!,2,0),"")</f>
        <v/>
      </c>
    </row>
    <row r="458" spans="2:14" s="33" customFormat="1">
      <c r="B458" s="20">
        <f t="shared" si="13"/>
        <v>450</v>
      </c>
      <c r="C458" s="44">
        <v>3137</v>
      </c>
      <c r="D458" s="45" t="s">
        <v>330</v>
      </c>
      <c r="E458" s="20" t="str">
        <f>IFERROR(VLOOKUP(C458,SRA!B:I,8,0),"")</f>
        <v>CLT</v>
      </c>
      <c r="F458" s="32" t="s">
        <v>700</v>
      </c>
      <c r="G458" s="20" t="str">
        <f>IFERROR(VLOOKUP(VLOOKUP(C458,SRA!B:F,5,0),FUNÇÃO!A:B,2,0),"")</f>
        <v>TEC. EM ADM. E FI</v>
      </c>
      <c r="H458" s="14">
        <f>IFERROR(VLOOKUP(C458,SRA!B:T,18,0),"")</f>
        <v>1572.83</v>
      </c>
      <c r="I458" s="14">
        <f>IFERROR(VLOOKUP(C458,SRA!B:T,19,0),"")</f>
        <v>0</v>
      </c>
      <c r="J458" s="14">
        <f>IFERROR(VLOOKUP(C458,AGOSTO!B:F,3,0),"")</f>
        <v>1849.35</v>
      </c>
      <c r="K458" s="14">
        <f t="shared" ref="K458:K510" si="14">J458-L458</f>
        <v>516.54999999999995</v>
      </c>
      <c r="L458" s="14">
        <f>IFERROR(VLOOKUP(C458,AGOSTO!B:H,7,0),"")</f>
        <v>1332.8</v>
      </c>
      <c r="M458" s="48" t="str">
        <f>IFERROR(VLOOKUP(C458,FÉRIAS!C:D,2,0),"")</f>
        <v/>
      </c>
    </row>
    <row r="459" spans="2:14" s="33" customFormat="1">
      <c r="B459" s="20">
        <f t="shared" ref="B459:B510" si="15">B458+1</f>
        <v>451</v>
      </c>
      <c r="C459" s="44">
        <v>3138</v>
      </c>
      <c r="D459" s="45" t="s">
        <v>331</v>
      </c>
      <c r="E459" s="20" t="str">
        <f>IFERROR(VLOOKUP(C459,SRA!B:I,8,0),"")</f>
        <v>CLT</v>
      </c>
      <c r="F459" s="32" t="s">
        <v>586</v>
      </c>
      <c r="G459" s="20" t="str">
        <f>IFERROR(VLOOKUP(VLOOKUP(C459,SRA!B:F,5,0),FUNÇÃO!A:B,2,0),"")</f>
        <v>TEC.EM QUALIDADE</v>
      </c>
      <c r="H459" s="14">
        <f>IFERROR(VLOOKUP(C459,SRA!B:T,18,0),"")</f>
        <v>1572.83</v>
      </c>
      <c r="I459" s="14">
        <f>IFERROR(VLOOKUP(C459,SRA!B:T,19,0),"")</f>
        <v>708.95</v>
      </c>
      <c r="J459" s="14">
        <f>IFERROR(VLOOKUP(C459,AGOSTO!B:F,3,0),"")</f>
        <v>2281.7800000000002</v>
      </c>
      <c r="K459" s="14">
        <f t="shared" si="14"/>
        <v>636.51000000000022</v>
      </c>
      <c r="L459" s="14">
        <f>IFERROR(VLOOKUP(C459,AGOSTO!B:H,7,0),"")</f>
        <v>1645.27</v>
      </c>
      <c r="M459" s="48" t="str">
        <f>IFERROR(VLOOKUP(C459,FÉRIAS!C:D,2,0),"")</f>
        <v/>
      </c>
      <c r="N459" s="33" t="str">
        <f>IFERROR(VLOOKUP(C459,#REF!,2,0),"")</f>
        <v/>
      </c>
    </row>
    <row r="460" spans="2:14" s="33" customFormat="1">
      <c r="B460" s="20">
        <f t="shared" si="15"/>
        <v>452</v>
      </c>
      <c r="C460" s="44">
        <v>3139</v>
      </c>
      <c r="D460" s="45" t="s">
        <v>332</v>
      </c>
      <c r="E460" s="20" t="str">
        <f>IFERROR(VLOOKUP(C460,SRA!B:I,8,0),"")</f>
        <v>CLT</v>
      </c>
      <c r="F460" s="32" t="s">
        <v>586</v>
      </c>
      <c r="G460" s="20" t="str">
        <f>IFERROR(VLOOKUP(VLOOKUP(C460,SRA!B:F,5,0),FUNÇÃO!A:B,2,0),"")</f>
        <v>TEC.EM QUALIDADE</v>
      </c>
      <c r="H460" s="14">
        <f>IFERROR(VLOOKUP(C460,SRA!B:T,18,0),"")</f>
        <v>1572.83</v>
      </c>
      <c r="I460" s="14">
        <f>IFERROR(VLOOKUP(C460,SRA!B:T,19,0),"")</f>
        <v>0</v>
      </c>
      <c r="J460" s="14">
        <f>IFERROR(VLOOKUP(C460,AGOSTO!B:F,3,0),"")</f>
        <v>1572.96</v>
      </c>
      <c r="K460" s="14">
        <f t="shared" si="14"/>
        <v>335.76</v>
      </c>
      <c r="L460" s="14">
        <f>IFERROR(VLOOKUP(C460,AGOSTO!B:H,7,0),"")</f>
        <v>1237.2</v>
      </c>
      <c r="M460" s="48" t="str">
        <f>IFERROR(VLOOKUP(C460,FÉRIAS!C:D,2,0),"")</f>
        <v/>
      </c>
      <c r="N460" s="33" t="str">
        <f>IFERROR(VLOOKUP(C460,#REF!,2,0),"")</f>
        <v/>
      </c>
    </row>
    <row r="461" spans="2:14" s="33" customFormat="1">
      <c r="B461" s="20">
        <f t="shared" si="15"/>
        <v>453</v>
      </c>
      <c r="C461" s="44">
        <v>3141</v>
      </c>
      <c r="D461" s="45" t="s">
        <v>333</v>
      </c>
      <c r="E461" s="20" t="str">
        <f>IFERROR(VLOOKUP(C461,SRA!B:I,8,0),"")</f>
        <v>CLT</v>
      </c>
      <c r="F461" s="32" t="s">
        <v>586</v>
      </c>
      <c r="G461" s="20" t="str">
        <f>IFERROR(VLOOKUP(VLOOKUP(C461,SRA!B:F,5,0),FUNÇÃO!A:B,2,0),"")</f>
        <v>TEC. EM ADM. E FI</v>
      </c>
      <c r="H461" s="14">
        <f>IFERROR(VLOOKUP(C461,SRA!B:T,18,0),"")</f>
        <v>1572.83</v>
      </c>
      <c r="I461" s="14">
        <f>IFERROR(VLOOKUP(C461,SRA!B:T,19,0),"")</f>
        <v>0</v>
      </c>
      <c r="J461" s="14">
        <f>IFERROR(VLOOKUP(C461,AGOSTO!B:F,3,0),"")</f>
        <v>1572.83</v>
      </c>
      <c r="K461" s="14">
        <f t="shared" si="14"/>
        <v>292.38999999999987</v>
      </c>
      <c r="L461" s="14">
        <f>IFERROR(VLOOKUP(C461,AGOSTO!B:H,7,0),"")</f>
        <v>1280.44</v>
      </c>
      <c r="M461" s="48" t="str">
        <f>IFERROR(VLOOKUP(C461,FÉRIAS!C:D,2,0),"")</f>
        <v/>
      </c>
      <c r="N461" s="33" t="str">
        <f>IFERROR(VLOOKUP(C461,#REF!,2,0),"")</f>
        <v/>
      </c>
    </row>
    <row r="462" spans="2:14" s="33" customFormat="1">
      <c r="B462" s="20">
        <f t="shared" si="15"/>
        <v>454</v>
      </c>
      <c r="C462" s="44">
        <v>3147</v>
      </c>
      <c r="D462" s="45" t="s">
        <v>334</v>
      </c>
      <c r="E462" s="20" t="str">
        <f>IFERROR(VLOOKUP(C462,SRA!B:I,8,0),"")</f>
        <v>CLT</v>
      </c>
      <c r="F462" s="32" t="s">
        <v>586</v>
      </c>
      <c r="G462" s="20" t="str">
        <f>IFERROR(VLOOKUP(VLOOKUP(C462,SRA!B:F,5,0),FUNÇÃO!A:B,2,0),"")</f>
        <v>OP. DE PROD. IND.</v>
      </c>
      <c r="H462" s="14">
        <f>IFERROR(VLOOKUP(C462,SRA!B:T,18,0),"")</f>
        <v>1073</v>
      </c>
      <c r="I462" s="14">
        <f>IFERROR(VLOOKUP(C462,SRA!B:T,19,0),"")</f>
        <v>0</v>
      </c>
      <c r="J462" s="14">
        <f>IFERROR(VLOOKUP(C462,AGOSTO!B:F,3,0),"")</f>
        <v>1602.49</v>
      </c>
      <c r="K462" s="14">
        <f t="shared" si="14"/>
        <v>641.74</v>
      </c>
      <c r="L462" s="14">
        <f>IFERROR(VLOOKUP(C462,AGOSTO!B:H,7,0),"")</f>
        <v>960.75</v>
      </c>
      <c r="M462" s="48" t="str">
        <f>IFERROR(VLOOKUP(C462,FÉRIAS!C:D,2,0),"")</f>
        <v/>
      </c>
      <c r="N462" s="33" t="str">
        <f>IFERROR(VLOOKUP(C462,#REF!,2,0),"")</f>
        <v/>
      </c>
    </row>
    <row r="463" spans="2:14" s="33" customFormat="1">
      <c r="B463" s="20">
        <f t="shared" si="15"/>
        <v>455</v>
      </c>
      <c r="C463" s="44">
        <v>3150</v>
      </c>
      <c r="D463" s="45" t="s">
        <v>335</v>
      </c>
      <c r="E463" s="20" t="str">
        <f>IFERROR(VLOOKUP(C463,SRA!B:I,8,0),"")</f>
        <v>CLT</v>
      </c>
      <c r="F463" s="32" t="s">
        <v>586</v>
      </c>
      <c r="G463" s="20" t="str">
        <f>IFERROR(VLOOKUP(VLOOKUP(C463,SRA!B:F,5,0),FUNÇÃO!A:B,2,0),"")</f>
        <v>OP. DE PROD. IND.</v>
      </c>
      <c r="H463" s="14">
        <f>IFERROR(VLOOKUP(C463,SRA!B:T,18,0),"")</f>
        <v>1073</v>
      </c>
      <c r="I463" s="14">
        <f>IFERROR(VLOOKUP(C463,SRA!B:T,19,0),"")</f>
        <v>0</v>
      </c>
      <c r="J463" s="14">
        <f>IFERROR(VLOOKUP(C463,AGOSTO!B:F,3,0),"")</f>
        <v>1368.67</v>
      </c>
      <c r="K463" s="14">
        <f t="shared" si="14"/>
        <v>1368.67</v>
      </c>
      <c r="L463" s="14">
        <f>IFERROR(VLOOKUP(C463,AGOSTO!B:H,7,0),"")</f>
        <v>0</v>
      </c>
      <c r="M463" s="48" t="str">
        <f>IFERROR(VLOOKUP(C463,FÉRIAS!C:D,2,0),"")</f>
        <v/>
      </c>
      <c r="N463" s="33" t="str">
        <f>IFERROR(VLOOKUP(C463,#REF!,2,0),"")</f>
        <v/>
      </c>
    </row>
    <row r="464" spans="2:14" s="33" customFormat="1">
      <c r="B464" s="20">
        <f t="shared" si="15"/>
        <v>456</v>
      </c>
      <c r="C464" s="44">
        <v>3152</v>
      </c>
      <c r="D464" s="45" t="s">
        <v>336</v>
      </c>
      <c r="E464" s="20" t="str">
        <f>IFERROR(VLOOKUP(C464,SRA!B:I,8,0),"")</f>
        <v>CLT</v>
      </c>
      <c r="F464" s="32" t="s">
        <v>586</v>
      </c>
      <c r="G464" s="20" t="str">
        <f>IFERROR(VLOOKUP(VLOOKUP(C464,SRA!B:F,5,0),FUNÇÃO!A:B,2,0),"")</f>
        <v>OP. DE PROD. IND.</v>
      </c>
      <c r="H464" s="14">
        <f>IFERROR(VLOOKUP(C464,SRA!B:T,18,0),"")</f>
        <v>1073</v>
      </c>
      <c r="I464" s="14">
        <f>IFERROR(VLOOKUP(C464,SRA!B:T,19,0),"")</f>
        <v>0</v>
      </c>
      <c r="J464" s="14">
        <f>IFERROR(VLOOKUP(C464,AGOSTO!B:F,3,0),"")</f>
        <v>1714.47</v>
      </c>
      <c r="K464" s="14">
        <f t="shared" si="14"/>
        <v>958.54</v>
      </c>
      <c r="L464" s="14">
        <f>IFERROR(VLOOKUP(C464,AGOSTO!B:H,7,0),"")</f>
        <v>755.93000000000006</v>
      </c>
      <c r="M464" s="48" t="str">
        <f>IFERROR(VLOOKUP(C464,FÉRIAS!C:D,2,0),"")</f>
        <v/>
      </c>
      <c r="N464" s="33" t="str">
        <f>IFERROR(VLOOKUP(C464,#REF!,2,0),"")</f>
        <v/>
      </c>
    </row>
    <row r="465" spans="2:14" s="33" customFormat="1">
      <c r="B465" s="20">
        <f t="shared" si="15"/>
        <v>457</v>
      </c>
      <c r="C465" s="44">
        <v>3154</v>
      </c>
      <c r="D465" s="45" t="s">
        <v>337</v>
      </c>
      <c r="E465" s="20" t="str">
        <f>IFERROR(VLOOKUP(C465,SRA!B:I,8,0),"")</f>
        <v>CLT</v>
      </c>
      <c r="F465" s="32" t="s">
        <v>586</v>
      </c>
      <c r="G465" s="20" t="str">
        <f>IFERROR(VLOOKUP(VLOOKUP(C465,SRA!B:F,5,0),FUNÇÃO!A:B,2,0),"")</f>
        <v>OP. DE PROD. IND.</v>
      </c>
      <c r="H465" s="14">
        <f>IFERROR(VLOOKUP(C465,SRA!B:T,18,0),"")</f>
        <v>1073</v>
      </c>
      <c r="I465" s="14">
        <f>IFERROR(VLOOKUP(C465,SRA!B:T,19,0),"")</f>
        <v>0</v>
      </c>
      <c r="J465" s="14">
        <f>IFERROR(VLOOKUP(C465,AGOSTO!B:F,3,0),"")</f>
        <v>1326.88</v>
      </c>
      <c r="K465" s="14">
        <f t="shared" si="14"/>
        <v>534.59000000000015</v>
      </c>
      <c r="L465" s="14">
        <f>IFERROR(VLOOKUP(C465,AGOSTO!B:H,7,0),"")</f>
        <v>792.29</v>
      </c>
      <c r="M465" s="48" t="str">
        <f>IFERROR(VLOOKUP(C465,FÉRIAS!C:D,2,0),"")</f>
        <v/>
      </c>
      <c r="N465" s="33" t="str">
        <f>IFERROR(VLOOKUP(C465,#REF!,2,0),"")</f>
        <v/>
      </c>
    </row>
    <row r="466" spans="2:14" s="33" customFormat="1">
      <c r="B466" s="20">
        <f t="shared" si="15"/>
        <v>458</v>
      </c>
      <c r="C466" s="44">
        <v>3155</v>
      </c>
      <c r="D466" s="45" t="s">
        <v>338</v>
      </c>
      <c r="E466" s="20" t="str">
        <f>IFERROR(VLOOKUP(C466,SRA!B:I,8,0),"")</f>
        <v>CLT</v>
      </c>
      <c r="F466" s="32" t="s">
        <v>586</v>
      </c>
      <c r="G466" s="20" t="str">
        <f>IFERROR(VLOOKUP(VLOOKUP(C466,SRA!B:F,5,0),FUNÇÃO!A:B,2,0),"")</f>
        <v>ANALISTA QUALI IN</v>
      </c>
      <c r="H466" s="14">
        <f>IFERROR(VLOOKUP(C466,SRA!B:T,18,0),"")</f>
        <v>4763.66</v>
      </c>
      <c r="I466" s="14">
        <f>IFERROR(VLOOKUP(C466,SRA!B:T,19,0),"")</f>
        <v>0</v>
      </c>
      <c r="J466" s="14">
        <f>IFERROR(VLOOKUP(C466,AGOSTO!B:F,3,0),"")</f>
        <v>6070.82</v>
      </c>
      <c r="K466" s="14">
        <f t="shared" si="14"/>
        <v>1841.3899999999994</v>
      </c>
      <c r="L466" s="14">
        <f>IFERROR(VLOOKUP(C466,AGOSTO!B:H,7,0),"")</f>
        <v>4229.43</v>
      </c>
      <c r="M466" s="48" t="str">
        <f>IFERROR(VLOOKUP(C466,FÉRIAS!C:D,2,0),"")</f>
        <v/>
      </c>
      <c r="N466" s="33" t="str">
        <f>IFERROR(VLOOKUP(C466,#REF!,2,0),"")</f>
        <v/>
      </c>
    </row>
    <row r="467" spans="2:14" s="33" customFormat="1">
      <c r="B467" s="20">
        <f t="shared" si="15"/>
        <v>459</v>
      </c>
      <c r="C467" s="44">
        <v>3156</v>
      </c>
      <c r="D467" s="45" t="s">
        <v>339</v>
      </c>
      <c r="E467" s="20" t="str">
        <f>IFERROR(VLOOKUP(C467,SRA!B:I,8,0),"")</f>
        <v>CLT</v>
      </c>
      <c r="F467" s="32" t="s">
        <v>586</v>
      </c>
      <c r="G467" s="20" t="str">
        <f>IFERROR(VLOOKUP(VLOOKUP(C467,SRA!B:F,5,0),FUNÇÃO!A:B,2,0),"")</f>
        <v>OP. DE PROD. IND.</v>
      </c>
      <c r="H467" s="14">
        <f>IFERROR(VLOOKUP(C467,SRA!B:T,18,0),"")</f>
        <v>1073</v>
      </c>
      <c r="I467" s="14">
        <f>IFERROR(VLOOKUP(C467,SRA!B:T,19,0),"")</f>
        <v>0</v>
      </c>
      <c r="J467" s="14">
        <f>IFERROR(VLOOKUP(C467,AGOSTO!B:F,3,0),"")</f>
        <v>1443.87</v>
      </c>
      <c r="K467" s="14">
        <f t="shared" si="14"/>
        <v>1079.05</v>
      </c>
      <c r="L467" s="14">
        <f>IFERROR(VLOOKUP(C467,AGOSTO!B:H,7,0),"")</f>
        <v>364.82</v>
      </c>
      <c r="M467" s="48" t="str">
        <f>IFERROR(VLOOKUP(C467,FÉRIAS!C:D,2,0),"")</f>
        <v/>
      </c>
      <c r="N467" s="33" t="str">
        <f>IFERROR(VLOOKUP(C467,#REF!,2,0),"")</f>
        <v/>
      </c>
    </row>
    <row r="468" spans="2:14" s="33" customFormat="1">
      <c r="B468" s="20">
        <f t="shared" si="15"/>
        <v>460</v>
      </c>
      <c r="C468" s="44">
        <v>3158</v>
      </c>
      <c r="D468" s="45" t="s">
        <v>340</v>
      </c>
      <c r="E468" s="20" t="str">
        <f>IFERROR(VLOOKUP(C468,SRA!B:I,8,0),"")</f>
        <v>CLT</v>
      </c>
      <c r="F468" s="32" t="s">
        <v>586</v>
      </c>
      <c r="G468" s="20" t="str">
        <f>IFERROR(VLOOKUP(VLOOKUP(C468,SRA!B:F,5,0),FUNÇÃO!A:B,2,0),"")</f>
        <v>FARMACEUTICO IND</v>
      </c>
      <c r="H468" s="14">
        <f>IFERROR(VLOOKUP(C468,SRA!B:T,18,0),"")</f>
        <v>4763.66</v>
      </c>
      <c r="I468" s="14">
        <f>IFERROR(VLOOKUP(C468,SRA!B:T,19,0),"")</f>
        <v>0</v>
      </c>
      <c r="J468" s="14">
        <f>IFERROR(VLOOKUP(C468,AGOSTO!B:F,3,0),"")</f>
        <v>7144.74</v>
      </c>
      <c r="K468" s="14">
        <f t="shared" si="14"/>
        <v>3698.5199999999995</v>
      </c>
      <c r="L468" s="14">
        <f>IFERROR(VLOOKUP(C468,AGOSTO!B:H,7,0),"")</f>
        <v>3446.2200000000003</v>
      </c>
      <c r="M468" s="48" t="str">
        <f>IFERROR(VLOOKUP(C468,FÉRIAS!C:D,2,0),"")</f>
        <v/>
      </c>
      <c r="N468" s="33" t="str">
        <f>IFERROR(VLOOKUP(C468,#REF!,2,0),"")</f>
        <v/>
      </c>
    </row>
    <row r="469" spans="2:14" s="33" customFormat="1">
      <c r="B469" s="20">
        <f t="shared" si="15"/>
        <v>461</v>
      </c>
      <c r="C469" s="44">
        <v>3159</v>
      </c>
      <c r="D469" s="45" t="s">
        <v>341</v>
      </c>
      <c r="E469" s="20" t="str">
        <f>IFERROR(VLOOKUP(C469,SRA!B:I,8,0),"")</f>
        <v>CLT</v>
      </c>
      <c r="F469" s="32" t="s">
        <v>586</v>
      </c>
      <c r="G469" s="20" t="str">
        <f>IFERROR(VLOOKUP(VLOOKUP(C469,SRA!B:F,5,0),FUNÇÃO!A:B,2,0),"")</f>
        <v>TEC.EM QUALIDADE</v>
      </c>
      <c r="H469" s="14">
        <f>IFERROR(VLOOKUP(C469,SRA!B:T,18,0),"")</f>
        <v>1572.83</v>
      </c>
      <c r="I469" s="14">
        <f>IFERROR(VLOOKUP(C469,SRA!B:T,19,0),"")</f>
        <v>0</v>
      </c>
      <c r="J469" s="14">
        <f>IFERROR(VLOOKUP(C469,AGOSTO!B:F,3,0),"")</f>
        <v>1572.83</v>
      </c>
      <c r="K469" s="14">
        <f t="shared" si="14"/>
        <v>241.27999999999997</v>
      </c>
      <c r="L469" s="14">
        <f>IFERROR(VLOOKUP(C469,AGOSTO!B:H,7,0),"")</f>
        <v>1331.55</v>
      </c>
      <c r="M469" s="48" t="str">
        <f>IFERROR(VLOOKUP(C469,FÉRIAS!C:D,2,0),"")</f>
        <v/>
      </c>
      <c r="N469" s="33" t="str">
        <f>IFERROR(VLOOKUP(C469,#REF!,2,0),"")</f>
        <v/>
      </c>
    </row>
    <row r="470" spans="2:14" s="33" customFormat="1">
      <c r="B470" s="20">
        <f t="shared" si="15"/>
        <v>462</v>
      </c>
      <c r="C470" s="44">
        <v>3160</v>
      </c>
      <c r="D470" s="45" t="s">
        <v>342</v>
      </c>
      <c r="E470" s="20" t="str">
        <f>IFERROR(VLOOKUP(C470,SRA!B:I,8,0),"")</f>
        <v>CLT</v>
      </c>
      <c r="F470" s="32" t="s">
        <v>586</v>
      </c>
      <c r="G470" s="20" t="str">
        <f>IFERROR(VLOOKUP(VLOOKUP(C470,SRA!B:F,5,0),FUNÇÃO!A:B,2,0),"")</f>
        <v>TEC.EM QUALIDADE</v>
      </c>
      <c r="H470" s="14">
        <f>IFERROR(VLOOKUP(C470,SRA!B:T,18,0),"")</f>
        <v>1572.83</v>
      </c>
      <c r="I470" s="14">
        <f>IFERROR(VLOOKUP(C470,SRA!B:T,19,0),"")</f>
        <v>0</v>
      </c>
      <c r="J470" s="14">
        <f>IFERROR(VLOOKUP(C470,AGOSTO!B:F,3,0),"")</f>
        <v>1572.83</v>
      </c>
      <c r="K470" s="14">
        <f t="shared" si="14"/>
        <v>610.82999999999993</v>
      </c>
      <c r="L470" s="14">
        <f>IFERROR(VLOOKUP(C470,AGOSTO!B:H,7,0),"")</f>
        <v>962</v>
      </c>
      <c r="M470" s="48" t="str">
        <f>IFERROR(VLOOKUP(C470,FÉRIAS!C:D,2,0),"")</f>
        <v/>
      </c>
      <c r="N470" s="33" t="str">
        <f>IFERROR(VLOOKUP(C470,#REF!,2,0),"")</f>
        <v/>
      </c>
    </row>
    <row r="471" spans="2:14" s="33" customFormat="1">
      <c r="B471" s="20">
        <f t="shared" si="15"/>
        <v>463</v>
      </c>
      <c r="C471" s="44">
        <v>3164</v>
      </c>
      <c r="D471" s="45" t="s">
        <v>343</v>
      </c>
      <c r="E471" s="20" t="str">
        <f>IFERROR(VLOOKUP(C471,SRA!B:I,8,0),"")</f>
        <v>CLT</v>
      </c>
      <c r="F471" s="32" t="s">
        <v>586</v>
      </c>
      <c r="G471" s="20" t="str">
        <f>IFERROR(VLOOKUP(VLOOKUP(C471,SRA!B:F,5,0),FUNÇÃO!A:B,2,0),"")</f>
        <v>TEC.EM QUALIDADE</v>
      </c>
      <c r="H471" s="14">
        <f>IFERROR(VLOOKUP(C471,SRA!B:T,18,0),"")</f>
        <v>1572.83</v>
      </c>
      <c r="I471" s="14">
        <f>IFERROR(VLOOKUP(C471,SRA!B:T,19,0),"")</f>
        <v>0</v>
      </c>
      <c r="J471" s="14">
        <f>IFERROR(VLOOKUP(C471,AGOSTO!B:F,3,0),"")</f>
        <v>1572.83</v>
      </c>
      <c r="K471" s="14">
        <f t="shared" si="14"/>
        <v>222.75</v>
      </c>
      <c r="L471" s="14">
        <f>IFERROR(VLOOKUP(C471,AGOSTO!B:H,7,0),"")</f>
        <v>1350.08</v>
      </c>
      <c r="M471" s="48" t="str">
        <f>IFERROR(VLOOKUP(C471,FÉRIAS!C:D,2,0),"")</f>
        <v/>
      </c>
      <c r="N471" s="33" t="str">
        <f>IFERROR(VLOOKUP(C471,#REF!,2,0),"")</f>
        <v/>
      </c>
    </row>
    <row r="472" spans="2:14" s="33" customFormat="1">
      <c r="B472" s="20">
        <f t="shared" si="15"/>
        <v>464</v>
      </c>
      <c r="C472" s="44">
        <v>3165</v>
      </c>
      <c r="D472" s="45" t="s">
        <v>344</v>
      </c>
      <c r="E472" s="20" t="str">
        <f>IFERROR(VLOOKUP(C472,SRA!B:I,8,0),"")</f>
        <v>CLT</v>
      </c>
      <c r="F472" s="32" t="s">
        <v>586</v>
      </c>
      <c r="G472" s="20" t="str">
        <f>IFERROR(VLOOKUP(VLOOKUP(C472,SRA!B:F,5,0),FUNÇÃO!A:B,2,0),"")</f>
        <v>TEC.EM QUALIDADE</v>
      </c>
      <c r="H472" s="14">
        <f>IFERROR(VLOOKUP(C472,SRA!B:T,18,0),"")</f>
        <v>1572.83</v>
      </c>
      <c r="I472" s="14">
        <f>IFERROR(VLOOKUP(C472,SRA!B:T,19,0),"")</f>
        <v>0</v>
      </c>
      <c r="J472" s="14">
        <f>IFERROR(VLOOKUP(C472,AGOSTO!B:F,3,0),"")</f>
        <v>1938.44</v>
      </c>
      <c r="K472" s="14">
        <f t="shared" si="14"/>
        <v>967.83</v>
      </c>
      <c r="L472" s="14">
        <f>IFERROR(VLOOKUP(C472,AGOSTO!B:H,7,0),"")</f>
        <v>970.61</v>
      </c>
      <c r="M472" s="48" t="str">
        <f>IFERROR(VLOOKUP(C472,FÉRIAS!C:D,2,0),"")</f>
        <v/>
      </c>
      <c r="N472" s="33" t="str">
        <f>IFERROR(VLOOKUP(C472,#REF!,2,0),"")</f>
        <v/>
      </c>
    </row>
    <row r="473" spans="2:14" s="33" customFormat="1">
      <c r="B473" s="20">
        <f t="shared" si="15"/>
        <v>465</v>
      </c>
      <c r="C473" s="44">
        <v>3167</v>
      </c>
      <c r="D473" s="45" t="s">
        <v>345</v>
      </c>
      <c r="E473" s="20" t="str">
        <f>IFERROR(VLOOKUP(C473,SRA!B:I,8,0),"")</f>
        <v>CLT</v>
      </c>
      <c r="F473" s="32" t="s">
        <v>586</v>
      </c>
      <c r="G473" s="20" t="str">
        <f>IFERROR(VLOOKUP(VLOOKUP(C473,SRA!B:F,5,0),FUNÇÃO!A:B,2,0),"")</f>
        <v>FARMACEUTICO IND</v>
      </c>
      <c r="H473" s="14">
        <f>IFERROR(VLOOKUP(C473,SRA!B:T,18,0),"")</f>
        <v>4763.66</v>
      </c>
      <c r="I473" s="14">
        <f>IFERROR(VLOOKUP(C473,SRA!B:T,19,0),"")</f>
        <v>1993.92</v>
      </c>
      <c r="J473" s="14">
        <f>IFERROR(VLOOKUP(C473,AGOSTO!B:F,3,0),"")</f>
        <v>12819.29</v>
      </c>
      <c r="K473" s="14">
        <f t="shared" si="14"/>
        <v>5948.5200000000013</v>
      </c>
      <c r="L473" s="14">
        <f>IFERROR(VLOOKUP(C473,AGOSTO!B:H,7,0),"")</f>
        <v>6870.7699999999995</v>
      </c>
      <c r="M473" s="48" t="str">
        <f>IFERROR(VLOOKUP(C473,FÉRIAS!C:D,2,0),"")</f>
        <v/>
      </c>
      <c r="N473" s="33" t="str">
        <f>IFERROR(VLOOKUP(C473,#REF!,2,0),"")</f>
        <v/>
      </c>
    </row>
    <row r="474" spans="2:14" s="33" customFormat="1">
      <c r="B474" s="20">
        <f t="shared" si="15"/>
        <v>466</v>
      </c>
      <c r="C474" s="44">
        <v>3169</v>
      </c>
      <c r="D474" s="45" t="s">
        <v>346</v>
      </c>
      <c r="E474" s="20" t="str">
        <f>IFERROR(VLOOKUP(C474,SRA!B:I,8,0),"")</f>
        <v>CLT</v>
      </c>
      <c r="F474" s="32" t="s">
        <v>586</v>
      </c>
      <c r="G474" s="20" t="str">
        <f>IFERROR(VLOOKUP(VLOOKUP(C474,SRA!B:F,5,0),FUNÇÃO!A:B,2,0),"")</f>
        <v>OP. DE PROD. IND.</v>
      </c>
      <c r="H474" s="14">
        <f>IFERROR(VLOOKUP(C474,SRA!B:T,18,0),"")</f>
        <v>1073</v>
      </c>
      <c r="I474" s="14">
        <f>IFERROR(VLOOKUP(C474,SRA!B:T,19,0),"")</f>
        <v>0</v>
      </c>
      <c r="J474" s="14">
        <f>IFERROR(VLOOKUP(C474,AGOSTO!B:F,3,0),"")</f>
        <v>1159.5999999999999</v>
      </c>
      <c r="K474" s="14">
        <f t="shared" si="14"/>
        <v>266.05999999999995</v>
      </c>
      <c r="L474" s="14">
        <f>IFERROR(VLOOKUP(C474,AGOSTO!B:H,7,0),"")</f>
        <v>893.54</v>
      </c>
      <c r="M474" s="48" t="str">
        <f>IFERROR(VLOOKUP(C474,FÉRIAS!C:D,2,0),"")</f>
        <v/>
      </c>
      <c r="N474" s="33" t="str">
        <f>IFERROR(VLOOKUP(C474,#REF!,2,0),"")</f>
        <v/>
      </c>
    </row>
    <row r="475" spans="2:14" s="33" customFormat="1">
      <c r="B475" s="20">
        <f t="shared" si="15"/>
        <v>467</v>
      </c>
      <c r="C475" s="44">
        <v>3171</v>
      </c>
      <c r="D475" s="45" t="s">
        <v>347</v>
      </c>
      <c r="E475" s="20" t="str">
        <f>IFERROR(VLOOKUP(C475,SRA!B:I,8,0),"")</f>
        <v>CLT</v>
      </c>
      <c r="F475" s="32" t="s">
        <v>586</v>
      </c>
      <c r="G475" s="20" t="str">
        <f>IFERROR(VLOOKUP(VLOOKUP(C475,SRA!B:F,5,0),FUNÇÃO!A:B,2,0),"")</f>
        <v>TEC.EM QUALIDADE</v>
      </c>
      <c r="H475" s="14">
        <f>IFERROR(VLOOKUP(C475,SRA!B:T,18,0),"")</f>
        <v>1572.83</v>
      </c>
      <c r="I475" s="14">
        <f>IFERROR(VLOOKUP(C475,SRA!B:T,19,0),"")</f>
        <v>0</v>
      </c>
      <c r="J475" s="14">
        <f>IFERROR(VLOOKUP(C475,AGOSTO!B:F,3,0),"")</f>
        <v>2395.85</v>
      </c>
      <c r="K475" s="14">
        <f t="shared" si="14"/>
        <v>733.98</v>
      </c>
      <c r="L475" s="14">
        <f>IFERROR(VLOOKUP(C475,AGOSTO!B:H,7,0),"")</f>
        <v>1661.87</v>
      </c>
      <c r="M475" s="48" t="str">
        <f>IFERROR(VLOOKUP(C475,FÉRIAS!C:D,2,0),"")</f>
        <v/>
      </c>
      <c r="N475" s="33" t="str">
        <f>IFERROR(VLOOKUP(C475,#REF!,2,0),"")</f>
        <v/>
      </c>
    </row>
    <row r="476" spans="2:14" s="33" customFormat="1">
      <c r="B476" s="20">
        <f t="shared" si="15"/>
        <v>468</v>
      </c>
      <c r="C476" s="44">
        <v>3172</v>
      </c>
      <c r="D476" s="45" t="s">
        <v>348</v>
      </c>
      <c r="E476" s="20" t="str">
        <f>IFERROR(VLOOKUP(C476,SRA!B:I,8,0),"")</f>
        <v>CLT</v>
      </c>
      <c r="F476" s="32" t="s">
        <v>586</v>
      </c>
      <c r="G476" s="20" t="str">
        <f>IFERROR(VLOOKUP(VLOOKUP(C476,SRA!B:F,5,0),FUNÇÃO!A:B,2,0),"")</f>
        <v>OP. DE PROD. IND.</v>
      </c>
      <c r="H476" s="14">
        <f>IFERROR(VLOOKUP(C476,SRA!B:T,18,0),"")</f>
        <v>1073</v>
      </c>
      <c r="I476" s="14">
        <f>IFERROR(VLOOKUP(C476,SRA!B:T,19,0),"")</f>
        <v>0</v>
      </c>
      <c r="J476" s="14">
        <f>IFERROR(VLOOKUP(C476,AGOSTO!B:F,3,0),"")</f>
        <v>1219.22</v>
      </c>
      <c r="K476" s="14">
        <f t="shared" si="14"/>
        <v>687.97</v>
      </c>
      <c r="L476" s="14">
        <f>IFERROR(VLOOKUP(C476,AGOSTO!B:H,7,0),"")</f>
        <v>531.25</v>
      </c>
      <c r="M476" s="48" t="str">
        <f>IFERROR(VLOOKUP(C476,FÉRIAS!C:D,2,0),"")</f>
        <v/>
      </c>
      <c r="N476" s="33" t="str">
        <f>IFERROR(VLOOKUP(C476,#REF!,2,0),"")</f>
        <v/>
      </c>
    </row>
    <row r="477" spans="2:14" s="33" customFormat="1">
      <c r="B477" s="20">
        <f t="shared" si="15"/>
        <v>469</v>
      </c>
      <c r="C477" s="44">
        <v>3175</v>
      </c>
      <c r="D477" s="45" t="s">
        <v>349</v>
      </c>
      <c r="E477" s="20" t="str">
        <f>IFERROR(VLOOKUP(C477,SRA!B:I,8,0),"")</f>
        <v>CLT</v>
      </c>
      <c r="F477" s="32" t="s">
        <v>586</v>
      </c>
      <c r="G477" s="20" t="str">
        <f>IFERROR(VLOOKUP(VLOOKUP(C477,SRA!B:F,5,0),FUNÇÃO!A:B,2,0),"")</f>
        <v>FARMACEUTICO IND</v>
      </c>
      <c r="H477" s="14">
        <f>IFERROR(VLOOKUP(C477,SRA!B:T,18,0),"")</f>
        <v>4763.66</v>
      </c>
      <c r="I477" s="14">
        <f>IFERROR(VLOOKUP(C477,SRA!B:T,19,0),"")</f>
        <v>1993.92</v>
      </c>
      <c r="J477" s="14">
        <f>IFERROR(VLOOKUP(C477,AGOSTO!B:F,3,0),"")</f>
        <v>7399.71</v>
      </c>
      <c r="K477" s="14">
        <f t="shared" si="14"/>
        <v>2982.05</v>
      </c>
      <c r="L477" s="14">
        <f>IFERROR(VLOOKUP(C477,AGOSTO!B:H,7,0),"")</f>
        <v>4417.66</v>
      </c>
      <c r="M477" s="48" t="str">
        <f>IFERROR(VLOOKUP(C477,FÉRIAS!C:D,2,0),"")</f>
        <v/>
      </c>
      <c r="N477" s="33" t="str">
        <f>IFERROR(VLOOKUP(C477,#REF!,2,0),"")</f>
        <v/>
      </c>
    </row>
    <row r="478" spans="2:14" s="33" customFormat="1">
      <c r="B478" s="20">
        <f t="shared" si="15"/>
        <v>470</v>
      </c>
      <c r="C478" s="44">
        <v>3177</v>
      </c>
      <c r="D478" s="45" t="s">
        <v>350</v>
      </c>
      <c r="E478" s="20" t="str">
        <f>IFERROR(VLOOKUP(C478,SRA!B:I,8,0),"")</f>
        <v>CLT</v>
      </c>
      <c r="F478" s="32" t="s">
        <v>586</v>
      </c>
      <c r="G478" s="20" t="str">
        <f>IFERROR(VLOOKUP(VLOOKUP(C478,SRA!B:F,5,0),FUNÇÃO!A:B,2,0),"")</f>
        <v>ANALISTA QUALI IN</v>
      </c>
      <c r="H478" s="14">
        <f>IFERROR(VLOOKUP(C478,SRA!B:T,18,0),"")</f>
        <v>4763.66</v>
      </c>
      <c r="I478" s="14">
        <f>IFERROR(VLOOKUP(C478,SRA!B:T,19,0),"")</f>
        <v>1993.92</v>
      </c>
      <c r="J478" s="14">
        <f>IFERROR(VLOOKUP(C478,AGOSTO!B:F,3,0),"")</f>
        <v>6757.58</v>
      </c>
      <c r="K478" s="14">
        <f t="shared" si="14"/>
        <v>1682.7199999999993</v>
      </c>
      <c r="L478" s="14">
        <f>IFERROR(VLOOKUP(C478,AGOSTO!B:H,7,0),"")</f>
        <v>5074.8600000000006</v>
      </c>
      <c r="M478" s="48" t="str">
        <f>IFERROR(VLOOKUP(C478,FÉRIAS!C:D,2,0),"")</f>
        <v/>
      </c>
      <c r="N478" s="33" t="str">
        <f>IFERROR(VLOOKUP(C478,#REF!,2,0),"")</f>
        <v/>
      </c>
    </row>
    <row r="479" spans="2:14" s="33" customFormat="1">
      <c r="B479" s="20">
        <f t="shared" si="15"/>
        <v>471</v>
      </c>
      <c r="C479" s="44">
        <v>3178</v>
      </c>
      <c r="D479" s="45" t="s">
        <v>351</v>
      </c>
      <c r="E479" s="20" t="str">
        <f>IFERROR(VLOOKUP(C479,SRA!B:I,8,0),"")</f>
        <v>CLT</v>
      </c>
      <c r="F479" s="32" t="s">
        <v>586</v>
      </c>
      <c r="G479" s="20" t="str">
        <f>IFERROR(VLOOKUP(VLOOKUP(C479,SRA!B:F,5,0),FUNÇÃO!A:B,2,0),"")</f>
        <v>ANALISTA QUALI IN</v>
      </c>
      <c r="H479" s="14">
        <f>IFERROR(VLOOKUP(C479,SRA!B:T,18,0),"")</f>
        <v>4763.66</v>
      </c>
      <c r="I479" s="14">
        <f>IFERROR(VLOOKUP(C479,SRA!B:T,19,0),"")</f>
        <v>1993.92</v>
      </c>
      <c r="J479" s="14">
        <f>IFERROR(VLOOKUP(C479,AGOSTO!B:F,3,0),"")</f>
        <v>7014.76</v>
      </c>
      <c r="K479" s="14">
        <f t="shared" si="14"/>
        <v>1777.2600000000002</v>
      </c>
      <c r="L479" s="14">
        <f>IFERROR(VLOOKUP(C479,AGOSTO!B:H,7,0),"")</f>
        <v>5237.5</v>
      </c>
      <c r="M479" s="48" t="str">
        <f>IFERROR(VLOOKUP(C479,FÉRIAS!C:D,2,0),"")</f>
        <v/>
      </c>
      <c r="N479" s="33" t="str">
        <f>IFERROR(VLOOKUP(C479,#REF!,2,0),"")</f>
        <v/>
      </c>
    </row>
    <row r="480" spans="2:14" s="33" customFormat="1">
      <c r="B480" s="20">
        <f t="shared" si="15"/>
        <v>472</v>
      </c>
      <c r="C480" s="44">
        <v>3180</v>
      </c>
      <c r="D480" s="45" t="s">
        <v>352</v>
      </c>
      <c r="E480" s="20" t="str">
        <f>IFERROR(VLOOKUP(C480,SRA!B:I,8,0),"")</f>
        <v>CLT</v>
      </c>
      <c r="F480" s="32" t="s">
        <v>586</v>
      </c>
      <c r="G480" s="20" t="str">
        <f>IFERROR(VLOOKUP(VLOOKUP(C480,SRA!B:F,5,0),FUNÇÃO!A:B,2,0),"")</f>
        <v>ANALISTA QUALI IN</v>
      </c>
      <c r="H480" s="14">
        <f>IFERROR(VLOOKUP(C480,SRA!B:T,18,0),"")</f>
        <v>4763.66</v>
      </c>
      <c r="I480" s="14">
        <f>IFERROR(VLOOKUP(C480,SRA!B:T,19,0),"")</f>
        <v>1993.92</v>
      </c>
      <c r="J480" s="14">
        <f>IFERROR(VLOOKUP(C480,AGOSTO!B:F,3,0),"")</f>
        <v>6808.86</v>
      </c>
      <c r="K480" s="14">
        <f t="shared" si="14"/>
        <v>1844.1400000000003</v>
      </c>
      <c r="L480" s="14">
        <f>IFERROR(VLOOKUP(C480,AGOSTO!B:H,7,0),"")</f>
        <v>4964.7199999999993</v>
      </c>
      <c r="M480" s="48" t="str">
        <f>IFERROR(VLOOKUP(C480,FÉRIAS!C:D,2,0),"")</f>
        <v/>
      </c>
      <c r="N480" s="33" t="str">
        <f>IFERROR(VLOOKUP(C480,#REF!,2,0),"")</f>
        <v/>
      </c>
    </row>
    <row r="481" spans="2:14" s="33" customFormat="1">
      <c r="B481" s="20">
        <f t="shared" si="15"/>
        <v>473</v>
      </c>
      <c r="C481" s="44">
        <v>3182</v>
      </c>
      <c r="D481" s="45" t="s">
        <v>353</v>
      </c>
      <c r="E481" s="20" t="str">
        <f>IFERROR(VLOOKUP(C481,SRA!B:I,8,0),"")</f>
        <v>CLT</v>
      </c>
      <c r="F481" s="32" t="s">
        <v>586</v>
      </c>
      <c r="G481" s="20" t="str">
        <f>IFERROR(VLOOKUP(VLOOKUP(C481,SRA!B:F,5,0),FUNÇÃO!A:B,2,0),"")</f>
        <v>TEC.EM QUALIDADE</v>
      </c>
      <c r="H481" s="14">
        <f>IFERROR(VLOOKUP(C481,SRA!B:T,18,0),"")</f>
        <v>1572.83</v>
      </c>
      <c r="I481" s="14">
        <f>IFERROR(VLOOKUP(C481,SRA!B:T,19,0),"")</f>
        <v>0</v>
      </c>
      <c r="J481" s="14">
        <f>IFERROR(VLOOKUP(C481,AGOSTO!B:F,3,0),"")</f>
        <v>1573.47</v>
      </c>
      <c r="K481" s="14">
        <f t="shared" si="14"/>
        <v>878.05000000000007</v>
      </c>
      <c r="L481" s="14">
        <f>IFERROR(VLOOKUP(C481,AGOSTO!B:H,7,0),"")</f>
        <v>695.42</v>
      </c>
      <c r="M481" s="48" t="str">
        <f>IFERROR(VLOOKUP(C481,FÉRIAS!C:D,2,0),"")</f>
        <v/>
      </c>
      <c r="N481" s="33" t="str">
        <f>IFERROR(VLOOKUP(C481,#REF!,2,0),"")</f>
        <v/>
      </c>
    </row>
    <row r="482" spans="2:14" s="33" customFormat="1">
      <c r="B482" s="20">
        <f t="shared" si="15"/>
        <v>474</v>
      </c>
      <c r="C482" s="44">
        <v>3183</v>
      </c>
      <c r="D482" s="45" t="s">
        <v>354</v>
      </c>
      <c r="E482" s="20" t="str">
        <f>IFERROR(VLOOKUP(C482,SRA!B:I,8,0),"")</f>
        <v>CLT</v>
      </c>
      <c r="F482" s="32" t="s">
        <v>586</v>
      </c>
      <c r="G482" s="20" t="str">
        <f>IFERROR(VLOOKUP(VLOOKUP(C482,SRA!B:F,5,0),FUNÇÃO!A:B,2,0),"")</f>
        <v>TEC. EM ENF. DO T</v>
      </c>
      <c r="H482" s="14">
        <f>IFERROR(VLOOKUP(C482,SRA!B:T,18,0),"")</f>
        <v>1572.83</v>
      </c>
      <c r="I482" s="14">
        <f>IFERROR(VLOOKUP(C482,SRA!B:T,19,0),"")</f>
        <v>930.5</v>
      </c>
      <c r="J482" s="14">
        <f>IFERROR(VLOOKUP(C482,AGOSTO!B:F,3,0),"")</f>
        <v>2031.49</v>
      </c>
      <c r="K482" s="14">
        <f t="shared" si="14"/>
        <v>460.77</v>
      </c>
      <c r="L482" s="14">
        <f>IFERROR(VLOOKUP(C482,AGOSTO!B:H,7,0),"")</f>
        <v>1570.72</v>
      </c>
      <c r="M482" s="48" t="str">
        <f>IFERROR(VLOOKUP(C482,FÉRIAS!C:D,2,0),"")</f>
        <v/>
      </c>
      <c r="N482" s="33" t="str">
        <f>IFERROR(VLOOKUP(C482,#REF!,2,0),"")</f>
        <v/>
      </c>
    </row>
    <row r="483" spans="2:14" s="33" customFormat="1">
      <c r="B483" s="20">
        <f t="shared" si="15"/>
        <v>475</v>
      </c>
      <c r="C483" s="44">
        <v>3194</v>
      </c>
      <c r="D483" s="45" t="s">
        <v>355</v>
      </c>
      <c r="E483" s="20" t="str">
        <f>IFERROR(VLOOKUP(C483,SRA!B:I,8,0),"")</f>
        <v>CLT</v>
      </c>
      <c r="F483" s="32" t="s">
        <v>586</v>
      </c>
      <c r="G483" s="20" t="str">
        <f>IFERROR(VLOOKUP(VLOOKUP(C483,SRA!B:F,5,0),FUNÇÃO!A:B,2,0),"")</f>
        <v>ANA GESTAO AMBIEN</v>
      </c>
      <c r="H483" s="14">
        <f>IFERROR(VLOOKUP(C483,SRA!B:T,18,0),"")</f>
        <v>2736.54</v>
      </c>
      <c r="I483" s="14">
        <f>IFERROR(VLOOKUP(C483,SRA!B:T,19,0),"")</f>
        <v>5739.47</v>
      </c>
      <c r="J483" s="14">
        <f>IFERROR(VLOOKUP(C483,AGOSTO!B:F,3,0),"")</f>
        <v>8752.5300000000007</v>
      </c>
      <c r="K483" s="14">
        <f t="shared" si="14"/>
        <v>3595.7400000000007</v>
      </c>
      <c r="L483" s="14">
        <f>IFERROR(VLOOKUP(C483,AGOSTO!B:H,7,0),"")</f>
        <v>5156.79</v>
      </c>
      <c r="M483" s="48" t="str">
        <f>IFERROR(VLOOKUP(C483,FÉRIAS!C:D,2,0),"")</f>
        <v/>
      </c>
      <c r="N483" s="33" t="str">
        <f>IFERROR(VLOOKUP(C483,#REF!,2,0),"")</f>
        <v/>
      </c>
    </row>
    <row r="484" spans="2:14" s="33" customFormat="1">
      <c r="B484" s="20">
        <f t="shared" si="15"/>
        <v>476</v>
      </c>
      <c r="C484" s="44">
        <v>3228</v>
      </c>
      <c r="D484" s="45" t="s">
        <v>481</v>
      </c>
      <c r="E484" s="20" t="str">
        <f>IFERROR(VLOOKUP(C484,SRA!B:I,8,0),"")</f>
        <v>CLT</v>
      </c>
      <c r="F484" s="32" t="s">
        <v>586</v>
      </c>
      <c r="G484" s="20" t="str">
        <f>IFERROR(VLOOKUP(VLOOKUP(C484,SRA!B:F,5,0),FUNÇÃO!A:B,2,0),"")</f>
        <v>TEC. EM ADM. E VE</v>
      </c>
      <c r="H484" s="14">
        <f>IFERROR(VLOOKUP(C484,SRA!B:T,18,0),"")</f>
        <v>1572.83</v>
      </c>
      <c r="I484" s="14">
        <f>IFERROR(VLOOKUP(C484,SRA!B:T,19,0),"")</f>
        <v>0</v>
      </c>
      <c r="J484" s="14">
        <f>IFERROR(VLOOKUP(C484,AGOSTO!B:F,3,0),"")</f>
        <v>1833.38</v>
      </c>
      <c r="K484" s="14">
        <f t="shared" si="14"/>
        <v>311.27</v>
      </c>
      <c r="L484" s="14">
        <f>IFERROR(VLOOKUP(C484,AGOSTO!B:H,7,0),"")</f>
        <v>1522.1100000000001</v>
      </c>
      <c r="M484" s="48" t="str">
        <f>IFERROR(VLOOKUP(C484,FÉRIAS!C:D,2,0),"")</f>
        <v/>
      </c>
      <c r="N484" s="33" t="str">
        <f>IFERROR(VLOOKUP(C484,#REF!,2,0),"")</f>
        <v/>
      </c>
    </row>
    <row r="485" spans="2:14" s="33" customFormat="1">
      <c r="B485" s="20">
        <f t="shared" si="15"/>
        <v>477</v>
      </c>
      <c r="C485" s="44">
        <v>3229</v>
      </c>
      <c r="D485" s="45" t="s">
        <v>361</v>
      </c>
      <c r="E485" s="20" t="str">
        <f>IFERROR(VLOOKUP(C485,SRA!B:I,8,0),"")</f>
        <v>CLT</v>
      </c>
      <c r="F485" s="32" t="s">
        <v>586</v>
      </c>
      <c r="G485" s="20" t="str">
        <f>IFERROR(VLOOKUP(VLOOKUP(C485,SRA!B:F,5,0),FUNÇÃO!A:B,2,0),"")</f>
        <v>TEC EM UTI CALDEI</v>
      </c>
      <c r="H485" s="14">
        <f>IFERROR(VLOOKUP(C485,SRA!B:T,18,0),"")</f>
        <v>1572.83</v>
      </c>
      <c r="I485" s="14">
        <f>IFERROR(VLOOKUP(C485,SRA!B:T,19,0),"")</f>
        <v>0</v>
      </c>
      <c r="J485" s="14">
        <f>IFERROR(VLOOKUP(C485,AGOSTO!B:F,3,0),"")</f>
        <v>1572.83</v>
      </c>
      <c r="K485" s="14">
        <f t="shared" si="14"/>
        <v>687.06</v>
      </c>
      <c r="L485" s="14">
        <f>IFERROR(VLOOKUP(C485,AGOSTO!B:H,7,0),"")</f>
        <v>885.77</v>
      </c>
      <c r="M485" s="48" t="str">
        <f>IFERROR(VLOOKUP(C485,FÉRIAS!C:D,2,0),"")</f>
        <v/>
      </c>
      <c r="N485" s="33" t="str">
        <f>IFERROR(VLOOKUP(C485,#REF!,2,0),"")</f>
        <v/>
      </c>
    </row>
    <row r="486" spans="2:14" s="33" customFormat="1">
      <c r="B486" s="20">
        <f t="shared" si="15"/>
        <v>478</v>
      </c>
      <c r="C486" s="44">
        <v>3232</v>
      </c>
      <c r="D486" s="45" t="s">
        <v>362</v>
      </c>
      <c r="E486" s="20" t="str">
        <f>IFERROR(VLOOKUP(C486,SRA!B:I,8,0),"")</f>
        <v>CLT</v>
      </c>
      <c r="F486" s="32" t="s">
        <v>586</v>
      </c>
      <c r="G486" s="20" t="str">
        <f>IFERROR(VLOOKUP(VLOOKUP(C486,SRA!B:F,5,0),FUNÇÃO!A:B,2,0),"")</f>
        <v>TEC EM UTI CALDEI</v>
      </c>
      <c r="H486" s="14">
        <f>IFERROR(VLOOKUP(C486,SRA!B:T,18,0),"")</f>
        <v>1572.83</v>
      </c>
      <c r="I486" s="14">
        <f>IFERROR(VLOOKUP(C486,SRA!B:T,19,0),"")</f>
        <v>0</v>
      </c>
      <c r="J486" s="14">
        <f>IFERROR(VLOOKUP(C486,AGOSTO!B:F,3,0),"")</f>
        <v>1572.83</v>
      </c>
      <c r="K486" s="14">
        <f t="shared" si="14"/>
        <v>671.90999999999985</v>
      </c>
      <c r="L486" s="14">
        <f>IFERROR(VLOOKUP(C486,AGOSTO!B:H,7,0),"")</f>
        <v>900.92000000000007</v>
      </c>
      <c r="M486" s="48" t="str">
        <f>IFERROR(VLOOKUP(C486,FÉRIAS!C:D,2,0),"")</f>
        <v/>
      </c>
      <c r="N486" s="33" t="str">
        <f>IFERROR(VLOOKUP(C486,#REF!,2,0),"")</f>
        <v/>
      </c>
    </row>
    <row r="487" spans="2:14" s="33" customFormat="1">
      <c r="B487" s="20">
        <f t="shared" si="15"/>
        <v>479</v>
      </c>
      <c r="C487" s="44">
        <v>3233</v>
      </c>
      <c r="D487" s="45" t="s">
        <v>363</v>
      </c>
      <c r="E487" s="20" t="str">
        <f>IFERROR(VLOOKUP(C487,SRA!B:I,8,0),"")</f>
        <v>CLT</v>
      </c>
      <c r="F487" s="32" t="s">
        <v>700</v>
      </c>
      <c r="G487" s="20" t="str">
        <f>IFERROR(VLOOKUP(VLOOKUP(C487,SRA!B:F,5,0),FUNÇÃO!A:B,2,0),"")</f>
        <v>TEC.EM MAN. ELE.</v>
      </c>
      <c r="H487" s="14">
        <f>IFERROR(VLOOKUP(C487,SRA!B:T,18,0),"")</f>
        <v>1572.83</v>
      </c>
      <c r="I487" s="14">
        <f>IFERROR(VLOOKUP(C487,SRA!B:T,19,0),"")</f>
        <v>0</v>
      </c>
      <c r="J487" s="14">
        <f>IFERROR(VLOOKUP(C487,AGOSTO!B:F,3,0),"")</f>
        <v>1430.55</v>
      </c>
      <c r="K487" s="14">
        <f t="shared" si="14"/>
        <v>1430.55</v>
      </c>
      <c r="L487" s="14">
        <f>IFERROR(VLOOKUP(C487,AGOSTO!B:H,7,0),"")</f>
        <v>0</v>
      </c>
      <c r="M487" s="48" t="str">
        <f>IFERROR(VLOOKUP(C487,FÉRIAS!C:D,2,0),"")</f>
        <v/>
      </c>
    </row>
    <row r="488" spans="2:14" s="33" customFormat="1">
      <c r="B488" s="20">
        <f t="shared" si="15"/>
        <v>480</v>
      </c>
      <c r="C488" s="44">
        <v>3234</v>
      </c>
      <c r="D488" s="45" t="s">
        <v>364</v>
      </c>
      <c r="E488" s="20" t="str">
        <f>IFERROR(VLOOKUP(C488,SRA!B:I,8,0),"")</f>
        <v>CLT</v>
      </c>
      <c r="F488" s="32" t="s">
        <v>586</v>
      </c>
      <c r="G488" s="20" t="str">
        <f>IFERROR(VLOOKUP(VLOOKUP(C488,SRA!B:F,5,0),FUNÇÃO!A:B,2,0),"")</f>
        <v>ANA MANUT ELET IN</v>
      </c>
      <c r="H488" s="14">
        <f>IFERROR(VLOOKUP(C488,SRA!B:T,18,0),"")</f>
        <v>2736.54</v>
      </c>
      <c r="I488" s="14">
        <f>IFERROR(VLOOKUP(C488,SRA!B:T,19,0),"")</f>
        <v>1993.92</v>
      </c>
      <c r="J488" s="14">
        <f>IFERROR(VLOOKUP(C488,AGOSTO!B:F,3,0),"")</f>
        <v>5551.42</v>
      </c>
      <c r="K488" s="14">
        <f t="shared" si="14"/>
        <v>1878.5100000000002</v>
      </c>
      <c r="L488" s="14">
        <f>IFERROR(VLOOKUP(C488,AGOSTO!B:H,7,0),"")</f>
        <v>3672.91</v>
      </c>
      <c r="M488" s="48" t="str">
        <f>IFERROR(VLOOKUP(C488,FÉRIAS!C:D,2,0),"")</f>
        <v/>
      </c>
      <c r="N488" s="33" t="str">
        <f>IFERROR(VLOOKUP(C488,#REF!,2,0),"")</f>
        <v/>
      </c>
    </row>
    <row r="489" spans="2:14" s="33" customFormat="1">
      <c r="B489" s="20">
        <f t="shared" si="15"/>
        <v>481</v>
      </c>
      <c r="C489" s="44">
        <v>3237</v>
      </c>
      <c r="D489" s="45" t="s">
        <v>365</v>
      </c>
      <c r="E489" s="20" t="str">
        <f>IFERROR(VLOOKUP(C489,SRA!B:I,8,0),"")</f>
        <v>CLT</v>
      </c>
      <c r="F489" s="32" t="s">
        <v>586</v>
      </c>
      <c r="G489" s="20" t="str">
        <f>IFERROR(VLOOKUP(VLOOKUP(C489,SRA!B:F,5,0),FUNÇÃO!A:B,2,0),"")</f>
        <v>TEC.EM MAN. MEC.</v>
      </c>
      <c r="H489" s="14">
        <f>IFERROR(VLOOKUP(C489,SRA!B:T,18,0),"")</f>
        <v>1572.83</v>
      </c>
      <c r="I489" s="14">
        <f>IFERROR(VLOOKUP(C489,SRA!B:T,19,0),"")</f>
        <v>0</v>
      </c>
      <c r="J489" s="14">
        <f>IFERROR(VLOOKUP(C489,AGOSTO!B:F,3,0),"")</f>
        <v>1572.83</v>
      </c>
      <c r="K489" s="14">
        <f t="shared" si="14"/>
        <v>293.29999999999995</v>
      </c>
      <c r="L489" s="14">
        <f>IFERROR(VLOOKUP(C489,AGOSTO!B:H,7,0),"")</f>
        <v>1279.53</v>
      </c>
      <c r="M489" s="48" t="str">
        <f>IFERROR(VLOOKUP(C489,FÉRIAS!C:D,2,0),"")</f>
        <v/>
      </c>
      <c r="N489" s="33" t="str">
        <f>IFERROR(VLOOKUP(C489,#REF!,2,0),"")</f>
        <v/>
      </c>
    </row>
    <row r="490" spans="2:14" s="33" customFormat="1">
      <c r="B490" s="20">
        <f t="shared" si="15"/>
        <v>482</v>
      </c>
      <c r="C490" s="44">
        <v>3241</v>
      </c>
      <c r="D490" s="45" t="s">
        <v>366</v>
      </c>
      <c r="E490" s="20" t="str">
        <f>IFERROR(VLOOKUP(C490,SRA!B:I,8,0),"")</f>
        <v>CLT</v>
      </c>
      <c r="F490" s="32" t="s">
        <v>586</v>
      </c>
      <c r="G490" s="20" t="str">
        <f>IFERROR(VLOOKUP(VLOOKUP(C490,SRA!B:F,5,0),FUNÇÃO!A:B,2,0),"")</f>
        <v>TEC EM UTI CALDEI</v>
      </c>
      <c r="H490" s="14">
        <f>IFERROR(VLOOKUP(C490,SRA!B:T,18,0),"")</f>
        <v>1572.83</v>
      </c>
      <c r="I490" s="14">
        <f>IFERROR(VLOOKUP(C490,SRA!B:T,19,0),"")</f>
        <v>0</v>
      </c>
      <c r="J490" s="14">
        <f>IFERROR(VLOOKUP(C490,AGOSTO!B:F,3,0),"")</f>
        <v>1572.83</v>
      </c>
      <c r="K490" s="14">
        <f t="shared" si="14"/>
        <v>450.25</v>
      </c>
      <c r="L490" s="14">
        <f>IFERROR(VLOOKUP(C490,AGOSTO!B:H,7,0),"")</f>
        <v>1122.58</v>
      </c>
      <c r="M490" s="48" t="str">
        <f>IFERROR(VLOOKUP(C490,FÉRIAS!C:D,2,0),"")</f>
        <v/>
      </c>
      <c r="N490" s="33" t="str">
        <f>IFERROR(VLOOKUP(C490,#REF!,2,0),"")</f>
        <v/>
      </c>
    </row>
    <row r="491" spans="2:14" s="33" customFormat="1">
      <c r="B491" s="20">
        <f t="shared" si="15"/>
        <v>483</v>
      </c>
      <c r="C491" s="44">
        <v>3242</v>
      </c>
      <c r="D491" s="45" t="s">
        <v>367</v>
      </c>
      <c r="E491" s="20" t="str">
        <f>IFERROR(VLOOKUP(C491,SRA!B:I,8,0),"")</f>
        <v>CLT</v>
      </c>
      <c r="F491" s="32" t="s">
        <v>586</v>
      </c>
      <c r="G491" s="20" t="str">
        <f>IFERROR(VLOOKUP(VLOOKUP(C491,SRA!B:F,5,0),FUNÇÃO!A:B,2,0),"")</f>
        <v>TEC EM UTI CALDEI</v>
      </c>
      <c r="H491" s="14">
        <f>IFERROR(VLOOKUP(C491,SRA!B:T,18,0),"")</f>
        <v>1572.83</v>
      </c>
      <c r="I491" s="14">
        <f>IFERROR(VLOOKUP(C491,SRA!B:T,19,0),"")</f>
        <v>0</v>
      </c>
      <c r="J491" s="14">
        <f>IFERROR(VLOOKUP(C491,AGOSTO!B:F,3,0),"")</f>
        <v>1572.83</v>
      </c>
      <c r="K491" s="14">
        <f t="shared" si="14"/>
        <v>128.15000000000009</v>
      </c>
      <c r="L491" s="14">
        <f>IFERROR(VLOOKUP(C491,AGOSTO!B:H,7,0),"")</f>
        <v>1444.6799999999998</v>
      </c>
      <c r="M491" s="48" t="str">
        <f>IFERROR(VLOOKUP(C491,FÉRIAS!C:D,2,0),"")</f>
        <v/>
      </c>
      <c r="N491" s="33" t="str">
        <f>IFERROR(VLOOKUP(C491,#REF!,2,0),"")</f>
        <v/>
      </c>
    </row>
    <row r="492" spans="2:14" s="33" customFormat="1">
      <c r="B492" s="20">
        <f t="shared" si="15"/>
        <v>484</v>
      </c>
      <c r="C492" s="44">
        <v>3281</v>
      </c>
      <c r="D492" s="45" t="s">
        <v>376</v>
      </c>
      <c r="E492" s="20" t="str">
        <f>IFERROR(VLOOKUP(C492,SRA!B:I,8,0),"")</f>
        <v>CLT</v>
      </c>
      <c r="F492" s="32" t="s">
        <v>586</v>
      </c>
      <c r="G492" s="20" t="str">
        <f>IFERROR(VLOOKUP(VLOOKUP(C492,SRA!B:F,5,0),FUNÇÃO!A:B,2,0),"")</f>
        <v>TEC.EM MAN. ELE.</v>
      </c>
      <c r="H492" s="14">
        <f>IFERROR(VLOOKUP(C492,SRA!B:T,18,0),"")</f>
        <v>1572.83</v>
      </c>
      <c r="I492" s="14">
        <f>IFERROR(VLOOKUP(C492,SRA!B:T,19,0),"")</f>
        <v>0</v>
      </c>
      <c r="J492" s="14">
        <f>IFERROR(VLOOKUP(C492,AGOSTO!B:F,3,0),"")</f>
        <v>4111.3599999999997</v>
      </c>
      <c r="K492" s="14">
        <f t="shared" si="14"/>
        <v>3332.9599999999996</v>
      </c>
      <c r="L492" s="14">
        <f>IFERROR(VLOOKUP(C492,AGOSTO!B:H,7,0),"")</f>
        <v>778.4</v>
      </c>
      <c r="M492" s="48" t="str">
        <f>IFERROR(VLOOKUP(C492,FÉRIAS!C:D,2,0),"")</f>
        <v/>
      </c>
      <c r="N492" s="33" t="str">
        <f>IFERROR(VLOOKUP(C492,#REF!,2,0),"")</f>
        <v/>
      </c>
    </row>
    <row r="493" spans="2:14" s="33" customFormat="1">
      <c r="B493" s="20">
        <f t="shared" si="15"/>
        <v>485</v>
      </c>
      <c r="C493" s="44">
        <v>3317</v>
      </c>
      <c r="D493" s="45" t="s">
        <v>383</v>
      </c>
      <c r="E493" s="20" t="str">
        <f>IFERROR(VLOOKUP(C493,SRA!B:I,8,0),"")</f>
        <v>CLT</v>
      </c>
      <c r="F493" s="32" t="s">
        <v>600</v>
      </c>
      <c r="G493" s="20" t="str">
        <f>IFERROR(VLOOKUP(VLOOKUP(C493,SRA!B:F,5,0),FUNÇÃO!A:B,2,0),"")</f>
        <v>TEC. CONTABIL</v>
      </c>
      <c r="H493" s="14">
        <f>IFERROR(VLOOKUP(C493,SRA!B:T,18,0),"")</f>
        <v>1572.85</v>
      </c>
      <c r="I493" s="14">
        <f>IFERROR(VLOOKUP(C493,SRA!B:T,19,0),"")</f>
        <v>0</v>
      </c>
      <c r="J493" s="14">
        <f>IFERROR(VLOOKUP(C493,AGOSTO!B:F,3,0),"")</f>
        <v>1572.86</v>
      </c>
      <c r="K493" s="14">
        <f t="shared" si="14"/>
        <v>783.81999999999994</v>
      </c>
      <c r="L493" s="14">
        <f>IFERROR(VLOOKUP(C493,AGOSTO!B:H,7,0),"")</f>
        <v>789.04</v>
      </c>
      <c r="M493" s="48" t="str">
        <f>IFERROR(VLOOKUP(C493,FÉRIAS!C:D,2,0),"")</f>
        <v>KATIA CRISTINA B DA SILVA</v>
      </c>
      <c r="N493" s="33" t="str">
        <f>IFERROR(VLOOKUP(C493,#REF!,2,0),"")</f>
        <v/>
      </c>
    </row>
    <row r="494" spans="2:14" s="33" customFormat="1">
      <c r="B494" s="20">
        <f t="shared" si="15"/>
        <v>486</v>
      </c>
      <c r="C494" s="44">
        <v>3322</v>
      </c>
      <c r="D494" s="45" t="s">
        <v>385</v>
      </c>
      <c r="E494" s="20" t="str">
        <f>IFERROR(VLOOKUP(C494,SRA!B:I,8,0),"")</f>
        <v>CLT</v>
      </c>
      <c r="F494" s="32" t="s">
        <v>586</v>
      </c>
      <c r="G494" s="20" t="str">
        <f>IFERROR(VLOOKUP(VLOOKUP(C494,SRA!B:F,5,0),FUNÇÃO!A:B,2,0),"")</f>
        <v>TEC SEG DO TRAB</v>
      </c>
      <c r="H494" s="14">
        <f>IFERROR(VLOOKUP(C494,SRA!B:T,18,0),"")</f>
        <v>1572.85</v>
      </c>
      <c r="I494" s="14">
        <f>IFERROR(VLOOKUP(C494,SRA!B:T,19,0),"")</f>
        <v>0</v>
      </c>
      <c r="J494" s="14">
        <f>IFERROR(VLOOKUP(C494,AGOSTO!B:F,3,0),"")</f>
        <v>2281.8000000000002</v>
      </c>
      <c r="K494" s="14">
        <f t="shared" si="14"/>
        <v>519.59000000000015</v>
      </c>
      <c r="L494" s="14">
        <f>IFERROR(VLOOKUP(C494,AGOSTO!B:H,7,0),"")</f>
        <v>1762.21</v>
      </c>
      <c r="M494" s="48" t="str">
        <f>IFERROR(VLOOKUP(C494,FÉRIAS!C:D,2,0),"")</f>
        <v/>
      </c>
      <c r="N494" s="33" t="str">
        <f>IFERROR(VLOOKUP(C494,#REF!,2,0),"")</f>
        <v/>
      </c>
    </row>
    <row r="495" spans="2:14" s="33" customFormat="1">
      <c r="B495" s="20">
        <f t="shared" si="15"/>
        <v>487</v>
      </c>
      <c r="C495" s="44">
        <v>3333</v>
      </c>
      <c r="D495" s="45" t="s">
        <v>391</v>
      </c>
      <c r="E495" s="20" t="str">
        <f>IFERROR(VLOOKUP(C495,SRA!B:I,8,0),"")</f>
        <v>CLT</v>
      </c>
      <c r="F495" s="32" t="s">
        <v>586</v>
      </c>
      <c r="G495" s="20" t="str">
        <f>IFERROR(VLOOKUP(VLOOKUP(C495,SRA!B:F,5,0),FUNÇÃO!A:B,2,0),"")</f>
        <v>OP. DE PROD. IND.</v>
      </c>
      <c r="H495" s="14">
        <f>IFERROR(VLOOKUP(C495,SRA!B:T,18,0),"")</f>
        <v>1178.6199999999999</v>
      </c>
      <c r="I495" s="14">
        <f>IFERROR(VLOOKUP(C495,SRA!B:T,19,0),"")</f>
        <v>0</v>
      </c>
      <c r="J495" s="14">
        <f>IFERROR(VLOOKUP(C495,AGOSTO!B:F,3,0),"")</f>
        <v>1178.6199999999999</v>
      </c>
      <c r="K495" s="14">
        <f t="shared" si="14"/>
        <v>327.4899999999999</v>
      </c>
      <c r="L495" s="14">
        <f>IFERROR(VLOOKUP(C495,AGOSTO!B:H,7,0),"")</f>
        <v>851.13</v>
      </c>
      <c r="M495" s="48" t="str">
        <f>IFERROR(VLOOKUP(C495,FÉRIAS!C:D,2,0),"")</f>
        <v/>
      </c>
      <c r="N495" s="33" t="str">
        <f>IFERROR(VLOOKUP(C495,#REF!,2,0),"")</f>
        <v/>
      </c>
    </row>
    <row r="496" spans="2:14" s="33" customFormat="1">
      <c r="B496" s="20">
        <f t="shared" si="15"/>
        <v>488</v>
      </c>
      <c r="C496" s="44">
        <v>3336</v>
      </c>
      <c r="D496" s="45" t="s">
        <v>392</v>
      </c>
      <c r="E496" s="20" t="str">
        <f>IFERROR(VLOOKUP(C496,SRA!B:I,8,0),"")</f>
        <v>CLT</v>
      </c>
      <c r="F496" s="32" t="s">
        <v>586</v>
      </c>
      <c r="G496" s="20" t="str">
        <f>IFERROR(VLOOKUP(VLOOKUP(C496,SRA!B:F,5,0),FUNÇÃO!A:B,2,0),"")</f>
        <v>OP. DE PROD. IND.</v>
      </c>
      <c r="H496" s="14">
        <f>IFERROR(VLOOKUP(C496,SRA!B:T,18,0),"")</f>
        <v>1178.6199999999999</v>
      </c>
      <c r="I496" s="14">
        <f>IFERROR(VLOOKUP(C496,SRA!B:T,19,0),"")</f>
        <v>0</v>
      </c>
      <c r="J496" s="14">
        <f>IFERROR(VLOOKUP(C496,AGOSTO!B:F,3,0),"")</f>
        <v>1506.41</v>
      </c>
      <c r="K496" s="14">
        <f t="shared" si="14"/>
        <v>672.90000000000009</v>
      </c>
      <c r="L496" s="14">
        <f>IFERROR(VLOOKUP(C496,AGOSTO!B:H,7,0),"")</f>
        <v>833.51</v>
      </c>
      <c r="M496" s="48" t="str">
        <f>IFERROR(VLOOKUP(C496,FÉRIAS!C:D,2,0),"")</f>
        <v/>
      </c>
      <c r="N496" s="33" t="str">
        <f>IFERROR(VLOOKUP(C496,#REF!,2,0),"")</f>
        <v/>
      </c>
    </row>
    <row r="497" spans="2:14" s="33" customFormat="1">
      <c r="B497" s="20">
        <f t="shared" si="15"/>
        <v>489</v>
      </c>
      <c r="C497" s="44">
        <v>3339</v>
      </c>
      <c r="D497" s="45" t="s">
        <v>394</v>
      </c>
      <c r="E497" s="20" t="str">
        <f>IFERROR(VLOOKUP(C497,SRA!B:I,8,0),"")</f>
        <v>CLT</v>
      </c>
      <c r="F497" s="32" t="s">
        <v>586</v>
      </c>
      <c r="G497" s="20" t="str">
        <f>IFERROR(VLOOKUP(VLOOKUP(C497,SRA!B:F,5,0),FUNÇÃO!A:B,2,0),"")</f>
        <v>ANALISTA COMERC.</v>
      </c>
      <c r="H497" s="14">
        <f>IFERROR(VLOOKUP(C497,SRA!B:T,18,0),"")</f>
        <v>2736.54</v>
      </c>
      <c r="I497" s="14">
        <f>IFERROR(VLOOKUP(C497,SRA!B:T,19,0),"")</f>
        <v>0</v>
      </c>
      <c r="J497" s="14">
        <f>IFERROR(VLOOKUP(C497,AGOSTO!B:F,3,0),"")</f>
        <v>2736.54</v>
      </c>
      <c r="K497" s="14">
        <f t="shared" si="14"/>
        <v>1835.82</v>
      </c>
      <c r="L497" s="14">
        <f>IFERROR(VLOOKUP(C497,AGOSTO!B:H,7,0),"")</f>
        <v>900.72</v>
      </c>
      <c r="M497" s="48" t="str">
        <f>IFERROR(VLOOKUP(C497,FÉRIAS!C:D,2,0),"")</f>
        <v/>
      </c>
      <c r="N497" s="33" t="str">
        <f>IFERROR(VLOOKUP(C497,#REF!,2,0),"")</f>
        <v/>
      </c>
    </row>
    <row r="498" spans="2:14" s="33" customFormat="1">
      <c r="B498" s="20">
        <f t="shared" si="15"/>
        <v>490</v>
      </c>
      <c r="C498" s="44">
        <v>3344</v>
      </c>
      <c r="D498" s="45" t="s">
        <v>398</v>
      </c>
      <c r="E498" s="20" t="str">
        <f>IFERROR(VLOOKUP(C498,SRA!B:I,8,0),"")</f>
        <v>CLT</v>
      </c>
      <c r="F498" s="32" t="s">
        <v>586</v>
      </c>
      <c r="G498" s="20" t="str">
        <f>IFERROR(VLOOKUP(VLOOKUP(C498,SRA!B:F,5,0),FUNÇÃO!A:B,2,0),"")</f>
        <v>OP. DE PROD. IND.</v>
      </c>
      <c r="H498" s="14">
        <f>IFERROR(VLOOKUP(C498,SRA!B:T,18,0),"")</f>
        <v>1178.6199999999999</v>
      </c>
      <c r="I498" s="14">
        <f>IFERROR(VLOOKUP(C498,SRA!B:T,19,0),"")</f>
        <v>0</v>
      </c>
      <c r="J498" s="14">
        <f>IFERROR(VLOOKUP(C498,AGOSTO!B:F,3,0),"")</f>
        <v>1506.41</v>
      </c>
      <c r="K498" s="14">
        <f t="shared" si="14"/>
        <v>434.87000000000012</v>
      </c>
      <c r="L498" s="14">
        <f>IFERROR(VLOOKUP(C498,AGOSTO!B:H,7,0),"")</f>
        <v>1071.54</v>
      </c>
      <c r="M498" s="48" t="str">
        <f>IFERROR(VLOOKUP(C498,FÉRIAS!C:D,2,0),"")</f>
        <v/>
      </c>
      <c r="N498" s="33" t="str">
        <f>IFERROR(VLOOKUP(C498,#REF!,2,0),"")</f>
        <v/>
      </c>
    </row>
    <row r="499" spans="2:14" s="33" customFormat="1">
      <c r="B499" s="20">
        <f t="shared" si="15"/>
        <v>491</v>
      </c>
      <c r="C499" s="44">
        <v>3345</v>
      </c>
      <c r="D499" s="45" t="s">
        <v>399</v>
      </c>
      <c r="E499" s="20" t="str">
        <f>IFERROR(VLOOKUP(C499,SRA!B:I,8,0),"")</f>
        <v>CLT</v>
      </c>
      <c r="F499" s="32" t="s">
        <v>586</v>
      </c>
      <c r="G499" s="20" t="str">
        <f>IFERROR(VLOOKUP(VLOOKUP(C499,SRA!B:F,5,0),FUNÇÃO!A:B,2,0),"")</f>
        <v>OP. DE PROD. IND.</v>
      </c>
      <c r="H499" s="14">
        <f>IFERROR(VLOOKUP(C499,SRA!B:T,18,0),"")</f>
        <v>1178.6199999999999</v>
      </c>
      <c r="I499" s="14">
        <f>IFERROR(VLOOKUP(C499,SRA!B:T,19,0),"")</f>
        <v>0</v>
      </c>
      <c r="J499" s="14">
        <f>IFERROR(VLOOKUP(C499,AGOSTO!B:F,3,0),"")</f>
        <v>1664.89</v>
      </c>
      <c r="K499" s="14">
        <f t="shared" si="14"/>
        <v>1096.27</v>
      </c>
      <c r="L499" s="14">
        <f>IFERROR(VLOOKUP(C499,AGOSTO!B:H,7,0),"")</f>
        <v>568.62</v>
      </c>
      <c r="M499" s="48" t="str">
        <f>IFERROR(VLOOKUP(C499,FÉRIAS!C:D,2,0),"")</f>
        <v/>
      </c>
      <c r="N499" s="33" t="str">
        <f>IFERROR(VLOOKUP(C499,#REF!,2,0),"")</f>
        <v/>
      </c>
    </row>
    <row r="500" spans="2:14" s="33" customFormat="1">
      <c r="B500" s="20">
        <f t="shared" si="15"/>
        <v>492</v>
      </c>
      <c r="C500" s="44">
        <v>3346</v>
      </c>
      <c r="D500" s="45" t="s">
        <v>400</v>
      </c>
      <c r="E500" s="20" t="str">
        <f>IFERROR(VLOOKUP(C500,SRA!B:I,8,0),"")</f>
        <v>CLT</v>
      </c>
      <c r="F500" s="32" t="s">
        <v>586</v>
      </c>
      <c r="G500" s="20" t="str">
        <f>IFERROR(VLOOKUP(VLOOKUP(C500,SRA!B:F,5,0),FUNÇÃO!A:B,2,0),"")</f>
        <v>OP. DE PROD. IND.</v>
      </c>
      <c r="H500" s="14">
        <f>IFERROR(VLOOKUP(C500,SRA!B:T,18,0),"")</f>
        <v>1073</v>
      </c>
      <c r="I500" s="14">
        <f>IFERROR(VLOOKUP(C500,SRA!B:T,19,0),"")</f>
        <v>0</v>
      </c>
      <c r="J500" s="14">
        <f>IFERROR(VLOOKUP(C500,AGOSTO!B:F,3,0),"")</f>
        <v>1904.68</v>
      </c>
      <c r="K500" s="14">
        <f t="shared" si="14"/>
        <v>770.51</v>
      </c>
      <c r="L500" s="14">
        <f>IFERROR(VLOOKUP(C500,AGOSTO!B:H,7,0),"")</f>
        <v>1134.17</v>
      </c>
      <c r="M500" s="48" t="str">
        <f>IFERROR(VLOOKUP(C500,FÉRIAS!C:D,2,0),"")</f>
        <v/>
      </c>
      <c r="N500" s="33" t="str">
        <f>IFERROR(VLOOKUP(C500,#REF!,2,0),"")</f>
        <v/>
      </c>
    </row>
    <row r="501" spans="2:14" s="33" customFormat="1">
      <c r="B501" s="20">
        <f t="shared" si="15"/>
        <v>493</v>
      </c>
      <c r="C501" s="44">
        <v>3348</v>
      </c>
      <c r="D501" s="45" t="s">
        <v>401</v>
      </c>
      <c r="E501" s="20" t="str">
        <f>IFERROR(VLOOKUP(C501,SRA!B:I,8,0),"")</f>
        <v>CLT</v>
      </c>
      <c r="F501" s="32" t="s">
        <v>586</v>
      </c>
      <c r="G501" s="20" t="str">
        <f>IFERROR(VLOOKUP(VLOOKUP(C501,SRA!B:F,5,0),FUNÇÃO!A:B,2,0),"")</f>
        <v>OP. DE PROD. IND.</v>
      </c>
      <c r="H501" s="14">
        <f>IFERROR(VLOOKUP(C501,SRA!B:T,18,0),"")</f>
        <v>1178.6199999999999</v>
      </c>
      <c r="I501" s="14">
        <f>IFERROR(VLOOKUP(C501,SRA!B:T,19,0),"")</f>
        <v>0</v>
      </c>
      <c r="J501" s="14">
        <f>IFERROR(VLOOKUP(C501,AGOSTO!B:F,3,0),"")</f>
        <v>1506.45</v>
      </c>
      <c r="K501" s="14">
        <f t="shared" si="14"/>
        <v>659.33</v>
      </c>
      <c r="L501" s="14">
        <f>IFERROR(VLOOKUP(C501,AGOSTO!B:H,7,0),"")</f>
        <v>847.12</v>
      </c>
      <c r="M501" s="48" t="str">
        <f>IFERROR(VLOOKUP(C501,FÉRIAS!C:D,2,0),"")</f>
        <v/>
      </c>
      <c r="N501" s="33" t="str">
        <f>IFERROR(VLOOKUP(C501,#REF!,2,0),"")</f>
        <v/>
      </c>
    </row>
    <row r="502" spans="2:14" s="33" customFormat="1">
      <c r="B502" s="20">
        <f t="shared" si="15"/>
        <v>494</v>
      </c>
      <c r="C502" s="44">
        <v>3349</v>
      </c>
      <c r="D502" s="45" t="s">
        <v>402</v>
      </c>
      <c r="E502" s="20" t="str">
        <f>IFERROR(VLOOKUP(C502,SRA!B:I,8,0),"")</f>
        <v>CLT</v>
      </c>
      <c r="F502" s="32" t="s">
        <v>586</v>
      </c>
      <c r="G502" s="20" t="str">
        <f>IFERROR(VLOOKUP(VLOOKUP(C502,SRA!B:F,5,0),FUNÇÃO!A:B,2,0),"")</f>
        <v>OP. DE PROD. IND.</v>
      </c>
      <c r="H502" s="14">
        <f>IFERROR(VLOOKUP(C502,SRA!B:T,18,0),"")</f>
        <v>1073</v>
      </c>
      <c r="I502" s="14">
        <f>IFERROR(VLOOKUP(C502,SRA!B:T,19,0),"")</f>
        <v>0</v>
      </c>
      <c r="J502" s="14">
        <f>IFERROR(VLOOKUP(C502,AGOSTO!B:F,3,0),"")</f>
        <v>1100</v>
      </c>
      <c r="K502" s="14">
        <f t="shared" si="14"/>
        <v>319.70000000000005</v>
      </c>
      <c r="L502" s="14">
        <f>IFERROR(VLOOKUP(C502,AGOSTO!B:H,7,0),"")</f>
        <v>780.3</v>
      </c>
      <c r="M502" s="48" t="str">
        <f>IFERROR(VLOOKUP(C502,FÉRIAS!C:D,2,0),"")</f>
        <v/>
      </c>
      <c r="N502" s="33" t="str">
        <f>IFERROR(VLOOKUP(C502,#REF!,2,0),"")</f>
        <v/>
      </c>
    </row>
    <row r="503" spans="2:14" s="33" customFormat="1">
      <c r="B503" s="20">
        <f t="shared" si="15"/>
        <v>495</v>
      </c>
      <c r="C503" s="44">
        <v>3351</v>
      </c>
      <c r="D503" s="45" t="s">
        <v>403</v>
      </c>
      <c r="E503" s="20" t="str">
        <f>IFERROR(VLOOKUP(C503,SRA!B:I,8,0),"")</f>
        <v>CLT</v>
      </c>
      <c r="F503" s="32" t="s">
        <v>586</v>
      </c>
      <c r="G503" s="20" t="str">
        <f>IFERROR(VLOOKUP(VLOOKUP(C503,SRA!B:F,5,0),FUNÇÃO!A:B,2,0),"")</f>
        <v>OP. DE PROD. IND.</v>
      </c>
      <c r="H503" s="14">
        <f>IFERROR(VLOOKUP(C503,SRA!B:T,18,0),"")</f>
        <v>1073</v>
      </c>
      <c r="I503" s="14">
        <f>IFERROR(VLOOKUP(C503,SRA!B:T,19,0),"")</f>
        <v>0</v>
      </c>
      <c r="J503" s="14">
        <f>IFERROR(VLOOKUP(C503,AGOSTO!B:F,3,0),"")</f>
        <v>1427.79</v>
      </c>
      <c r="K503" s="14">
        <f t="shared" si="14"/>
        <v>844.87</v>
      </c>
      <c r="L503" s="14">
        <f>IFERROR(VLOOKUP(C503,AGOSTO!B:H,7,0),"")</f>
        <v>582.91999999999996</v>
      </c>
      <c r="M503" s="48" t="str">
        <f>IFERROR(VLOOKUP(C503,FÉRIAS!C:D,2,0),"")</f>
        <v/>
      </c>
      <c r="N503" s="33" t="str">
        <f>IFERROR(VLOOKUP(C503,#REF!,2,0),"")</f>
        <v/>
      </c>
    </row>
    <row r="504" spans="2:14" s="33" customFormat="1">
      <c r="B504" s="20">
        <f t="shared" si="15"/>
        <v>496</v>
      </c>
      <c r="C504" s="44">
        <v>3352</v>
      </c>
      <c r="D504" s="45" t="s">
        <v>404</v>
      </c>
      <c r="E504" s="20" t="str">
        <f>IFERROR(VLOOKUP(C504,SRA!B:I,8,0),"")</f>
        <v>CLT</v>
      </c>
      <c r="F504" s="32" t="s">
        <v>586</v>
      </c>
      <c r="G504" s="20" t="str">
        <f>IFERROR(VLOOKUP(VLOOKUP(C504,SRA!B:F,5,0),FUNÇÃO!A:B,2,0),"")</f>
        <v>Tec. em Contabili</v>
      </c>
      <c r="H504" s="14">
        <f>IFERROR(VLOOKUP(C504,SRA!B:T,18,0),"")</f>
        <v>1572.84</v>
      </c>
      <c r="I504" s="14">
        <f>IFERROR(VLOOKUP(C504,SRA!B:T,19,0),"")</f>
        <v>0</v>
      </c>
      <c r="J504" s="14">
        <f>IFERROR(VLOOKUP(C504,AGOSTO!B:F,3,0),"")</f>
        <v>1964.73</v>
      </c>
      <c r="K504" s="14">
        <f t="shared" si="14"/>
        <v>1229.77</v>
      </c>
      <c r="L504" s="14">
        <f>IFERROR(VLOOKUP(C504,AGOSTO!B:H,7,0),"")</f>
        <v>734.96</v>
      </c>
      <c r="M504" s="48" t="str">
        <f>IFERROR(VLOOKUP(C504,FÉRIAS!C:D,2,0),"")</f>
        <v/>
      </c>
      <c r="N504" s="33" t="str">
        <f>IFERROR(VLOOKUP(C504,#REF!,2,0),"")</f>
        <v/>
      </c>
    </row>
    <row r="505" spans="2:14" s="33" customFormat="1">
      <c r="B505" s="20">
        <f t="shared" si="15"/>
        <v>497</v>
      </c>
      <c r="C505" s="44">
        <v>3353</v>
      </c>
      <c r="D505" s="45" t="s">
        <v>405</v>
      </c>
      <c r="E505" s="20" t="str">
        <f>IFERROR(VLOOKUP(C505,SRA!B:I,8,0),"")</f>
        <v>CLT</v>
      </c>
      <c r="F505" s="32" t="s">
        <v>586</v>
      </c>
      <c r="G505" s="20" t="str">
        <f>IFERROR(VLOOKUP(VLOOKUP(C505,SRA!B:F,5,0),FUNÇÃO!A:B,2,0),"")</f>
        <v>OP. DE PROD. IND.</v>
      </c>
      <c r="H505" s="14">
        <f>IFERROR(VLOOKUP(C505,SRA!B:T,18,0),"")</f>
        <v>1178.6199999999999</v>
      </c>
      <c r="I505" s="14">
        <f>IFERROR(VLOOKUP(C505,SRA!B:T,19,0),"")</f>
        <v>0</v>
      </c>
      <c r="J505" s="14">
        <f>IFERROR(VLOOKUP(C505,AGOSTO!B:F,3,0),"")</f>
        <v>1178.6199999999999</v>
      </c>
      <c r="K505" s="14">
        <f t="shared" si="14"/>
        <v>151.59999999999991</v>
      </c>
      <c r="L505" s="14">
        <f>IFERROR(VLOOKUP(C505,AGOSTO!B:H,7,0),"")</f>
        <v>1027.02</v>
      </c>
      <c r="M505" s="48" t="str">
        <f>IFERROR(VLOOKUP(C505,FÉRIAS!C:D,2,0),"")</f>
        <v/>
      </c>
      <c r="N505" s="33" t="str">
        <f>IFERROR(VLOOKUP(C505,#REF!,2,0),"")</f>
        <v/>
      </c>
    </row>
    <row r="506" spans="2:14" s="33" customFormat="1">
      <c r="B506" s="20">
        <f t="shared" si="15"/>
        <v>498</v>
      </c>
      <c r="C506" s="44">
        <v>3354</v>
      </c>
      <c r="D506" s="45" t="s">
        <v>406</v>
      </c>
      <c r="E506" s="20" t="str">
        <f>IFERROR(VLOOKUP(C506,SRA!B:I,8,0),"")</f>
        <v>CLT</v>
      </c>
      <c r="F506" s="32" t="s">
        <v>586</v>
      </c>
      <c r="G506" s="20" t="str">
        <f>IFERROR(VLOOKUP(VLOOKUP(C506,SRA!B:F,5,0),FUNÇÃO!A:B,2,0),"")</f>
        <v>OP. DE PROD. IND.</v>
      </c>
      <c r="H506" s="14">
        <f>IFERROR(VLOOKUP(C506,SRA!B:T,18,0),"")</f>
        <v>1073</v>
      </c>
      <c r="I506" s="14">
        <f>IFERROR(VLOOKUP(C506,SRA!B:T,19,0),"")</f>
        <v>0</v>
      </c>
      <c r="J506" s="14">
        <f>IFERROR(VLOOKUP(C506,AGOSTO!B:F,3,0),"")</f>
        <v>1151.27</v>
      </c>
      <c r="K506" s="14">
        <f t="shared" si="14"/>
        <v>784.67000000000007</v>
      </c>
      <c r="L506" s="14">
        <f>IFERROR(VLOOKUP(C506,AGOSTO!B:H,7,0),"")</f>
        <v>366.59999999999997</v>
      </c>
      <c r="M506" s="48" t="str">
        <f>IFERROR(VLOOKUP(C506,FÉRIAS!C:D,2,0),"")</f>
        <v/>
      </c>
      <c r="N506" s="33" t="str">
        <f>IFERROR(VLOOKUP(C506,#REF!,2,0),"")</f>
        <v/>
      </c>
    </row>
    <row r="507" spans="2:14" s="33" customFormat="1">
      <c r="B507" s="20">
        <f t="shared" si="15"/>
        <v>499</v>
      </c>
      <c r="C507" s="44">
        <v>3355</v>
      </c>
      <c r="D507" s="45" t="s">
        <v>407</v>
      </c>
      <c r="E507" s="20" t="str">
        <f>IFERROR(VLOOKUP(C507,SRA!B:I,8,0),"")</f>
        <v>CLT</v>
      </c>
      <c r="F507" s="32" t="s">
        <v>586</v>
      </c>
      <c r="G507" s="20" t="str">
        <f>IFERROR(VLOOKUP(VLOOKUP(C507,SRA!B:F,5,0),FUNÇÃO!A:B,2,0),"")</f>
        <v>OP. DE PROD. IND.</v>
      </c>
      <c r="H507" s="14">
        <f>IFERROR(VLOOKUP(C507,SRA!B:T,18,0),"")</f>
        <v>1178.6199999999999</v>
      </c>
      <c r="I507" s="14">
        <f>IFERROR(VLOOKUP(C507,SRA!B:T,19,0),"")</f>
        <v>0</v>
      </c>
      <c r="J507" s="14">
        <f>IFERROR(VLOOKUP(C507,AGOSTO!B:F,3,0),"")</f>
        <v>1506.41</v>
      </c>
      <c r="K507" s="14">
        <f t="shared" si="14"/>
        <v>281.93000000000006</v>
      </c>
      <c r="L507" s="14">
        <f>IFERROR(VLOOKUP(C507,AGOSTO!B:H,7,0),"")</f>
        <v>1224.48</v>
      </c>
      <c r="M507" s="48" t="str">
        <f>IFERROR(VLOOKUP(C507,FÉRIAS!C:D,2,0),"")</f>
        <v/>
      </c>
      <c r="N507" s="33" t="str">
        <f>IFERROR(VLOOKUP(C507,#REF!,2,0),"")</f>
        <v/>
      </c>
    </row>
    <row r="508" spans="2:14" s="33" customFormat="1">
      <c r="B508" s="20">
        <f t="shared" si="15"/>
        <v>500</v>
      </c>
      <c r="C508" s="44">
        <v>3356</v>
      </c>
      <c r="D508" s="45" t="s">
        <v>408</v>
      </c>
      <c r="E508" s="20" t="str">
        <f>IFERROR(VLOOKUP(C508,SRA!B:I,8,0),"")</f>
        <v>CLT</v>
      </c>
      <c r="F508" s="32" t="s">
        <v>586</v>
      </c>
      <c r="G508" s="20" t="str">
        <f>IFERROR(VLOOKUP(VLOOKUP(C508,SRA!B:F,5,0),FUNÇÃO!A:B,2,0),"")</f>
        <v>OP. DE PROD. IND.</v>
      </c>
      <c r="H508" s="14">
        <f>IFERROR(VLOOKUP(C508,SRA!B:T,18,0),"")</f>
        <v>1073</v>
      </c>
      <c r="I508" s="14">
        <f>IFERROR(VLOOKUP(C508,SRA!B:T,19,0),"")</f>
        <v>0</v>
      </c>
      <c r="J508" s="14">
        <f>IFERROR(VLOOKUP(C508,AGOSTO!B:F,3,0),"")</f>
        <v>1589.53</v>
      </c>
      <c r="K508" s="14">
        <f t="shared" si="14"/>
        <v>579.31999999999994</v>
      </c>
      <c r="L508" s="14">
        <f>IFERROR(VLOOKUP(C508,AGOSTO!B:H,7,0),"")</f>
        <v>1010.21</v>
      </c>
      <c r="M508" s="48"/>
      <c r="N508" s="33" t="str">
        <f>IFERROR(VLOOKUP(C508,#REF!,2,0),"")</f>
        <v/>
      </c>
    </row>
    <row r="509" spans="2:14" s="33" customFormat="1">
      <c r="B509" s="20">
        <f t="shared" si="15"/>
        <v>501</v>
      </c>
      <c r="C509" s="44">
        <v>3364</v>
      </c>
      <c r="D509" s="45" t="s">
        <v>413</v>
      </c>
      <c r="E509" s="20" t="str">
        <f>IFERROR(VLOOKUP(C509,SRA!B:I,8,0),"")</f>
        <v>CLT</v>
      </c>
      <c r="F509" s="32" t="s">
        <v>586</v>
      </c>
      <c r="G509" s="20" t="str">
        <f>IFERROR(VLOOKUP(VLOOKUP(C509,SRA!B:F,5,0),FUNÇÃO!A:B,2,0),"")</f>
        <v>OP. DE PROD. IND.</v>
      </c>
      <c r="H509" s="14">
        <f>IFERROR(VLOOKUP(C509,SRA!B:T,18,0),"")</f>
        <v>1073</v>
      </c>
      <c r="I509" s="14">
        <f>IFERROR(VLOOKUP(C509,SRA!B:T,19,0),"")</f>
        <v>0</v>
      </c>
      <c r="J509" s="14">
        <f>IFERROR(VLOOKUP(C509,AGOSTO!B:F,3,0),"")</f>
        <v>1427.79</v>
      </c>
      <c r="K509" s="14">
        <f t="shared" si="14"/>
        <v>261.34999999999991</v>
      </c>
      <c r="L509" s="14">
        <f>IFERROR(VLOOKUP(C509,AGOSTO!B:H,7,0),"")</f>
        <v>1166.44</v>
      </c>
      <c r="M509" s="48"/>
      <c r="N509" s="33" t="str">
        <f>IFERROR(VLOOKUP(C509,#REF!,2,0),"")</f>
        <v/>
      </c>
    </row>
    <row r="510" spans="2:14" s="33" customFormat="1">
      <c r="B510" s="20">
        <f t="shared" si="15"/>
        <v>502</v>
      </c>
      <c r="C510" s="44">
        <v>3376</v>
      </c>
      <c r="D510" s="45" t="s">
        <v>689</v>
      </c>
      <c r="E510" s="20" t="str">
        <f>IFERROR(VLOOKUP(C510,SRA!B:I,8,0),"")</f>
        <v>CLT</v>
      </c>
      <c r="F510" s="32" t="s">
        <v>586</v>
      </c>
      <c r="G510" s="20" t="str">
        <f>IFERROR(VLOOKUP(VLOOKUP(C510,SRA!B:F,5,0),FUNÇÃO!A:B,2,0),"")</f>
        <v>OP. DE PROD. IND.</v>
      </c>
      <c r="H510" s="14">
        <f>IFERROR(VLOOKUP(C510,SRA!B:T,18,0),"")</f>
        <v>1073</v>
      </c>
      <c r="I510" s="14">
        <f>IFERROR(VLOOKUP(C510,SRA!B:T,19,0),"")</f>
        <v>0</v>
      </c>
      <c r="J510" s="14">
        <f>IFERROR(VLOOKUP(C510,AGOSTO!B:F,3,0),"")</f>
        <v>1151.29</v>
      </c>
      <c r="K510" s="14">
        <f t="shared" si="14"/>
        <v>290.64</v>
      </c>
      <c r="L510" s="14">
        <f>IFERROR(VLOOKUP(C510,AGOSTO!B:H,7,0),"")</f>
        <v>860.65</v>
      </c>
      <c r="M510" s="48"/>
      <c r="N510" s="33" t="str">
        <f>IFERROR(VLOOKUP(C510,#REF!,2,0),"")</f>
        <v/>
      </c>
    </row>
    <row r="511" spans="2:14" s="5" customFormat="1" ht="13.5">
      <c r="B511" s="73" t="s">
        <v>587</v>
      </c>
      <c r="C511" s="73"/>
      <c r="D511" s="73"/>
      <c r="E511" s="73"/>
      <c r="F511" s="73"/>
      <c r="G511" s="73"/>
      <c r="H511" s="4">
        <f>SUM(H9:H510)</f>
        <v>1208062.4300000025</v>
      </c>
      <c r="I511" s="4">
        <f t="shared" ref="I511:L511" si="16">SUM(I9:I510)</f>
        <v>413791.6999999992</v>
      </c>
      <c r="J511" s="4">
        <f t="shared" si="16"/>
        <v>1826111.510000003</v>
      </c>
      <c r="K511" s="4">
        <f t="shared" si="16"/>
        <v>708256.87000000081</v>
      </c>
      <c r="L511" s="4">
        <f t="shared" si="16"/>
        <v>1117854.6400000006</v>
      </c>
      <c r="M511" s="21" t="str">
        <f>IFERROR(VLOOKUP(C511,FÉRIAS!A:G,2,0),"")</f>
        <v/>
      </c>
      <c r="N511" s="33"/>
    </row>
    <row r="514" spans="12:12">
      <c r="L514" s="16"/>
    </row>
  </sheetData>
  <autoFilter ref="B8:N511"/>
  <sortState ref="B9:L514">
    <sortCondition descending="1" ref="E9:E514"/>
    <sortCondition ref="C9:C514"/>
  </sortState>
  <mergeCells count="2">
    <mergeCell ref="B511:G511"/>
    <mergeCell ref="E2:I4"/>
  </mergeCells>
  <conditionalFormatting sqref="C1:C1048576">
    <cfRule type="duplicateValues" dxfId="56" priority="2"/>
  </conditionalFormatting>
  <conditionalFormatting sqref="C40:C42">
    <cfRule type="duplicateValues" dxfId="55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27" min="1" max="11" man="1"/>
    <brk id="187" min="1" max="11" man="1"/>
    <brk id="245" min="1" max="11" man="1"/>
    <brk id="301" min="1" max="11" man="1"/>
    <brk id="359" min="1" max="11" man="1"/>
    <brk id="417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1"/>
  <sheetViews>
    <sheetView workbookViewId="0">
      <selection sqref="A1:B1048576"/>
    </sheetView>
  </sheetViews>
  <sheetFormatPr defaultRowHeight="12"/>
  <cols>
    <col min="2" max="2" width="24.28515625" bestFit="1" customWidth="1"/>
  </cols>
  <sheetData>
    <row r="1" spans="1:2" ht="15">
      <c r="A1" s="29" t="s">
        <v>505</v>
      </c>
      <c r="B1" s="28"/>
    </row>
    <row r="3" spans="1:2" ht="15">
      <c r="A3" s="29" t="s">
        <v>506</v>
      </c>
      <c r="B3" s="29" t="s">
        <v>507</v>
      </c>
    </row>
    <row r="4" spans="1:2" ht="15">
      <c r="A4" s="29">
        <v>1002</v>
      </c>
      <c r="B4" s="30" t="s">
        <v>508</v>
      </c>
    </row>
    <row r="5" spans="1:2" ht="15">
      <c r="A5" s="29">
        <v>1006</v>
      </c>
      <c r="B5" s="30" t="s">
        <v>509</v>
      </c>
    </row>
    <row r="6" spans="1:2" ht="15">
      <c r="A6" s="29">
        <v>1011</v>
      </c>
      <c r="B6" s="30" t="s">
        <v>499</v>
      </c>
    </row>
    <row r="7" spans="1:2" ht="15">
      <c r="A7" s="29">
        <v>1013</v>
      </c>
      <c r="B7" s="30" t="s">
        <v>510</v>
      </c>
    </row>
    <row r="8" spans="1:2" ht="15">
      <c r="A8" s="29">
        <v>1014</v>
      </c>
      <c r="B8" s="30" t="s">
        <v>511</v>
      </c>
    </row>
    <row r="9" spans="1:2" ht="15">
      <c r="A9" s="29">
        <v>1019</v>
      </c>
      <c r="B9" s="30" t="s">
        <v>512</v>
      </c>
    </row>
    <row r="10" spans="1:2" ht="15">
      <c r="A10" s="29">
        <v>1020</v>
      </c>
      <c r="B10" s="30" t="s">
        <v>513</v>
      </c>
    </row>
    <row r="11" spans="1:2" ht="15">
      <c r="A11" s="29">
        <v>1037</v>
      </c>
      <c r="B11" s="30" t="s">
        <v>514</v>
      </c>
    </row>
    <row r="12" spans="1:2" ht="15">
      <c r="A12" s="29">
        <v>1040</v>
      </c>
      <c r="B12" s="30" t="s">
        <v>515</v>
      </c>
    </row>
    <row r="13" spans="1:2" ht="15">
      <c r="A13" s="29">
        <v>1043</v>
      </c>
      <c r="B13" s="30" t="s">
        <v>516</v>
      </c>
    </row>
    <row r="14" spans="1:2" ht="15">
      <c r="A14" s="29">
        <v>1047</v>
      </c>
      <c r="B14" s="30" t="s">
        <v>517</v>
      </c>
    </row>
    <row r="15" spans="1:2" ht="15">
      <c r="A15" s="29">
        <v>1048</v>
      </c>
      <c r="B15" s="30" t="s">
        <v>518</v>
      </c>
    </row>
    <row r="16" spans="1:2" ht="15">
      <c r="A16" s="29">
        <v>1049</v>
      </c>
      <c r="B16" s="30" t="s">
        <v>519</v>
      </c>
    </row>
    <row r="17" spans="1:2" ht="15">
      <c r="A17" s="29">
        <v>1050</v>
      </c>
      <c r="B17" s="30" t="s">
        <v>520</v>
      </c>
    </row>
    <row r="18" spans="1:2" ht="15">
      <c r="A18" s="29">
        <v>1059</v>
      </c>
      <c r="B18" s="30" t="s">
        <v>521</v>
      </c>
    </row>
    <row r="19" spans="1:2" ht="15">
      <c r="A19" s="29">
        <v>1063</v>
      </c>
      <c r="B19" s="30" t="s">
        <v>522</v>
      </c>
    </row>
    <row r="20" spans="1:2" ht="15">
      <c r="A20" s="29">
        <v>1074</v>
      </c>
      <c r="B20" s="30" t="s">
        <v>523</v>
      </c>
    </row>
    <row r="21" spans="1:2" ht="15">
      <c r="A21" s="29">
        <v>1088</v>
      </c>
      <c r="B21" s="30" t="s">
        <v>524</v>
      </c>
    </row>
    <row r="22" spans="1:2" ht="15">
      <c r="A22" s="29">
        <v>1091</v>
      </c>
      <c r="B22" s="30" t="s">
        <v>525</v>
      </c>
    </row>
    <row r="23" spans="1:2" ht="15">
      <c r="A23" s="29">
        <v>1094</v>
      </c>
      <c r="B23" s="30" t="s">
        <v>603</v>
      </c>
    </row>
    <row r="24" spans="1:2" ht="15">
      <c r="A24" s="29">
        <v>1096</v>
      </c>
      <c r="B24" s="30" t="s">
        <v>604</v>
      </c>
    </row>
    <row r="25" spans="1:2" ht="15">
      <c r="A25" s="29">
        <v>1099</v>
      </c>
      <c r="B25" s="30" t="s">
        <v>605</v>
      </c>
    </row>
    <row r="26" spans="1:2" ht="15">
      <c r="A26" s="29">
        <v>1100</v>
      </c>
      <c r="B26" s="30" t="s">
        <v>606</v>
      </c>
    </row>
    <row r="27" spans="1:2" ht="15">
      <c r="A27" s="29">
        <v>1101</v>
      </c>
      <c r="B27" s="30" t="s">
        <v>607</v>
      </c>
    </row>
    <row r="28" spans="1:2" ht="15">
      <c r="A28" s="29">
        <v>1102</v>
      </c>
      <c r="B28" s="30" t="s">
        <v>526</v>
      </c>
    </row>
    <row r="29" spans="1:2" ht="15">
      <c r="A29" s="29">
        <v>1103</v>
      </c>
      <c r="B29" s="30" t="s">
        <v>527</v>
      </c>
    </row>
    <row r="30" spans="1:2" ht="15">
      <c r="A30" s="29">
        <v>1113</v>
      </c>
      <c r="B30" s="30" t="s">
        <v>608</v>
      </c>
    </row>
    <row r="31" spans="1:2" ht="15">
      <c r="A31" s="29">
        <v>1115</v>
      </c>
      <c r="B31" s="30" t="s">
        <v>609</v>
      </c>
    </row>
    <row r="32" spans="1:2" ht="15">
      <c r="A32" s="29">
        <v>1124</v>
      </c>
      <c r="B32" s="30" t="s">
        <v>610</v>
      </c>
    </row>
    <row r="33" spans="1:2" ht="15">
      <c r="A33" s="29">
        <v>1127</v>
      </c>
      <c r="B33" s="30" t="s">
        <v>611</v>
      </c>
    </row>
    <row r="34" spans="1:2" ht="15">
      <c r="A34" s="29">
        <v>1129</v>
      </c>
      <c r="B34" s="30" t="s">
        <v>612</v>
      </c>
    </row>
    <row r="35" spans="1:2" ht="15">
      <c r="A35" s="29">
        <v>1131</v>
      </c>
      <c r="B35" s="30" t="s">
        <v>613</v>
      </c>
    </row>
    <row r="36" spans="1:2" ht="15">
      <c r="A36" s="29">
        <v>1132</v>
      </c>
      <c r="B36" s="30" t="s">
        <v>528</v>
      </c>
    </row>
    <row r="37" spans="1:2" ht="15">
      <c r="A37" s="29">
        <v>1133</v>
      </c>
      <c r="B37" s="30" t="s">
        <v>614</v>
      </c>
    </row>
    <row r="38" spans="1:2" ht="15">
      <c r="A38" s="29">
        <v>1134</v>
      </c>
      <c r="B38" s="30" t="s">
        <v>529</v>
      </c>
    </row>
    <row r="39" spans="1:2" ht="15">
      <c r="A39" s="29">
        <v>1135</v>
      </c>
      <c r="B39" s="30" t="s">
        <v>615</v>
      </c>
    </row>
    <row r="40" spans="1:2" ht="15">
      <c r="A40" s="29">
        <v>1136</v>
      </c>
      <c r="B40" s="30" t="s">
        <v>530</v>
      </c>
    </row>
    <row r="41" spans="1:2" ht="15">
      <c r="A41" s="29">
        <v>1137</v>
      </c>
      <c r="B41" s="30" t="s">
        <v>616</v>
      </c>
    </row>
    <row r="42" spans="1:2" ht="15">
      <c r="A42" s="29">
        <v>1138</v>
      </c>
      <c r="B42" s="30" t="s">
        <v>617</v>
      </c>
    </row>
    <row r="43" spans="1:2" ht="15">
      <c r="A43" s="29">
        <v>1139</v>
      </c>
      <c r="B43" s="30" t="s">
        <v>618</v>
      </c>
    </row>
    <row r="44" spans="1:2" ht="15">
      <c r="A44" s="29">
        <v>1140</v>
      </c>
      <c r="B44" s="30" t="s">
        <v>619</v>
      </c>
    </row>
    <row r="45" spans="1:2" ht="15">
      <c r="A45" s="29">
        <v>1142</v>
      </c>
      <c r="B45" s="30" t="s">
        <v>620</v>
      </c>
    </row>
    <row r="46" spans="1:2" ht="15">
      <c r="A46" s="29">
        <v>1143</v>
      </c>
      <c r="B46" s="30" t="s">
        <v>613</v>
      </c>
    </row>
    <row r="47" spans="1:2" ht="15">
      <c r="A47" s="29">
        <v>1144</v>
      </c>
      <c r="B47" s="30" t="s">
        <v>621</v>
      </c>
    </row>
    <row r="48" spans="1:2" ht="15">
      <c r="A48" s="29">
        <v>1145</v>
      </c>
      <c r="B48" s="30" t="s">
        <v>621</v>
      </c>
    </row>
    <row r="49" spans="1:2" ht="15">
      <c r="A49" s="29">
        <v>1146</v>
      </c>
      <c r="B49" s="30" t="s">
        <v>613</v>
      </c>
    </row>
    <row r="50" spans="1:2" ht="15">
      <c r="A50" s="29">
        <v>1147</v>
      </c>
      <c r="B50" s="30" t="s">
        <v>531</v>
      </c>
    </row>
    <row r="51" spans="1:2" ht="15">
      <c r="A51" s="29">
        <v>1148</v>
      </c>
      <c r="B51" s="30" t="s">
        <v>531</v>
      </c>
    </row>
    <row r="52" spans="1:2" ht="15">
      <c r="A52" s="29">
        <v>1149</v>
      </c>
      <c r="B52" s="30" t="s">
        <v>532</v>
      </c>
    </row>
    <row r="53" spans="1:2" ht="15">
      <c r="A53" s="29">
        <v>1150</v>
      </c>
      <c r="B53" s="30" t="s">
        <v>532</v>
      </c>
    </row>
    <row r="54" spans="1:2" ht="15">
      <c r="A54" s="29">
        <v>1151</v>
      </c>
      <c r="B54" s="30" t="s">
        <v>530</v>
      </c>
    </row>
    <row r="55" spans="1:2" ht="15">
      <c r="A55" s="29">
        <v>1152</v>
      </c>
      <c r="B55" s="30" t="s">
        <v>530</v>
      </c>
    </row>
    <row r="56" spans="1:2" ht="15">
      <c r="A56" s="29">
        <v>1153</v>
      </c>
      <c r="B56" s="30" t="s">
        <v>622</v>
      </c>
    </row>
    <row r="57" spans="1:2" ht="15">
      <c r="A57" s="29">
        <v>1154</v>
      </c>
      <c r="B57" s="30" t="s">
        <v>622</v>
      </c>
    </row>
    <row r="58" spans="1:2" ht="15">
      <c r="A58" s="29">
        <v>1155</v>
      </c>
      <c r="B58" s="30" t="s">
        <v>623</v>
      </c>
    </row>
    <row r="59" spans="1:2" ht="15">
      <c r="A59" s="29">
        <v>1156</v>
      </c>
      <c r="B59" s="30" t="s">
        <v>623</v>
      </c>
    </row>
    <row r="60" spans="1:2" ht="15">
      <c r="A60" s="29">
        <v>1157</v>
      </c>
      <c r="B60" s="30" t="s">
        <v>623</v>
      </c>
    </row>
    <row r="61" spans="1:2" ht="15">
      <c r="A61" s="29">
        <v>1158</v>
      </c>
      <c r="B61" s="30" t="s">
        <v>533</v>
      </c>
    </row>
    <row r="62" spans="1:2" ht="15">
      <c r="A62" s="29">
        <v>1159</v>
      </c>
      <c r="B62" s="30" t="s">
        <v>534</v>
      </c>
    </row>
    <row r="63" spans="1:2" ht="15">
      <c r="A63" s="29">
        <v>1160</v>
      </c>
      <c r="B63" s="30" t="s">
        <v>624</v>
      </c>
    </row>
    <row r="64" spans="1:2" ht="15">
      <c r="A64" s="29">
        <v>1161</v>
      </c>
      <c r="B64" s="30" t="s">
        <v>535</v>
      </c>
    </row>
    <row r="65" spans="1:2" ht="15">
      <c r="A65" s="29">
        <v>1162</v>
      </c>
      <c r="B65" s="30" t="s">
        <v>536</v>
      </c>
    </row>
    <row r="66" spans="1:2" ht="15">
      <c r="A66" s="29">
        <v>1163</v>
      </c>
      <c r="B66" s="30" t="s">
        <v>537</v>
      </c>
    </row>
    <row r="67" spans="1:2" ht="15">
      <c r="A67" s="29">
        <v>1164</v>
      </c>
      <c r="B67" s="30" t="s">
        <v>625</v>
      </c>
    </row>
    <row r="68" spans="1:2" ht="15">
      <c r="A68" s="29">
        <v>1165</v>
      </c>
      <c r="B68" s="30" t="s">
        <v>625</v>
      </c>
    </row>
    <row r="69" spans="1:2" ht="15">
      <c r="A69" s="29">
        <v>1166</v>
      </c>
      <c r="B69" s="30" t="s">
        <v>625</v>
      </c>
    </row>
    <row r="70" spans="1:2" ht="15">
      <c r="A70" s="29">
        <v>1167</v>
      </c>
      <c r="B70" s="30" t="s">
        <v>574</v>
      </c>
    </row>
    <row r="71" spans="1:2" ht="15">
      <c r="A71" s="29">
        <v>1168</v>
      </c>
      <c r="B71" s="30" t="s">
        <v>574</v>
      </c>
    </row>
    <row r="72" spans="1:2" ht="15">
      <c r="A72" s="29">
        <v>1169</v>
      </c>
      <c r="B72" s="30" t="s">
        <v>538</v>
      </c>
    </row>
    <row r="73" spans="1:2" ht="15">
      <c r="A73" s="29">
        <v>1170</v>
      </c>
      <c r="B73" s="30" t="s">
        <v>539</v>
      </c>
    </row>
    <row r="74" spans="1:2" ht="15">
      <c r="A74" s="29">
        <v>1171</v>
      </c>
      <c r="B74" s="30" t="s">
        <v>540</v>
      </c>
    </row>
    <row r="75" spans="1:2" ht="15">
      <c r="A75" s="29">
        <v>1172</v>
      </c>
      <c r="B75" s="30" t="s">
        <v>626</v>
      </c>
    </row>
    <row r="76" spans="1:2" ht="15">
      <c r="A76" s="29">
        <v>1173</v>
      </c>
      <c r="B76" s="30" t="s">
        <v>627</v>
      </c>
    </row>
    <row r="77" spans="1:2" ht="15">
      <c r="A77" s="29">
        <v>1174</v>
      </c>
      <c r="B77" s="30" t="s">
        <v>628</v>
      </c>
    </row>
    <row r="78" spans="1:2" ht="15">
      <c r="A78" s="29">
        <v>1175</v>
      </c>
      <c r="B78" s="30" t="s">
        <v>541</v>
      </c>
    </row>
    <row r="79" spans="1:2" ht="15">
      <c r="A79" s="29">
        <v>1176</v>
      </c>
      <c r="B79" s="30" t="s">
        <v>541</v>
      </c>
    </row>
    <row r="80" spans="1:2" ht="15">
      <c r="A80" s="29">
        <v>1177</v>
      </c>
      <c r="B80" s="30" t="s">
        <v>541</v>
      </c>
    </row>
    <row r="81" spans="1:2" ht="15">
      <c r="A81" s="29">
        <v>1178</v>
      </c>
      <c r="B81" s="30" t="s">
        <v>629</v>
      </c>
    </row>
    <row r="82" spans="1:2" ht="15">
      <c r="A82" s="29">
        <v>1179</v>
      </c>
      <c r="B82" s="30" t="s">
        <v>542</v>
      </c>
    </row>
    <row r="83" spans="1:2" ht="15">
      <c r="A83" s="29">
        <v>1180</v>
      </c>
      <c r="B83" s="30" t="s">
        <v>630</v>
      </c>
    </row>
    <row r="84" spans="1:2" ht="15">
      <c r="A84" s="29">
        <v>1181</v>
      </c>
      <c r="B84" s="30" t="s">
        <v>543</v>
      </c>
    </row>
    <row r="85" spans="1:2" ht="15">
      <c r="A85" s="29">
        <v>1182</v>
      </c>
      <c r="B85" s="30" t="s">
        <v>544</v>
      </c>
    </row>
    <row r="86" spans="1:2" ht="15">
      <c r="A86" s="29">
        <v>1183</v>
      </c>
      <c r="B86" s="30" t="s">
        <v>631</v>
      </c>
    </row>
    <row r="87" spans="1:2" ht="15">
      <c r="A87" s="29">
        <v>1184</v>
      </c>
      <c r="B87" s="30" t="s">
        <v>632</v>
      </c>
    </row>
    <row r="88" spans="1:2" ht="15">
      <c r="A88" s="29">
        <v>1185</v>
      </c>
      <c r="B88" s="30" t="s">
        <v>633</v>
      </c>
    </row>
    <row r="89" spans="1:2" ht="15">
      <c r="A89" s="29">
        <v>1186</v>
      </c>
      <c r="B89" s="30" t="s">
        <v>545</v>
      </c>
    </row>
    <row r="90" spans="1:2" ht="15">
      <c r="A90" s="29">
        <v>1187</v>
      </c>
      <c r="B90" s="30" t="s">
        <v>634</v>
      </c>
    </row>
    <row r="91" spans="1:2" ht="15">
      <c r="A91" s="29">
        <v>1188</v>
      </c>
      <c r="B91" s="30" t="s">
        <v>546</v>
      </c>
    </row>
    <row r="92" spans="1:2" ht="15">
      <c r="A92" s="29">
        <v>1189</v>
      </c>
      <c r="B92" s="30" t="s">
        <v>547</v>
      </c>
    </row>
    <row r="93" spans="1:2" ht="15">
      <c r="A93" s="29">
        <v>1190</v>
      </c>
      <c r="B93" s="30" t="s">
        <v>548</v>
      </c>
    </row>
    <row r="94" spans="1:2" ht="15">
      <c r="A94" s="29">
        <v>1191</v>
      </c>
      <c r="B94" s="30" t="s">
        <v>549</v>
      </c>
    </row>
    <row r="95" spans="1:2" ht="15">
      <c r="A95" s="29">
        <v>1192</v>
      </c>
      <c r="B95" s="30" t="s">
        <v>550</v>
      </c>
    </row>
    <row r="96" spans="1:2" ht="15">
      <c r="A96" s="29">
        <v>1193</v>
      </c>
      <c r="B96" s="30" t="s">
        <v>551</v>
      </c>
    </row>
    <row r="97" spans="1:2" ht="15">
      <c r="A97" s="29">
        <v>1194</v>
      </c>
      <c r="B97" s="30" t="s">
        <v>635</v>
      </c>
    </row>
    <row r="98" spans="1:2" ht="15">
      <c r="A98" s="29">
        <v>1195</v>
      </c>
      <c r="B98" s="30" t="s">
        <v>636</v>
      </c>
    </row>
    <row r="99" spans="1:2" ht="15">
      <c r="A99" s="29">
        <v>1220</v>
      </c>
      <c r="B99" s="30" t="s">
        <v>637</v>
      </c>
    </row>
    <row r="100" spans="1:2" ht="15">
      <c r="A100" s="29">
        <v>1230</v>
      </c>
      <c r="B100" s="30" t="s">
        <v>638</v>
      </c>
    </row>
    <row r="101" spans="1:2" ht="15">
      <c r="A101" s="29">
        <v>1231</v>
      </c>
      <c r="B101" s="30" t="s">
        <v>639</v>
      </c>
    </row>
    <row r="102" spans="1:2" ht="15">
      <c r="A102" s="29">
        <v>1232</v>
      </c>
      <c r="B102" s="30" t="s">
        <v>552</v>
      </c>
    </row>
    <row r="103" spans="1:2" ht="15">
      <c r="A103" s="29">
        <v>1233</v>
      </c>
      <c r="B103" s="30" t="s">
        <v>553</v>
      </c>
    </row>
    <row r="104" spans="1:2" ht="15">
      <c r="A104" s="29">
        <v>1234</v>
      </c>
      <c r="B104" s="30" t="s">
        <v>554</v>
      </c>
    </row>
    <row r="105" spans="1:2" ht="15">
      <c r="A105" s="29">
        <v>1235</v>
      </c>
      <c r="B105" s="30" t="s">
        <v>555</v>
      </c>
    </row>
    <row r="106" spans="1:2" ht="15">
      <c r="A106" s="29">
        <v>1236</v>
      </c>
      <c r="B106" s="30" t="s">
        <v>640</v>
      </c>
    </row>
    <row r="107" spans="1:2" ht="15">
      <c r="A107" s="29">
        <v>1237</v>
      </c>
      <c r="B107" s="30" t="s">
        <v>641</v>
      </c>
    </row>
    <row r="108" spans="1:2" ht="15">
      <c r="A108" s="29">
        <v>1238</v>
      </c>
      <c r="B108" s="30" t="s">
        <v>556</v>
      </c>
    </row>
    <row r="109" spans="1:2" ht="15">
      <c r="A109" s="29">
        <v>1239</v>
      </c>
      <c r="B109" s="30" t="s">
        <v>557</v>
      </c>
    </row>
    <row r="110" spans="1:2" ht="15">
      <c r="A110" s="29">
        <v>1240</v>
      </c>
      <c r="B110" s="30" t="s">
        <v>642</v>
      </c>
    </row>
    <row r="111" spans="1:2" ht="15">
      <c r="A111" s="29">
        <v>1241</v>
      </c>
      <c r="B111" s="30" t="s">
        <v>643</v>
      </c>
    </row>
    <row r="112" spans="1:2" ht="15">
      <c r="A112" s="29">
        <v>1242</v>
      </c>
      <c r="B112" s="30" t="s">
        <v>644</v>
      </c>
    </row>
    <row r="113" spans="1:2" ht="15">
      <c r="A113" s="29">
        <v>1243</v>
      </c>
      <c r="B113" s="30" t="s">
        <v>628</v>
      </c>
    </row>
    <row r="114" spans="1:2" ht="15">
      <c r="A114" s="29">
        <v>1244</v>
      </c>
      <c r="B114" s="30" t="s">
        <v>645</v>
      </c>
    </row>
    <row r="115" spans="1:2" ht="15">
      <c r="A115" s="29">
        <v>1245</v>
      </c>
      <c r="B115" s="30" t="s">
        <v>558</v>
      </c>
    </row>
    <row r="116" spans="1:2" ht="15">
      <c r="A116" s="29">
        <v>1246</v>
      </c>
      <c r="B116" s="30" t="s">
        <v>646</v>
      </c>
    </row>
    <row r="117" spans="1:2" ht="15">
      <c r="A117" s="29">
        <v>1248</v>
      </c>
      <c r="B117" s="30" t="s">
        <v>647</v>
      </c>
    </row>
    <row r="118" spans="1:2" ht="15">
      <c r="A118" s="29">
        <v>1249</v>
      </c>
      <c r="B118" s="30" t="s">
        <v>559</v>
      </c>
    </row>
    <row r="119" spans="1:2" ht="15">
      <c r="A119" s="29">
        <v>1250</v>
      </c>
      <c r="B119" s="30" t="s">
        <v>560</v>
      </c>
    </row>
    <row r="120" spans="1:2" ht="15">
      <c r="A120" s="29">
        <v>1251</v>
      </c>
      <c r="B120" s="30" t="s">
        <v>561</v>
      </c>
    </row>
    <row r="121" spans="1:2" ht="15">
      <c r="A121" s="29">
        <v>1252</v>
      </c>
      <c r="B121" s="30" t="s">
        <v>562</v>
      </c>
    </row>
    <row r="122" spans="1:2" ht="15">
      <c r="A122" s="29">
        <v>1253</v>
      </c>
      <c r="B122" s="30" t="s">
        <v>648</v>
      </c>
    </row>
    <row r="123" spans="1:2" ht="15">
      <c r="A123" s="29">
        <v>1254</v>
      </c>
      <c r="B123" s="30" t="s">
        <v>563</v>
      </c>
    </row>
    <row r="124" spans="1:2" ht="15">
      <c r="A124" s="29">
        <v>1255</v>
      </c>
      <c r="B124" s="30" t="s">
        <v>649</v>
      </c>
    </row>
    <row r="125" spans="1:2" ht="15">
      <c r="A125" s="29">
        <v>1256</v>
      </c>
      <c r="B125" s="30" t="s">
        <v>650</v>
      </c>
    </row>
    <row r="126" spans="1:2" ht="15">
      <c r="A126" s="29">
        <v>1257</v>
      </c>
      <c r="B126" s="30" t="s">
        <v>651</v>
      </c>
    </row>
    <row r="127" spans="1:2" ht="15">
      <c r="A127" s="29">
        <v>1258</v>
      </c>
      <c r="B127" s="30" t="s">
        <v>652</v>
      </c>
    </row>
    <row r="128" spans="1:2" ht="15">
      <c r="A128" s="29">
        <v>1259</v>
      </c>
      <c r="B128" s="30" t="s">
        <v>653</v>
      </c>
    </row>
    <row r="129" spans="1:2" ht="15">
      <c r="A129" s="29">
        <v>1260</v>
      </c>
      <c r="B129" s="30" t="s">
        <v>654</v>
      </c>
    </row>
    <row r="130" spans="1:2" ht="15">
      <c r="A130" s="29">
        <v>2000</v>
      </c>
      <c r="B130" s="30" t="s">
        <v>564</v>
      </c>
    </row>
    <row r="131" spans="1:2" ht="15">
      <c r="A131" s="29">
        <v>2001</v>
      </c>
      <c r="B131" s="30" t="s">
        <v>565</v>
      </c>
    </row>
    <row r="132" spans="1:2" ht="15">
      <c r="A132" s="29">
        <v>2002</v>
      </c>
      <c r="B132" s="30" t="s">
        <v>566</v>
      </c>
    </row>
    <row r="133" spans="1:2" ht="15">
      <c r="A133" s="29">
        <v>2003</v>
      </c>
      <c r="B133" s="30" t="s">
        <v>567</v>
      </c>
    </row>
    <row r="134" spans="1:2" ht="15">
      <c r="A134" s="29">
        <v>2004</v>
      </c>
      <c r="B134" s="30" t="s">
        <v>568</v>
      </c>
    </row>
    <row r="135" spans="1:2" ht="15">
      <c r="A135" s="29">
        <v>2005</v>
      </c>
      <c r="B135" s="30" t="s">
        <v>569</v>
      </c>
    </row>
    <row r="136" spans="1:2" ht="15">
      <c r="A136" s="29">
        <v>2006</v>
      </c>
      <c r="B136" s="30" t="s">
        <v>655</v>
      </c>
    </row>
    <row r="137" spans="1:2" ht="15">
      <c r="A137" s="29">
        <v>2007</v>
      </c>
      <c r="B137" s="30" t="s">
        <v>570</v>
      </c>
    </row>
    <row r="138" spans="1:2" ht="15">
      <c r="A138" s="29">
        <v>2008</v>
      </c>
      <c r="B138" s="30" t="s">
        <v>571</v>
      </c>
    </row>
    <row r="139" spans="1:2" ht="15">
      <c r="A139" s="29">
        <v>2009</v>
      </c>
      <c r="B139" s="30" t="s">
        <v>656</v>
      </c>
    </row>
    <row r="140" spans="1:2" ht="15">
      <c r="A140" s="29">
        <v>2010</v>
      </c>
      <c r="B140" s="30" t="s">
        <v>657</v>
      </c>
    </row>
    <row r="141" spans="1:2" ht="15">
      <c r="A141" s="29">
        <v>2011</v>
      </c>
      <c r="B141" s="30" t="s">
        <v>658</v>
      </c>
    </row>
    <row r="142" spans="1:2" ht="15">
      <c r="A142" s="29">
        <v>2012</v>
      </c>
      <c r="B142" s="30" t="s">
        <v>659</v>
      </c>
    </row>
    <row r="143" spans="1:2" ht="15">
      <c r="A143" s="29">
        <v>2013</v>
      </c>
      <c r="B143" s="30" t="s">
        <v>660</v>
      </c>
    </row>
    <row r="144" spans="1:2" ht="15">
      <c r="A144" s="29">
        <v>2014</v>
      </c>
      <c r="B144" s="30" t="s">
        <v>661</v>
      </c>
    </row>
    <row r="145" spans="1:2" ht="15">
      <c r="A145" s="29">
        <v>2015</v>
      </c>
      <c r="B145" s="30" t="s">
        <v>662</v>
      </c>
    </row>
    <row r="146" spans="1:2" ht="15">
      <c r="A146" s="29">
        <v>2016</v>
      </c>
      <c r="B146" s="30" t="s">
        <v>663</v>
      </c>
    </row>
    <row r="147" spans="1:2" ht="15">
      <c r="A147" s="29">
        <v>2017</v>
      </c>
      <c r="B147" s="30" t="s">
        <v>572</v>
      </c>
    </row>
    <row r="148" spans="1:2" ht="15">
      <c r="A148" s="29">
        <v>2018</v>
      </c>
      <c r="B148" s="30" t="s">
        <v>664</v>
      </c>
    </row>
    <row r="149" spans="1:2" ht="15">
      <c r="A149" s="29">
        <v>2019</v>
      </c>
      <c r="B149" s="30" t="s">
        <v>665</v>
      </c>
    </row>
    <row r="150" spans="1:2" ht="15">
      <c r="A150" s="29">
        <v>2020</v>
      </c>
      <c r="B150" s="30" t="s">
        <v>666</v>
      </c>
    </row>
    <row r="151" spans="1:2" ht="15">
      <c r="A151" s="29">
        <v>2021</v>
      </c>
      <c r="B151" s="30" t="s">
        <v>667</v>
      </c>
    </row>
    <row r="152" spans="1:2" ht="15">
      <c r="A152" s="29">
        <v>2022</v>
      </c>
      <c r="B152" s="30" t="s">
        <v>573</v>
      </c>
    </row>
    <row r="153" spans="1:2" ht="15">
      <c r="A153" s="29">
        <v>2023</v>
      </c>
      <c r="B153" s="30" t="s">
        <v>668</v>
      </c>
    </row>
    <row r="154" spans="1:2" ht="15">
      <c r="A154" s="29">
        <v>2024</v>
      </c>
      <c r="B154" s="30" t="s">
        <v>574</v>
      </c>
    </row>
    <row r="155" spans="1:2" ht="15">
      <c r="A155" s="29">
        <v>2025</v>
      </c>
      <c r="B155" s="30" t="s">
        <v>669</v>
      </c>
    </row>
    <row r="156" spans="1:2" ht="15">
      <c r="A156" s="29">
        <v>2026</v>
      </c>
      <c r="B156" s="30" t="s">
        <v>670</v>
      </c>
    </row>
    <row r="157" spans="1:2" ht="15">
      <c r="A157" s="29">
        <v>2027</v>
      </c>
      <c r="B157" s="30" t="s">
        <v>671</v>
      </c>
    </row>
    <row r="158" spans="1:2" ht="15">
      <c r="A158" s="29">
        <v>2028</v>
      </c>
      <c r="B158" s="30" t="s">
        <v>575</v>
      </c>
    </row>
    <row r="159" spans="1:2" ht="15">
      <c r="A159" s="29">
        <v>2029</v>
      </c>
      <c r="B159" s="30" t="s">
        <v>576</v>
      </c>
    </row>
    <row r="160" spans="1:2" ht="15">
      <c r="A160" s="29">
        <v>2030</v>
      </c>
      <c r="B160" s="30" t="s">
        <v>672</v>
      </c>
    </row>
    <row r="161" spans="1:2" ht="15">
      <c r="A161" s="29">
        <v>2031</v>
      </c>
      <c r="B161" s="30" t="s">
        <v>673</v>
      </c>
    </row>
    <row r="162" spans="1:2" ht="15">
      <c r="A162" s="29">
        <v>2032</v>
      </c>
      <c r="B162" s="30" t="s">
        <v>644</v>
      </c>
    </row>
    <row r="163" spans="1:2" ht="15">
      <c r="A163" s="29">
        <v>2033</v>
      </c>
      <c r="B163" s="30" t="s">
        <v>674</v>
      </c>
    </row>
    <row r="164" spans="1:2" ht="15">
      <c r="A164" s="29">
        <v>2034</v>
      </c>
      <c r="B164" s="30" t="s">
        <v>675</v>
      </c>
    </row>
    <row r="165" spans="1:2" ht="15">
      <c r="A165" s="29">
        <v>2035</v>
      </c>
      <c r="B165" s="30" t="s">
        <v>577</v>
      </c>
    </row>
    <row r="166" spans="1:2" ht="15">
      <c r="A166" s="29">
        <v>2036</v>
      </c>
      <c r="B166" s="30" t="s">
        <v>676</v>
      </c>
    </row>
    <row r="167" spans="1:2" ht="15">
      <c r="A167" s="29">
        <v>2037</v>
      </c>
      <c r="B167" s="30" t="s">
        <v>677</v>
      </c>
    </row>
    <row r="168" spans="1:2" ht="15">
      <c r="A168" s="29">
        <v>2038</v>
      </c>
      <c r="B168" s="30" t="s">
        <v>678</v>
      </c>
    </row>
    <row r="169" spans="1:2" ht="15">
      <c r="A169" s="29">
        <v>2039</v>
      </c>
      <c r="B169" s="30" t="s">
        <v>679</v>
      </c>
    </row>
    <row r="170" spans="1:2" ht="15">
      <c r="A170" s="29">
        <v>2040</v>
      </c>
      <c r="B170" s="30" t="s">
        <v>680</v>
      </c>
    </row>
    <row r="171" spans="1:2" ht="15">
      <c r="A171" s="29">
        <v>2041</v>
      </c>
      <c r="B171" s="30" t="s">
        <v>578</v>
      </c>
    </row>
    <row r="172" spans="1:2" ht="15">
      <c r="A172" s="29">
        <v>2042</v>
      </c>
      <c r="B172" s="30" t="s">
        <v>567</v>
      </c>
    </row>
    <row r="173" spans="1:2" ht="15">
      <c r="A173" s="29">
        <v>2043</v>
      </c>
      <c r="B173" s="30" t="s">
        <v>567</v>
      </c>
    </row>
    <row r="174" spans="1:2" ht="15">
      <c r="A174" s="29">
        <v>2044</v>
      </c>
      <c r="B174" s="30" t="s">
        <v>681</v>
      </c>
    </row>
    <row r="175" spans="1:2" ht="15">
      <c r="A175" s="29">
        <v>2045</v>
      </c>
      <c r="B175" s="30" t="s">
        <v>682</v>
      </c>
    </row>
    <row r="176" spans="1:2" ht="15">
      <c r="A176" s="29">
        <v>2046</v>
      </c>
      <c r="B176" s="30" t="s">
        <v>683</v>
      </c>
    </row>
    <row r="177" spans="1:2" ht="15">
      <c r="A177" s="29">
        <v>2047</v>
      </c>
      <c r="B177" s="30" t="s">
        <v>684</v>
      </c>
    </row>
    <row r="178" spans="1:2" ht="15">
      <c r="A178" s="29">
        <v>2048</v>
      </c>
      <c r="B178" s="30" t="s">
        <v>685</v>
      </c>
    </row>
    <row r="179" spans="1:2" ht="15">
      <c r="A179" s="29">
        <v>2049</v>
      </c>
      <c r="B179" s="30" t="s">
        <v>686</v>
      </c>
    </row>
    <row r="180" spans="1:2" ht="15">
      <c r="A180" s="29">
        <v>2050</v>
      </c>
      <c r="B180" s="30" t="s">
        <v>687</v>
      </c>
    </row>
    <row r="181" spans="1:2" ht="15">
      <c r="A181" s="29">
        <v>2051</v>
      </c>
      <c r="B181" s="30" t="s">
        <v>688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401"/>
  <sheetViews>
    <sheetView zoomScaleNormal="100" workbookViewId="0">
      <pane ySplit="3" topLeftCell="A4" activePane="bottomLeft" state="frozen"/>
      <selection pane="bottomLeft" activeCell="E247" sqref="E247"/>
    </sheetView>
  </sheetViews>
  <sheetFormatPr defaultRowHeight="12"/>
  <cols>
    <col min="1" max="1" width="7" style="18" bestFit="1" customWidth="1"/>
    <col min="2" max="2" width="10" style="18" bestFit="1" customWidth="1"/>
    <col min="3" max="3" width="35.85546875" style="19" bestFit="1" customWidth="1"/>
    <col min="4" max="4" width="12" style="18" bestFit="1" customWidth="1"/>
    <col min="5" max="5" width="13.140625" style="19" bestFit="1" customWidth="1"/>
    <col min="6" max="6" width="12" style="18" bestFit="1" customWidth="1"/>
    <col min="7" max="7" width="11" style="17" bestFit="1" customWidth="1"/>
    <col min="8" max="8" width="14.140625" style="17" bestFit="1" customWidth="1"/>
    <col min="9" max="9" width="10" style="2" bestFit="1" customWidth="1"/>
    <col min="10" max="10" width="15.140625" style="17" bestFit="1" customWidth="1"/>
    <col min="11" max="11" width="14.140625" style="17" bestFit="1" customWidth="1"/>
    <col min="12" max="12" width="15.140625" style="17" bestFit="1" customWidth="1"/>
    <col min="13" max="13" width="12" style="17" bestFit="1" customWidth="1"/>
    <col min="14" max="14" width="15.140625" style="17" bestFit="1" customWidth="1"/>
    <col min="15" max="16" width="13.140625" style="17" bestFit="1" customWidth="1"/>
    <col min="17" max="17" width="14.140625" style="17" bestFit="1" customWidth="1"/>
    <col min="18" max="18" width="15.140625" style="17" bestFit="1" customWidth="1"/>
    <col min="19" max="19" width="12" style="17" bestFit="1" customWidth="1"/>
    <col min="20" max="20" width="15.140625" style="17" bestFit="1" customWidth="1"/>
    <col min="21" max="16384" width="9.140625" style="19"/>
  </cols>
  <sheetData>
    <row r="1" spans="1:20" ht="15">
      <c r="A1" s="59" t="s">
        <v>488</v>
      </c>
      <c r="B1" s="56"/>
      <c r="C1" s="56"/>
      <c r="D1" s="56"/>
      <c r="E1" s="56"/>
      <c r="F1" s="56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1:20" ht="15">
      <c r="A2" s="56"/>
      <c r="B2" s="56"/>
      <c r="C2" s="56"/>
      <c r="D2" s="56"/>
      <c r="E2" s="56"/>
      <c r="F2" s="56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s="18" customFormat="1" ht="15">
      <c r="A3" s="59" t="s">
        <v>489</v>
      </c>
      <c r="B3" s="59" t="s">
        <v>490</v>
      </c>
      <c r="C3" s="59" t="s">
        <v>2</v>
      </c>
      <c r="D3" s="59" t="s">
        <v>491</v>
      </c>
      <c r="E3" s="59" t="s">
        <v>492</v>
      </c>
      <c r="F3" s="59" t="s">
        <v>493</v>
      </c>
      <c r="G3" s="58" t="s">
        <v>704</v>
      </c>
      <c r="H3" s="58" t="s">
        <v>705</v>
      </c>
      <c r="I3" s="59" t="s">
        <v>494</v>
      </c>
      <c r="J3" s="58" t="s">
        <v>706</v>
      </c>
      <c r="K3" s="58" t="s">
        <v>707</v>
      </c>
      <c r="L3" s="58" t="s">
        <v>708</v>
      </c>
      <c r="M3" s="58" t="s">
        <v>709</v>
      </c>
      <c r="N3" s="58" t="s">
        <v>710</v>
      </c>
      <c r="O3" s="58" t="s">
        <v>711</v>
      </c>
      <c r="P3" s="58" t="s">
        <v>712</v>
      </c>
      <c r="Q3" s="58" t="s">
        <v>713</v>
      </c>
      <c r="R3" s="58" t="s">
        <v>714</v>
      </c>
      <c r="S3" s="58" t="s">
        <v>715</v>
      </c>
      <c r="T3" s="58" t="s">
        <v>716</v>
      </c>
    </row>
    <row r="4" spans="1:20" s="22" customFormat="1" ht="15">
      <c r="A4" s="59">
        <v>1</v>
      </c>
      <c r="B4" s="59">
        <v>200</v>
      </c>
      <c r="C4" s="56" t="s">
        <v>3</v>
      </c>
      <c r="D4" s="57">
        <v>26877</v>
      </c>
      <c r="E4" s="59"/>
      <c r="F4" s="59">
        <v>2003</v>
      </c>
      <c r="G4" s="58">
        <v>4004.59</v>
      </c>
      <c r="H4" s="58">
        <v>0</v>
      </c>
      <c r="I4" s="59" t="s">
        <v>496</v>
      </c>
      <c r="J4" s="58">
        <v>0</v>
      </c>
      <c r="K4" s="58">
        <v>0</v>
      </c>
      <c r="L4" s="58">
        <v>0</v>
      </c>
      <c r="M4" s="58">
        <v>0</v>
      </c>
      <c r="N4" s="58">
        <v>0</v>
      </c>
      <c r="O4" s="58">
        <v>0</v>
      </c>
      <c r="P4" s="58">
        <v>0</v>
      </c>
      <c r="Q4" s="58">
        <v>0</v>
      </c>
      <c r="R4" s="58">
        <v>0</v>
      </c>
      <c r="S4" s="58">
        <v>4004.59</v>
      </c>
      <c r="T4" s="58">
        <v>0</v>
      </c>
    </row>
    <row r="5" spans="1:20" s="22" customFormat="1" ht="15">
      <c r="A5" s="59">
        <v>1</v>
      </c>
      <c r="B5" s="59">
        <v>397</v>
      </c>
      <c r="C5" s="56" t="s">
        <v>4</v>
      </c>
      <c r="D5" s="57">
        <v>27442</v>
      </c>
      <c r="E5" s="59"/>
      <c r="F5" s="59">
        <v>2009</v>
      </c>
      <c r="G5" s="58">
        <v>3114.15</v>
      </c>
      <c r="H5" s="58">
        <v>1054.4000000000001</v>
      </c>
      <c r="I5" s="59" t="s">
        <v>496</v>
      </c>
      <c r="J5" s="58">
        <v>0</v>
      </c>
      <c r="K5" s="58">
        <v>0</v>
      </c>
      <c r="L5" s="58">
        <v>0</v>
      </c>
      <c r="M5" s="58">
        <v>0</v>
      </c>
      <c r="N5" s="58">
        <v>0</v>
      </c>
      <c r="O5" s="58">
        <v>0</v>
      </c>
      <c r="P5" s="58">
        <v>0</v>
      </c>
      <c r="Q5" s="58">
        <v>0</v>
      </c>
      <c r="R5" s="58">
        <v>0</v>
      </c>
      <c r="S5" s="58">
        <v>4168.55</v>
      </c>
      <c r="T5" s="58">
        <v>0</v>
      </c>
    </row>
    <row r="6" spans="1:20" s="22" customFormat="1" ht="15">
      <c r="A6" s="59">
        <v>1</v>
      </c>
      <c r="B6" s="59">
        <v>508</v>
      </c>
      <c r="C6" s="56" t="s">
        <v>5</v>
      </c>
      <c r="D6" s="57">
        <v>27828</v>
      </c>
      <c r="E6" s="59"/>
      <c r="F6" s="59">
        <v>2009</v>
      </c>
      <c r="G6" s="58">
        <v>3433.36</v>
      </c>
      <c r="H6" s="58">
        <v>803.34</v>
      </c>
      <c r="I6" s="59" t="s">
        <v>496</v>
      </c>
      <c r="J6" s="58">
        <v>0</v>
      </c>
      <c r="K6" s="58">
        <v>0</v>
      </c>
      <c r="L6" s="58">
        <v>0</v>
      </c>
      <c r="M6" s="58">
        <v>0</v>
      </c>
      <c r="N6" s="58">
        <v>0</v>
      </c>
      <c r="O6" s="58">
        <v>0</v>
      </c>
      <c r="P6" s="58">
        <v>0</v>
      </c>
      <c r="Q6" s="58">
        <v>0</v>
      </c>
      <c r="R6" s="58">
        <v>0</v>
      </c>
      <c r="S6" s="58">
        <v>4236.7</v>
      </c>
      <c r="T6" s="58">
        <v>0</v>
      </c>
    </row>
    <row r="7" spans="1:20" s="22" customFormat="1" ht="15">
      <c r="A7" s="59">
        <v>1</v>
      </c>
      <c r="B7" s="59">
        <v>510</v>
      </c>
      <c r="C7" s="56" t="s">
        <v>6</v>
      </c>
      <c r="D7" s="57">
        <v>27828</v>
      </c>
      <c r="E7" s="59"/>
      <c r="F7" s="59">
        <v>2009</v>
      </c>
      <c r="G7" s="58">
        <v>3433.36</v>
      </c>
      <c r="H7" s="58">
        <v>0</v>
      </c>
      <c r="I7" s="59" t="s">
        <v>496</v>
      </c>
      <c r="J7" s="58">
        <v>0</v>
      </c>
      <c r="K7" s="58">
        <v>0</v>
      </c>
      <c r="L7" s="58">
        <v>0</v>
      </c>
      <c r="M7" s="58">
        <v>0</v>
      </c>
      <c r="N7" s="58">
        <v>0</v>
      </c>
      <c r="O7" s="58">
        <v>0</v>
      </c>
      <c r="P7" s="58">
        <v>0</v>
      </c>
      <c r="Q7" s="58">
        <v>0</v>
      </c>
      <c r="R7" s="58">
        <v>0</v>
      </c>
      <c r="S7" s="58">
        <v>3433.36</v>
      </c>
      <c r="T7" s="58">
        <v>0</v>
      </c>
    </row>
    <row r="8" spans="1:20" s="22" customFormat="1" ht="15">
      <c r="A8" s="59">
        <v>1</v>
      </c>
      <c r="B8" s="59">
        <v>542</v>
      </c>
      <c r="C8" s="56" t="s">
        <v>7</v>
      </c>
      <c r="D8" s="57">
        <v>27955</v>
      </c>
      <c r="E8" s="59"/>
      <c r="F8" s="59">
        <v>2018</v>
      </c>
      <c r="G8" s="58">
        <v>1651.49</v>
      </c>
      <c r="H8" s="58">
        <v>0</v>
      </c>
      <c r="I8" s="59" t="s">
        <v>496</v>
      </c>
      <c r="J8" s="58">
        <v>0</v>
      </c>
      <c r="K8" s="58">
        <v>0</v>
      </c>
      <c r="L8" s="58">
        <v>0</v>
      </c>
      <c r="M8" s="58">
        <v>0</v>
      </c>
      <c r="N8" s="58">
        <v>0</v>
      </c>
      <c r="O8" s="58">
        <v>0</v>
      </c>
      <c r="P8" s="58">
        <v>0</v>
      </c>
      <c r="Q8" s="58">
        <v>0</v>
      </c>
      <c r="R8" s="58">
        <v>0</v>
      </c>
      <c r="S8" s="58">
        <v>1651.49</v>
      </c>
      <c r="T8" s="58">
        <v>0</v>
      </c>
    </row>
    <row r="9" spans="1:20" s="22" customFormat="1" ht="15">
      <c r="A9" s="59">
        <v>1</v>
      </c>
      <c r="B9" s="59">
        <v>788</v>
      </c>
      <c r="C9" s="56" t="s">
        <v>8</v>
      </c>
      <c r="D9" s="57">
        <v>28551</v>
      </c>
      <c r="E9" s="59"/>
      <c r="F9" s="59">
        <v>2003</v>
      </c>
      <c r="G9" s="58">
        <v>1741.36</v>
      </c>
      <c r="H9" s="58">
        <v>1054.4000000000001</v>
      </c>
      <c r="I9" s="59" t="s">
        <v>496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  <c r="R9" s="58">
        <v>0</v>
      </c>
      <c r="S9" s="58">
        <v>2795.76</v>
      </c>
      <c r="T9" s="58">
        <v>0</v>
      </c>
    </row>
    <row r="10" spans="1:20" s="22" customFormat="1" ht="15">
      <c r="A10" s="59">
        <v>1</v>
      </c>
      <c r="B10" s="59">
        <v>820</v>
      </c>
      <c r="C10" s="56" t="s">
        <v>9</v>
      </c>
      <c r="D10" s="57">
        <v>28647</v>
      </c>
      <c r="E10" s="59"/>
      <c r="F10" s="59">
        <v>2000</v>
      </c>
      <c r="G10" s="58">
        <v>2116.63</v>
      </c>
      <c r="H10" s="58">
        <v>0</v>
      </c>
      <c r="I10" s="59" t="s">
        <v>496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2116.63</v>
      </c>
      <c r="T10" s="58">
        <v>0</v>
      </c>
    </row>
    <row r="11" spans="1:20" s="22" customFormat="1" ht="15">
      <c r="A11" s="59">
        <v>1</v>
      </c>
      <c r="B11" s="59">
        <v>830</v>
      </c>
      <c r="C11" s="56" t="s">
        <v>10</v>
      </c>
      <c r="D11" s="57">
        <v>28688</v>
      </c>
      <c r="E11" s="59"/>
      <c r="F11" s="59">
        <v>2009</v>
      </c>
      <c r="G11" s="58">
        <v>4173.26</v>
      </c>
      <c r="H11" s="58">
        <v>0</v>
      </c>
      <c r="I11" s="59" t="s">
        <v>496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58">
        <v>0</v>
      </c>
      <c r="S11" s="58">
        <v>4173.26</v>
      </c>
      <c r="T11" s="58">
        <v>0</v>
      </c>
    </row>
    <row r="12" spans="1:20" s="22" customFormat="1" ht="15">
      <c r="A12" s="59">
        <v>1</v>
      </c>
      <c r="B12" s="59">
        <v>863</v>
      </c>
      <c r="C12" s="56" t="s">
        <v>11</v>
      </c>
      <c r="D12" s="57">
        <v>28746</v>
      </c>
      <c r="E12" s="59"/>
      <c r="F12" s="59">
        <v>2000</v>
      </c>
      <c r="G12" s="58">
        <v>2116.63</v>
      </c>
      <c r="H12" s="58">
        <v>0</v>
      </c>
      <c r="I12" s="59" t="s">
        <v>496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58">
        <v>2116.63</v>
      </c>
      <c r="T12" s="58">
        <v>0</v>
      </c>
    </row>
    <row r="13" spans="1:20" s="22" customFormat="1" ht="15">
      <c r="A13" s="59">
        <v>1</v>
      </c>
      <c r="B13" s="59">
        <v>871</v>
      </c>
      <c r="C13" s="56" t="s">
        <v>12</v>
      </c>
      <c r="D13" s="57">
        <v>28758</v>
      </c>
      <c r="E13" s="59"/>
      <c r="F13" s="59">
        <v>2009</v>
      </c>
      <c r="G13" s="58">
        <v>3433.36</v>
      </c>
      <c r="H13" s="58">
        <v>1054.4000000000001</v>
      </c>
      <c r="I13" s="59" t="s">
        <v>496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58">
        <v>4487.76</v>
      </c>
      <c r="T13" s="58">
        <v>0</v>
      </c>
    </row>
    <row r="14" spans="1:20" s="22" customFormat="1" ht="15">
      <c r="A14" s="59">
        <v>1</v>
      </c>
      <c r="B14" s="59">
        <v>897</v>
      </c>
      <c r="C14" s="56" t="s">
        <v>13</v>
      </c>
      <c r="D14" s="57">
        <v>28779</v>
      </c>
      <c r="E14" s="59"/>
      <c r="F14" s="59">
        <v>2000</v>
      </c>
      <c r="G14" s="58">
        <v>1579.46</v>
      </c>
      <c r="H14" s="58">
        <v>0</v>
      </c>
      <c r="I14" s="59" t="s">
        <v>496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  <c r="Q14" s="58">
        <v>0</v>
      </c>
      <c r="R14" s="58">
        <v>0</v>
      </c>
      <c r="S14" s="58">
        <v>1579.46</v>
      </c>
      <c r="T14" s="58">
        <v>0</v>
      </c>
    </row>
    <row r="15" spans="1:20" s="22" customFormat="1" ht="15">
      <c r="A15" s="59">
        <v>1</v>
      </c>
      <c r="B15" s="59">
        <v>996</v>
      </c>
      <c r="C15" s="56" t="s">
        <v>14</v>
      </c>
      <c r="D15" s="57">
        <v>28887</v>
      </c>
      <c r="E15" s="59"/>
      <c r="F15" s="59">
        <v>2003</v>
      </c>
      <c r="G15" s="58">
        <v>3283.6</v>
      </c>
      <c r="H15" s="58">
        <v>0</v>
      </c>
      <c r="I15" s="59" t="s">
        <v>496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  <c r="Q15" s="58">
        <v>0</v>
      </c>
      <c r="R15" s="58">
        <v>0</v>
      </c>
      <c r="S15" s="58">
        <v>3283.6</v>
      </c>
      <c r="T15" s="58">
        <v>0</v>
      </c>
    </row>
    <row r="16" spans="1:20" s="22" customFormat="1" ht="15">
      <c r="A16" s="59">
        <v>1</v>
      </c>
      <c r="B16" s="59">
        <v>1008</v>
      </c>
      <c r="C16" s="56" t="s">
        <v>15</v>
      </c>
      <c r="D16" s="57">
        <v>28902</v>
      </c>
      <c r="E16" s="59"/>
      <c r="F16" s="59">
        <v>2000</v>
      </c>
      <c r="G16" s="58">
        <v>1828.4</v>
      </c>
      <c r="H16" s="58">
        <v>0</v>
      </c>
      <c r="I16" s="59" t="s">
        <v>496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58">
        <v>1828.4</v>
      </c>
      <c r="T16" s="58">
        <v>0</v>
      </c>
    </row>
    <row r="17" spans="1:20" s="22" customFormat="1" ht="15">
      <c r="A17" s="59">
        <v>1</v>
      </c>
      <c r="B17" s="59">
        <v>1037</v>
      </c>
      <c r="C17" s="56" t="s">
        <v>16</v>
      </c>
      <c r="D17" s="57">
        <v>28926</v>
      </c>
      <c r="E17" s="59"/>
      <c r="F17" s="59">
        <v>2003</v>
      </c>
      <c r="G17" s="58">
        <v>3127.25</v>
      </c>
      <c r="H17" s="58">
        <v>0</v>
      </c>
      <c r="I17" s="59" t="s">
        <v>496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58">
        <v>3127.25</v>
      </c>
      <c r="T17" s="58">
        <v>0</v>
      </c>
    </row>
    <row r="18" spans="1:20" s="22" customFormat="1" ht="15">
      <c r="A18" s="59">
        <v>1</v>
      </c>
      <c r="B18" s="59">
        <v>1051</v>
      </c>
      <c r="C18" s="56" t="s">
        <v>17</v>
      </c>
      <c r="D18" s="57">
        <v>28936</v>
      </c>
      <c r="E18" s="59"/>
      <c r="F18" s="59">
        <v>2028</v>
      </c>
      <c r="G18" s="58">
        <v>9730.36</v>
      </c>
      <c r="H18" s="58">
        <v>7084.42</v>
      </c>
      <c r="I18" s="59" t="s">
        <v>496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0</v>
      </c>
      <c r="Q18" s="58">
        <v>0</v>
      </c>
      <c r="R18" s="58">
        <v>0</v>
      </c>
      <c r="S18" s="58">
        <v>16814.78</v>
      </c>
      <c r="T18" s="58">
        <v>0</v>
      </c>
    </row>
    <row r="19" spans="1:20" s="22" customFormat="1" ht="15">
      <c r="A19" s="59">
        <v>1</v>
      </c>
      <c r="B19" s="59">
        <v>1056</v>
      </c>
      <c r="C19" s="56" t="s">
        <v>18</v>
      </c>
      <c r="D19" s="57">
        <v>28961</v>
      </c>
      <c r="E19" s="59"/>
      <c r="F19" s="59">
        <v>2018</v>
      </c>
      <c r="G19" s="58">
        <v>3785.26</v>
      </c>
      <c r="H19" s="58">
        <v>0</v>
      </c>
      <c r="I19" s="59" t="s">
        <v>496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v>3785.26</v>
      </c>
      <c r="T19" s="58">
        <v>0</v>
      </c>
    </row>
    <row r="20" spans="1:20" s="22" customFormat="1" ht="15">
      <c r="A20" s="59">
        <v>1</v>
      </c>
      <c r="B20" s="59">
        <v>1067</v>
      </c>
      <c r="C20" s="56" t="s">
        <v>19</v>
      </c>
      <c r="D20" s="57">
        <v>28968</v>
      </c>
      <c r="E20" s="59"/>
      <c r="F20" s="59">
        <v>2003</v>
      </c>
      <c r="G20" s="58">
        <v>4021.81</v>
      </c>
      <c r="H20" s="58">
        <v>0</v>
      </c>
      <c r="I20" s="59" t="s">
        <v>496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4021.81</v>
      </c>
      <c r="T20" s="58">
        <v>0</v>
      </c>
    </row>
    <row r="21" spans="1:20" s="22" customFormat="1" ht="15">
      <c r="A21" s="59">
        <v>1</v>
      </c>
      <c r="B21" s="59">
        <v>1071</v>
      </c>
      <c r="C21" s="56" t="s">
        <v>20</v>
      </c>
      <c r="D21" s="57">
        <v>28968</v>
      </c>
      <c r="E21" s="59"/>
      <c r="F21" s="59">
        <v>2003</v>
      </c>
      <c r="G21" s="58">
        <v>1741.36</v>
      </c>
      <c r="H21" s="58">
        <v>0</v>
      </c>
      <c r="I21" s="59" t="s">
        <v>496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58">
        <v>1741.36</v>
      </c>
      <c r="T21" s="58">
        <v>0</v>
      </c>
    </row>
    <row r="22" spans="1:20" s="22" customFormat="1" ht="15">
      <c r="A22" s="59">
        <v>1</v>
      </c>
      <c r="B22" s="59">
        <v>1080</v>
      </c>
      <c r="C22" s="56" t="s">
        <v>21</v>
      </c>
      <c r="D22" s="57">
        <v>28968</v>
      </c>
      <c r="E22" s="59"/>
      <c r="F22" s="59">
        <v>2009</v>
      </c>
      <c r="G22" s="58">
        <v>3433.36</v>
      </c>
      <c r="H22" s="58">
        <v>0</v>
      </c>
      <c r="I22" s="59" t="s">
        <v>496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3433.36</v>
      </c>
      <c r="T22" s="58">
        <v>0</v>
      </c>
    </row>
    <row r="23" spans="1:20" s="22" customFormat="1" ht="15">
      <c r="A23" s="59">
        <v>1</v>
      </c>
      <c r="B23" s="59">
        <v>1099</v>
      </c>
      <c r="C23" s="56" t="s">
        <v>22</v>
      </c>
      <c r="D23" s="57">
        <v>28997</v>
      </c>
      <c r="E23" s="59"/>
      <c r="F23" s="59">
        <v>2003</v>
      </c>
      <c r="G23" s="58">
        <v>3127.25</v>
      </c>
      <c r="H23" s="58">
        <v>0</v>
      </c>
      <c r="I23" s="59" t="s">
        <v>496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3127.25</v>
      </c>
      <c r="T23" s="58">
        <v>0</v>
      </c>
    </row>
    <row r="24" spans="1:20" s="22" customFormat="1" ht="15">
      <c r="A24" s="59">
        <v>1</v>
      </c>
      <c r="B24" s="59">
        <v>1125</v>
      </c>
      <c r="C24" s="56" t="s">
        <v>23</v>
      </c>
      <c r="D24" s="57">
        <v>29011</v>
      </c>
      <c r="E24" s="59"/>
      <c r="F24" s="59">
        <v>2000</v>
      </c>
      <c r="G24" s="58">
        <v>2572.79</v>
      </c>
      <c r="H24" s="58">
        <v>0</v>
      </c>
      <c r="I24" s="59" t="s">
        <v>496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8">
        <v>0</v>
      </c>
      <c r="R24" s="58">
        <v>0</v>
      </c>
      <c r="S24" s="58">
        <v>2572.79</v>
      </c>
      <c r="T24" s="58">
        <v>0</v>
      </c>
    </row>
    <row r="25" spans="1:20" s="22" customFormat="1" ht="15">
      <c r="A25" s="59">
        <v>1</v>
      </c>
      <c r="B25" s="59">
        <v>1126</v>
      </c>
      <c r="C25" s="56" t="s">
        <v>24</v>
      </c>
      <c r="D25" s="57">
        <v>29017</v>
      </c>
      <c r="E25" s="59"/>
      <c r="F25" s="59">
        <v>2009</v>
      </c>
      <c r="G25" s="58">
        <v>4021.79</v>
      </c>
      <c r="H25" s="58">
        <v>1346.06</v>
      </c>
      <c r="I25" s="59" t="s">
        <v>496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8">
        <v>0</v>
      </c>
      <c r="R25" s="58">
        <v>0</v>
      </c>
      <c r="S25" s="58">
        <v>5367.85</v>
      </c>
      <c r="T25" s="58">
        <v>0</v>
      </c>
    </row>
    <row r="26" spans="1:20" s="22" customFormat="1" ht="15">
      <c r="A26" s="59">
        <v>2</v>
      </c>
      <c r="B26" s="59">
        <v>1135</v>
      </c>
      <c r="C26" s="56" t="s">
        <v>417</v>
      </c>
      <c r="D26" s="57">
        <v>29031</v>
      </c>
      <c r="E26" s="59"/>
      <c r="F26" s="59">
        <v>2009</v>
      </c>
      <c r="G26" s="58">
        <v>2824.62</v>
      </c>
      <c r="H26" s="58">
        <v>0</v>
      </c>
      <c r="I26" s="59" t="s">
        <v>496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8">
        <v>0</v>
      </c>
      <c r="R26" s="58">
        <v>0</v>
      </c>
      <c r="S26" s="58">
        <v>2824.62</v>
      </c>
      <c r="T26" s="58">
        <v>0</v>
      </c>
    </row>
    <row r="27" spans="1:20" s="22" customFormat="1" ht="15">
      <c r="A27" s="59">
        <v>1</v>
      </c>
      <c r="B27" s="59">
        <v>1159</v>
      </c>
      <c r="C27" s="56" t="s">
        <v>25</v>
      </c>
      <c r="D27" s="57">
        <v>29067</v>
      </c>
      <c r="E27" s="59"/>
      <c r="F27" s="59">
        <v>2003</v>
      </c>
      <c r="G27" s="58">
        <v>1579.46</v>
      </c>
      <c r="H27" s="58">
        <v>0</v>
      </c>
      <c r="I27" s="59" t="s">
        <v>496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1579.46</v>
      </c>
      <c r="T27" s="58">
        <v>0</v>
      </c>
    </row>
    <row r="28" spans="1:20" s="22" customFormat="1" ht="15">
      <c r="A28" s="59">
        <v>1</v>
      </c>
      <c r="B28" s="59">
        <v>1164</v>
      </c>
      <c r="C28" s="56" t="s">
        <v>26</v>
      </c>
      <c r="D28" s="57">
        <v>29067</v>
      </c>
      <c r="E28" s="59"/>
      <c r="F28" s="59">
        <v>2009</v>
      </c>
      <c r="G28" s="58">
        <v>3187.57</v>
      </c>
      <c r="H28" s="58">
        <v>1194.33</v>
      </c>
      <c r="I28" s="59" t="s">
        <v>496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  <c r="Q28" s="58">
        <v>0</v>
      </c>
      <c r="R28" s="58">
        <v>0</v>
      </c>
      <c r="S28" s="58">
        <v>4381.8999999999996</v>
      </c>
      <c r="T28" s="58">
        <v>0</v>
      </c>
    </row>
    <row r="29" spans="1:20" s="22" customFormat="1" ht="15">
      <c r="A29" s="59">
        <v>1</v>
      </c>
      <c r="B29" s="59">
        <v>1169</v>
      </c>
      <c r="C29" s="56" t="s">
        <v>27</v>
      </c>
      <c r="D29" s="57">
        <v>29067</v>
      </c>
      <c r="E29" s="59"/>
      <c r="F29" s="59">
        <v>2003</v>
      </c>
      <c r="G29" s="58">
        <v>2701.41</v>
      </c>
      <c r="H29" s="58">
        <v>0</v>
      </c>
      <c r="I29" s="59" t="s">
        <v>496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  <c r="Q29" s="58">
        <v>0</v>
      </c>
      <c r="R29" s="58">
        <v>0</v>
      </c>
      <c r="S29" s="58">
        <v>2701.41</v>
      </c>
      <c r="T29" s="58">
        <v>0</v>
      </c>
    </row>
    <row r="30" spans="1:20" s="22" customFormat="1" ht="15">
      <c r="A30" s="59">
        <v>1</v>
      </c>
      <c r="B30" s="59">
        <v>1177</v>
      </c>
      <c r="C30" s="56" t="s">
        <v>28</v>
      </c>
      <c r="D30" s="57">
        <v>29068</v>
      </c>
      <c r="E30" s="59"/>
      <c r="F30" s="59">
        <v>2009</v>
      </c>
      <c r="G30" s="58">
        <v>3114.15</v>
      </c>
      <c r="H30" s="58">
        <v>0</v>
      </c>
      <c r="I30" s="59" t="s">
        <v>496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8">
        <v>0</v>
      </c>
      <c r="Q30" s="58">
        <v>0</v>
      </c>
      <c r="R30" s="58">
        <v>0</v>
      </c>
      <c r="S30" s="58">
        <v>3114.15</v>
      </c>
      <c r="T30" s="58">
        <v>0</v>
      </c>
    </row>
    <row r="31" spans="1:20" s="22" customFormat="1" ht="15">
      <c r="A31" s="59">
        <v>1</v>
      </c>
      <c r="B31" s="59">
        <v>1221</v>
      </c>
      <c r="C31" s="56" t="s">
        <v>29</v>
      </c>
      <c r="D31" s="57">
        <v>29087</v>
      </c>
      <c r="E31" s="59"/>
      <c r="F31" s="59">
        <v>2028</v>
      </c>
      <c r="G31" s="58">
        <v>5418.23</v>
      </c>
      <c r="H31" s="58">
        <v>2543.86</v>
      </c>
      <c r="I31" s="59" t="s">
        <v>496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7962.09</v>
      </c>
      <c r="T31" s="58">
        <v>0</v>
      </c>
    </row>
    <row r="32" spans="1:20" s="22" customFormat="1" ht="15">
      <c r="A32" s="59">
        <v>1</v>
      </c>
      <c r="B32" s="59">
        <v>1229</v>
      </c>
      <c r="C32" s="56" t="s">
        <v>30</v>
      </c>
      <c r="D32" s="57">
        <v>29089</v>
      </c>
      <c r="E32" s="59"/>
      <c r="F32" s="59">
        <v>2003</v>
      </c>
      <c r="G32" s="58">
        <v>3283.6</v>
      </c>
      <c r="H32" s="58">
        <v>0</v>
      </c>
      <c r="I32" s="59" t="s">
        <v>496</v>
      </c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8">
        <v>0</v>
      </c>
      <c r="Q32" s="58">
        <v>0</v>
      </c>
      <c r="R32" s="58">
        <v>0</v>
      </c>
      <c r="S32" s="58">
        <v>3283.6</v>
      </c>
      <c r="T32" s="58">
        <v>0</v>
      </c>
    </row>
    <row r="33" spans="1:20" s="22" customFormat="1" ht="15">
      <c r="A33" s="59">
        <v>1</v>
      </c>
      <c r="B33" s="59">
        <v>1243</v>
      </c>
      <c r="C33" s="56" t="s">
        <v>31</v>
      </c>
      <c r="D33" s="57">
        <v>29096</v>
      </c>
      <c r="E33" s="59"/>
      <c r="F33" s="59">
        <v>2003</v>
      </c>
      <c r="G33" s="58">
        <v>2116.63</v>
      </c>
      <c r="H33" s="58">
        <v>0</v>
      </c>
      <c r="I33" s="59" t="s">
        <v>496</v>
      </c>
      <c r="J33" s="58">
        <v>0</v>
      </c>
      <c r="K33" s="58">
        <v>0</v>
      </c>
      <c r="L33" s="58">
        <v>0</v>
      </c>
      <c r="M33" s="58">
        <v>0</v>
      </c>
      <c r="N33" s="58">
        <v>0</v>
      </c>
      <c r="O33" s="58">
        <v>0</v>
      </c>
      <c r="P33" s="58">
        <v>0</v>
      </c>
      <c r="Q33" s="58">
        <v>0</v>
      </c>
      <c r="R33" s="58">
        <v>0</v>
      </c>
      <c r="S33" s="58">
        <v>2116.63</v>
      </c>
      <c r="T33" s="58">
        <v>0</v>
      </c>
    </row>
    <row r="34" spans="1:20" s="22" customFormat="1" ht="15">
      <c r="A34" s="59">
        <v>1</v>
      </c>
      <c r="B34" s="59">
        <v>1258</v>
      </c>
      <c r="C34" s="56" t="s">
        <v>32</v>
      </c>
      <c r="D34" s="57">
        <v>29102</v>
      </c>
      <c r="E34" s="59"/>
      <c r="F34" s="59">
        <v>2009</v>
      </c>
      <c r="G34" s="58">
        <v>3575.31</v>
      </c>
      <c r="H34" s="58">
        <v>1498.04</v>
      </c>
      <c r="I34" s="59" t="s">
        <v>496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5073.3500000000004</v>
      </c>
      <c r="T34" s="58">
        <v>0</v>
      </c>
    </row>
    <row r="35" spans="1:20" s="22" customFormat="1" ht="15">
      <c r="A35" s="59">
        <v>1</v>
      </c>
      <c r="B35" s="59">
        <v>1263</v>
      </c>
      <c r="C35" s="56" t="s">
        <v>33</v>
      </c>
      <c r="D35" s="57">
        <v>29108</v>
      </c>
      <c r="E35" s="59"/>
      <c r="F35" s="59">
        <v>2035</v>
      </c>
      <c r="G35" s="58">
        <v>9431.7000000000007</v>
      </c>
      <c r="H35" s="58">
        <v>1734.18</v>
      </c>
      <c r="I35" s="59" t="s">
        <v>496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11165.88</v>
      </c>
      <c r="T35" s="58">
        <v>0</v>
      </c>
    </row>
    <row r="36" spans="1:20" s="22" customFormat="1" ht="15">
      <c r="A36" s="59">
        <v>1</v>
      </c>
      <c r="B36" s="59">
        <v>1267</v>
      </c>
      <c r="C36" s="56" t="s">
        <v>34</v>
      </c>
      <c r="D36" s="57">
        <v>29099</v>
      </c>
      <c r="E36" s="59"/>
      <c r="F36" s="59">
        <v>2035</v>
      </c>
      <c r="G36" s="58">
        <v>9431.7000000000007</v>
      </c>
      <c r="H36" s="58">
        <v>7740.69</v>
      </c>
      <c r="I36" s="59" t="s">
        <v>496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17172.39</v>
      </c>
      <c r="T36" s="58">
        <v>0</v>
      </c>
    </row>
    <row r="37" spans="1:20" s="22" customFormat="1" ht="15">
      <c r="A37" s="59">
        <v>1</v>
      </c>
      <c r="B37" s="59">
        <v>1269</v>
      </c>
      <c r="C37" s="56" t="s">
        <v>35</v>
      </c>
      <c r="D37" s="57">
        <v>29118</v>
      </c>
      <c r="E37" s="59"/>
      <c r="F37" s="59">
        <v>2000</v>
      </c>
      <c r="G37" s="58">
        <v>1579.46</v>
      </c>
      <c r="H37" s="58">
        <v>0</v>
      </c>
      <c r="I37" s="59" t="s">
        <v>496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0</v>
      </c>
      <c r="Q37" s="58">
        <v>0</v>
      </c>
      <c r="R37" s="58">
        <v>0</v>
      </c>
      <c r="S37" s="58">
        <v>1579.46</v>
      </c>
      <c r="T37" s="58">
        <v>0</v>
      </c>
    </row>
    <row r="38" spans="1:20" s="22" customFormat="1" ht="15">
      <c r="A38" s="59">
        <v>1</v>
      </c>
      <c r="B38" s="59">
        <v>1328</v>
      </c>
      <c r="C38" s="56" t="s">
        <v>36</v>
      </c>
      <c r="D38" s="57">
        <v>29202</v>
      </c>
      <c r="E38" s="59"/>
      <c r="F38" s="59">
        <v>2009</v>
      </c>
      <c r="G38" s="58">
        <v>3114.15</v>
      </c>
      <c r="H38" s="58">
        <v>0</v>
      </c>
      <c r="I38" s="59" t="s">
        <v>496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0</v>
      </c>
      <c r="Q38" s="58">
        <v>0</v>
      </c>
      <c r="R38" s="58">
        <v>0</v>
      </c>
      <c r="S38" s="58">
        <v>3114.15</v>
      </c>
      <c r="T38" s="58">
        <v>0</v>
      </c>
    </row>
    <row r="39" spans="1:20" s="22" customFormat="1" ht="15">
      <c r="A39" s="59">
        <v>1</v>
      </c>
      <c r="B39" s="59">
        <v>1330</v>
      </c>
      <c r="C39" s="56" t="s">
        <v>37</v>
      </c>
      <c r="D39" s="57">
        <v>29202</v>
      </c>
      <c r="E39" s="59"/>
      <c r="F39" s="59">
        <v>2003</v>
      </c>
      <c r="G39" s="58">
        <v>2836.49</v>
      </c>
      <c r="H39" s="58">
        <v>0</v>
      </c>
      <c r="I39" s="59" t="s">
        <v>496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0</v>
      </c>
      <c r="Q39" s="58">
        <v>0</v>
      </c>
      <c r="R39" s="58">
        <v>0</v>
      </c>
      <c r="S39" s="58">
        <v>2836.49</v>
      </c>
      <c r="T39" s="58">
        <v>0</v>
      </c>
    </row>
    <row r="40" spans="1:20" s="22" customFormat="1" ht="15">
      <c r="A40" s="59">
        <v>1</v>
      </c>
      <c r="B40" s="59">
        <v>1333</v>
      </c>
      <c r="C40" s="56" t="s">
        <v>38</v>
      </c>
      <c r="D40" s="57">
        <v>29209</v>
      </c>
      <c r="E40" s="59"/>
      <c r="F40" s="59">
        <v>2003</v>
      </c>
      <c r="G40" s="58">
        <v>3127.25</v>
      </c>
      <c r="H40" s="58">
        <v>0</v>
      </c>
      <c r="I40" s="59" t="s">
        <v>496</v>
      </c>
      <c r="J40" s="58">
        <v>0</v>
      </c>
      <c r="K40" s="58">
        <v>0</v>
      </c>
      <c r="L40" s="58">
        <v>0</v>
      </c>
      <c r="M40" s="58">
        <v>0</v>
      </c>
      <c r="N40" s="58">
        <v>0</v>
      </c>
      <c r="O40" s="58">
        <v>0</v>
      </c>
      <c r="P40" s="58">
        <v>0</v>
      </c>
      <c r="Q40" s="58">
        <v>0</v>
      </c>
      <c r="R40" s="58">
        <v>0</v>
      </c>
      <c r="S40" s="58">
        <v>3127.25</v>
      </c>
      <c r="T40" s="58">
        <v>0</v>
      </c>
    </row>
    <row r="41" spans="1:20" s="22" customFormat="1" ht="15">
      <c r="A41" s="59">
        <v>1</v>
      </c>
      <c r="B41" s="59">
        <v>1337</v>
      </c>
      <c r="C41" s="56" t="s">
        <v>39</v>
      </c>
      <c r="D41" s="57">
        <v>29206</v>
      </c>
      <c r="E41" s="59"/>
      <c r="F41" s="59">
        <v>2009</v>
      </c>
      <c r="G41" s="58">
        <v>2824.62</v>
      </c>
      <c r="H41" s="58">
        <v>1054.4000000000001</v>
      </c>
      <c r="I41" s="59" t="s">
        <v>496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8">
        <v>0</v>
      </c>
      <c r="R41" s="58">
        <v>0</v>
      </c>
      <c r="S41" s="58">
        <v>3879.02</v>
      </c>
      <c r="T41" s="58">
        <v>0</v>
      </c>
    </row>
    <row r="42" spans="1:20" s="22" customFormat="1" ht="15">
      <c r="A42" s="59">
        <v>1</v>
      </c>
      <c r="B42" s="59">
        <v>1363</v>
      </c>
      <c r="C42" s="56" t="s">
        <v>40</v>
      </c>
      <c r="D42" s="57">
        <v>29227</v>
      </c>
      <c r="E42" s="59"/>
      <c r="F42" s="59">
        <v>2009</v>
      </c>
      <c r="G42" s="58">
        <v>3433.36</v>
      </c>
      <c r="H42" s="58">
        <v>0</v>
      </c>
      <c r="I42" s="59" t="s">
        <v>496</v>
      </c>
      <c r="J42" s="58">
        <v>708.95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3433.36</v>
      </c>
      <c r="T42" s="58">
        <v>708.95</v>
      </c>
    </row>
    <row r="43" spans="1:20" s="22" customFormat="1" ht="15">
      <c r="A43" s="59">
        <v>1</v>
      </c>
      <c r="B43" s="59">
        <v>1369</v>
      </c>
      <c r="C43" s="56" t="s">
        <v>41</v>
      </c>
      <c r="D43" s="57">
        <v>29234</v>
      </c>
      <c r="E43" s="59"/>
      <c r="F43" s="59">
        <v>2018</v>
      </c>
      <c r="G43" s="58">
        <v>2107.77</v>
      </c>
      <c r="H43" s="58">
        <v>0</v>
      </c>
      <c r="I43" s="59" t="s">
        <v>496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58">
        <v>0</v>
      </c>
      <c r="Q43" s="58">
        <v>0</v>
      </c>
      <c r="R43" s="58">
        <v>0</v>
      </c>
      <c r="S43" s="58">
        <v>2107.77</v>
      </c>
      <c r="T43" s="58">
        <v>0</v>
      </c>
    </row>
    <row r="44" spans="1:20" s="22" customFormat="1" ht="15">
      <c r="A44" s="59">
        <v>1</v>
      </c>
      <c r="B44" s="59">
        <v>1393</v>
      </c>
      <c r="C44" s="56" t="s">
        <v>42</v>
      </c>
      <c r="D44" s="57">
        <v>29283</v>
      </c>
      <c r="E44" s="59"/>
      <c r="F44" s="59">
        <v>2021</v>
      </c>
      <c r="G44" s="58">
        <v>3114.15</v>
      </c>
      <c r="H44" s="58">
        <v>0</v>
      </c>
      <c r="I44" s="59" t="s">
        <v>496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</v>
      </c>
      <c r="Q44" s="58">
        <v>0</v>
      </c>
      <c r="R44" s="58">
        <v>0</v>
      </c>
      <c r="S44" s="58">
        <v>3114.15</v>
      </c>
      <c r="T44" s="58">
        <v>0</v>
      </c>
    </row>
    <row r="45" spans="1:20" s="22" customFormat="1" ht="15">
      <c r="A45" s="59">
        <v>1</v>
      </c>
      <c r="B45" s="59">
        <v>1413</v>
      </c>
      <c r="C45" s="56" t="s">
        <v>43</v>
      </c>
      <c r="D45" s="57">
        <v>29290</v>
      </c>
      <c r="E45" s="59"/>
      <c r="F45" s="59">
        <v>2035</v>
      </c>
      <c r="G45" s="58">
        <v>9431.7000000000007</v>
      </c>
      <c r="H45" s="58">
        <v>11508.75</v>
      </c>
      <c r="I45" s="59" t="s">
        <v>496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58">
        <v>20940.45</v>
      </c>
      <c r="T45" s="58">
        <v>0</v>
      </c>
    </row>
    <row r="46" spans="1:20" s="22" customFormat="1" ht="15">
      <c r="A46" s="59">
        <v>1</v>
      </c>
      <c r="B46" s="59">
        <v>1418</v>
      </c>
      <c r="C46" s="56" t="s">
        <v>44</v>
      </c>
      <c r="D46" s="57">
        <v>29297</v>
      </c>
      <c r="E46" s="59"/>
      <c r="F46" s="59">
        <v>2007</v>
      </c>
      <c r="G46" s="58">
        <v>3785.26</v>
      </c>
      <c r="H46" s="58">
        <v>0</v>
      </c>
      <c r="I46" s="59" t="s">
        <v>496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58">
        <v>0</v>
      </c>
      <c r="P46" s="58">
        <v>0</v>
      </c>
      <c r="Q46" s="58">
        <v>0</v>
      </c>
      <c r="R46" s="58">
        <v>0</v>
      </c>
      <c r="S46" s="58">
        <v>3785.26</v>
      </c>
      <c r="T46" s="58">
        <v>0</v>
      </c>
    </row>
    <row r="47" spans="1:20" s="22" customFormat="1" ht="15">
      <c r="A47" s="59">
        <v>1</v>
      </c>
      <c r="B47" s="59">
        <v>1427</v>
      </c>
      <c r="C47" s="56" t="s">
        <v>45</v>
      </c>
      <c r="D47" s="57">
        <v>29298</v>
      </c>
      <c r="E47" s="59"/>
      <c r="F47" s="59">
        <v>2035</v>
      </c>
      <c r="G47" s="58">
        <v>9431.7000000000007</v>
      </c>
      <c r="H47" s="58">
        <v>1734.18</v>
      </c>
      <c r="I47" s="59" t="s">
        <v>496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58">
        <v>0</v>
      </c>
      <c r="Q47" s="58">
        <v>0</v>
      </c>
      <c r="R47" s="58">
        <v>0</v>
      </c>
      <c r="S47" s="58">
        <v>11165.88</v>
      </c>
      <c r="T47" s="58">
        <v>0</v>
      </c>
    </row>
    <row r="48" spans="1:20" s="22" customFormat="1" ht="15">
      <c r="A48" s="59">
        <v>1</v>
      </c>
      <c r="B48" s="59">
        <v>1429</v>
      </c>
      <c r="C48" s="56" t="s">
        <v>46</v>
      </c>
      <c r="D48" s="57">
        <v>29304</v>
      </c>
      <c r="E48" s="59"/>
      <c r="F48" s="59">
        <v>2006</v>
      </c>
      <c r="G48" s="58">
        <v>3114.15</v>
      </c>
      <c r="H48" s="58">
        <v>958.76</v>
      </c>
      <c r="I48" s="59" t="s">
        <v>496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4072.91</v>
      </c>
      <c r="T48" s="58">
        <v>0</v>
      </c>
    </row>
    <row r="49" spans="1:20" s="22" customFormat="1" ht="15">
      <c r="A49" s="59">
        <v>1</v>
      </c>
      <c r="B49" s="59">
        <v>1454</v>
      </c>
      <c r="C49" s="56" t="s">
        <v>47</v>
      </c>
      <c r="D49" s="57">
        <v>29319</v>
      </c>
      <c r="E49" s="59"/>
      <c r="F49" s="59">
        <v>2006</v>
      </c>
      <c r="G49" s="58">
        <v>2824.62</v>
      </c>
      <c r="H49" s="58">
        <v>904.48</v>
      </c>
      <c r="I49" s="59" t="s">
        <v>496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  <c r="O49" s="58">
        <v>0</v>
      </c>
      <c r="P49" s="58">
        <v>0</v>
      </c>
      <c r="Q49" s="58">
        <v>0</v>
      </c>
      <c r="R49" s="58">
        <v>0</v>
      </c>
      <c r="S49" s="58">
        <v>3729.1</v>
      </c>
      <c r="T49" s="58">
        <v>0</v>
      </c>
    </row>
    <row r="50" spans="1:20" s="22" customFormat="1" ht="15">
      <c r="A50" s="59">
        <v>1</v>
      </c>
      <c r="B50" s="59">
        <v>1475</v>
      </c>
      <c r="C50" s="56" t="s">
        <v>48</v>
      </c>
      <c r="D50" s="57">
        <v>29374</v>
      </c>
      <c r="E50" s="59"/>
      <c r="F50" s="59">
        <v>2008</v>
      </c>
      <c r="G50" s="58">
        <v>3114.15</v>
      </c>
      <c r="H50" s="58">
        <v>0</v>
      </c>
      <c r="I50" s="59" t="s">
        <v>496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3114.15</v>
      </c>
      <c r="T50" s="58">
        <v>0</v>
      </c>
    </row>
    <row r="51" spans="1:20" s="22" customFormat="1" ht="15">
      <c r="A51" s="59">
        <v>1</v>
      </c>
      <c r="B51" s="59">
        <v>1483</v>
      </c>
      <c r="C51" s="56" t="s">
        <v>49</v>
      </c>
      <c r="D51" s="57">
        <v>29397</v>
      </c>
      <c r="E51" s="59"/>
      <c r="F51" s="59">
        <v>2003</v>
      </c>
      <c r="G51" s="58">
        <v>1741.36</v>
      </c>
      <c r="H51" s="58">
        <v>0</v>
      </c>
      <c r="I51" s="59" t="s">
        <v>496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8">
        <v>0</v>
      </c>
      <c r="Q51" s="58">
        <v>0</v>
      </c>
      <c r="R51" s="58">
        <v>0</v>
      </c>
      <c r="S51" s="58">
        <v>1741.36</v>
      </c>
      <c r="T51" s="58">
        <v>0</v>
      </c>
    </row>
    <row r="52" spans="1:20" s="22" customFormat="1" ht="15">
      <c r="A52" s="59">
        <v>1</v>
      </c>
      <c r="B52" s="59">
        <v>1522</v>
      </c>
      <c r="C52" s="56" t="s">
        <v>50</v>
      </c>
      <c r="D52" s="57">
        <v>29622</v>
      </c>
      <c r="E52" s="59"/>
      <c r="F52" s="59">
        <v>2003</v>
      </c>
      <c r="G52" s="58">
        <v>1504.26</v>
      </c>
      <c r="H52" s="58">
        <v>0</v>
      </c>
      <c r="I52" s="59" t="s">
        <v>496</v>
      </c>
      <c r="J52" s="58">
        <v>0</v>
      </c>
      <c r="K52" s="58">
        <v>0</v>
      </c>
      <c r="L52" s="58">
        <v>0</v>
      </c>
      <c r="M52" s="58">
        <v>0</v>
      </c>
      <c r="N52" s="58">
        <v>0</v>
      </c>
      <c r="O52" s="58">
        <v>0</v>
      </c>
      <c r="P52" s="58">
        <v>0</v>
      </c>
      <c r="Q52" s="58">
        <v>0</v>
      </c>
      <c r="R52" s="58">
        <v>0</v>
      </c>
      <c r="S52" s="58">
        <v>1504.26</v>
      </c>
      <c r="T52" s="58">
        <v>0</v>
      </c>
    </row>
    <row r="53" spans="1:20" s="22" customFormat="1" ht="15">
      <c r="A53" s="59">
        <v>1</v>
      </c>
      <c r="B53" s="59">
        <v>1536</v>
      </c>
      <c r="C53" s="56" t="s">
        <v>51</v>
      </c>
      <c r="D53" s="57">
        <v>29675</v>
      </c>
      <c r="E53" s="59"/>
      <c r="F53" s="59">
        <v>2009</v>
      </c>
      <c r="G53" s="58">
        <v>2824.62</v>
      </c>
      <c r="H53" s="58">
        <v>0</v>
      </c>
      <c r="I53" s="59" t="s">
        <v>496</v>
      </c>
      <c r="J53" s="58">
        <v>0</v>
      </c>
      <c r="K53" s="58">
        <v>0</v>
      </c>
      <c r="L53" s="58">
        <v>0</v>
      </c>
      <c r="M53" s="58">
        <v>0</v>
      </c>
      <c r="N53" s="58">
        <v>0</v>
      </c>
      <c r="O53" s="58">
        <v>0</v>
      </c>
      <c r="P53" s="58">
        <v>0</v>
      </c>
      <c r="Q53" s="58">
        <v>0</v>
      </c>
      <c r="R53" s="58">
        <v>0</v>
      </c>
      <c r="S53" s="58">
        <v>2824.62</v>
      </c>
      <c r="T53" s="58">
        <v>0</v>
      </c>
    </row>
    <row r="54" spans="1:20" s="22" customFormat="1" ht="15">
      <c r="A54" s="59">
        <v>1</v>
      </c>
      <c r="B54" s="59">
        <v>1545</v>
      </c>
      <c r="C54" s="56" t="s">
        <v>52</v>
      </c>
      <c r="D54" s="57">
        <v>29762</v>
      </c>
      <c r="E54" s="59"/>
      <c r="F54" s="59">
        <v>2000</v>
      </c>
      <c r="G54" s="58">
        <v>2572.79</v>
      </c>
      <c r="H54" s="58">
        <v>803.34</v>
      </c>
      <c r="I54" s="59" t="s">
        <v>496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58">
        <v>0</v>
      </c>
      <c r="P54" s="58">
        <v>0</v>
      </c>
      <c r="Q54" s="58">
        <v>0</v>
      </c>
      <c r="R54" s="58">
        <v>0</v>
      </c>
      <c r="S54" s="58">
        <v>3376.13</v>
      </c>
      <c r="T54" s="58">
        <v>0</v>
      </c>
    </row>
    <row r="55" spans="1:20" s="22" customFormat="1" ht="15">
      <c r="A55" s="59">
        <v>1</v>
      </c>
      <c r="B55" s="59">
        <v>1549</v>
      </c>
      <c r="C55" s="56" t="s">
        <v>53</v>
      </c>
      <c r="D55" s="57">
        <v>29845</v>
      </c>
      <c r="E55" s="59"/>
      <c r="F55" s="59">
        <v>2009</v>
      </c>
      <c r="G55" s="58">
        <v>3269.86</v>
      </c>
      <c r="H55" s="58">
        <v>0</v>
      </c>
      <c r="I55" s="59" t="s">
        <v>496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8">
        <v>0</v>
      </c>
      <c r="Q55" s="58">
        <v>0</v>
      </c>
      <c r="R55" s="58">
        <v>0</v>
      </c>
      <c r="S55" s="58">
        <v>3269.86</v>
      </c>
      <c r="T55" s="58">
        <v>0</v>
      </c>
    </row>
    <row r="56" spans="1:20" s="22" customFormat="1" ht="15">
      <c r="A56" s="59">
        <v>1</v>
      </c>
      <c r="B56" s="59">
        <v>1553</v>
      </c>
      <c r="C56" s="56" t="s">
        <v>54</v>
      </c>
      <c r="D56" s="57">
        <v>29879</v>
      </c>
      <c r="E56" s="59"/>
      <c r="F56" s="59">
        <v>2003</v>
      </c>
      <c r="G56" s="58">
        <v>3127.25</v>
      </c>
      <c r="H56" s="58">
        <v>0</v>
      </c>
      <c r="I56" s="59" t="s">
        <v>496</v>
      </c>
      <c r="J56" s="58">
        <v>0</v>
      </c>
      <c r="K56" s="58">
        <v>0</v>
      </c>
      <c r="L56" s="58">
        <v>0</v>
      </c>
      <c r="M56" s="58">
        <v>0</v>
      </c>
      <c r="N56" s="58">
        <v>0</v>
      </c>
      <c r="O56" s="58">
        <v>0</v>
      </c>
      <c r="P56" s="58">
        <v>0</v>
      </c>
      <c r="Q56" s="58">
        <v>0</v>
      </c>
      <c r="R56" s="58">
        <v>0</v>
      </c>
      <c r="S56" s="58">
        <v>3127.25</v>
      </c>
      <c r="T56" s="58">
        <v>0</v>
      </c>
    </row>
    <row r="57" spans="1:20" s="22" customFormat="1" ht="15">
      <c r="A57" s="59">
        <v>1</v>
      </c>
      <c r="B57" s="59">
        <v>1554</v>
      </c>
      <c r="C57" s="56" t="s">
        <v>55</v>
      </c>
      <c r="D57" s="57">
        <v>29886</v>
      </c>
      <c r="E57" s="59"/>
      <c r="F57" s="59">
        <v>2009</v>
      </c>
      <c r="G57" s="58">
        <v>3680.78</v>
      </c>
      <c r="H57" s="58">
        <v>1150.28</v>
      </c>
      <c r="I57" s="59" t="s">
        <v>496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8">
        <v>0</v>
      </c>
      <c r="P57" s="58">
        <v>0</v>
      </c>
      <c r="Q57" s="58">
        <v>0</v>
      </c>
      <c r="R57" s="58">
        <v>0</v>
      </c>
      <c r="S57" s="58">
        <v>4831.0600000000004</v>
      </c>
      <c r="T57" s="58">
        <v>0</v>
      </c>
    </row>
    <row r="58" spans="1:20" s="22" customFormat="1" ht="15">
      <c r="A58" s="59">
        <v>1</v>
      </c>
      <c r="B58" s="59">
        <v>1561</v>
      </c>
      <c r="C58" s="56" t="s">
        <v>56</v>
      </c>
      <c r="D58" s="57">
        <v>29983</v>
      </c>
      <c r="E58" s="59"/>
      <c r="F58" s="59">
        <v>2003</v>
      </c>
      <c r="G58" s="58">
        <v>1504.26</v>
      </c>
      <c r="H58" s="58">
        <v>0</v>
      </c>
      <c r="I58" s="59" t="s">
        <v>496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58">
        <v>1504.26</v>
      </c>
      <c r="T58" s="58">
        <v>0</v>
      </c>
    </row>
    <row r="59" spans="1:20" s="22" customFormat="1" ht="15">
      <c r="A59" s="59">
        <v>1</v>
      </c>
      <c r="B59" s="59">
        <v>1588</v>
      </c>
      <c r="C59" s="56" t="s">
        <v>57</v>
      </c>
      <c r="D59" s="57">
        <v>30034</v>
      </c>
      <c r="E59" s="59"/>
      <c r="F59" s="59">
        <v>2003</v>
      </c>
      <c r="G59" s="58">
        <v>1579.46</v>
      </c>
      <c r="H59" s="58">
        <v>0</v>
      </c>
      <c r="I59" s="59" t="s">
        <v>496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1579.46</v>
      </c>
      <c r="T59" s="58">
        <v>0</v>
      </c>
    </row>
    <row r="60" spans="1:20" s="22" customFormat="1" ht="15">
      <c r="A60" s="59">
        <v>1</v>
      </c>
      <c r="B60" s="59">
        <v>1589</v>
      </c>
      <c r="C60" s="56" t="s">
        <v>58</v>
      </c>
      <c r="D60" s="57">
        <v>30034</v>
      </c>
      <c r="E60" s="59"/>
      <c r="F60" s="59">
        <v>2003</v>
      </c>
      <c r="G60" s="58">
        <v>1504.26</v>
      </c>
      <c r="H60" s="58">
        <v>0</v>
      </c>
      <c r="I60" s="59" t="s">
        <v>496</v>
      </c>
      <c r="J60" s="58">
        <v>0</v>
      </c>
      <c r="K60" s="58">
        <v>0</v>
      </c>
      <c r="L60" s="58">
        <v>0</v>
      </c>
      <c r="M60" s="58">
        <v>0</v>
      </c>
      <c r="N60" s="58">
        <v>0</v>
      </c>
      <c r="O60" s="58">
        <v>0</v>
      </c>
      <c r="P60" s="58">
        <v>0</v>
      </c>
      <c r="Q60" s="58">
        <v>0</v>
      </c>
      <c r="R60" s="58">
        <v>0</v>
      </c>
      <c r="S60" s="58">
        <v>1504.26</v>
      </c>
      <c r="T60" s="58">
        <v>0</v>
      </c>
    </row>
    <row r="61" spans="1:20" s="22" customFormat="1" ht="15">
      <c r="A61" s="59">
        <v>1</v>
      </c>
      <c r="B61" s="59">
        <v>1596</v>
      </c>
      <c r="C61" s="56" t="s">
        <v>59</v>
      </c>
      <c r="D61" s="57">
        <v>30041</v>
      </c>
      <c r="E61" s="59"/>
      <c r="F61" s="59">
        <v>2004</v>
      </c>
      <c r="G61" s="58">
        <v>2116.63</v>
      </c>
      <c r="H61" s="58">
        <v>0</v>
      </c>
      <c r="I61" s="59" t="s">
        <v>496</v>
      </c>
      <c r="J61" s="58">
        <v>0</v>
      </c>
      <c r="K61" s="58">
        <v>0</v>
      </c>
      <c r="L61" s="58">
        <v>0</v>
      </c>
      <c r="M61" s="58">
        <v>0</v>
      </c>
      <c r="N61" s="58">
        <v>0</v>
      </c>
      <c r="O61" s="58">
        <v>0</v>
      </c>
      <c r="P61" s="58">
        <v>0</v>
      </c>
      <c r="Q61" s="58">
        <v>0</v>
      </c>
      <c r="R61" s="58">
        <v>0</v>
      </c>
      <c r="S61" s="58">
        <v>2116.63</v>
      </c>
      <c r="T61" s="58">
        <v>0</v>
      </c>
    </row>
    <row r="62" spans="1:20" s="22" customFormat="1" ht="15">
      <c r="A62" s="59">
        <v>1</v>
      </c>
      <c r="B62" s="59">
        <v>1597</v>
      </c>
      <c r="C62" s="56" t="s">
        <v>60</v>
      </c>
      <c r="D62" s="57">
        <v>30053</v>
      </c>
      <c r="E62" s="59"/>
      <c r="F62" s="59">
        <v>2009</v>
      </c>
      <c r="G62" s="58">
        <v>3114.15</v>
      </c>
      <c r="H62" s="58">
        <v>0</v>
      </c>
      <c r="I62" s="59" t="s">
        <v>496</v>
      </c>
      <c r="J62" s="58">
        <v>0</v>
      </c>
      <c r="K62" s="58">
        <v>0</v>
      </c>
      <c r="L62" s="58">
        <v>0</v>
      </c>
      <c r="M62" s="58">
        <v>0</v>
      </c>
      <c r="N62" s="58">
        <v>0</v>
      </c>
      <c r="O62" s="58">
        <v>0</v>
      </c>
      <c r="P62" s="58">
        <v>0</v>
      </c>
      <c r="Q62" s="58">
        <v>0</v>
      </c>
      <c r="R62" s="58">
        <v>0</v>
      </c>
      <c r="S62" s="58">
        <v>3114.15</v>
      </c>
      <c r="T62" s="58">
        <v>0</v>
      </c>
    </row>
    <row r="63" spans="1:20" s="22" customFormat="1" ht="15">
      <c r="A63" s="59">
        <v>1</v>
      </c>
      <c r="B63" s="59">
        <v>1631</v>
      </c>
      <c r="C63" s="56" t="s">
        <v>61</v>
      </c>
      <c r="D63" s="57">
        <v>30176</v>
      </c>
      <c r="E63" s="59"/>
      <c r="F63" s="59">
        <v>2000</v>
      </c>
      <c r="G63" s="58">
        <v>1919.86</v>
      </c>
      <c r="H63" s="58">
        <v>0</v>
      </c>
      <c r="I63" s="59" t="s">
        <v>496</v>
      </c>
      <c r="J63" s="58">
        <v>0</v>
      </c>
      <c r="K63" s="58">
        <v>0</v>
      </c>
      <c r="L63" s="58">
        <v>0</v>
      </c>
      <c r="M63" s="58">
        <v>0</v>
      </c>
      <c r="N63" s="58">
        <v>0</v>
      </c>
      <c r="O63" s="58">
        <v>0</v>
      </c>
      <c r="P63" s="58">
        <v>0</v>
      </c>
      <c r="Q63" s="58">
        <v>0</v>
      </c>
      <c r="R63" s="58">
        <v>0</v>
      </c>
      <c r="S63" s="58">
        <v>1919.86</v>
      </c>
      <c r="T63" s="58">
        <v>0</v>
      </c>
    </row>
    <row r="64" spans="1:20" s="22" customFormat="1" ht="15">
      <c r="A64" s="59">
        <v>1</v>
      </c>
      <c r="B64" s="59">
        <v>1641</v>
      </c>
      <c r="C64" s="56" t="s">
        <v>62</v>
      </c>
      <c r="D64" s="57">
        <v>30384</v>
      </c>
      <c r="E64" s="59"/>
      <c r="F64" s="59">
        <v>2003</v>
      </c>
      <c r="G64" s="58">
        <v>1919.86</v>
      </c>
      <c r="H64" s="58">
        <v>0</v>
      </c>
      <c r="I64" s="59" t="s">
        <v>496</v>
      </c>
      <c r="J64" s="58">
        <v>0</v>
      </c>
      <c r="K64" s="58">
        <v>0</v>
      </c>
      <c r="L64" s="58">
        <v>0</v>
      </c>
      <c r="M64" s="58">
        <v>0</v>
      </c>
      <c r="N64" s="58">
        <v>0</v>
      </c>
      <c r="O64" s="58">
        <v>0</v>
      </c>
      <c r="P64" s="58">
        <v>0</v>
      </c>
      <c r="Q64" s="58">
        <v>0</v>
      </c>
      <c r="R64" s="58">
        <v>0</v>
      </c>
      <c r="S64" s="58">
        <v>1919.86</v>
      </c>
      <c r="T64" s="58">
        <v>0</v>
      </c>
    </row>
    <row r="65" spans="1:20" s="22" customFormat="1" ht="15">
      <c r="A65" s="59">
        <v>1</v>
      </c>
      <c r="B65" s="59">
        <v>1650</v>
      </c>
      <c r="C65" s="56" t="s">
        <v>63</v>
      </c>
      <c r="D65" s="57">
        <v>30411</v>
      </c>
      <c r="E65" s="59"/>
      <c r="F65" s="59">
        <v>2003</v>
      </c>
      <c r="G65" s="58">
        <v>1741.36</v>
      </c>
      <c r="H65" s="58">
        <v>0</v>
      </c>
      <c r="I65" s="59" t="s">
        <v>496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8">
        <v>0</v>
      </c>
      <c r="P65" s="58">
        <v>0</v>
      </c>
      <c r="Q65" s="58">
        <v>0</v>
      </c>
      <c r="R65" s="58">
        <v>0</v>
      </c>
      <c r="S65" s="58">
        <v>1741.36</v>
      </c>
      <c r="T65" s="58">
        <v>0</v>
      </c>
    </row>
    <row r="66" spans="1:20" s="22" customFormat="1" ht="15">
      <c r="A66" s="59">
        <v>1</v>
      </c>
      <c r="B66" s="59">
        <v>1652</v>
      </c>
      <c r="C66" s="56" t="s">
        <v>64</v>
      </c>
      <c r="D66" s="57">
        <v>30410</v>
      </c>
      <c r="E66" s="59"/>
      <c r="F66" s="59">
        <v>2003</v>
      </c>
      <c r="G66" s="58">
        <v>1741.36</v>
      </c>
      <c r="H66" s="58">
        <v>0</v>
      </c>
      <c r="I66" s="59" t="s">
        <v>496</v>
      </c>
      <c r="J66" s="58">
        <v>0</v>
      </c>
      <c r="K66" s="58">
        <v>0</v>
      </c>
      <c r="L66" s="58">
        <v>0</v>
      </c>
      <c r="M66" s="58">
        <v>0</v>
      </c>
      <c r="N66" s="58">
        <v>0</v>
      </c>
      <c r="O66" s="58">
        <v>0</v>
      </c>
      <c r="P66" s="58">
        <v>0</v>
      </c>
      <c r="Q66" s="58">
        <v>0</v>
      </c>
      <c r="R66" s="58">
        <v>0</v>
      </c>
      <c r="S66" s="58">
        <v>1741.36</v>
      </c>
      <c r="T66" s="58">
        <v>0</v>
      </c>
    </row>
    <row r="67" spans="1:20" s="22" customFormat="1" ht="15">
      <c r="A67" s="59">
        <v>1</v>
      </c>
      <c r="B67" s="59">
        <v>1665</v>
      </c>
      <c r="C67" s="56" t="s">
        <v>65</v>
      </c>
      <c r="D67" s="57">
        <v>31019</v>
      </c>
      <c r="E67" s="59"/>
      <c r="F67" s="59">
        <v>2004</v>
      </c>
      <c r="G67" s="58">
        <v>1919.86</v>
      </c>
      <c r="H67" s="58">
        <v>0</v>
      </c>
      <c r="I67" s="59" t="s">
        <v>496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58">
        <v>0</v>
      </c>
      <c r="Q67" s="58">
        <v>0</v>
      </c>
      <c r="R67" s="58">
        <v>0</v>
      </c>
      <c r="S67" s="58">
        <v>1919.86</v>
      </c>
      <c r="T67" s="58">
        <v>0</v>
      </c>
    </row>
    <row r="68" spans="1:20" s="22" customFormat="1" ht="15">
      <c r="A68" s="59">
        <v>1</v>
      </c>
      <c r="B68" s="59">
        <v>1672</v>
      </c>
      <c r="C68" s="56" t="s">
        <v>66</v>
      </c>
      <c r="D68" s="57">
        <v>31231</v>
      </c>
      <c r="E68" s="59"/>
      <c r="F68" s="59">
        <v>2000</v>
      </c>
      <c r="G68" s="58">
        <v>1919.86</v>
      </c>
      <c r="H68" s="58">
        <v>0</v>
      </c>
      <c r="I68" s="59" t="s">
        <v>496</v>
      </c>
      <c r="J68" s="58">
        <v>0</v>
      </c>
      <c r="K68" s="58">
        <v>0</v>
      </c>
      <c r="L68" s="58">
        <v>0</v>
      </c>
      <c r="M68" s="58">
        <v>0</v>
      </c>
      <c r="N68" s="58">
        <v>0</v>
      </c>
      <c r="O68" s="58">
        <v>0</v>
      </c>
      <c r="P68" s="58">
        <v>0</v>
      </c>
      <c r="Q68" s="58">
        <v>0</v>
      </c>
      <c r="R68" s="58">
        <v>0</v>
      </c>
      <c r="S68" s="58">
        <v>1919.86</v>
      </c>
      <c r="T68" s="58">
        <v>0</v>
      </c>
    </row>
    <row r="69" spans="1:20" s="22" customFormat="1" ht="15">
      <c r="A69" s="59">
        <v>1</v>
      </c>
      <c r="B69" s="59">
        <v>1674</v>
      </c>
      <c r="C69" s="56" t="s">
        <v>67</v>
      </c>
      <c r="D69" s="57">
        <v>31231</v>
      </c>
      <c r="E69" s="59"/>
      <c r="F69" s="59">
        <v>2003</v>
      </c>
      <c r="G69" s="58">
        <v>1579.46</v>
      </c>
      <c r="H69" s="58">
        <v>0</v>
      </c>
      <c r="I69" s="59" t="s">
        <v>496</v>
      </c>
      <c r="J69" s="58">
        <v>0</v>
      </c>
      <c r="K69" s="58">
        <v>0</v>
      </c>
      <c r="L69" s="58">
        <v>0</v>
      </c>
      <c r="M69" s="58">
        <v>0</v>
      </c>
      <c r="N69" s="58">
        <v>0</v>
      </c>
      <c r="O69" s="58">
        <v>0</v>
      </c>
      <c r="P69" s="58">
        <v>0</v>
      </c>
      <c r="Q69" s="58">
        <v>0</v>
      </c>
      <c r="R69" s="58">
        <v>0</v>
      </c>
      <c r="S69" s="58">
        <v>1579.46</v>
      </c>
      <c r="T69" s="58">
        <v>0</v>
      </c>
    </row>
    <row r="70" spans="1:20" s="22" customFormat="1" ht="15">
      <c r="A70" s="59">
        <v>16</v>
      </c>
      <c r="B70" s="59">
        <v>1682</v>
      </c>
      <c r="C70" s="56" t="s">
        <v>437</v>
      </c>
      <c r="D70" s="57">
        <v>31232</v>
      </c>
      <c r="E70" s="59"/>
      <c r="F70" s="59">
        <v>2005</v>
      </c>
      <c r="G70" s="58">
        <v>2572.79</v>
      </c>
      <c r="H70" s="58">
        <v>0</v>
      </c>
      <c r="I70" s="59" t="s">
        <v>496</v>
      </c>
      <c r="J70" s="58">
        <v>0</v>
      </c>
      <c r="K70" s="58">
        <v>0</v>
      </c>
      <c r="L70" s="58">
        <v>0</v>
      </c>
      <c r="M70" s="58">
        <v>0</v>
      </c>
      <c r="N70" s="58">
        <v>0</v>
      </c>
      <c r="O70" s="58">
        <v>0</v>
      </c>
      <c r="P70" s="58">
        <v>0</v>
      </c>
      <c r="Q70" s="58">
        <v>0</v>
      </c>
      <c r="R70" s="58">
        <v>0</v>
      </c>
      <c r="S70" s="58">
        <v>2572.79</v>
      </c>
      <c r="T70" s="58">
        <v>0</v>
      </c>
    </row>
    <row r="71" spans="1:20" s="22" customFormat="1" ht="15">
      <c r="A71" s="59">
        <v>2</v>
      </c>
      <c r="B71" s="59">
        <v>1683</v>
      </c>
      <c r="C71" s="56" t="s">
        <v>475</v>
      </c>
      <c r="D71" s="57">
        <v>31232</v>
      </c>
      <c r="E71" s="59"/>
      <c r="F71" s="59">
        <v>2005</v>
      </c>
      <c r="G71" s="58">
        <v>2572.79</v>
      </c>
      <c r="H71" s="58">
        <v>0</v>
      </c>
      <c r="I71" s="59" t="s">
        <v>496</v>
      </c>
      <c r="J71" s="58">
        <v>0</v>
      </c>
      <c r="K71" s="58">
        <v>0</v>
      </c>
      <c r="L71" s="58">
        <v>0</v>
      </c>
      <c r="M71" s="58">
        <v>0</v>
      </c>
      <c r="N71" s="58">
        <v>0</v>
      </c>
      <c r="O71" s="58">
        <v>0</v>
      </c>
      <c r="P71" s="58">
        <v>0</v>
      </c>
      <c r="Q71" s="58">
        <v>0</v>
      </c>
      <c r="R71" s="58">
        <v>0</v>
      </c>
      <c r="S71" s="58">
        <v>2572.79</v>
      </c>
      <c r="T71" s="58">
        <v>0</v>
      </c>
    </row>
    <row r="72" spans="1:20" s="22" customFormat="1" ht="15">
      <c r="A72" s="59">
        <v>51</v>
      </c>
      <c r="B72" s="59">
        <v>1726</v>
      </c>
      <c r="C72" s="56" t="s">
        <v>476</v>
      </c>
      <c r="D72" s="57">
        <v>32084</v>
      </c>
      <c r="E72" s="59"/>
      <c r="F72" s="59">
        <v>2005</v>
      </c>
      <c r="G72" s="58">
        <v>2572.79</v>
      </c>
      <c r="H72" s="58">
        <v>0</v>
      </c>
      <c r="I72" s="59" t="s">
        <v>496</v>
      </c>
      <c r="J72" s="58">
        <v>0</v>
      </c>
      <c r="K72" s="58">
        <v>0</v>
      </c>
      <c r="L72" s="58">
        <v>0</v>
      </c>
      <c r="M72" s="58">
        <v>0</v>
      </c>
      <c r="N72" s="58">
        <v>0</v>
      </c>
      <c r="O72" s="58">
        <v>0</v>
      </c>
      <c r="P72" s="58">
        <v>0</v>
      </c>
      <c r="Q72" s="58">
        <v>0</v>
      </c>
      <c r="R72" s="58">
        <v>0</v>
      </c>
      <c r="S72" s="58">
        <v>2572.79</v>
      </c>
      <c r="T72" s="58">
        <v>0</v>
      </c>
    </row>
    <row r="73" spans="1:20" s="22" customFormat="1" ht="15">
      <c r="A73" s="59">
        <v>1</v>
      </c>
      <c r="B73" s="59">
        <v>1741</v>
      </c>
      <c r="C73" s="56" t="s">
        <v>68</v>
      </c>
      <c r="D73" s="57">
        <v>32106</v>
      </c>
      <c r="E73" s="59"/>
      <c r="F73" s="59">
        <v>2003</v>
      </c>
      <c r="G73" s="58">
        <v>2701.41</v>
      </c>
      <c r="H73" s="58">
        <v>0</v>
      </c>
      <c r="I73" s="59" t="s">
        <v>496</v>
      </c>
      <c r="J73" s="58">
        <v>0</v>
      </c>
      <c r="K73" s="58">
        <v>0</v>
      </c>
      <c r="L73" s="58">
        <v>0</v>
      </c>
      <c r="M73" s="58">
        <v>0</v>
      </c>
      <c r="N73" s="58">
        <v>0</v>
      </c>
      <c r="O73" s="58">
        <v>0</v>
      </c>
      <c r="P73" s="58">
        <v>0</v>
      </c>
      <c r="Q73" s="58">
        <v>0</v>
      </c>
      <c r="R73" s="58">
        <v>0</v>
      </c>
      <c r="S73" s="58">
        <v>2701.41</v>
      </c>
      <c r="T73" s="58">
        <v>0</v>
      </c>
    </row>
    <row r="74" spans="1:20" s="22" customFormat="1" ht="15">
      <c r="A74" s="59">
        <v>1</v>
      </c>
      <c r="B74" s="59">
        <v>1749</v>
      </c>
      <c r="C74" s="56" t="s">
        <v>69</v>
      </c>
      <c r="D74" s="57">
        <v>32111</v>
      </c>
      <c r="E74" s="59"/>
      <c r="F74" s="59">
        <v>2009</v>
      </c>
      <c r="G74" s="58">
        <v>1911.8</v>
      </c>
      <c r="H74" s="58">
        <v>0</v>
      </c>
      <c r="I74" s="59" t="s">
        <v>496</v>
      </c>
      <c r="J74" s="58">
        <v>0</v>
      </c>
      <c r="K74" s="58">
        <v>0</v>
      </c>
      <c r="L74" s="58">
        <v>0</v>
      </c>
      <c r="M74" s="58">
        <v>0</v>
      </c>
      <c r="N74" s="58">
        <v>0</v>
      </c>
      <c r="O74" s="58">
        <v>0</v>
      </c>
      <c r="P74" s="58">
        <v>0</v>
      </c>
      <c r="Q74" s="58">
        <v>0</v>
      </c>
      <c r="R74" s="58">
        <v>0</v>
      </c>
      <c r="S74" s="58">
        <v>1911.8</v>
      </c>
      <c r="T74" s="58">
        <v>0</v>
      </c>
    </row>
    <row r="75" spans="1:20" s="22" customFormat="1" ht="15">
      <c r="A75" s="59">
        <v>1</v>
      </c>
      <c r="B75" s="59">
        <v>1774</v>
      </c>
      <c r="C75" s="56" t="s">
        <v>70</v>
      </c>
      <c r="D75" s="57">
        <v>32162</v>
      </c>
      <c r="E75" s="59"/>
      <c r="F75" s="59">
        <v>2003</v>
      </c>
      <c r="G75" s="58">
        <v>2015.85</v>
      </c>
      <c r="H75" s="58">
        <v>0</v>
      </c>
      <c r="I75" s="59" t="s">
        <v>496</v>
      </c>
      <c r="J75" s="58">
        <v>0</v>
      </c>
      <c r="K75" s="58">
        <v>0</v>
      </c>
      <c r="L75" s="58">
        <v>0</v>
      </c>
      <c r="M75" s="58">
        <v>0</v>
      </c>
      <c r="N75" s="58">
        <v>0</v>
      </c>
      <c r="O75" s="58">
        <v>0</v>
      </c>
      <c r="P75" s="58">
        <v>0</v>
      </c>
      <c r="Q75" s="58">
        <v>0</v>
      </c>
      <c r="R75" s="58">
        <v>0</v>
      </c>
      <c r="S75" s="58">
        <v>2015.85</v>
      </c>
      <c r="T75" s="58">
        <v>0</v>
      </c>
    </row>
    <row r="76" spans="1:20" s="22" customFormat="1" ht="15">
      <c r="A76" s="59">
        <v>1</v>
      </c>
      <c r="B76" s="59">
        <v>1794</v>
      </c>
      <c r="C76" s="56" t="s">
        <v>71</v>
      </c>
      <c r="D76" s="57">
        <v>32216</v>
      </c>
      <c r="E76" s="59"/>
      <c r="F76" s="59">
        <v>2018</v>
      </c>
      <c r="G76" s="58">
        <v>3605.03</v>
      </c>
      <c r="H76" s="58">
        <v>0</v>
      </c>
      <c r="I76" s="59" t="s">
        <v>496</v>
      </c>
      <c r="J76" s="58">
        <v>0</v>
      </c>
      <c r="K76" s="58">
        <v>0</v>
      </c>
      <c r="L76" s="58">
        <v>0</v>
      </c>
      <c r="M76" s="58">
        <v>0</v>
      </c>
      <c r="N76" s="58">
        <v>0</v>
      </c>
      <c r="O76" s="58">
        <v>0</v>
      </c>
      <c r="P76" s="58">
        <v>0</v>
      </c>
      <c r="Q76" s="58">
        <v>0</v>
      </c>
      <c r="R76" s="58">
        <v>0</v>
      </c>
      <c r="S76" s="58">
        <v>3605.03</v>
      </c>
      <c r="T76" s="58">
        <v>0</v>
      </c>
    </row>
    <row r="77" spans="1:20" s="22" customFormat="1" ht="15">
      <c r="A77" s="59">
        <v>1</v>
      </c>
      <c r="B77" s="59">
        <v>1796</v>
      </c>
      <c r="C77" s="56" t="s">
        <v>72</v>
      </c>
      <c r="D77" s="57">
        <v>32216</v>
      </c>
      <c r="E77" s="59"/>
      <c r="F77" s="59">
        <v>2003</v>
      </c>
      <c r="G77" s="58">
        <v>1579.46</v>
      </c>
      <c r="H77" s="58">
        <v>0</v>
      </c>
      <c r="I77" s="59" t="s">
        <v>496</v>
      </c>
      <c r="J77" s="58">
        <v>0</v>
      </c>
      <c r="K77" s="58">
        <v>0</v>
      </c>
      <c r="L77" s="58">
        <v>0</v>
      </c>
      <c r="M77" s="58">
        <v>0</v>
      </c>
      <c r="N77" s="58">
        <v>0</v>
      </c>
      <c r="O77" s="58">
        <v>0</v>
      </c>
      <c r="P77" s="58">
        <v>0</v>
      </c>
      <c r="Q77" s="58">
        <v>0</v>
      </c>
      <c r="R77" s="58">
        <v>0</v>
      </c>
      <c r="S77" s="58">
        <v>1579.46</v>
      </c>
      <c r="T77" s="58">
        <v>0</v>
      </c>
    </row>
    <row r="78" spans="1:20" s="22" customFormat="1" ht="15">
      <c r="A78" s="59">
        <v>1</v>
      </c>
      <c r="B78" s="59">
        <v>1809</v>
      </c>
      <c r="C78" s="56" t="s">
        <v>73</v>
      </c>
      <c r="D78" s="57">
        <v>32371</v>
      </c>
      <c r="E78" s="59"/>
      <c r="F78" s="59">
        <v>2016</v>
      </c>
      <c r="G78" s="58">
        <v>2690.11</v>
      </c>
      <c r="H78" s="58">
        <v>0</v>
      </c>
      <c r="I78" s="59" t="s">
        <v>496</v>
      </c>
      <c r="J78" s="58">
        <v>0</v>
      </c>
      <c r="K78" s="58">
        <v>0</v>
      </c>
      <c r="L78" s="58">
        <v>0</v>
      </c>
      <c r="M78" s="58">
        <v>0</v>
      </c>
      <c r="N78" s="58">
        <v>0</v>
      </c>
      <c r="O78" s="58">
        <v>0</v>
      </c>
      <c r="P78" s="58">
        <v>0</v>
      </c>
      <c r="Q78" s="58">
        <v>0</v>
      </c>
      <c r="R78" s="58">
        <v>0</v>
      </c>
      <c r="S78" s="58">
        <v>2690.11</v>
      </c>
      <c r="T78" s="58">
        <v>0</v>
      </c>
    </row>
    <row r="79" spans="1:20" s="22" customFormat="1" ht="15">
      <c r="A79" s="59">
        <v>1</v>
      </c>
      <c r="B79" s="59">
        <v>1821</v>
      </c>
      <c r="C79" s="56" t="s">
        <v>74</v>
      </c>
      <c r="D79" s="57">
        <v>32414</v>
      </c>
      <c r="E79" s="59"/>
      <c r="F79" s="59">
        <v>2002</v>
      </c>
      <c r="G79" s="58">
        <v>1919.86</v>
      </c>
      <c r="H79" s="58">
        <v>1498.04</v>
      </c>
      <c r="I79" s="59" t="s">
        <v>496</v>
      </c>
      <c r="J79" s="58">
        <v>0</v>
      </c>
      <c r="K79" s="58">
        <v>0</v>
      </c>
      <c r="L79" s="58">
        <v>0</v>
      </c>
      <c r="M79" s="58">
        <v>0</v>
      </c>
      <c r="N79" s="58">
        <v>0</v>
      </c>
      <c r="O79" s="58">
        <v>0</v>
      </c>
      <c r="P79" s="58">
        <v>0</v>
      </c>
      <c r="Q79" s="58">
        <v>0</v>
      </c>
      <c r="R79" s="58">
        <v>0</v>
      </c>
      <c r="S79" s="58">
        <v>3417.9</v>
      </c>
      <c r="T79" s="58">
        <v>0</v>
      </c>
    </row>
    <row r="80" spans="1:20" s="22" customFormat="1" ht="15">
      <c r="A80" s="59">
        <v>1</v>
      </c>
      <c r="B80" s="59">
        <v>1822</v>
      </c>
      <c r="C80" s="56" t="s">
        <v>75</v>
      </c>
      <c r="D80" s="57">
        <v>32420</v>
      </c>
      <c r="E80" s="59"/>
      <c r="F80" s="59">
        <v>2000</v>
      </c>
      <c r="G80" s="58">
        <v>1432.61</v>
      </c>
      <c r="H80" s="58">
        <v>0</v>
      </c>
      <c r="I80" s="59" t="s">
        <v>496</v>
      </c>
      <c r="J80" s="58">
        <v>0</v>
      </c>
      <c r="K80" s="58">
        <v>0</v>
      </c>
      <c r="L80" s="58">
        <v>0</v>
      </c>
      <c r="M80" s="58">
        <v>0</v>
      </c>
      <c r="N80" s="58">
        <v>0</v>
      </c>
      <c r="O80" s="58">
        <v>0</v>
      </c>
      <c r="P80" s="58">
        <v>0</v>
      </c>
      <c r="Q80" s="58">
        <v>0</v>
      </c>
      <c r="R80" s="58">
        <v>0</v>
      </c>
      <c r="S80" s="58">
        <v>1432.61</v>
      </c>
      <c r="T80" s="58">
        <v>0</v>
      </c>
    </row>
    <row r="81" spans="1:20" s="22" customFormat="1" ht="15">
      <c r="A81" s="59">
        <v>1</v>
      </c>
      <c r="B81" s="59">
        <v>1906</v>
      </c>
      <c r="C81" s="56" t="s">
        <v>76</v>
      </c>
      <c r="D81" s="57">
        <v>32909</v>
      </c>
      <c r="E81" s="59"/>
      <c r="F81" s="59">
        <v>2009</v>
      </c>
      <c r="G81" s="58">
        <v>2965.86</v>
      </c>
      <c r="H81" s="58">
        <v>0</v>
      </c>
      <c r="I81" s="59" t="s">
        <v>496</v>
      </c>
      <c r="J81" s="58">
        <v>0</v>
      </c>
      <c r="K81" s="58">
        <v>0</v>
      </c>
      <c r="L81" s="58">
        <v>0</v>
      </c>
      <c r="M81" s="58">
        <v>0</v>
      </c>
      <c r="N81" s="58">
        <v>0</v>
      </c>
      <c r="O81" s="58">
        <v>0</v>
      </c>
      <c r="P81" s="58">
        <v>0</v>
      </c>
      <c r="Q81" s="58">
        <v>0</v>
      </c>
      <c r="R81" s="58">
        <v>0</v>
      </c>
      <c r="S81" s="58">
        <v>2965.86</v>
      </c>
      <c r="T81" s="58">
        <v>0</v>
      </c>
    </row>
    <row r="82" spans="1:20" s="22" customFormat="1" ht="15">
      <c r="A82" s="59">
        <v>1</v>
      </c>
      <c r="B82" s="59">
        <v>1907</v>
      </c>
      <c r="C82" s="56" t="s">
        <v>77</v>
      </c>
      <c r="D82" s="57">
        <v>32909</v>
      </c>
      <c r="E82" s="59"/>
      <c r="F82" s="59">
        <v>2007</v>
      </c>
      <c r="G82" s="58">
        <v>3785.26</v>
      </c>
      <c r="H82" s="58">
        <v>0</v>
      </c>
      <c r="I82" s="59" t="s">
        <v>496</v>
      </c>
      <c r="J82" s="58">
        <v>1993.92</v>
      </c>
      <c r="K82" s="58">
        <v>0</v>
      </c>
      <c r="L82" s="58">
        <v>0</v>
      </c>
      <c r="M82" s="58">
        <v>0</v>
      </c>
      <c r="N82" s="58">
        <v>0</v>
      </c>
      <c r="O82" s="58">
        <v>0</v>
      </c>
      <c r="P82" s="58">
        <v>0</v>
      </c>
      <c r="Q82" s="58">
        <v>0</v>
      </c>
      <c r="R82" s="58">
        <v>0</v>
      </c>
      <c r="S82" s="58">
        <v>3785.26</v>
      </c>
      <c r="T82" s="58">
        <v>1993.92</v>
      </c>
    </row>
    <row r="83" spans="1:20" s="22" customFormat="1" ht="15">
      <c r="A83" s="59">
        <v>1</v>
      </c>
      <c r="B83" s="59">
        <v>1908</v>
      </c>
      <c r="C83" s="56" t="s">
        <v>78</v>
      </c>
      <c r="D83" s="57">
        <v>32909</v>
      </c>
      <c r="E83" s="59"/>
      <c r="F83" s="59">
        <v>2009</v>
      </c>
      <c r="G83" s="58">
        <v>3269.86</v>
      </c>
      <c r="H83" s="58">
        <v>0</v>
      </c>
      <c r="I83" s="59" t="s">
        <v>496</v>
      </c>
      <c r="J83" s="58">
        <v>0</v>
      </c>
      <c r="K83" s="58">
        <v>0</v>
      </c>
      <c r="L83" s="58">
        <v>0</v>
      </c>
      <c r="M83" s="58">
        <v>0</v>
      </c>
      <c r="N83" s="58">
        <v>3000</v>
      </c>
      <c r="O83" s="58">
        <v>0</v>
      </c>
      <c r="P83" s="58">
        <v>0</v>
      </c>
      <c r="Q83" s="58">
        <v>0</v>
      </c>
      <c r="R83" s="58">
        <v>0</v>
      </c>
      <c r="S83" s="58">
        <v>3269.86</v>
      </c>
      <c r="T83" s="58">
        <v>3000</v>
      </c>
    </row>
    <row r="84" spans="1:20" s="22" customFormat="1" ht="15">
      <c r="A84" s="59">
        <v>1</v>
      </c>
      <c r="B84" s="59">
        <v>1909</v>
      </c>
      <c r="C84" s="56" t="s">
        <v>79</v>
      </c>
      <c r="D84" s="57">
        <v>32909</v>
      </c>
      <c r="E84" s="59"/>
      <c r="F84" s="59">
        <v>2003</v>
      </c>
      <c r="G84" s="58">
        <v>2572.79</v>
      </c>
      <c r="H84" s="58">
        <v>0</v>
      </c>
      <c r="I84" s="59" t="s">
        <v>496</v>
      </c>
      <c r="J84" s="58">
        <v>0</v>
      </c>
      <c r="K84" s="58">
        <v>0</v>
      </c>
      <c r="L84" s="58">
        <v>0</v>
      </c>
      <c r="M84" s="58">
        <v>0</v>
      </c>
      <c r="N84" s="58">
        <v>0</v>
      </c>
      <c r="O84" s="58">
        <v>0</v>
      </c>
      <c r="P84" s="58">
        <v>0</v>
      </c>
      <c r="Q84" s="58">
        <v>0</v>
      </c>
      <c r="R84" s="58">
        <v>0</v>
      </c>
      <c r="S84" s="58">
        <v>2572.79</v>
      </c>
      <c r="T84" s="58">
        <v>0</v>
      </c>
    </row>
    <row r="85" spans="1:20" s="22" customFormat="1" ht="15">
      <c r="A85" s="59">
        <v>14</v>
      </c>
      <c r="B85" s="59">
        <v>1916</v>
      </c>
      <c r="C85" s="56" t="s">
        <v>433</v>
      </c>
      <c r="D85" s="57">
        <v>32948</v>
      </c>
      <c r="E85" s="59"/>
      <c r="F85" s="59">
        <v>1156</v>
      </c>
      <c r="G85" s="58">
        <v>2363.54</v>
      </c>
      <c r="H85" s="58">
        <v>0</v>
      </c>
      <c r="I85" s="59" t="s">
        <v>496</v>
      </c>
      <c r="J85" s="58">
        <v>0</v>
      </c>
      <c r="K85" s="58">
        <v>0</v>
      </c>
      <c r="L85" s="58">
        <v>0</v>
      </c>
      <c r="M85" s="58">
        <v>0</v>
      </c>
      <c r="N85" s="58">
        <v>0</v>
      </c>
      <c r="O85" s="58">
        <v>0</v>
      </c>
      <c r="P85" s="58">
        <v>0</v>
      </c>
      <c r="Q85" s="58">
        <v>0</v>
      </c>
      <c r="R85" s="58">
        <v>0</v>
      </c>
      <c r="S85" s="58">
        <v>2363.54</v>
      </c>
      <c r="T85" s="58">
        <v>0</v>
      </c>
    </row>
    <row r="86" spans="1:20" s="22" customFormat="1" ht="15">
      <c r="A86" s="59">
        <v>1</v>
      </c>
      <c r="B86" s="59">
        <v>1921</v>
      </c>
      <c r="C86" s="56" t="s">
        <v>80</v>
      </c>
      <c r="D86" s="57">
        <v>33390</v>
      </c>
      <c r="E86" s="59"/>
      <c r="F86" s="59">
        <v>2035</v>
      </c>
      <c r="G86" s="58">
        <v>7599.27</v>
      </c>
      <c r="H86" s="58">
        <v>2304.0100000000002</v>
      </c>
      <c r="I86" s="59" t="s">
        <v>496</v>
      </c>
      <c r="J86" s="58">
        <v>0</v>
      </c>
      <c r="K86" s="58">
        <v>0</v>
      </c>
      <c r="L86" s="58">
        <v>0</v>
      </c>
      <c r="M86" s="58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9903.2800000000007</v>
      </c>
      <c r="T86" s="58">
        <v>0</v>
      </c>
    </row>
    <row r="87" spans="1:20" s="22" customFormat="1" ht="15">
      <c r="A87" s="59">
        <v>1</v>
      </c>
      <c r="B87" s="59">
        <v>1924</v>
      </c>
      <c r="C87" s="56" t="s">
        <v>81</v>
      </c>
      <c r="D87" s="57">
        <v>33390</v>
      </c>
      <c r="E87" s="59"/>
      <c r="F87" s="59">
        <v>2009</v>
      </c>
      <c r="G87" s="58">
        <v>3605.03</v>
      </c>
      <c r="H87" s="58">
        <v>2436.23</v>
      </c>
      <c r="I87" s="59" t="s">
        <v>496</v>
      </c>
      <c r="J87" s="58">
        <v>0</v>
      </c>
      <c r="K87" s="58">
        <v>0</v>
      </c>
      <c r="L87" s="58">
        <v>0</v>
      </c>
      <c r="M87" s="58">
        <v>0</v>
      </c>
      <c r="N87" s="58">
        <v>0</v>
      </c>
      <c r="O87" s="58">
        <v>0</v>
      </c>
      <c r="P87" s="58">
        <v>0</v>
      </c>
      <c r="Q87" s="58">
        <v>0</v>
      </c>
      <c r="R87" s="58">
        <v>0</v>
      </c>
      <c r="S87" s="58">
        <v>6041.26</v>
      </c>
      <c r="T87" s="58">
        <v>0</v>
      </c>
    </row>
    <row r="88" spans="1:20" s="22" customFormat="1" ht="15">
      <c r="A88" s="59">
        <v>1</v>
      </c>
      <c r="B88" s="59">
        <v>1927</v>
      </c>
      <c r="C88" s="56" t="s">
        <v>82</v>
      </c>
      <c r="D88" s="57">
        <v>33390</v>
      </c>
      <c r="E88" s="59"/>
      <c r="F88" s="59">
        <v>2003</v>
      </c>
      <c r="G88" s="58">
        <v>2450.25</v>
      </c>
      <c r="H88" s="58">
        <v>2041.82</v>
      </c>
      <c r="I88" s="59" t="s">
        <v>496</v>
      </c>
      <c r="J88" s="58">
        <v>0</v>
      </c>
      <c r="K88" s="58">
        <v>0</v>
      </c>
      <c r="L88" s="58">
        <v>0</v>
      </c>
      <c r="M88" s="58">
        <v>0</v>
      </c>
      <c r="N88" s="58">
        <v>0</v>
      </c>
      <c r="O88" s="58">
        <v>0</v>
      </c>
      <c r="P88" s="58">
        <v>0</v>
      </c>
      <c r="Q88" s="58">
        <v>0</v>
      </c>
      <c r="R88" s="58">
        <v>0</v>
      </c>
      <c r="S88" s="58">
        <v>4492.07</v>
      </c>
      <c r="T88" s="58">
        <v>0</v>
      </c>
    </row>
    <row r="89" spans="1:20" s="22" customFormat="1" ht="15">
      <c r="A89" s="59">
        <v>1</v>
      </c>
      <c r="B89" s="59">
        <v>1932</v>
      </c>
      <c r="C89" s="56" t="s">
        <v>83</v>
      </c>
      <c r="D89" s="57">
        <v>33390</v>
      </c>
      <c r="E89" s="59"/>
      <c r="F89" s="59">
        <v>2009</v>
      </c>
      <c r="G89" s="58">
        <v>3035.79</v>
      </c>
      <c r="H89" s="58">
        <v>2683.83</v>
      </c>
      <c r="I89" s="59" t="s">
        <v>496</v>
      </c>
      <c r="J89" s="58">
        <v>0</v>
      </c>
      <c r="K89" s="58">
        <v>0</v>
      </c>
      <c r="L89" s="58">
        <v>0</v>
      </c>
      <c r="M89" s="58">
        <v>0</v>
      </c>
      <c r="N89" s="58">
        <v>0</v>
      </c>
      <c r="O89" s="58">
        <v>0</v>
      </c>
      <c r="P89" s="58">
        <v>0</v>
      </c>
      <c r="Q89" s="58">
        <v>0</v>
      </c>
      <c r="R89" s="58">
        <v>0</v>
      </c>
      <c r="S89" s="58">
        <v>5719.62</v>
      </c>
      <c r="T89" s="58">
        <v>0</v>
      </c>
    </row>
    <row r="90" spans="1:20" s="22" customFormat="1" ht="15">
      <c r="A90" s="59">
        <v>1</v>
      </c>
      <c r="B90" s="59">
        <v>1937</v>
      </c>
      <c r="C90" s="56" t="s">
        <v>84</v>
      </c>
      <c r="D90" s="57">
        <v>33390</v>
      </c>
      <c r="E90" s="59"/>
      <c r="F90" s="59">
        <v>2006</v>
      </c>
      <c r="G90" s="58">
        <v>1820.76</v>
      </c>
      <c r="H90" s="58">
        <v>958.76</v>
      </c>
      <c r="I90" s="59" t="s">
        <v>496</v>
      </c>
      <c r="J90" s="58">
        <v>0</v>
      </c>
      <c r="K90" s="58">
        <v>0</v>
      </c>
      <c r="L90" s="58">
        <v>0</v>
      </c>
      <c r="M90" s="58">
        <v>0</v>
      </c>
      <c r="N90" s="58">
        <v>0</v>
      </c>
      <c r="O90" s="58">
        <v>0</v>
      </c>
      <c r="P90" s="58">
        <v>0</v>
      </c>
      <c r="Q90" s="58">
        <v>0</v>
      </c>
      <c r="R90" s="58">
        <v>0</v>
      </c>
      <c r="S90" s="58">
        <v>2779.52</v>
      </c>
      <c r="T90" s="58">
        <v>0</v>
      </c>
    </row>
    <row r="91" spans="1:20" s="22" customFormat="1" ht="15">
      <c r="A91" s="59">
        <v>1</v>
      </c>
      <c r="B91" s="59">
        <v>1980</v>
      </c>
      <c r="C91" s="56" t="s">
        <v>85</v>
      </c>
      <c r="D91" s="57">
        <v>33390</v>
      </c>
      <c r="E91" s="59"/>
      <c r="F91" s="59">
        <v>2016</v>
      </c>
      <c r="G91" s="58">
        <v>4831.05</v>
      </c>
      <c r="H91" s="58">
        <v>5690.16</v>
      </c>
      <c r="I91" s="59" t="s">
        <v>496</v>
      </c>
      <c r="J91" s="58">
        <v>0</v>
      </c>
      <c r="K91" s="58">
        <v>0</v>
      </c>
      <c r="L91" s="58">
        <v>0</v>
      </c>
      <c r="M91" s="58">
        <v>0</v>
      </c>
      <c r="N91" s="58">
        <v>0</v>
      </c>
      <c r="O91" s="58">
        <v>0</v>
      </c>
      <c r="P91" s="58">
        <v>0</v>
      </c>
      <c r="Q91" s="58">
        <v>0</v>
      </c>
      <c r="R91" s="58">
        <v>0</v>
      </c>
      <c r="S91" s="58">
        <v>10521.21</v>
      </c>
      <c r="T91" s="58">
        <v>0</v>
      </c>
    </row>
    <row r="92" spans="1:20" s="22" customFormat="1" ht="15">
      <c r="A92" s="59">
        <v>1</v>
      </c>
      <c r="B92" s="59">
        <v>1988</v>
      </c>
      <c r="C92" s="56" t="s">
        <v>86</v>
      </c>
      <c r="D92" s="57">
        <v>33390</v>
      </c>
      <c r="E92" s="59"/>
      <c r="F92" s="59">
        <v>2009</v>
      </c>
      <c r="G92" s="58">
        <v>2965.86</v>
      </c>
      <c r="H92" s="58">
        <v>0</v>
      </c>
      <c r="I92" s="59" t="s">
        <v>496</v>
      </c>
      <c r="J92" s="58">
        <v>708.95</v>
      </c>
      <c r="K92" s="58">
        <v>0</v>
      </c>
      <c r="L92" s="58">
        <v>0</v>
      </c>
      <c r="M92" s="58">
        <v>0</v>
      </c>
      <c r="N92" s="58">
        <v>0</v>
      </c>
      <c r="O92" s="58">
        <v>0</v>
      </c>
      <c r="P92" s="58">
        <v>0</v>
      </c>
      <c r="Q92" s="58">
        <v>0</v>
      </c>
      <c r="R92" s="58">
        <v>0</v>
      </c>
      <c r="S92" s="58">
        <v>2965.86</v>
      </c>
      <c r="T92" s="58">
        <v>708.95</v>
      </c>
    </row>
    <row r="93" spans="1:20" s="22" customFormat="1" ht="15">
      <c r="A93" s="59">
        <v>1</v>
      </c>
      <c r="B93" s="59">
        <v>1994</v>
      </c>
      <c r="C93" s="56" t="s">
        <v>87</v>
      </c>
      <c r="D93" s="57">
        <v>33390</v>
      </c>
      <c r="E93" s="59"/>
      <c r="F93" s="59">
        <v>2017</v>
      </c>
      <c r="G93" s="58">
        <v>2965.86</v>
      </c>
      <c r="H93" s="58">
        <v>958.76</v>
      </c>
      <c r="I93" s="59" t="s">
        <v>496</v>
      </c>
      <c r="J93" s="58">
        <v>0</v>
      </c>
      <c r="K93" s="58">
        <v>0</v>
      </c>
      <c r="L93" s="58">
        <v>0</v>
      </c>
      <c r="M93" s="58">
        <v>0</v>
      </c>
      <c r="N93" s="58">
        <v>0</v>
      </c>
      <c r="O93" s="58">
        <v>0</v>
      </c>
      <c r="P93" s="58">
        <v>0</v>
      </c>
      <c r="Q93" s="58">
        <v>0</v>
      </c>
      <c r="R93" s="58">
        <v>0</v>
      </c>
      <c r="S93" s="58">
        <v>3924.62</v>
      </c>
      <c r="T93" s="58">
        <v>0</v>
      </c>
    </row>
    <row r="94" spans="1:20" s="22" customFormat="1" ht="15">
      <c r="A94" s="59">
        <v>1</v>
      </c>
      <c r="B94" s="59">
        <v>1999</v>
      </c>
      <c r="C94" s="56" t="s">
        <v>88</v>
      </c>
      <c r="D94" s="57">
        <v>33390</v>
      </c>
      <c r="E94" s="59"/>
      <c r="F94" s="59">
        <v>2017</v>
      </c>
      <c r="G94" s="58">
        <v>2213.15</v>
      </c>
      <c r="H94" s="58">
        <v>0</v>
      </c>
      <c r="I94" s="59" t="s">
        <v>496</v>
      </c>
      <c r="J94" s="58">
        <v>0</v>
      </c>
      <c r="K94" s="58">
        <v>0</v>
      </c>
      <c r="L94" s="58">
        <v>0</v>
      </c>
      <c r="M94" s="58">
        <v>0</v>
      </c>
      <c r="N94" s="58">
        <v>0</v>
      </c>
      <c r="O94" s="58">
        <v>0</v>
      </c>
      <c r="P94" s="58">
        <v>0</v>
      </c>
      <c r="Q94" s="58">
        <v>0</v>
      </c>
      <c r="R94" s="58">
        <v>0</v>
      </c>
      <c r="S94" s="58">
        <v>2213.15</v>
      </c>
      <c r="T94" s="58">
        <v>0</v>
      </c>
    </row>
    <row r="95" spans="1:20" s="22" customFormat="1" ht="15">
      <c r="A95" s="59">
        <v>1</v>
      </c>
      <c r="B95" s="59">
        <v>2008</v>
      </c>
      <c r="C95" s="56" t="s">
        <v>89</v>
      </c>
      <c r="D95" s="57">
        <v>33590</v>
      </c>
      <c r="E95" s="59"/>
      <c r="F95" s="59">
        <v>2003</v>
      </c>
      <c r="G95" s="58">
        <v>2978.32</v>
      </c>
      <c r="H95" s="58">
        <v>0</v>
      </c>
      <c r="I95" s="59" t="s">
        <v>496</v>
      </c>
      <c r="J95" s="58">
        <v>0</v>
      </c>
      <c r="K95" s="58">
        <v>0</v>
      </c>
      <c r="L95" s="58">
        <v>0</v>
      </c>
      <c r="M95" s="58">
        <v>0</v>
      </c>
      <c r="N95" s="58">
        <v>0</v>
      </c>
      <c r="O95" s="58">
        <v>0</v>
      </c>
      <c r="P95" s="58">
        <v>0</v>
      </c>
      <c r="Q95" s="58">
        <v>0</v>
      </c>
      <c r="R95" s="58">
        <v>0</v>
      </c>
      <c r="S95" s="58">
        <v>2978.32</v>
      </c>
      <c r="T95" s="58">
        <v>0</v>
      </c>
    </row>
    <row r="96" spans="1:20" s="22" customFormat="1" ht="15">
      <c r="A96" s="59">
        <v>1</v>
      </c>
      <c r="B96" s="59">
        <v>2014</v>
      </c>
      <c r="C96" s="56" t="s">
        <v>90</v>
      </c>
      <c r="D96" s="57">
        <v>33590</v>
      </c>
      <c r="E96" s="59"/>
      <c r="F96" s="59">
        <v>2003</v>
      </c>
      <c r="G96" s="58">
        <v>2015.85</v>
      </c>
      <c r="H96" s="58">
        <v>0</v>
      </c>
      <c r="I96" s="59" t="s">
        <v>496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8">
        <v>0</v>
      </c>
      <c r="P96" s="58">
        <v>0</v>
      </c>
      <c r="Q96" s="58">
        <v>0</v>
      </c>
      <c r="R96" s="58">
        <v>0</v>
      </c>
      <c r="S96" s="58">
        <v>2015.85</v>
      </c>
      <c r="T96" s="58">
        <v>0</v>
      </c>
    </row>
    <row r="97" spans="1:20" s="22" customFormat="1" ht="15">
      <c r="A97" s="59">
        <v>1</v>
      </c>
      <c r="B97" s="59">
        <v>2015</v>
      </c>
      <c r="C97" s="56" t="s">
        <v>91</v>
      </c>
      <c r="D97" s="57">
        <v>33590</v>
      </c>
      <c r="E97" s="59"/>
      <c r="F97" s="59">
        <v>2003</v>
      </c>
      <c r="G97" s="58">
        <v>2572.79</v>
      </c>
      <c r="H97" s="58">
        <v>6219.77</v>
      </c>
      <c r="I97" s="59" t="s">
        <v>496</v>
      </c>
      <c r="J97" s="58">
        <v>0</v>
      </c>
      <c r="K97" s="58">
        <v>0</v>
      </c>
      <c r="L97" s="58">
        <v>0</v>
      </c>
      <c r="M97" s="58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8792.56</v>
      </c>
      <c r="T97" s="58">
        <v>0</v>
      </c>
    </row>
    <row r="98" spans="1:20" s="22" customFormat="1" ht="15">
      <c r="A98" s="59">
        <v>1</v>
      </c>
      <c r="B98" s="59">
        <v>2019</v>
      </c>
      <c r="C98" s="56" t="s">
        <v>92</v>
      </c>
      <c r="D98" s="57">
        <v>33605</v>
      </c>
      <c r="E98" s="59"/>
      <c r="F98" s="59">
        <v>2017</v>
      </c>
      <c r="G98" s="58">
        <v>1820.76</v>
      </c>
      <c r="H98" s="58">
        <v>0</v>
      </c>
      <c r="I98" s="59" t="s">
        <v>496</v>
      </c>
      <c r="J98" s="58">
        <v>0</v>
      </c>
      <c r="K98" s="58">
        <v>0</v>
      </c>
      <c r="L98" s="58">
        <v>0</v>
      </c>
      <c r="M98" s="58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1820.76</v>
      </c>
      <c r="T98" s="58">
        <v>0</v>
      </c>
    </row>
    <row r="99" spans="1:20" s="22" customFormat="1" ht="15">
      <c r="A99" s="59">
        <v>1</v>
      </c>
      <c r="B99" s="59">
        <v>2038</v>
      </c>
      <c r="C99" s="56" t="s">
        <v>93</v>
      </c>
      <c r="D99" s="57">
        <v>33605</v>
      </c>
      <c r="E99" s="59"/>
      <c r="F99" s="59">
        <v>2003</v>
      </c>
      <c r="G99" s="58">
        <v>2015.85</v>
      </c>
      <c r="H99" s="58">
        <v>1054.4000000000001</v>
      </c>
      <c r="I99" s="59" t="s">
        <v>496</v>
      </c>
      <c r="J99" s="58">
        <v>0</v>
      </c>
      <c r="K99" s="58">
        <v>0</v>
      </c>
      <c r="L99" s="58">
        <v>0</v>
      </c>
      <c r="M99" s="58">
        <v>0</v>
      </c>
      <c r="N99" s="58">
        <v>0</v>
      </c>
      <c r="O99" s="58">
        <v>0</v>
      </c>
      <c r="P99" s="58">
        <v>0</v>
      </c>
      <c r="Q99" s="58">
        <v>0</v>
      </c>
      <c r="R99" s="58">
        <v>0</v>
      </c>
      <c r="S99" s="58">
        <v>3070.25</v>
      </c>
      <c r="T99" s="58">
        <v>0</v>
      </c>
    </row>
    <row r="100" spans="1:20" s="22" customFormat="1" ht="15">
      <c r="A100" s="59">
        <v>1</v>
      </c>
      <c r="B100" s="59">
        <v>2043</v>
      </c>
      <c r="C100" s="56" t="s">
        <v>94</v>
      </c>
      <c r="D100" s="57">
        <v>33605</v>
      </c>
      <c r="E100" s="59"/>
      <c r="F100" s="59">
        <v>2003</v>
      </c>
      <c r="G100" s="58">
        <v>2572.79</v>
      </c>
      <c r="H100" s="58">
        <v>0</v>
      </c>
      <c r="I100" s="59" t="s">
        <v>496</v>
      </c>
      <c r="J100" s="58">
        <v>0</v>
      </c>
      <c r="K100" s="58">
        <v>0</v>
      </c>
      <c r="L100" s="58">
        <v>0</v>
      </c>
      <c r="M100" s="58">
        <v>0</v>
      </c>
      <c r="N100" s="58">
        <v>0</v>
      </c>
      <c r="O100" s="58">
        <v>0</v>
      </c>
      <c r="P100" s="58">
        <v>0</v>
      </c>
      <c r="Q100" s="58">
        <v>0</v>
      </c>
      <c r="R100" s="58">
        <v>0</v>
      </c>
      <c r="S100" s="58">
        <v>2572.79</v>
      </c>
      <c r="T100" s="58">
        <v>0</v>
      </c>
    </row>
    <row r="101" spans="1:20" s="22" customFormat="1" ht="15">
      <c r="A101" s="59">
        <v>1</v>
      </c>
      <c r="B101" s="59">
        <v>2052</v>
      </c>
      <c r="C101" s="56" t="s">
        <v>95</v>
      </c>
      <c r="D101" s="57">
        <v>33613</v>
      </c>
      <c r="E101" s="59"/>
      <c r="F101" s="59">
        <v>2003</v>
      </c>
      <c r="G101" s="58">
        <v>2978.32</v>
      </c>
      <c r="H101" s="58">
        <v>0</v>
      </c>
      <c r="I101" s="59" t="s">
        <v>496</v>
      </c>
      <c r="J101" s="58">
        <v>0</v>
      </c>
      <c r="K101" s="58">
        <v>0</v>
      </c>
      <c r="L101" s="58">
        <v>0</v>
      </c>
      <c r="M101" s="58">
        <v>0</v>
      </c>
      <c r="N101" s="58">
        <v>0</v>
      </c>
      <c r="O101" s="58">
        <v>0</v>
      </c>
      <c r="P101" s="58">
        <v>0</v>
      </c>
      <c r="Q101" s="58">
        <v>0</v>
      </c>
      <c r="R101" s="58">
        <v>0</v>
      </c>
      <c r="S101" s="58">
        <v>2978.32</v>
      </c>
      <c r="T101" s="58">
        <v>0</v>
      </c>
    </row>
    <row r="102" spans="1:20" s="22" customFormat="1" ht="15">
      <c r="A102" s="59">
        <v>1</v>
      </c>
      <c r="B102" s="59">
        <v>2063</v>
      </c>
      <c r="C102" s="56" t="s">
        <v>96</v>
      </c>
      <c r="D102" s="57">
        <v>31959</v>
      </c>
      <c r="E102" s="59"/>
      <c r="F102" s="59">
        <v>2027</v>
      </c>
      <c r="G102" s="58">
        <v>6835.27</v>
      </c>
      <c r="H102" s="58">
        <v>5614.59</v>
      </c>
      <c r="I102" s="59" t="s">
        <v>496</v>
      </c>
      <c r="J102" s="58">
        <v>0</v>
      </c>
      <c r="K102" s="58">
        <v>0</v>
      </c>
      <c r="L102" s="58">
        <v>0</v>
      </c>
      <c r="M102" s="58">
        <v>0</v>
      </c>
      <c r="N102" s="58">
        <v>0</v>
      </c>
      <c r="O102" s="58">
        <v>0</v>
      </c>
      <c r="P102" s="58">
        <v>0</v>
      </c>
      <c r="Q102" s="58">
        <v>0</v>
      </c>
      <c r="R102" s="58">
        <v>0</v>
      </c>
      <c r="S102" s="58">
        <v>12449.86</v>
      </c>
      <c r="T102" s="58">
        <v>0</v>
      </c>
    </row>
    <row r="103" spans="1:20" s="22" customFormat="1" ht="15">
      <c r="A103" s="59">
        <v>1</v>
      </c>
      <c r="B103" s="59">
        <v>2065</v>
      </c>
      <c r="C103" s="56" t="s">
        <v>497</v>
      </c>
      <c r="D103" s="57">
        <v>32174</v>
      </c>
      <c r="E103" s="59"/>
      <c r="F103" s="59">
        <v>1173</v>
      </c>
      <c r="G103" s="58">
        <v>5023.97</v>
      </c>
      <c r="H103" s="58">
        <v>0</v>
      </c>
      <c r="I103" s="59" t="s">
        <v>496</v>
      </c>
      <c r="J103" s="58">
        <v>0</v>
      </c>
      <c r="K103" s="58">
        <v>0</v>
      </c>
      <c r="L103" s="58">
        <v>0</v>
      </c>
      <c r="M103" s="58">
        <v>0</v>
      </c>
      <c r="N103" s="58">
        <v>0</v>
      </c>
      <c r="O103" s="58">
        <v>0</v>
      </c>
      <c r="P103" s="58">
        <v>0</v>
      </c>
      <c r="Q103" s="58">
        <v>0</v>
      </c>
      <c r="R103" s="58">
        <v>0</v>
      </c>
      <c r="S103" s="58">
        <v>5023.97</v>
      </c>
      <c r="T103" s="58">
        <v>0</v>
      </c>
    </row>
    <row r="104" spans="1:20" s="22" customFormat="1" ht="15">
      <c r="A104" s="59">
        <v>1</v>
      </c>
      <c r="B104" s="59">
        <v>2069</v>
      </c>
      <c r="C104" s="56" t="s">
        <v>97</v>
      </c>
      <c r="D104" s="57">
        <v>33169</v>
      </c>
      <c r="E104" s="59"/>
      <c r="F104" s="59">
        <v>2035</v>
      </c>
      <c r="G104" s="58">
        <v>8554.81</v>
      </c>
      <c r="H104" s="58">
        <v>7322.47</v>
      </c>
      <c r="I104" s="59" t="s">
        <v>496</v>
      </c>
      <c r="J104" s="58">
        <v>0</v>
      </c>
      <c r="K104" s="58">
        <v>0</v>
      </c>
      <c r="L104" s="58">
        <v>0</v>
      </c>
      <c r="M104" s="58">
        <v>0</v>
      </c>
      <c r="N104" s="58">
        <v>0</v>
      </c>
      <c r="O104" s="58">
        <v>0</v>
      </c>
      <c r="P104" s="58">
        <v>0</v>
      </c>
      <c r="Q104" s="58">
        <v>0</v>
      </c>
      <c r="R104" s="58">
        <v>0</v>
      </c>
      <c r="S104" s="58">
        <v>15877.28</v>
      </c>
      <c r="T104" s="58">
        <v>0</v>
      </c>
    </row>
    <row r="105" spans="1:20" s="22" customFormat="1" ht="15">
      <c r="A105" s="59">
        <v>1</v>
      </c>
      <c r="B105" s="59">
        <v>2079</v>
      </c>
      <c r="C105" s="56" t="s">
        <v>98</v>
      </c>
      <c r="D105" s="57">
        <v>35163</v>
      </c>
      <c r="E105" s="59"/>
      <c r="F105" s="59">
        <v>2003</v>
      </c>
      <c r="G105" s="58">
        <v>2572.79</v>
      </c>
      <c r="H105" s="58">
        <v>0</v>
      </c>
      <c r="I105" s="59" t="s">
        <v>496</v>
      </c>
      <c r="J105" s="58">
        <v>0</v>
      </c>
      <c r="K105" s="58">
        <v>0</v>
      </c>
      <c r="L105" s="58">
        <v>0</v>
      </c>
      <c r="M105" s="58">
        <v>0</v>
      </c>
      <c r="N105" s="58">
        <v>0</v>
      </c>
      <c r="O105" s="58">
        <v>0</v>
      </c>
      <c r="P105" s="58">
        <v>0</v>
      </c>
      <c r="Q105" s="58">
        <v>0</v>
      </c>
      <c r="R105" s="58">
        <v>0</v>
      </c>
      <c r="S105" s="58">
        <v>2572.79</v>
      </c>
      <c r="T105" s="58">
        <v>0</v>
      </c>
    </row>
    <row r="106" spans="1:20" s="22" customFormat="1" ht="15">
      <c r="A106" s="59">
        <v>1</v>
      </c>
      <c r="B106" s="59">
        <v>2086</v>
      </c>
      <c r="C106" s="56" t="s">
        <v>99</v>
      </c>
      <c r="D106" s="57">
        <v>35163</v>
      </c>
      <c r="E106" s="59"/>
      <c r="F106" s="59">
        <v>2000</v>
      </c>
      <c r="G106" s="58">
        <v>1504.26</v>
      </c>
      <c r="H106" s="58">
        <v>0</v>
      </c>
      <c r="I106" s="59" t="s">
        <v>496</v>
      </c>
      <c r="J106" s="58">
        <v>708.95</v>
      </c>
      <c r="K106" s="58">
        <v>0</v>
      </c>
      <c r="L106" s="58">
        <v>0</v>
      </c>
      <c r="M106" s="58">
        <v>0</v>
      </c>
      <c r="N106" s="58">
        <v>0</v>
      </c>
      <c r="O106" s="58">
        <v>0</v>
      </c>
      <c r="P106" s="58">
        <v>0</v>
      </c>
      <c r="Q106" s="58">
        <v>0</v>
      </c>
      <c r="R106" s="58">
        <v>0</v>
      </c>
      <c r="S106" s="58">
        <v>1504.26</v>
      </c>
      <c r="T106" s="58">
        <v>708.95</v>
      </c>
    </row>
    <row r="107" spans="1:20" s="22" customFormat="1" ht="15">
      <c r="A107" s="59">
        <v>1</v>
      </c>
      <c r="B107" s="59">
        <v>2092</v>
      </c>
      <c r="C107" s="56" t="s">
        <v>100</v>
      </c>
      <c r="D107" s="57">
        <v>35163</v>
      </c>
      <c r="E107" s="59"/>
      <c r="F107" s="59">
        <v>2017</v>
      </c>
      <c r="G107" s="58">
        <v>2007.4</v>
      </c>
      <c r="H107" s="58">
        <v>0</v>
      </c>
      <c r="I107" s="59" t="s">
        <v>496</v>
      </c>
      <c r="J107" s="58">
        <v>0</v>
      </c>
      <c r="K107" s="58">
        <v>0</v>
      </c>
      <c r="L107" s="58">
        <v>0</v>
      </c>
      <c r="M107" s="58">
        <v>0</v>
      </c>
      <c r="N107" s="58">
        <v>0</v>
      </c>
      <c r="O107" s="58">
        <v>0</v>
      </c>
      <c r="P107" s="58">
        <v>0</v>
      </c>
      <c r="Q107" s="58">
        <v>0</v>
      </c>
      <c r="R107" s="58">
        <v>0</v>
      </c>
      <c r="S107" s="58">
        <v>2007.4</v>
      </c>
      <c r="T107" s="58">
        <v>0</v>
      </c>
    </row>
    <row r="108" spans="1:20" s="22" customFormat="1" ht="15">
      <c r="A108" s="59">
        <v>1</v>
      </c>
      <c r="B108" s="59">
        <v>2093</v>
      </c>
      <c r="C108" s="56" t="s">
        <v>101</v>
      </c>
      <c r="D108" s="57">
        <v>35163</v>
      </c>
      <c r="E108" s="59"/>
      <c r="F108" s="59">
        <v>2017</v>
      </c>
      <c r="G108" s="58">
        <v>1820.76</v>
      </c>
      <c r="H108" s="58">
        <v>0</v>
      </c>
      <c r="I108" s="59" t="s">
        <v>496</v>
      </c>
      <c r="J108" s="58">
        <v>0</v>
      </c>
      <c r="K108" s="58">
        <v>0</v>
      </c>
      <c r="L108" s="58">
        <v>0</v>
      </c>
      <c r="M108" s="58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1820.76</v>
      </c>
      <c r="T108" s="58">
        <v>0</v>
      </c>
    </row>
    <row r="109" spans="1:20" s="22" customFormat="1" ht="15">
      <c r="A109" s="59">
        <v>2</v>
      </c>
      <c r="B109" s="59">
        <v>2096</v>
      </c>
      <c r="C109" s="56" t="s">
        <v>425</v>
      </c>
      <c r="D109" s="57">
        <v>35170</v>
      </c>
      <c r="E109" s="59"/>
      <c r="F109" s="59">
        <v>2005</v>
      </c>
      <c r="G109" s="58">
        <v>2572.79</v>
      </c>
      <c r="H109" s="58">
        <v>0</v>
      </c>
      <c r="I109" s="59" t="s">
        <v>496</v>
      </c>
      <c r="J109" s="58">
        <v>0</v>
      </c>
      <c r="K109" s="58">
        <v>0</v>
      </c>
      <c r="L109" s="58">
        <v>0</v>
      </c>
      <c r="M109" s="58">
        <v>0</v>
      </c>
      <c r="N109" s="58">
        <v>0</v>
      </c>
      <c r="O109" s="58">
        <v>0</v>
      </c>
      <c r="P109" s="58">
        <v>0</v>
      </c>
      <c r="Q109" s="58">
        <v>0</v>
      </c>
      <c r="R109" s="58">
        <v>0</v>
      </c>
      <c r="S109" s="58">
        <v>2572.79</v>
      </c>
      <c r="T109" s="58">
        <v>0</v>
      </c>
    </row>
    <row r="110" spans="1:20" s="22" customFormat="1" ht="15">
      <c r="A110" s="59">
        <v>1</v>
      </c>
      <c r="B110" s="59">
        <v>2101</v>
      </c>
      <c r="C110" s="56" t="s">
        <v>102</v>
      </c>
      <c r="D110" s="57">
        <v>35289</v>
      </c>
      <c r="E110" s="59"/>
      <c r="F110" s="59">
        <v>2003</v>
      </c>
      <c r="G110" s="58">
        <v>2572.79</v>
      </c>
      <c r="H110" s="58">
        <v>0</v>
      </c>
      <c r="I110" s="59" t="s">
        <v>496</v>
      </c>
      <c r="J110" s="58">
        <v>0</v>
      </c>
      <c r="K110" s="58">
        <v>0</v>
      </c>
      <c r="L110" s="58">
        <v>0</v>
      </c>
      <c r="M110" s="58">
        <v>0</v>
      </c>
      <c r="N110" s="58">
        <v>0</v>
      </c>
      <c r="O110" s="58">
        <v>0</v>
      </c>
      <c r="P110" s="58">
        <v>0</v>
      </c>
      <c r="Q110" s="58">
        <v>0</v>
      </c>
      <c r="R110" s="58">
        <v>0</v>
      </c>
      <c r="S110" s="58">
        <v>2572.79</v>
      </c>
      <c r="T110" s="58">
        <v>0</v>
      </c>
    </row>
    <row r="111" spans="1:20" s="22" customFormat="1" ht="15">
      <c r="A111" s="59">
        <v>16</v>
      </c>
      <c r="B111" s="59">
        <v>2115</v>
      </c>
      <c r="C111" s="56" t="s">
        <v>438</v>
      </c>
      <c r="D111" s="57">
        <v>35521</v>
      </c>
      <c r="E111" s="59"/>
      <c r="F111" s="59">
        <v>2005</v>
      </c>
      <c r="G111" s="58">
        <v>2572.79</v>
      </c>
      <c r="H111" s="58">
        <v>0</v>
      </c>
      <c r="I111" s="59" t="s">
        <v>496</v>
      </c>
      <c r="J111" s="58">
        <v>0</v>
      </c>
      <c r="K111" s="58">
        <v>0</v>
      </c>
      <c r="L111" s="58">
        <v>0</v>
      </c>
      <c r="M111" s="58">
        <v>0</v>
      </c>
      <c r="N111" s="58">
        <v>0</v>
      </c>
      <c r="O111" s="58">
        <v>0</v>
      </c>
      <c r="P111" s="58">
        <v>0</v>
      </c>
      <c r="Q111" s="58">
        <v>0</v>
      </c>
      <c r="R111" s="58">
        <v>0</v>
      </c>
      <c r="S111" s="58">
        <v>2572.79</v>
      </c>
      <c r="T111" s="58">
        <v>0</v>
      </c>
    </row>
    <row r="112" spans="1:20" s="22" customFormat="1" ht="15">
      <c r="A112" s="59">
        <v>1</v>
      </c>
      <c r="B112" s="59">
        <v>2117</v>
      </c>
      <c r="C112" s="56" t="s">
        <v>103</v>
      </c>
      <c r="D112" s="57">
        <v>35535</v>
      </c>
      <c r="E112" s="59"/>
      <c r="F112" s="59">
        <v>2000</v>
      </c>
      <c r="G112" s="58">
        <v>1919.86</v>
      </c>
      <c r="H112" s="58">
        <v>0</v>
      </c>
      <c r="I112" s="59" t="s">
        <v>496</v>
      </c>
      <c r="J112" s="58">
        <v>0</v>
      </c>
      <c r="K112" s="58">
        <v>0</v>
      </c>
      <c r="L112" s="58">
        <v>0</v>
      </c>
      <c r="M112" s="58">
        <v>0</v>
      </c>
      <c r="N112" s="58">
        <v>0</v>
      </c>
      <c r="O112" s="58">
        <v>0</v>
      </c>
      <c r="P112" s="58">
        <v>0</v>
      </c>
      <c r="Q112" s="58">
        <v>0</v>
      </c>
      <c r="R112" s="58">
        <v>0</v>
      </c>
      <c r="S112" s="58">
        <v>1919.86</v>
      </c>
      <c r="T112" s="58">
        <v>0</v>
      </c>
    </row>
    <row r="113" spans="1:20" s="22" customFormat="1" ht="15">
      <c r="A113" s="59">
        <v>1</v>
      </c>
      <c r="B113" s="59">
        <v>2120</v>
      </c>
      <c r="C113" s="56" t="s">
        <v>104</v>
      </c>
      <c r="D113" s="57">
        <v>35565</v>
      </c>
      <c r="E113" s="59"/>
      <c r="F113" s="59">
        <v>2000</v>
      </c>
      <c r="G113" s="58">
        <v>1237.53</v>
      </c>
      <c r="H113" s="58">
        <v>803.34</v>
      </c>
      <c r="I113" s="59" t="s">
        <v>496</v>
      </c>
      <c r="J113" s="58">
        <v>0</v>
      </c>
      <c r="K113" s="58">
        <v>0</v>
      </c>
      <c r="L113" s="58">
        <v>0</v>
      </c>
      <c r="M113" s="58">
        <v>0</v>
      </c>
      <c r="N113" s="58">
        <v>0</v>
      </c>
      <c r="O113" s="58">
        <v>0</v>
      </c>
      <c r="P113" s="58">
        <v>0</v>
      </c>
      <c r="Q113" s="58">
        <v>0</v>
      </c>
      <c r="R113" s="58">
        <v>0</v>
      </c>
      <c r="S113" s="58">
        <v>2040.87</v>
      </c>
      <c r="T113" s="58">
        <v>0</v>
      </c>
    </row>
    <row r="114" spans="1:20" s="22" customFormat="1" ht="15">
      <c r="A114" s="59">
        <v>1</v>
      </c>
      <c r="B114" s="59">
        <v>2121</v>
      </c>
      <c r="C114" s="56" t="s">
        <v>105</v>
      </c>
      <c r="D114" s="57">
        <v>35583</v>
      </c>
      <c r="E114" s="59"/>
      <c r="F114" s="59">
        <v>2017</v>
      </c>
      <c r="G114" s="58">
        <v>1820.76</v>
      </c>
      <c r="H114" s="58">
        <v>0</v>
      </c>
      <c r="I114" s="59" t="s">
        <v>496</v>
      </c>
      <c r="J114" s="58">
        <v>0</v>
      </c>
      <c r="K114" s="58">
        <v>0</v>
      </c>
      <c r="L114" s="58">
        <v>0</v>
      </c>
      <c r="M114" s="58">
        <v>0</v>
      </c>
      <c r="N114" s="58">
        <v>0</v>
      </c>
      <c r="O114" s="58">
        <v>0</v>
      </c>
      <c r="P114" s="58">
        <v>0</v>
      </c>
      <c r="Q114" s="58">
        <v>0</v>
      </c>
      <c r="R114" s="58">
        <v>0</v>
      </c>
      <c r="S114" s="58">
        <v>1820.76</v>
      </c>
      <c r="T114" s="58">
        <v>0</v>
      </c>
    </row>
    <row r="115" spans="1:20" s="22" customFormat="1" ht="15">
      <c r="A115" s="59">
        <v>1</v>
      </c>
      <c r="B115" s="59">
        <v>2122</v>
      </c>
      <c r="C115" s="56" t="s">
        <v>106</v>
      </c>
      <c r="D115" s="57">
        <v>35583</v>
      </c>
      <c r="E115" s="59"/>
      <c r="F115" s="59">
        <v>2017</v>
      </c>
      <c r="G115" s="58">
        <v>1820.76</v>
      </c>
      <c r="H115" s="58">
        <v>0</v>
      </c>
      <c r="I115" s="59" t="s">
        <v>496</v>
      </c>
      <c r="J115" s="58">
        <v>0</v>
      </c>
      <c r="K115" s="58">
        <v>0</v>
      </c>
      <c r="L115" s="58">
        <v>0</v>
      </c>
      <c r="M115" s="58">
        <v>0</v>
      </c>
      <c r="N115" s="58">
        <v>0</v>
      </c>
      <c r="O115" s="58">
        <v>0</v>
      </c>
      <c r="P115" s="58">
        <v>0</v>
      </c>
      <c r="Q115" s="58">
        <v>0</v>
      </c>
      <c r="R115" s="58">
        <v>0</v>
      </c>
      <c r="S115" s="58">
        <v>1820.76</v>
      </c>
      <c r="T115" s="58">
        <v>0</v>
      </c>
    </row>
    <row r="116" spans="1:20" s="22" customFormat="1" ht="15">
      <c r="A116" s="59">
        <v>10</v>
      </c>
      <c r="B116" s="59">
        <v>2124</v>
      </c>
      <c r="C116" s="56" t="s">
        <v>429</v>
      </c>
      <c r="D116" s="57">
        <v>35597</v>
      </c>
      <c r="E116" s="59"/>
      <c r="F116" s="59">
        <v>2005</v>
      </c>
      <c r="G116" s="58">
        <v>2572.79</v>
      </c>
      <c r="H116" s="58">
        <v>0</v>
      </c>
      <c r="I116" s="59" t="s">
        <v>496</v>
      </c>
      <c r="J116" s="58">
        <v>0</v>
      </c>
      <c r="K116" s="58">
        <v>0</v>
      </c>
      <c r="L116" s="58">
        <v>0</v>
      </c>
      <c r="M116" s="58">
        <v>0</v>
      </c>
      <c r="N116" s="58">
        <v>0</v>
      </c>
      <c r="O116" s="58">
        <v>0</v>
      </c>
      <c r="P116" s="58">
        <v>0</v>
      </c>
      <c r="Q116" s="58">
        <v>0</v>
      </c>
      <c r="R116" s="58">
        <v>0</v>
      </c>
      <c r="S116" s="58">
        <v>2572.79</v>
      </c>
      <c r="T116" s="58">
        <v>0</v>
      </c>
    </row>
    <row r="117" spans="1:20" s="22" customFormat="1" ht="15">
      <c r="A117" s="59">
        <v>1</v>
      </c>
      <c r="B117" s="59">
        <v>2125</v>
      </c>
      <c r="C117" s="56" t="s">
        <v>107</v>
      </c>
      <c r="D117" s="57">
        <v>35613</v>
      </c>
      <c r="E117" s="59"/>
      <c r="F117" s="59">
        <v>2003</v>
      </c>
      <c r="G117" s="58">
        <v>2836.49</v>
      </c>
      <c r="H117" s="58">
        <v>0</v>
      </c>
      <c r="I117" s="59" t="s">
        <v>496</v>
      </c>
      <c r="J117" s="58">
        <v>708.95</v>
      </c>
      <c r="K117" s="58">
        <v>0</v>
      </c>
      <c r="L117" s="58">
        <v>0</v>
      </c>
      <c r="M117" s="58">
        <v>0</v>
      </c>
      <c r="N117" s="58">
        <v>0</v>
      </c>
      <c r="O117" s="58">
        <v>0</v>
      </c>
      <c r="P117" s="58">
        <v>0</v>
      </c>
      <c r="Q117" s="58">
        <v>0</v>
      </c>
      <c r="R117" s="58">
        <v>0</v>
      </c>
      <c r="S117" s="58">
        <v>2836.49</v>
      </c>
      <c r="T117" s="58">
        <v>708.95</v>
      </c>
    </row>
    <row r="118" spans="1:20" s="22" customFormat="1" ht="15">
      <c r="A118" s="59">
        <v>1</v>
      </c>
      <c r="B118" s="59">
        <v>2126</v>
      </c>
      <c r="C118" s="56" t="s">
        <v>108</v>
      </c>
      <c r="D118" s="57">
        <v>35613</v>
      </c>
      <c r="E118" s="59"/>
      <c r="F118" s="59">
        <v>2003</v>
      </c>
      <c r="G118" s="58">
        <v>2836.49</v>
      </c>
      <c r="H118" s="58">
        <v>0</v>
      </c>
      <c r="I118" s="59" t="s">
        <v>496</v>
      </c>
      <c r="J118" s="58">
        <v>0</v>
      </c>
      <c r="K118" s="58">
        <v>0</v>
      </c>
      <c r="L118" s="58">
        <v>0</v>
      </c>
      <c r="M118" s="58">
        <v>0</v>
      </c>
      <c r="N118" s="58">
        <v>0</v>
      </c>
      <c r="O118" s="58">
        <v>0</v>
      </c>
      <c r="P118" s="58">
        <v>0</v>
      </c>
      <c r="Q118" s="58">
        <v>0</v>
      </c>
      <c r="R118" s="58">
        <v>0</v>
      </c>
      <c r="S118" s="58">
        <v>2836.49</v>
      </c>
      <c r="T118" s="58">
        <v>0</v>
      </c>
    </row>
    <row r="119" spans="1:20" s="22" customFormat="1" ht="15">
      <c r="A119" s="59">
        <v>1</v>
      </c>
      <c r="B119" s="59">
        <v>2128</v>
      </c>
      <c r="C119" s="56" t="s">
        <v>109</v>
      </c>
      <c r="D119" s="57">
        <v>35626</v>
      </c>
      <c r="E119" s="59"/>
      <c r="F119" s="59">
        <v>2003</v>
      </c>
      <c r="G119" s="58">
        <v>1504.26</v>
      </c>
      <c r="H119" s="58">
        <v>6284.42</v>
      </c>
      <c r="I119" s="59" t="s">
        <v>496</v>
      </c>
      <c r="J119" s="58">
        <v>0</v>
      </c>
      <c r="K119" s="58">
        <v>0</v>
      </c>
      <c r="L119" s="58">
        <v>0</v>
      </c>
      <c r="M119" s="58">
        <v>0</v>
      </c>
      <c r="N119" s="58">
        <v>0</v>
      </c>
      <c r="O119" s="58">
        <v>0</v>
      </c>
      <c r="P119" s="58">
        <v>0</v>
      </c>
      <c r="Q119" s="58">
        <v>0</v>
      </c>
      <c r="R119" s="58">
        <v>0</v>
      </c>
      <c r="S119" s="58">
        <v>7788.68</v>
      </c>
      <c r="T119" s="58">
        <v>0</v>
      </c>
    </row>
    <row r="120" spans="1:20" s="22" customFormat="1" ht="15">
      <c r="A120" s="59">
        <v>1</v>
      </c>
      <c r="B120" s="59">
        <v>2129</v>
      </c>
      <c r="C120" s="56" t="s">
        <v>110</v>
      </c>
      <c r="D120" s="57">
        <v>35626</v>
      </c>
      <c r="E120" s="59"/>
      <c r="F120" s="59">
        <v>2021</v>
      </c>
      <c r="G120" s="58">
        <v>1651.49</v>
      </c>
      <c r="H120" s="58">
        <v>0</v>
      </c>
      <c r="I120" s="59" t="s">
        <v>496</v>
      </c>
      <c r="J120" s="58">
        <v>0</v>
      </c>
      <c r="K120" s="58">
        <v>0</v>
      </c>
      <c r="L120" s="58">
        <v>0</v>
      </c>
      <c r="M120" s="58">
        <v>0</v>
      </c>
      <c r="N120" s="58">
        <v>0</v>
      </c>
      <c r="O120" s="58">
        <v>0</v>
      </c>
      <c r="P120" s="58">
        <v>0</v>
      </c>
      <c r="Q120" s="58">
        <v>0</v>
      </c>
      <c r="R120" s="58">
        <v>0</v>
      </c>
      <c r="S120" s="58">
        <v>1651.49</v>
      </c>
      <c r="T120" s="58">
        <v>0</v>
      </c>
    </row>
    <row r="121" spans="1:20" s="22" customFormat="1" ht="15">
      <c r="A121" s="59">
        <v>1</v>
      </c>
      <c r="B121" s="59">
        <v>2130</v>
      </c>
      <c r="C121" s="56" t="s">
        <v>111</v>
      </c>
      <c r="D121" s="57">
        <v>35626</v>
      </c>
      <c r="E121" s="59"/>
      <c r="F121" s="59">
        <v>2020</v>
      </c>
      <c r="G121" s="58">
        <v>1651.49</v>
      </c>
      <c r="H121" s="58">
        <v>0</v>
      </c>
      <c r="I121" s="59" t="s">
        <v>496</v>
      </c>
      <c r="J121" s="58">
        <v>0</v>
      </c>
      <c r="K121" s="58">
        <v>0</v>
      </c>
      <c r="L121" s="58">
        <v>0</v>
      </c>
      <c r="M121" s="58">
        <v>0</v>
      </c>
      <c r="N121" s="58">
        <v>0</v>
      </c>
      <c r="O121" s="58">
        <v>0</v>
      </c>
      <c r="P121" s="58">
        <v>0</v>
      </c>
      <c r="Q121" s="58">
        <v>0</v>
      </c>
      <c r="R121" s="58">
        <v>0</v>
      </c>
      <c r="S121" s="58">
        <v>1651.49</v>
      </c>
      <c r="T121" s="58">
        <v>0</v>
      </c>
    </row>
    <row r="122" spans="1:20" s="22" customFormat="1" ht="15">
      <c r="A122" s="59">
        <v>1</v>
      </c>
      <c r="B122" s="59">
        <v>2131</v>
      </c>
      <c r="C122" s="56" t="s">
        <v>112</v>
      </c>
      <c r="D122" s="57">
        <v>35626</v>
      </c>
      <c r="E122" s="59"/>
      <c r="F122" s="59">
        <v>2003</v>
      </c>
      <c r="G122" s="58">
        <v>2572.79</v>
      </c>
      <c r="H122" s="58">
        <v>0</v>
      </c>
      <c r="I122" s="59" t="s">
        <v>496</v>
      </c>
      <c r="J122" s="58">
        <v>0</v>
      </c>
      <c r="K122" s="58">
        <v>0</v>
      </c>
      <c r="L122" s="58">
        <v>0</v>
      </c>
      <c r="M122" s="58">
        <v>0</v>
      </c>
      <c r="N122" s="58">
        <v>0</v>
      </c>
      <c r="O122" s="58">
        <v>0</v>
      </c>
      <c r="P122" s="58">
        <v>0</v>
      </c>
      <c r="Q122" s="58">
        <v>0</v>
      </c>
      <c r="R122" s="58">
        <v>0</v>
      </c>
      <c r="S122" s="58">
        <v>2572.79</v>
      </c>
      <c r="T122" s="58">
        <v>0</v>
      </c>
    </row>
    <row r="123" spans="1:20" s="22" customFormat="1" ht="15">
      <c r="A123" s="59">
        <v>1</v>
      </c>
      <c r="B123" s="59">
        <v>2134</v>
      </c>
      <c r="C123" s="56" t="s">
        <v>113</v>
      </c>
      <c r="D123" s="57">
        <v>35628</v>
      </c>
      <c r="E123" s="59"/>
      <c r="F123" s="59">
        <v>2003</v>
      </c>
      <c r="G123" s="58">
        <v>2836.49</v>
      </c>
      <c r="H123" s="58">
        <v>0</v>
      </c>
      <c r="I123" s="59" t="s">
        <v>496</v>
      </c>
      <c r="J123" s="58">
        <v>0</v>
      </c>
      <c r="K123" s="58">
        <v>0</v>
      </c>
      <c r="L123" s="58">
        <v>0</v>
      </c>
      <c r="M123" s="58">
        <v>0</v>
      </c>
      <c r="N123" s="58">
        <v>0</v>
      </c>
      <c r="O123" s="58">
        <v>0</v>
      </c>
      <c r="P123" s="58">
        <v>0</v>
      </c>
      <c r="Q123" s="58">
        <v>0</v>
      </c>
      <c r="R123" s="58">
        <v>0</v>
      </c>
      <c r="S123" s="58">
        <v>2836.49</v>
      </c>
      <c r="T123" s="58">
        <v>0</v>
      </c>
    </row>
    <row r="124" spans="1:20" s="22" customFormat="1" ht="15">
      <c r="A124" s="59">
        <v>1</v>
      </c>
      <c r="B124" s="59">
        <v>2136</v>
      </c>
      <c r="C124" s="56" t="s">
        <v>114</v>
      </c>
      <c r="D124" s="57">
        <v>35643</v>
      </c>
      <c r="E124" s="59"/>
      <c r="F124" s="59">
        <v>2000</v>
      </c>
      <c r="G124" s="58">
        <v>1658.43</v>
      </c>
      <c r="H124" s="58">
        <v>0</v>
      </c>
      <c r="I124" s="59" t="s">
        <v>496</v>
      </c>
      <c r="J124" s="58">
        <v>708.95</v>
      </c>
      <c r="K124" s="58">
        <v>0</v>
      </c>
      <c r="L124" s="58">
        <v>0</v>
      </c>
      <c r="M124" s="58">
        <v>0</v>
      </c>
      <c r="N124" s="58">
        <v>0</v>
      </c>
      <c r="O124" s="58">
        <v>0</v>
      </c>
      <c r="P124" s="58">
        <v>0</v>
      </c>
      <c r="Q124" s="58">
        <v>0</v>
      </c>
      <c r="R124" s="58">
        <v>0</v>
      </c>
      <c r="S124" s="58">
        <v>1658.43</v>
      </c>
      <c r="T124" s="58">
        <v>708.95</v>
      </c>
    </row>
    <row r="125" spans="1:20" s="22" customFormat="1" ht="15">
      <c r="A125" s="59">
        <v>1</v>
      </c>
      <c r="B125" s="59">
        <v>2137</v>
      </c>
      <c r="C125" s="56" t="s">
        <v>115</v>
      </c>
      <c r="D125" s="57">
        <v>35643</v>
      </c>
      <c r="E125" s="59"/>
      <c r="F125" s="59">
        <v>2024</v>
      </c>
      <c r="G125" s="58">
        <v>4914.5</v>
      </c>
      <c r="H125" s="58">
        <v>2199.79</v>
      </c>
      <c r="I125" s="59" t="s">
        <v>496</v>
      </c>
      <c r="J125" s="58">
        <v>0</v>
      </c>
      <c r="K125" s="58">
        <v>0</v>
      </c>
      <c r="L125" s="58">
        <v>0</v>
      </c>
      <c r="M125" s="58">
        <v>0</v>
      </c>
      <c r="N125" s="58">
        <v>0</v>
      </c>
      <c r="O125" s="58">
        <v>0</v>
      </c>
      <c r="P125" s="58">
        <v>0</v>
      </c>
      <c r="Q125" s="58">
        <v>0</v>
      </c>
      <c r="R125" s="58">
        <v>0</v>
      </c>
      <c r="S125" s="58">
        <v>7114.29</v>
      </c>
      <c r="T125" s="58">
        <v>0</v>
      </c>
    </row>
    <row r="126" spans="1:20" s="22" customFormat="1" ht="15">
      <c r="A126" s="59">
        <v>1</v>
      </c>
      <c r="B126" s="59">
        <v>2140</v>
      </c>
      <c r="C126" s="56" t="s">
        <v>116</v>
      </c>
      <c r="D126" s="57">
        <v>35643</v>
      </c>
      <c r="E126" s="59"/>
      <c r="F126" s="59">
        <v>2006</v>
      </c>
      <c r="G126" s="58">
        <v>2965.86</v>
      </c>
      <c r="H126" s="58">
        <v>1827.61</v>
      </c>
      <c r="I126" s="59" t="s">
        <v>496</v>
      </c>
      <c r="J126" s="58">
        <v>0</v>
      </c>
      <c r="K126" s="58">
        <v>0</v>
      </c>
      <c r="L126" s="58">
        <v>0</v>
      </c>
      <c r="M126" s="58">
        <v>0</v>
      </c>
      <c r="N126" s="58">
        <v>0</v>
      </c>
      <c r="O126" s="58">
        <v>0</v>
      </c>
      <c r="P126" s="58">
        <v>0</v>
      </c>
      <c r="Q126" s="58">
        <v>0</v>
      </c>
      <c r="R126" s="58">
        <v>0</v>
      </c>
      <c r="S126" s="58">
        <v>4793.47</v>
      </c>
      <c r="T126" s="58">
        <v>0</v>
      </c>
    </row>
    <row r="127" spans="1:20" s="22" customFormat="1" ht="15">
      <c r="A127" s="59">
        <v>1</v>
      </c>
      <c r="B127" s="59">
        <v>2142</v>
      </c>
      <c r="C127" s="56" t="s">
        <v>117</v>
      </c>
      <c r="D127" s="57">
        <v>35765</v>
      </c>
      <c r="E127" s="59"/>
      <c r="F127" s="59">
        <v>2006</v>
      </c>
      <c r="G127" s="58">
        <v>3605.03</v>
      </c>
      <c r="H127" s="58">
        <v>958.76</v>
      </c>
      <c r="I127" s="59" t="s">
        <v>496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8">
        <v>0</v>
      </c>
      <c r="P127" s="58">
        <v>0</v>
      </c>
      <c r="Q127" s="58">
        <v>0</v>
      </c>
      <c r="R127" s="58">
        <v>0</v>
      </c>
      <c r="S127" s="58">
        <v>4563.79</v>
      </c>
      <c r="T127" s="58">
        <v>0</v>
      </c>
    </row>
    <row r="128" spans="1:20" s="22" customFormat="1" ht="15">
      <c r="A128" s="59">
        <v>1</v>
      </c>
      <c r="B128" s="59">
        <v>2143</v>
      </c>
      <c r="C128" s="56" t="s">
        <v>118</v>
      </c>
      <c r="D128" s="57">
        <v>35765</v>
      </c>
      <c r="E128" s="59"/>
      <c r="F128" s="59">
        <v>2003</v>
      </c>
      <c r="G128" s="58">
        <v>1658.43</v>
      </c>
      <c r="H128" s="58">
        <v>0</v>
      </c>
      <c r="I128" s="59" t="s">
        <v>496</v>
      </c>
      <c r="J128" s="58">
        <v>0</v>
      </c>
      <c r="K128" s="58">
        <v>0</v>
      </c>
      <c r="L128" s="58">
        <v>0</v>
      </c>
      <c r="M128" s="58">
        <v>0</v>
      </c>
      <c r="N128" s="58">
        <v>0</v>
      </c>
      <c r="O128" s="58">
        <v>0</v>
      </c>
      <c r="P128" s="58">
        <v>0</v>
      </c>
      <c r="Q128" s="58">
        <v>0</v>
      </c>
      <c r="R128" s="58">
        <v>0</v>
      </c>
      <c r="S128" s="58">
        <v>1658.43</v>
      </c>
      <c r="T128" s="58">
        <v>0</v>
      </c>
    </row>
    <row r="129" spans="1:20" s="22" customFormat="1" ht="15">
      <c r="A129" s="59">
        <v>1</v>
      </c>
      <c r="B129" s="59">
        <v>2145</v>
      </c>
      <c r="C129" s="56" t="s">
        <v>119</v>
      </c>
      <c r="D129" s="57">
        <v>35765</v>
      </c>
      <c r="E129" s="59"/>
      <c r="F129" s="59">
        <v>2003</v>
      </c>
      <c r="G129" s="58">
        <v>2836.49</v>
      </c>
      <c r="H129" s="58">
        <v>0</v>
      </c>
      <c r="I129" s="59" t="s">
        <v>496</v>
      </c>
      <c r="J129" s="58">
        <v>0</v>
      </c>
      <c r="K129" s="58">
        <v>0</v>
      </c>
      <c r="L129" s="58">
        <v>0</v>
      </c>
      <c r="M129" s="58">
        <v>0</v>
      </c>
      <c r="N129" s="58">
        <v>0</v>
      </c>
      <c r="O129" s="58">
        <v>0</v>
      </c>
      <c r="P129" s="58">
        <v>0</v>
      </c>
      <c r="Q129" s="58">
        <v>0</v>
      </c>
      <c r="R129" s="58">
        <v>0</v>
      </c>
      <c r="S129" s="58">
        <v>2836.49</v>
      </c>
      <c r="T129" s="58">
        <v>0</v>
      </c>
    </row>
    <row r="130" spans="1:20" s="22" customFormat="1" ht="15">
      <c r="A130" s="59">
        <v>1</v>
      </c>
      <c r="B130" s="59">
        <v>2146</v>
      </c>
      <c r="C130" s="56" t="s">
        <v>120</v>
      </c>
      <c r="D130" s="57">
        <v>35765</v>
      </c>
      <c r="E130" s="59"/>
      <c r="F130" s="59">
        <v>2003</v>
      </c>
      <c r="G130" s="58">
        <v>2450.25</v>
      </c>
      <c r="H130" s="58">
        <v>0</v>
      </c>
      <c r="I130" s="59" t="s">
        <v>496</v>
      </c>
      <c r="J130" s="58">
        <v>0</v>
      </c>
      <c r="K130" s="58">
        <v>0</v>
      </c>
      <c r="L130" s="58">
        <v>0</v>
      </c>
      <c r="M130" s="58">
        <v>0</v>
      </c>
      <c r="N130" s="58">
        <v>0</v>
      </c>
      <c r="O130" s="58">
        <v>0</v>
      </c>
      <c r="P130" s="58">
        <v>0</v>
      </c>
      <c r="Q130" s="58">
        <v>0</v>
      </c>
      <c r="R130" s="58">
        <v>0</v>
      </c>
      <c r="S130" s="58">
        <v>2450.25</v>
      </c>
      <c r="T130" s="58">
        <v>0</v>
      </c>
    </row>
    <row r="131" spans="1:20" s="22" customFormat="1" ht="15">
      <c r="A131" s="59">
        <v>1</v>
      </c>
      <c r="B131" s="59">
        <v>2149</v>
      </c>
      <c r="C131" s="56" t="s">
        <v>121</v>
      </c>
      <c r="D131" s="57">
        <v>35765</v>
      </c>
      <c r="E131" s="59"/>
      <c r="F131" s="59">
        <v>2003</v>
      </c>
      <c r="G131" s="58">
        <v>2450.25</v>
      </c>
      <c r="H131" s="58">
        <v>0</v>
      </c>
      <c r="I131" s="59" t="s">
        <v>496</v>
      </c>
      <c r="J131" s="58">
        <v>0</v>
      </c>
      <c r="K131" s="58">
        <v>0</v>
      </c>
      <c r="L131" s="58">
        <v>0</v>
      </c>
      <c r="M131" s="58">
        <v>0</v>
      </c>
      <c r="N131" s="58">
        <v>0</v>
      </c>
      <c r="O131" s="58">
        <v>0</v>
      </c>
      <c r="P131" s="58">
        <v>0</v>
      </c>
      <c r="Q131" s="58">
        <v>0</v>
      </c>
      <c r="R131" s="58">
        <v>0</v>
      </c>
      <c r="S131" s="58">
        <v>2450.25</v>
      </c>
      <c r="T131" s="58">
        <v>0</v>
      </c>
    </row>
    <row r="132" spans="1:20" s="22" customFormat="1" ht="15">
      <c r="A132" s="59">
        <v>14</v>
      </c>
      <c r="B132" s="59">
        <v>2151</v>
      </c>
      <c r="C132" s="56" t="s">
        <v>122</v>
      </c>
      <c r="D132" s="57">
        <v>35765</v>
      </c>
      <c r="E132" s="59"/>
      <c r="F132" s="59">
        <v>2006</v>
      </c>
      <c r="G132" s="58">
        <v>1651.49</v>
      </c>
      <c r="H132" s="58">
        <v>904.49</v>
      </c>
      <c r="I132" s="59" t="s">
        <v>496</v>
      </c>
      <c r="J132" s="58">
        <v>0</v>
      </c>
      <c r="K132" s="58">
        <v>0</v>
      </c>
      <c r="L132" s="58">
        <v>0</v>
      </c>
      <c r="M132" s="58">
        <v>0</v>
      </c>
      <c r="N132" s="58">
        <v>0</v>
      </c>
      <c r="O132" s="58">
        <v>0</v>
      </c>
      <c r="P132" s="58">
        <v>0</v>
      </c>
      <c r="Q132" s="58">
        <v>0</v>
      </c>
      <c r="R132" s="58">
        <v>0</v>
      </c>
      <c r="S132" s="58">
        <v>2555.98</v>
      </c>
      <c r="T132" s="58">
        <v>0</v>
      </c>
    </row>
    <row r="133" spans="1:20" s="22" customFormat="1" ht="15">
      <c r="A133" s="59">
        <v>1</v>
      </c>
      <c r="B133" s="59">
        <v>2153</v>
      </c>
      <c r="C133" s="56" t="s">
        <v>123</v>
      </c>
      <c r="D133" s="57">
        <v>35765</v>
      </c>
      <c r="E133" s="59"/>
      <c r="F133" s="59">
        <v>2003</v>
      </c>
      <c r="G133" s="58">
        <v>2978.32</v>
      </c>
      <c r="H133" s="58">
        <v>0</v>
      </c>
      <c r="I133" s="59" t="s">
        <v>496</v>
      </c>
      <c r="J133" s="58">
        <v>0</v>
      </c>
      <c r="K133" s="58">
        <v>0</v>
      </c>
      <c r="L133" s="58">
        <v>0</v>
      </c>
      <c r="M133" s="58">
        <v>0</v>
      </c>
      <c r="N133" s="58">
        <v>0</v>
      </c>
      <c r="O133" s="58">
        <v>0</v>
      </c>
      <c r="P133" s="58">
        <v>0</v>
      </c>
      <c r="Q133" s="58">
        <v>0</v>
      </c>
      <c r="R133" s="58">
        <v>0</v>
      </c>
      <c r="S133" s="58">
        <v>2978.32</v>
      </c>
      <c r="T133" s="58">
        <v>0</v>
      </c>
    </row>
    <row r="134" spans="1:20" s="22" customFormat="1" ht="15">
      <c r="A134" s="59">
        <v>1</v>
      </c>
      <c r="B134" s="59">
        <v>2156</v>
      </c>
      <c r="C134" s="56" t="s">
        <v>124</v>
      </c>
      <c r="D134" s="57">
        <v>35800</v>
      </c>
      <c r="E134" s="59"/>
      <c r="F134" s="59">
        <v>2009</v>
      </c>
      <c r="G134" s="58">
        <v>2824.62</v>
      </c>
      <c r="H134" s="58">
        <v>0</v>
      </c>
      <c r="I134" s="59" t="s">
        <v>496</v>
      </c>
      <c r="J134" s="58">
        <v>0</v>
      </c>
      <c r="K134" s="58">
        <v>0</v>
      </c>
      <c r="L134" s="58">
        <v>0</v>
      </c>
      <c r="M134" s="58">
        <v>0</v>
      </c>
      <c r="N134" s="58">
        <v>0</v>
      </c>
      <c r="O134" s="58">
        <v>0</v>
      </c>
      <c r="P134" s="58">
        <v>0</v>
      </c>
      <c r="Q134" s="58">
        <v>0</v>
      </c>
      <c r="R134" s="58">
        <v>0</v>
      </c>
      <c r="S134" s="58">
        <v>2824.62</v>
      </c>
      <c r="T134" s="58">
        <v>0</v>
      </c>
    </row>
    <row r="135" spans="1:20" s="22" customFormat="1" ht="15">
      <c r="A135" s="59">
        <v>1</v>
      </c>
      <c r="B135" s="59">
        <v>2159</v>
      </c>
      <c r="C135" s="56" t="s">
        <v>125</v>
      </c>
      <c r="D135" s="57">
        <v>35836</v>
      </c>
      <c r="E135" s="59"/>
      <c r="F135" s="59">
        <v>2009</v>
      </c>
      <c r="G135" s="58">
        <v>2824.62</v>
      </c>
      <c r="H135" s="58">
        <v>2461.16</v>
      </c>
      <c r="I135" s="59" t="s">
        <v>496</v>
      </c>
      <c r="J135" s="58">
        <v>0</v>
      </c>
      <c r="K135" s="58">
        <v>0</v>
      </c>
      <c r="L135" s="58">
        <v>0</v>
      </c>
      <c r="M135" s="58">
        <v>0</v>
      </c>
      <c r="N135" s="58">
        <v>0</v>
      </c>
      <c r="O135" s="58">
        <v>0</v>
      </c>
      <c r="P135" s="58">
        <v>0</v>
      </c>
      <c r="Q135" s="58">
        <v>0</v>
      </c>
      <c r="R135" s="58">
        <v>0</v>
      </c>
      <c r="S135" s="58">
        <v>5285.78</v>
      </c>
      <c r="T135" s="58">
        <v>0</v>
      </c>
    </row>
    <row r="136" spans="1:20" s="22" customFormat="1" ht="15">
      <c r="A136" s="59">
        <v>1</v>
      </c>
      <c r="B136" s="59">
        <v>2161</v>
      </c>
      <c r="C136" s="56" t="s">
        <v>126</v>
      </c>
      <c r="D136" s="57">
        <v>35836</v>
      </c>
      <c r="E136" s="59"/>
      <c r="F136" s="59">
        <v>2006</v>
      </c>
      <c r="G136" s="58">
        <v>2965.86</v>
      </c>
      <c r="H136" s="58">
        <v>958.76</v>
      </c>
      <c r="I136" s="59" t="s">
        <v>496</v>
      </c>
      <c r="J136" s="58">
        <v>0</v>
      </c>
      <c r="K136" s="58">
        <v>0</v>
      </c>
      <c r="L136" s="58">
        <v>0</v>
      </c>
      <c r="M136" s="58">
        <v>0</v>
      </c>
      <c r="N136" s="58">
        <v>0</v>
      </c>
      <c r="O136" s="58">
        <v>0</v>
      </c>
      <c r="P136" s="58">
        <v>0</v>
      </c>
      <c r="Q136" s="58">
        <v>0</v>
      </c>
      <c r="R136" s="58">
        <v>0</v>
      </c>
      <c r="S136" s="58">
        <v>3924.62</v>
      </c>
      <c r="T136" s="58">
        <v>0</v>
      </c>
    </row>
    <row r="137" spans="1:20" s="22" customFormat="1" ht="15">
      <c r="A137" s="59">
        <v>1</v>
      </c>
      <c r="B137" s="59">
        <v>2181</v>
      </c>
      <c r="C137" s="56" t="s">
        <v>127</v>
      </c>
      <c r="D137" s="57">
        <v>36069</v>
      </c>
      <c r="E137" s="59"/>
      <c r="F137" s="59">
        <v>2035</v>
      </c>
      <c r="G137" s="58">
        <v>7389.97</v>
      </c>
      <c r="H137" s="58">
        <v>2259.41</v>
      </c>
      <c r="I137" s="59" t="s">
        <v>496</v>
      </c>
      <c r="J137" s="58">
        <v>0</v>
      </c>
      <c r="K137" s="58">
        <v>0</v>
      </c>
      <c r="L137" s="58">
        <v>0</v>
      </c>
      <c r="M137" s="58">
        <v>0</v>
      </c>
      <c r="N137" s="58">
        <v>0</v>
      </c>
      <c r="O137" s="58">
        <v>0</v>
      </c>
      <c r="P137" s="58">
        <v>0</v>
      </c>
      <c r="Q137" s="58">
        <v>0</v>
      </c>
      <c r="R137" s="58">
        <v>0</v>
      </c>
      <c r="S137" s="58">
        <v>9649.3799999999992</v>
      </c>
      <c r="T137" s="58">
        <v>0</v>
      </c>
    </row>
    <row r="138" spans="1:20" s="22" customFormat="1" ht="15">
      <c r="A138" s="59">
        <v>1</v>
      </c>
      <c r="B138" s="59">
        <v>2330</v>
      </c>
      <c r="C138" s="56" t="s">
        <v>133</v>
      </c>
      <c r="D138" s="57">
        <v>39286</v>
      </c>
      <c r="E138" s="59"/>
      <c r="F138" s="59">
        <v>2026</v>
      </c>
      <c r="G138" s="58">
        <v>3850.63</v>
      </c>
      <c r="H138" s="58">
        <v>0</v>
      </c>
      <c r="I138" s="59" t="s">
        <v>496</v>
      </c>
      <c r="J138" s="58">
        <v>708.95</v>
      </c>
      <c r="K138" s="58">
        <v>0</v>
      </c>
      <c r="L138" s="58">
        <v>0</v>
      </c>
      <c r="M138" s="58">
        <v>0</v>
      </c>
      <c r="N138" s="58">
        <v>0</v>
      </c>
      <c r="O138" s="58">
        <v>0</v>
      </c>
      <c r="P138" s="58">
        <v>0</v>
      </c>
      <c r="Q138" s="58">
        <v>0</v>
      </c>
      <c r="R138" s="58">
        <v>0</v>
      </c>
      <c r="S138" s="58">
        <v>3850.63</v>
      </c>
      <c r="T138" s="58">
        <v>708.95</v>
      </c>
    </row>
    <row r="139" spans="1:20" s="22" customFormat="1" ht="15">
      <c r="A139" s="59">
        <v>1</v>
      </c>
      <c r="B139" s="59">
        <v>2337</v>
      </c>
      <c r="C139" s="56" t="s">
        <v>134</v>
      </c>
      <c r="D139" s="57">
        <v>39302</v>
      </c>
      <c r="E139" s="59"/>
      <c r="F139" s="59">
        <v>2035</v>
      </c>
      <c r="G139" s="58">
        <v>4763.66</v>
      </c>
      <c r="H139" s="58">
        <v>0</v>
      </c>
      <c r="I139" s="59" t="s">
        <v>496</v>
      </c>
      <c r="J139" s="58">
        <v>0</v>
      </c>
      <c r="K139" s="58">
        <v>0</v>
      </c>
      <c r="L139" s="58">
        <v>0</v>
      </c>
      <c r="M139" s="58">
        <v>0</v>
      </c>
      <c r="N139" s="58">
        <v>0</v>
      </c>
      <c r="O139" s="58">
        <v>0</v>
      </c>
      <c r="P139" s="58">
        <v>0</v>
      </c>
      <c r="Q139" s="58">
        <v>0</v>
      </c>
      <c r="R139" s="58">
        <v>0</v>
      </c>
      <c r="S139" s="58">
        <v>4763.66</v>
      </c>
      <c r="T139" s="58">
        <v>0</v>
      </c>
    </row>
    <row r="140" spans="1:20" s="22" customFormat="1" ht="15">
      <c r="A140" s="59">
        <v>1</v>
      </c>
      <c r="B140" s="59">
        <v>2339</v>
      </c>
      <c r="C140" s="56" t="s">
        <v>135</v>
      </c>
      <c r="D140" s="57">
        <v>39302</v>
      </c>
      <c r="E140" s="59"/>
      <c r="F140" s="59">
        <v>2035</v>
      </c>
      <c r="G140" s="58">
        <v>4763.66</v>
      </c>
      <c r="H140" s="58">
        <v>3121.59</v>
      </c>
      <c r="I140" s="59" t="s">
        <v>496</v>
      </c>
      <c r="J140" s="58">
        <v>0</v>
      </c>
      <c r="K140" s="58">
        <v>0</v>
      </c>
      <c r="L140" s="58">
        <v>0</v>
      </c>
      <c r="M140" s="58">
        <v>0</v>
      </c>
      <c r="N140" s="58">
        <v>0</v>
      </c>
      <c r="O140" s="58">
        <v>0</v>
      </c>
      <c r="P140" s="58">
        <v>0</v>
      </c>
      <c r="Q140" s="58">
        <v>0</v>
      </c>
      <c r="R140" s="58">
        <v>0</v>
      </c>
      <c r="S140" s="58">
        <v>7885.25</v>
      </c>
      <c r="T140" s="58">
        <v>0</v>
      </c>
    </row>
    <row r="141" spans="1:20" s="22" customFormat="1" ht="15">
      <c r="A141" s="59">
        <v>1</v>
      </c>
      <c r="B141" s="59">
        <v>2342</v>
      </c>
      <c r="C141" s="56" t="s">
        <v>136</v>
      </c>
      <c r="D141" s="57">
        <v>39302</v>
      </c>
      <c r="E141" s="59"/>
      <c r="F141" s="59">
        <v>2035</v>
      </c>
      <c r="G141" s="58">
        <v>4763.66</v>
      </c>
      <c r="H141" s="58">
        <v>0</v>
      </c>
      <c r="I141" s="59" t="s">
        <v>496</v>
      </c>
      <c r="J141" s="58">
        <v>1993.92</v>
      </c>
      <c r="K141" s="58">
        <v>0</v>
      </c>
      <c r="L141" s="58">
        <v>0</v>
      </c>
      <c r="M141" s="58">
        <v>0</v>
      </c>
      <c r="N141" s="58">
        <v>0</v>
      </c>
      <c r="O141" s="58">
        <v>0</v>
      </c>
      <c r="P141" s="58">
        <v>0</v>
      </c>
      <c r="Q141" s="58">
        <v>0</v>
      </c>
      <c r="R141" s="58">
        <v>0</v>
      </c>
      <c r="S141" s="58">
        <v>4763.66</v>
      </c>
      <c r="T141" s="58">
        <v>1993.92</v>
      </c>
    </row>
    <row r="142" spans="1:20" s="22" customFormat="1" ht="15">
      <c r="A142" s="59">
        <v>1</v>
      </c>
      <c r="B142" s="59">
        <v>2343</v>
      </c>
      <c r="C142" s="56" t="s">
        <v>137</v>
      </c>
      <c r="D142" s="57">
        <v>39302</v>
      </c>
      <c r="E142" s="59"/>
      <c r="F142" s="59">
        <v>2035</v>
      </c>
      <c r="G142" s="58">
        <v>4763.66</v>
      </c>
      <c r="H142" s="58">
        <v>3121.59</v>
      </c>
      <c r="I142" s="59" t="s">
        <v>496</v>
      </c>
      <c r="J142" s="58">
        <v>0</v>
      </c>
      <c r="K142" s="58">
        <v>0</v>
      </c>
      <c r="L142" s="58">
        <v>0</v>
      </c>
      <c r="M142" s="58">
        <v>0</v>
      </c>
      <c r="N142" s="58">
        <v>0</v>
      </c>
      <c r="O142" s="58">
        <v>0</v>
      </c>
      <c r="P142" s="58">
        <v>0</v>
      </c>
      <c r="Q142" s="58">
        <v>0</v>
      </c>
      <c r="R142" s="58">
        <v>0</v>
      </c>
      <c r="S142" s="58">
        <v>7885.25</v>
      </c>
      <c r="T142" s="58">
        <v>0</v>
      </c>
    </row>
    <row r="143" spans="1:20" s="22" customFormat="1" ht="15">
      <c r="A143" s="59">
        <v>1</v>
      </c>
      <c r="B143" s="59">
        <v>2344</v>
      </c>
      <c r="C143" s="56" t="s">
        <v>138</v>
      </c>
      <c r="D143" s="57">
        <v>39302</v>
      </c>
      <c r="E143" s="59"/>
      <c r="F143" s="59">
        <v>2036</v>
      </c>
      <c r="G143" s="58">
        <v>4763.66</v>
      </c>
      <c r="H143" s="58">
        <v>0</v>
      </c>
      <c r="I143" s="59" t="s">
        <v>496</v>
      </c>
      <c r="J143" s="58">
        <v>5739.47</v>
      </c>
      <c r="K143" s="58">
        <v>0</v>
      </c>
      <c r="L143" s="58">
        <v>0</v>
      </c>
      <c r="M143" s="58">
        <v>0</v>
      </c>
      <c r="N143" s="58">
        <v>0</v>
      </c>
      <c r="O143" s="58">
        <v>0</v>
      </c>
      <c r="P143" s="58">
        <v>0</v>
      </c>
      <c r="Q143" s="58">
        <v>0</v>
      </c>
      <c r="R143" s="58">
        <v>0</v>
      </c>
      <c r="S143" s="58">
        <v>4763.66</v>
      </c>
      <c r="T143" s="58">
        <v>5739.47</v>
      </c>
    </row>
    <row r="144" spans="1:20" s="22" customFormat="1" ht="15">
      <c r="A144" s="59">
        <v>1</v>
      </c>
      <c r="B144" s="59">
        <v>2351</v>
      </c>
      <c r="C144" s="56" t="s">
        <v>139</v>
      </c>
      <c r="D144" s="57">
        <v>39310</v>
      </c>
      <c r="E144" s="59"/>
      <c r="F144" s="59">
        <v>2003</v>
      </c>
      <c r="G144" s="58">
        <v>1364.4</v>
      </c>
      <c r="H144" s="58">
        <v>0</v>
      </c>
      <c r="I144" s="59" t="s">
        <v>496</v>
      </c>
      <c r="J144" s="58">
        <v>0</v>
      </c>
      <c r="K144" s="58">
        <v>0</v>
      </c>
      <c r="L144" s="58">
        <v>0</v>
      </c>
      <c r="M144" s="58">
        <v>0</v>
      </c>
      <c r="N144" s="58">
        <v>0</v>
      </c>
      <c r="O144" s="58">
        <v>0</v>
      </c>
      <c r="P144" s="58">
        <v>0</v>
      </c>
      <c r="Q144" s="58">
        <v>0</v>
      </c>
      <c r="R144" s="58">
        <v>0</v>
      </c>
      <c r="S144" s="58">
        <v>1364.4</v>
      </c>
      <c r="T144" s="58">
        <v>0</v>
      </c>
    </row>
    <row r="145" spans="1:20" s="22" customFormat="1" ht="15">
      <c r="A145" s="59">
        <v>1</v>
      </c>
      <c r="B145" s="59">
        <v>2363</v>
      </c>
      <c r="C145" s="56" t="s">
        <v>140</v>
      </c>
      <c r="D145" s="57">
        <v>39310</v>
      </c>
      <c r="E145" s="59"/>
      <c r="F145" s="59">
        <v>2043</v>
      </c>
      <c r="G145" s="58">
        <v>1504.27</v>
      </c>
      <c r="H145" s="58">
        <v>0</v>
      </c>
      <c r="I145" s="59" t="s">
        <v>496</v>
      </c>
      <c r="J145" s="58">
        <v>0</v>
      </c>
      <c r="K145" s="58">
        <v>0</v>
      </c>
      <c r="L145" s="58">
        <v>0</v>
      </c>
      <c r="M145" s="58">
        <v>0</v>
      </c>
      <c r="N145" s="58">
        <v>0</v>
      </c>
      <c r="O145" s="58">
        <v>0</v>
      </c>
      <c r="P145" s="58">
        <v>0</v>
      </c>
      <c r="Q145" s="58">
        <v>0</v>
      </c>
      <c r="R145" s="58">
        <v>0</v>
      </c>
      <c r="S145" s="58">
        <v>1504.27</v>
      </c>
      <c r="T145" s="58">
        <v>0</v>
      </c>
    </row>
    <row r="146" spans="1:20" s="22" customFormat="1" ht="15">
      <c r="A146" s="59">
        <v>1</v>
      </c>
      <c r="B146" s="59">
        <v>2367</v>
      </c>
      <c r="C146" s="56" t="s">
        <v>141</v>
      </c>
      <c r="D146" s="57">
        <v>39310</v>
      </c>
      <c r="E146" s="59"/>
      <c r="F146" s="59">
        <v>2018</v>
      </c>
      <c r="G146" s="58">
        <v>1572.83</v>
      </c>
      <c r="H146" s="58">
        <v>0</v>
      </c>
      <c r="I146" s="59" t="s">
        <v>496</v>
      </c>
      <c r="J146" s="58">
        <v>0</v>
      </c>
      <c r="K146" s="58">
        <v>0</v>
      </c>
      <c r="L146" s="58">
        <v>0</v>
      </c>
      <c r="M146" s="58">
        <v>0</v>
      </c>
      <c r="N146" s="58">
        <v>0</v>
      </c>
      <c r="O146" s="58">
        <v>0</v>
      </c>
      <c r="P146" s="58">
        <v>0</v>
      </c>
      <c r="Q146" s="58">
        <v>0</v>
      </c>
      <c r="R146" s="58">
        <v>0</v>
      </c>
      <c r="S146" s="58">
        <v>1572.83</v>
      </c>
      <c r="T146" s="58">
        <v>0</v>
      </c>
    </row>
    <row r="147" spans="1:20" s="22" customFormat="1" ht="15">
      <c r="A147" s="59">
        <v>1</v>
      </c>
      <c r="B147" s="59">
        <v>2371</v>
      </c>
      <c r="C147" s="56" t="s">
        <v>142</v>
      </c>
      <c r="D147" s="57">
        <v>39310</v>
      </c>
      <c r="E147" s="59"/>
      <c r="F147" s="59">
        <v>2019</v>
      </c>
      <c r="G147" s="58">
        <v>2007.4</v>
      </c>
      <c r="H147" s="58">
        <v>0</v>
      </c>
      <c r="I147" s="59" t="s">
        <v>496</v>
      </c>
      <c r="J147" s="58">
        <v>0</v>
      </c>
      <c r="K147" s="58">
        <v>0</v>
      </c>
      <c r="L147" s="58">
        <v>0</v>
      </c>
      <c r="M147" s="58">
        <v>0</v>
      </c>
      <c r="N147" s="58">
        <v>0</v>
      </c>
      <c r="O147" s="58">
        <v>0</v>
      </c>
      <c r="P147" s="58">
        <v>0</v>
      </c>
      <c r="Q147" s="58">
        <v>0</v>
      </c>
      <c r="R147" s="58">
        <v>0</v>
      </c>
      <c r="S147" s="58">
        <v>2007.4</v>
      </c>
      <c r="T147" s="58">
        <v>0</v>
      </c>
    </row>
    <row r="148" spans="1:20" s="22" customFormat="1" ht="15">
      <c r="A148" s="59">
        <v>1</v>
      </c>
      <c r="B148" s="59">
        <v>2382</v>
      </c>
      <c r="C148" s="56" t="s">
        <v>143</v>
      </c>
      <c r="D148" s="57">
        <v>39342</v>
      </c>
      <c r="E148" s="59"/>
      <c r="F148" s="59">
        <v>2035</v>
      </c>
      <c r="G148" s="58">
        <v>4763.66</v>
      </c>
      <c r="H148" s="58">
        <v>0</v>
      </c>
      <c r="I148" s="59" t="s">
        <v>496</v>
      </c>
      <c r="J148" s="58">
        <v>5739.47</v>
      </c>
      <c r="K148" s="58">
        <v>0</v>
      </c>
      <c r="L148" s="58">
        <v>0</v>
      </c>
      <c r="M148" s="58">
        <v>0</v>
      </c>
      <c r="N148" s="58">
        <v>0</v>
      </c>
      <c r="O148" s="58">
        <v>0</v>
      </c>
      <c r="P148" s="58">
        <v>0</v>
      </c>
      <c r="Q148" s="58">
        <v>0</v>
      </c>
      <c r="R148" s="58">
        <v>0</v>
      </c>
      <c r="S148" s="58">
        <v>4763.66</v>
      </c>
      <c r="T148" s="58">
        <v>5739.47</v>
      </c>
    </row>
    <row r="149" spans="1:20" s="22" customFormat="1" ht="15">
      <c r="A149" s="59">
        <v>1</v>
      </c>
      <c r="B149" s="59">
        <v>2384</v>
      </c>
      <c r="C149" s="56" t="s">
        <v>144</v>
      </c>
      <c r="D149" s="57">
        <v>39342</v>
      </c>
      <c r="E149" s="59"/>
      <c r="F149" s="59">
        <v>2018</v>
      </c>
      <c r="G149" s="58">
        <v>1572.83</v>
      </c>
      <c r="H149" s="58">
        <v>0</v>
      </c>
      <c r="I149" s="59" t="s">
        <v>496</v>
      </c>
      <c r="J149" s="58">
        <v>0</v>
      </c>
      <c r="K149" s="58">
        <v>0</v>
      </c>
      <c r="L149" s="58">
        <v>0</v>
      </c>
      <c r="M149" s="58">
        <v>0</v>
      </c>
      <c r="N149" s="58">
        <v>0</v>
      </c>
      <c r="O149" s="58">
        <v>0</v>
      </c>
      <c r="P149" s="58">
        <v>0</v>
      </c>
      <c r="Q149" s="58">
        <v>0</v>
      </c>
      <c r="R149" s="58">
        <v>0</v>
      </c>
      <c r="S149" s="58">
        <v>1572.83</v>
      </c>
      <c r="T149" s="58">
        <v>0</v>
      </c>
    </row>
    <row r="150" spans="1:20" s="22" customFormat="1" ht="15">
      <c r="A150" s="59">
        <v>1</v>
      </c>
      <c r="B150" s="59">
        <v>2392</v>
      </c>
      <c r="C150" s="56" t="s">
        <v>145</v>
      </c>
      <c r="D150" s="57">
        <v>39342</v>
      </c>
      <c r="E150" s="59"/>
      <c r="F150" s="59">
        <v>2021</v>
      </c>
      <c r="G150" s="58">
        <v>1572.83</v>
      </c>
      <c r="H150" s="58">
        <v>0</v>
      </c>
      <c r="I150" s="59" t="s">
        <v>496</v>
      </c>
      <c r="J150" s="58">
        <v>1993.92</v>
      </c>
      <c r="K150" s="58">
        <v>0</v>
      </c>
      <c r="L150" s="58">
        <v>0</v>
      </c>
      <c r="M150" s="58">
        <v>0</v>
      </c>
      <c r="N150" s="58">
        <v>0</v>
      </c>
      <c r="O150" s="58">
        <v>0</v>
      </c>
      <c r="P150" s="58">
        <v>0</v>
      </c>
      <c r="Q150" s="58">
        <v>0</v>
      </c>
      <c r="R150" s="58">
        <v>0</v>
      </c>
      <c r="S150" s="58">
        <v>1572.83</v>
      </c>
      <c r="T150" s="58">
        <v>1993.92</v>
      </c>
    </row>
    <row r="151" spans="1:20" s="22" customFormat="1" ht="15">
      <c r="A151" s="59">
        <v>1</v>
      </c>
      <c r="B151" s="59">
        <v>2403</v>
      </c>
      <c r="C151" s="56" t="s">
        <v>146</v>
      </c>
      <c r="D151" s="57">
        <v>39349</v>
      </c>
      <c r="E151" s="59"/>
      <c r="F151" s="59">
        <v>2003</v>
      </c>
      <c r="G151" s="58">
        <v>1579.46</v>
      </c>
      <c r="H151" s="58">
        <v>0</v>
      </c>
      <c r="I151" s="59" t="s">
        <v>496</v>
      </c>
      <c r="J151" s="58">
        <v>0</v>
      </c>
      <c r="K151" s="58">
        <v>0</v>
      </c>
      <c r="L151" s="58">
        <v>0</v>
      </c>
      <c r="M151" s="58">
        <v>0</v>
      </c>
      <c r="N151" s="58">
        <v>0</v>
      </c>
      <c r="O151" s="58">
        <v>0</v>
      </c>
      <c r="P151" s="58">
        <v>0</v>
      </c>
      <c r="Q151" s="58">
        <v>0</v>
      </c>
      <c r="R151" s="58">
        <v>0</v>
      </c>
      <c r="S151" s="58">
        <v>1579.46</v>
      </c>
      <c r="T151" s="58">
        <v>0</v>
      </c>
    </row>
    <row r="152" spans="1:20" s="22" customFormat="1" ht="15">
      <c r="A152" s="59">
        <v>1</v>
      </c>
      <c r="B152" s="59">
        <v>2406</v>
      </c>
      <c r="C152" s="56" t="s">
        <v>147</v>
      </c>
      <c r="D152" s="57">
        <v>39349</v>
      </c>
      <c r="E152" s="59"/>
      <c r="F152" s="59">
        <v>2003</v>
      </c>
      <c r="G152" s="58">
        <v>1237.54</v>
      </c>
      <c r="H152" s="58">
        <v>0</v>
      </c>
      <c r="I152" s="59" t="s">
        <v>496</v>
      </c>
      <c r="J152" s="58">
        <v>0</v>
      </c>
      <c r="K152" s="58">
        <v>0</v>
      </c>
      <c r="L152" s="58">
        <v>0</v>
      </c>
      <c r="M152" s="58">
        <v>0</v>
      </c>
      <c r="N152" s="58">
        <v>0</v>
      </c>
      <c r="O152" s="58">
        <v>0</v>
      </c>
      <c r="P152" s="58">
        <v>0</v>
      </c>
      <c r="Q152" s="58">
        <v>0</v>
      </c>
      <c r="R152" s="58">
        <v>0</v>
      </c>
      <c r="S152" s="58">
        <v>1237.54</v>
      </c>
      <c r="T152" s="58">
        <v>0</v>
      </c>
    </row>
    <row r="153" spans="1:20" s="22" customFormat="1" ht="15">
      <c r="A153" s="59">
        <v>1</v>
      </c>
      <c r="B153" s="59">
        <v>2414</v>
      </c>
      <c r="C153" s="56" t="s">
        <v>148</v>
      </c>
      <c r="D153" s="57">
        <v>39349</v>
      </c>
      <c r="E153" s="59"/>
      <c r="F153" s="59">
        <v>2003</v>
      </c>
      <c r="G153" s="58">
        <v>1122.48</v>
      </c>
      <c r="H153" s="58">
        <v>0</v>
      </c>
      <c r="I153" s="59" t="s">
        <v>496</v>
      </c>
      <c r="J153" s="58">
        <v>0</v>
      </c>
      <c r="K153" s="58">
        <v>0</v>
      </c>
      <c r="L153" s="58">
        <v>0</v>
      </c>
      <c r="M153" s="58">
        <v>0</v>
      </c>
      <c r="N153" s="58">
        <v>0</v>
      </c>
      <c r="O153" s="58">
        <v>0</v>
      </c>
      <c r="P153" s="58">
        <v>0</v>
      </c>
      <c r="Q153" s="58">
        <v>0</v>
      </c>
      <c r="R153" s="58">
        <v>0</v>
      </c>
      <c r="S153" s="58">
        <v>1122.48</v>
      </c>
      <c r="T153" s="58">
        <v>0</v>
      </c>
    </row>
    <row r="154" spans="1:20" s="22" customFormat="1" ht="15">
      <c r="A154" s="59">
        <v>1</v>
      </c>
      <c r="B154" s="59">
        <v>2415</v>
      </c>
      <c r="C154" s="56" t="s">
        <v>149</v>
      </c>
      <c r="D154" s="57">
        <v>39349</v>
      </c>
      <c r="E154" s="59"/>
      <c r="F154" s="59">
        <v>2035</v>
      </c>
      <c r="G154" s="58">
        <v>4763.66</v>
      </c>
      <c r="H154" s="58">
        <v>0</v>
      </c>
      <c r="I154" s="59" t="s">
        <v>496</v>
      </c>
      <c r="J154" s="58">
        <v>5739.47</v>
      </c>
      <c r="K154" s="58">
        <v>0</v>
      </c>
      <c r="L154" s="58">
        <v>0</v>
      </c>
      <c r="M154" s="58">
        <v>0</v>
      </c>
      <c r="N154" s="58">
        <v>0</v>
      </c>
      <c r="O154" s="58">
        <v>0</v>
      </c>
      <c r="P154" s="58">
        <v>0</v>
      </c>
      <c r="Q154" s="58">
        <v>0</v>
      </c>
      <c r="R154" s="58">
        <v>0</v>
      </c>
      <c r="S154" s="58">
        <v>4763.66</v>
      </c>
      <c r="T154" s="58">
        <v>5739.47</v>
      </c>
    </row>
    <row r="155" spans="1:20" s="22" customFormat="1" ht="15">
      <c r="A155" s="59">
        <v>1</v>
      </c>
      <c r="B155" s="59">
        <v>2417</v>
      </c>
      <c r="C155" s="56" t="s">
        <v>150</v>
      </c>
      <c r="D155" s="57">
        <v>39349</v>
      </c>
      <c r="E155" s="59"/>
      <c r="F155" s="59">
        <v>2003</v>
      </c>
      <c r="G155" s="58">
        <v>1364.4</v>
      </c>
      <c r="H155" s="58">
        <v>0</v>
      </c>
      <c r="I155" s="59" t="s">
        <v>496</v>
      </c>
      <c r="J155" s="58">
        <v>0</v>
      </c>
      <c r="K155" s="58">
        <v>0</v>
      </c>
      <c r="L155" s="58">
        <v>0</v>
      </c>
      <c r="M155" s="58">
        <v>0</v>
      </c>
      <c r="N155" s="58">
        <v>0</v>
      </c>
      <c r="O155" s="58">
        <v>0</v>
      </c>
      <c r="P155" s="58">
        <v>0</v>
      </c>
      <c r="Q155" s="58">
        <v>0</v>
      </c>
      <c r="R155" s="58">
        <v>0</v>
      </c>
      <c r="S155" s="58">
        <v>1364.4</v>
      </c>
      <c r="T155" s="58">
        <v>0</v>
      </c>
    </row>
    <row r="156" spans="1:20" s="22" customFormat="1" ht="15">
      <c r="A156" s="59">
        <v>1</v>
      </c>
      <c r="B156" s="59">
        <v>2420</v>
      </c>
      <c r="C156" s="56" t="s">
        <v>151</v>
      </c>
      <c r="D156" s="57">
        <v>39356</v>
      </c>
      <c r="E156" s="59"/>
      <c r="F156" s="59">
        <v>2035</v>
      </c>
      <c r="G156" s="58">
        <v>4763.66</v>
      </c>
      <c r="H156" s="58">
        <v>0</v>
      </c>
      <c r="I156" s="59" t="s">
        <v>496</v>
      </c>
      <c r="J156" s="58">
        <v>5739.47</v>
      </c>
      <c r="K156" s="58">
        <v>0</v>
      </c>
      <c r="L156" s="58">
        <v>0</v>
      </c>
      <c r="M156" s="58">
        <v>0</v>
      </c>
      <c r="N156" s="58">
        <v>0</v>
      </c>
      <c r="O156" s="58">
        <v>0</v>
      </c>
      <c r="P156" s="58">
        <v>0</v>
      </c>
      <c r="Q156" s="58">
        <v>0</v>
      </c>
      <c r="R156" s="58">
        <v>0</v>
      </c>
      <c r="S156" s="58">
        <v>4763.66</v>
      </c>
      <c r="T156" s="58">
        <v>5739.47</v>
      </c>
    </row>
    <row r="157" spans="1:20" s="22" customFormat="1" ht="15">
      <c r="A157" s="59">
        <v>1</v>
      </c>
      <c r="B157" s="59">
        <v>2421</v>
      </c>
      <c r="C157" s="56" t="s">
        <v>152</v>
      </c>
      <c r="D157" s="57">
        <v>39370</v>
      </c>
      <c r="E157" s="59"/>
      <c r="F157" s="59">
        <v>2029</v>
      </c>
      <c r="G157" s="58">
        <v>3017.07</v>
      </c>
      <c r="H157" s="58">
        <v>0</v>
      </c>
      <c r="I157" s="59" t="s">
        <v>496</v>
      </c>
      <c r="J157" s="58">
        <v>1993.92</v>
      </c>
      <c r="K157" s="58">
        <v>0</v>
      </c>
      <c r="L157" s="58">
        <v>0</v>
      </c>
      <c r="M157" s="58">
        <v>0</v>
      </c>
      <c r="N157" s="58">
        <v>0</v>
      </c>
      <c r="O157" s="58">
        <v>0</v>
      </c>
      <c r="P157" s="58">
        <v>0</v>
      </c>
      <c r="Q157" s="58">
        <v>0</v>
      </c>
      <c r="R157" s="58">
        <v>0</v>
      </c>
      <c r="S157" s="58">
        <v>3017.07</v>
      </c>
      <c r="T157" s="58">
        <v>1993.92</v>
      </c>
    </row>
    <row r="158" spans="1:20" s="22" customFormat="1" ht="15">
      <c r="A158" s="59">
        <v>1</v>
      </c>
      <c r="B158" s="59">
        <v>2437</v>
      </c>
      <c r="C158" s="56" t="s">
        <v>153</v>
      </c>
      <c r="D158" s="57">
        <v>39371</v>
      </c>
      <c r="E158" s="59"/>
      <c r="F158" s="59">
        <v>2018</v>
      </c>
      <c r="G158" s="58">
        <v>1572.83</v>
      </c>
      <c r="H158" s="58">
        <v>0</v>
      </c>
      <c r="I158" s="59" t="s">
        <v>496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8">
        <v>0</v>
      </c>
      <c r="P158" s="58">
        <v>0</v>
      </c>
      <c r="Q158" s="58">
        <v>0</v>
      </c>
      <c r="R158" s="58">
        <v>0</v>
      </c>
      <c r="S158" s="58">
        <v>1572.83</v>
      </c>
      <c r="T158" s="58">
        <v>0</v>
      </c>
    </row>
    <row r="159" spans="1:20" s="22" customFormat="1" ht="15">
      <c r="A159" s="59">
        <v>1</v>
      </c>
      <c r="B159" s="59">
        <v>2440</v>
      </c>
      <c r="C159" s="56" t="s">
        <v>154</v>
      </c>
      <c r="D159" s="57">
        <v>39371</v>
      </c>
      <c r="E159" s="59"/>
      <c r="F159" s="59">
        <v>2003</v>
      </c>
      <c r="G159" s="58">
        <v>1364.4</v>
      </c>
      <c r="H159" s="58">
        <v>0</v>
      </c>
      <c r="I159" s="59" t="s">
        <v>496</v>
      </c>
      <c r="J159" s="58">
        <v>1107.73</v>
      </c>
      <c r="K159" s="58">
        <v>0</v>
      </c>
      <c r="L159" s="58">
        <v>0</v>
      </c>
      <c r="M159" s="58">
        <v>0</v>
      </c>
      <c r="N159" s="58">
        <v>0</v>
      </c>
      <c r="O159" s="58">
        <v>0</v>
      </c>
      <c r="P159" s="58">
        <v>0</v>
      </c>
      <c r="Q159" s="58">
        <v>0</v>
      </c>
      <c r="R159" s="58">
        <v>0</v>
      </c>
      <c r="S159" s="58">
        <v>1364.4</v>
      </c>
      <c r="T159" s="58">
        <v>1107.73</v>
      </c>
    </row>
    <row r="160" spans="1:20" s="22" customFormat="1" ht="15">
      <c r="A160" s="59">
        <v>1</v>
      </c>
      <c r="B160" s="59">
        <v>2441</v>
      </c>
      <c r="C160" s="56" t="s">
        <v>155</v>
      </c>
      <c r="D160" s="57">
        <v>39371</v>
      </c>
      <c r="E160" s="59"/>
      <c r="F160" s="59">
        <v>2043</v>
      </c>
      <c r="G160" s="58">
        <v>1504.27</v>
      </c>
      <c r="H160" s="58">
        <v>0</v>
      </c>
      <c r="I160" s="59" t="s">
        <v>496</v>
      </c>
      <c r="J160" s="58">
        <v>0</v>
      </c>
      <c r="K160" s="58">
        <v>0</v>
      </c>
      <c r="L160" s="58">
        <v>0</v>
      </c>
      <c r="M160" s="58">
        <v>0</v>
      </c>
      <c r="N160" s="58">
        <v>0</v>
      </c>
      <c r="O160" s="58">
        <v>0</v>
      </c>
      <c r="P160" s="58">
        <v>0</v>
      </c>
      <c r="Q160" s="58">
        <v>0</v>
      </c>
      <c r="R160" s="58">
        <v>0</v>
      </c>
      <c r="S160" s="58">
        <v>1504.27</v>
      </c>
      <c r="T160" s="58">
        <v>0</v>
      </c>
    </row>
    <row r="161" spans="1:20" s="22" customFormat="1" ht="15">
      <c r="A161" s="59">
        <v>1</v>
      </c>
      <c r="B161" s="59">
        <v>2443</v>
      </c>
      <c r="C161" s="56" t="s">
        <v>156</v>
      </c>
      <c r="D161" s="57">
        <v>39371</v>
      </c>
      <c r="E161" s="59"/>
      <c r="F161" s="59">
        <v>2003</v>
      </c>
      <c r="G161" s="58">
        <v>1364.4</v>
      </c>
      <c r="H161" s="58">
        <v>0</v>
      </c>
      <c r="I161" s="59" t="s">
        <v>496</v>
      </c>
      <c r="J161" s="58">
        <v>0</v>
      </c>
      <c r="K161" s="58">
        <v>0</v>
      </c>
      <c r="L161" s="58">
        <v>0</v>
      </c>
      <c r="M161" s="58">
        <v>0</v>
      </c>
      <c r="N161" s="58">
        <v>0</v>
      </c>
      <c r="O161" s="58">
        <v>0</v>
      </c>
      <c r="P161" s="58">
        <v>0</v>
      </c>
      <c r="Q161" s="58">
        <v>0</v>
      </c>
      <c r="R161" s="58">
        <v>0</v>
      </c>
      <c r="S161" s="58">
        <v>1364.4</v>
      </c>
      <c r="T161" s="58">
        <v>0</v>
      </c>
    </row>
    <row r="162" spans="1:20" s="22" customFormat="1" ht="15">
      <c r="A162" s="59">
        <v>1</v>
      </c>
      <c r="B162" s="59">
        <v>2448</v>
      </c>
      <c r="C162" s="56" t="s">
        <v>157</v>
      </c>
      <c r="D162" s="57">
        <v>39371</v>
      </c>
      <c r="E162" s="59"/>
      <c r="F162" s="59">
        <v>2003</v>
      </c>
      <c r="G162" s="58">
        <v>1364.4</v>
      </c>
      <c r="H162" s="58">
        <v>0</v>
      </c>
      <c r="I162" s="59" t="s">
        <v>496</v>
      </c>
      <c r="J162" s="58">
        <v>1107.73</v>
      </c>
      <c r="K162" s="58">
        <v>0</v>
      </c>
      <c r="L162" s="58">
        <v>0</v>
      </c>
      <c r="M162" s="58">
        <v>0</v>
      </c>
      <c r="N162" s="58">
        <v>0</v>
      </c>
      <c r="O162" s="58">
        <v>0</v>
      </c>
      <c r="P162" s="58">
        <v>0</v>
      </c>
      <c r="Q162" s="58">
        <v>0</v>
      </c>
      <c r="R162" s="58">
        <v>0</v>
      </c>
      <c r="S162" s="58">
        <v>1364.4</v>
      </c>
      <c r="T162" s="58">
        <v>1107.73</v>
      </c>
    </row>
    <row r="163" spans="1:20" s="22" customFormat="1" ht="15">
      <c r="A163" s="59">
        <v>1</v>
      </c>
      <c r="B163" s="59">
        <v>2451</v>
      </c>
      <c r="C163" s="56" t="s">
        <v>158</v>
      </c>
      <c r="D163" s="57">
        <v>39371</v>
      </c>
      <c r="E163" s="59"/>
      <c r="F163" s="59">
        <v>2003</v>
      </c>
      <c r="G163" s="58">
        <v>1364.4</v>
      </c>
      <c r="H163" s="58">
        <v>0</v>
      </c>
      <c r="I163" s="59" t="s">
        <v>496</v>
      </c>
      <c r="J163" s="58">
        <v>0</v>
      </c>
      <c r="K163" s="58">
        <v>0</v>
      </c>
      <c r="L163" s="58">
        <v>0</v>
      </c>
      <c r="M163" s="58">
        <v>0</v>
      </c>
      <c r="N163" s="58">
        <v>0</v>
      </c>
      <c r="O163" s="58">
        <v>0</v>
      </c>
      <c r="P163" s="58">
        <v>0</v>
      </c>
      <c r="Q163" s="58">
        <v>0</v>
      </c>
      <c r="R163" s="58">
        <v>0</v>
      </c>
      <c r="S163" s="58">
        <v>1364.4</v>
      </c>
      <c r="T163" s="58">
        <v>0</v>
      </c>
    </row>
    <row r="164" spans="1:20" s="22" customFormat="1" ht="15">
      <c r="A164" s="59">
        <v>1</v>
      </c>
      <c r="B164" s="59">
        <v>2460</v>
      </c>
      <c r="C164" s="56" t="s">
        <v>159</v>
      </c>
      <c r="D164" s="57">
        <v>39371</v>
      </c>
      <c r="E164" s="59"/>
      <c r="F164" s="59">
        <v>2003</v>
      </c>
      <c r="G164" s="58">
        <v>1364.4</v>
      </c>
      <c r="H164" s="58">
        <v>0</v>
      </c>
      <c r="I164" s="59" t="s">
        <v>496</v>
      </c>
      <c r="J164" s="58">
        <v>0</v>
      </c>
      <c r="K164" s="58">
        <v>0</v>
      </c>
      <c r="L164" s="58">
        <v>0</v>
      </c>
      <c r="M164" s="58">
        <v>0</v>
      </c>
      <c r="N164" s="58">
        <v>0</v>
      </c>
      <c r="O164" s="58">
        <v>0</v>
      </c>
      <c r="P164" s="58">
        <v>0</v>
      </c>
      <c r="Q164" s="58">
        <v>0</v>
      </c>
      <c r="R164" s="58">
        <v>0</v>
      </c>
      <c r="S164" s="58">
        <v>1364.4</v>
      </c>
      <c r="T164" s="58">
        <v>0</v>
      </c>
    </row>
    <row r="165" spans="1:20" s="22" customFormat="1" ht="15">
      <c r="A165" s="59">
        <v>1</v>
      </c>
      <c r="B165" s="59">
        <v>2468</v>
      </c>
      <c r="C165" s="56" t="s">
        <v>160</v>
      </c>
      <c r="D165" s="57">
        <v>39485</v>
      </c>
      <c r="E165" s="59"/>
      <c r="F165" s="59">
        <v>2009</v>
      </c>
      <c r="G165" s="58">
        <v>1651.49</v>
      </c>
      <c r="H165" s="58">
        <v>0</v>
      </c>
      <c r="I165" s="59" t="s">
        <v>496</v>
      </c>
      <c r="J165" s="58">
        <v>1993.92</v>
      </c>
      <c r="K165" s="58">
        <v>0</v>
      </c>
      <c r="L165" s="58">
        <v>0</v>
      </c>
      <c r="M165" s="58">
        <v>0</v>
      </c>
      <c r="N165" s="58">
        <v>3000</v>
      </c>
      <c r="O165" s="58">
        <v>0</v>
      </c>
      <c r="P165" s="58">
        <v>0</v>
      </c>
      <c r="Q165" s="58">
        <v>0</v>
      </c>
      <c r="R165" s="58">
        <v>0</v>
      </c>
      <c r="S165" s="58">
        <v>1651.49</v>
      </c>
      <c r="T165" s="58">
        <v>4993.92</v>
      </c>
    </row>
    <row r="166" spans="1:20" s="22" customFormat="1" ht="15">
      <c r="A166" s="59">
        <v>1</v>
      </c>
      <c r="B166" s="59">
        <v>2474</v>
      </c>
      <c r="C166" s="56" t="s">
        <v>161</v>
      </c>
      <c r="D166" s="57">
        <v>39491</v>
      </c>
      <c r="E166" s="59"/>
      <c r="F166" s="59">
        <v>2035</v>
      </c>
      <c r="G166" s="58">
        <v>4763.66</v>
      </c>
      <c r="H166" s="58">
        <v>0</v>
      </c>
      <c r="I166" s="59" t="s">
        <v>496</v>
      </c>
      <c r="J166" s="58">
        <v>6245.89</v>
      </c>
      <c r="K166" s="58">
        <v>0</v>
      </c>
      <c r="L166" s="58">
        <v>0</v>
      </c>
      <c r="M166" s="58">
        <v>0</v>
      </c>
      <c r="N166" s="58">
        <v>0</v>
      </c>
      <c r="O166" s="58">
        <v>0</v>
      </c>
      <c r="P166" s="58">
        <v>0</v>
      </c>
      <c r="Q166" s="58">
        <v>0</v>
      </c>
      <c r="R166" s="58">
        <v>0</v>
      </c>
      <c r="S166" s="58">
        <v>4763.66</v>
      </c>
      <c r="T166" s="58">
        <v>6245.89</v>
      </c>
    </row>
    <row r="167" spans="1:20" s="22" customFormat="1" ht="15">
      <c r="A167" s="59">
        <v>50</v>
      </c>
      <c r="B167" s="59">
        <v>2478</v>
      </c>
      <c r="C167" s="56" t="s">
        <v>471</v>
      </c>
      <c r="D167" s="57">
        <v>39524</v>
      </c>
      <c r="E167" s="59"/>
      <c r="F167" s="59">
        <v>2037</v>
      </c>
      <c r="G167" s="58">
        <v>4245.33</v>
      </c>
      <c r="H167" s="58">
        <v>0</v>
      </c>
      <c r="I167" s="59" t="s">
        <v>496</v>
      </c>
      <c r="J167" s="58">
        <v>0</v>
      </c>
      <c r="K167" s="58">
        <v>0</v>
      </c>
      <c r="L167" s="58">
        <v>0</v>
      </c>
      <c r="M167" s="58">
        <v>0</v>
      </c>
      <c r="N167" s="58">
        <v>0</v>
      </c>
      <c r="O167" s="58">
        <v>0</v>
      </c>
      <c r="P167" s="58">
        <v>0</v>
      </c>
      <c r="Q167" s="58">
        <v>0</v>
      </c>
      <c r="R167" s="58">
        <v>0</v>
      </c>
      <c r="S167" s="58">
        <v>4245.33</v>
      </c>
      <c r="T167" s="58">
        <v>0</v>
      </c>
    </row>
    <row r="168" spans="1:20" s="22" customFormat="1" ht="15">
      <c r="A168" s="59">
        <v>20</v>
      </c>
      <c r="B168" s="59">
        <v>2481</v>
      </c>
      <c r="C168" s="56" t="s">
        <v>443</v>
      </c>
      <c r="D168" s="57">
        <v>39524</v>
      </c>
      <c r="E168" s="59"/>
      <c r="F168" s="59">
        <v>2037</v>
      </c>
      <c r="G168" s="58">
        <v>4245.33</v>
      </c>
      <c r="H168" s="58">
        <v>0</v>
      </c>
      <c r="I168" s="59" t="s">
        <v>496</v>
      </c>
      <c r="J168" s="58">
        <v>0</v>
      </c>
      <c r="K168" s="58">
        <v>0</v>
      </c>
      <c r="L168" s="58">
        <v>0</v>
      </c>
      <c r="M168" s="58">
        <v>0</v>
      </c>
      <c r="N168" s="58">
        <v>0</v>
      </c>
      <c r="O168" s="58">
        <v>0</v>
      </c>
      <c r="P168" s="58">
        <v>0</v>
      </c>
      <c r="Q168" s="58">
        <v>0</v>
      </c>
      <c r="R168" s="58">
        <v>0</v>
      </c>
      <c r="S168" s="58">
        <v>4245.33</v>
      </c>
      <c r="T168" s="58">
        <v>0</v>
      </c>
    </row>
    <row r="169" spans="1:20" s="22" customFormat="1" ht="15">
      <c r="A169" s="59">
        <v>39</v>
      </c>
      <c r="B169" s="59">
        <v>2484</v>
      </c>
      <c r="C169" s="56" t="s">
        <v>464</v>
      </c>
      <c r="D169" s="57">
        <v>39524</v>
      </c>
      <c r="E169" s="59"/>
      <c r="F169" s="59">
        <v>2037</v>
      </c>
      <c r="G169" s="58">
        <v>4457.59</v>
      </c>
      <c r="H169" s="58">
        <v>0</v>
      </c>
      <c r="I169" s="59" t="s">
        <v>496</v>
      </c>
      <c r="J169" s="58">
        <v>0</v>
      </c>
      <c r="K169" s="58">
        <v>0</v>
      </c>
      <c r="L169" s="58">
        <v>0</v>
      </c>
      <c r="M169" s="58">
        <v>0</v>
      </c>
      <c r="N169" s="58">
        <v>0</v>
      </c>
      <c r="O169" s="58">
        <v>0</v>
      </c>
      <c r="P169" s="58">
        <v>0</v>
      </c>
      <c r="Q169" s="58">
        <v>0</v>
      </c>
      <c r="R169" s="58">
        <v>0</v>
      </c>
      <c r="S169" s="58">
        <v>4457.59</v>
      </c>
      <c r="T169" s="58">
        <v>0</v>
      </c>
    </row>
    <row r="170" spans="1:20" s="22" customFormat="1" ht="15">
      <c r="A170" s="59">
        <v>1</v>
      </c>
      <c r="B170" s="59">
        <v>2490</v>
      </c>
      <c r="C170" s="56" t="s">
        <v>162</v>
      </c>
      <c r="D170" s="57">
        <v>39524</v>
      </c>
      <c r="E170" s="59"/>
      <c r="F170" s="59">
        <v>2009</v>
      </c>
      <c r="G170" s="58">
        <v>1651.49</v>
      </c>
      <c r="H170" s="58">
        <v>0</v>
      </c>
      <c r="I170" s="59" t="s">
        <v>496</v>
      </c>
      <c r="J170" s="58">
        <v>708.95</v>
      </c>
      <c r="K170" s="58">
        <v>0</v>
      </c>
      <c r="L170" s="58">
        <v>0</v>
      </c>
      <c r="M170" s="58">
        <v>0</v>
      </c>
      <c r="N170" s="58">
        <v>0</v>
      </c>
      <c r="O170" s="58">
        <v>0</v>
      </c>
      <c r="P170" s="58">
        <v>0</v>
      </c>
      <c r="Q170" s="58">
        <v>0</v>
      </c>
      <c r="R170" s="58">
        <v>0</v>
      </c>
      <c r="S170" s="58">
        <v>1651.49</v>
      </c>
      <c r="T170" s="58">
        <v>708.95</v>
      </c>
    </row>
    <row r="171" spans="1:20" s="22" customFormat="1" ht="15">
      <c r="A171" s="59">
        <v>1</v>
      </c>
      <c r="B171" s="59">
        <v>2493</v>
      </c>
      <c r="C171" s="56" t="s">
        <v>163</v>
      </c>
      <c r="D171" s="57">
        <v>39539</v>
      </c>
      <c r="E171" s="59"/>
      <c r="F171" s="59">
        <v>2009</v>
      </c>
      <c r="G171" s="58">
        <v>1651.49</v>
      </c>
      <c r="H171" s="58">
        <v>0</v>
      </c>
      <c r="I171" s="59" t="s">
        <v>496</v>
      </c>
      <c r="J171" s="58">
        <v>1993.92</v>
      </c>
      <c r="K171" s="58">
        <v>0</v>
      </c>
      <c r="L171" s="58">
        <v>0</v>
      </c>
      <c r="M171" s="58">
        <v>0</v>
      </c>
      <c r="N171" s="58">
        <v>0</v>
      </c>
      <c r="O171" s="58">
        <v>0</v>
      </c>
      <c r="P171" s="58">
        <v>0</v>
      </c>
      <c r="Q171" s="58">
        <v>0</v>
      </c>
      <c r="R171" s="58">
        <v>0</v>
      </c>
      <c r="S171" s="58">
        <v>1651.49</v>
      </c>
      <c r="T171" s="58">
        <v>1993.92</v>
      </c>
    </row>
    <row r="172" spans="1:20" s="22" customFormat="1" ht="15">
      <c r="A172" s="59">
        <v>1</v>
      </c>
      <c r="B172" s="59">
        <v>2498</v>
      </c>
      <c r="C172" s="56" t="s">
        <v>164</v>
      </c>
      <c r="D172" s="57">
        <v>39539</v>
      </c>
      <c r="E172" s="59"/>
      <c r="F172" s="59">
        <v>2017</v>
      </c>
      <c r="G172" s="58">
        <v>1572.83</v>
      </c>
      <c r="H172" s="58">
        <v>0</v>
      </c>
      <c r="I172" s="59" t="s">
        <v>496</v>
      </c>
      <c r="J172" s="58">
        <v>0</v>
      </c>
      <c r="K172" s="58">
        <v>0</v>
      </c>
      <c r="L172" s="58">
        <v>0</v>
      </c>
      <c r="M172" s="58">
        <v>0</v>
      </c>
      <c r="N172" s="58">
        <v>0</v>
      </c>
      <c r="O172" s="58">
        <v>0</v>
      </c>
      <c r="P172" s="58">
        <v>0</v>
      </c>
      <c r="Q172" s="58">
        <v>0</v>
      </c>
      <c r="R172" s="58">
        <v>0</v>
      </c>
      <c r="S172" s="58">
        <v>1572.83</v>
      </c>
      <c r="T172" s="58">
        <v>0</v>
      </c>
    </row>
    <row r="173" spans="1:20" s="22" customFormat="1" ht="15">
      <c r="A173" s="59">
        <v>1</v>
      </c>
      <c r="B173" s="59">
        <v>2502</v>
      </c>
      <c r="C173" s="56" t="s">
        <v>165</v>
      </c>
      <c r="D173" s="57">
        <v>39553</v>
      </c>
      <c r="E173" s="59"/>
      <c r="F173" s="59">
        <v>2017</v>
      </c>
      <c r="G173" s="58">
        <v>1572.83</v>
      </c>
      <c r="H173" s="58">
        <v>0</v>
      </c>
      <c r="I173" s="59" t="s">
        <v>496</v>
      </c>
      <c r="J173" s="58">
        <v>0</v>
      </c>
      <c r="K173" s="58">
        <v>0</v>
      </c>
      <c r="L173" s="58">
        <v>0</v>
      </c>
      <c r="M173" s="58">
        <v>0</v>
      </c>
      <c r="N173" s="58">
        <v>0</v>
      </c>
      <c r="O173" s="58">
        <v>0</v>
      </c>
      <c r="P173" s="58">
        <v>0</v>
      </c>
      <c r="Q173" s="58">
        <v>0</v>
      </c>
      <c r="R173" s="58">
        <v>0</v>
      </c>
      <c r="S173" s="58">
        <v>1572.83</v>
      </c>
      <c r="T173" s="58">
        <v>0</v>
      </c>
    </row>
    <row r="174" spans="1:20" s="22" customFormat="1" ht="15">
      <c r="A174" s="59">
        <v>1</v>
      </c>
      <c r="B174" s="59">
        <v>2503</v>
      </c>
      <c r="C174" s="56" t="s">
        <v>166</v>
      </c>
      <c r="D174" s="57">
        <v>39553</v>
      </c>
      <c r="E174" s="59"/>
      <c r="F174" s="59">
        <v>2037</v>
      </c>
      <c r="G174" s="58">
        <v>4245.33</v>
      </c>
      <c r="H174" s="58">
        <v>0</v>
      </c>
      <c r="I174" s="59" t="s">
        <v>496</v>
      </c>
      <c r="J174" s="58">
        <v>0</v>
      </c>
      <c r="K174" s="58">
        <v>0</v>
      </c>
      <c r="L174" s="58">
        <v>0</v>
      </c>
      <c r="M174" s="58">
        <v>0</v>
      </c>
      <c r="N174" s="58">
        <v>0</v>
      </c>
      <c r="O174" s="58">
        <v>0</v>
      </c>
      <c r="P174" s="58">
        <v>0</v>
      </c>
      <c r="Q174" s="58">
        <v>0</v>
      </c>
      <c r="R174" s="58">
        <v>0</v>
      </c>
      <c r="S174" s="58">
        <v>4245.33</v>
      </c>
      <c r="T174" s="58">
        <v>0</v>
      </c>
    </row>
    <row r="175" spans="1:20" s="22" customFormat="1" ht="15">
      <c r="A175" s="59">
        <v>1</v>
      </c>
      <c r="B175" s="59">
        <v>2512</v>
      </c>
      <c r="C175" s="56" t="s">
        <v>455</v>
      </c>
      <c r="D175" s="57">
        <v>39582</v>
      </c>
      <c r="E175" s="59"/>
      <c r="F175" s="59">
        <v>2037</v>
      </c>
      <c r="G175" s="58">
        <v>4245.33</v>
      </c>
      <c r="H175" s="58">
        <v>0</v>
      </c>
      <c r="I175" s="59" t="s">
        <v>496</v>
      </c>
      <c r="J175" s="58">
        <v>0</v>
      </c>
      <c r="K175" s="58">
        <v>0</v>
      </c>
      <c r="L175" s="58">
        <v>0</v>
      </c>
      <c r="M175" s="58">
        <v>0</v>
      </c>
      <c r="N175" s="58">
        <v>0</v>
      </c>
      <c r="O175" s="58">
        <v>0</v>
      </c>
      <c r="P175" s="58">
        <v>0</v>
      </c>
      <c r="Q175" s="58">
        <v>0</v>
      </c>
      <c r="R175" s="58">
        <v>0</v>
      </c>
      <c r="S175" s="58">
        <v>4245.33</v>
      </c>
      <c r="T175" s="58">
        <v>0</v>
      </c>
    </row>
    <row r="176" spans="1:20" s="22" customFormat="1" ht="15">
      <c r="A176" s="59">
        <v>1</v>
      </c>
      <c r="B176" s="59">
        <v>2513</v>
      </c>
      <c r="C176" s="56" t="s">
        <v>172</v>
      </c>
      <c r="D176" s="57">
        <v>39582</v>
      </c>
      <c r="E176" s="81">
        <v>44427</v>
      </c>
      <c r="F176" s="59">
        <v>2009</v>
      </c>
      <c r="G176" s="58">
        <v>1651.49</v>
      </c>
      <c r="H176" s="58">
        <v>0</v>
      </c>
      <c r="I176" s="59" t="s">
        <v>496</v>
      </c>
      <c r="J176" s="58">
        <v>930.5</v>
      </c>
      <c r="K176" s="58">
        <v>0</v>
      </c>
      <c r="L176" s="58">
        <v>0</v>
      </c>
      <c r="M176" s="58">
        <v>0</v>
      </c>
      <c r="N176" s="58">
        <v>0</v>
      </c>
      <c r="O176" s="58">
        <v>0</v>
      </c>
      <c r="P176" s="58">
        <v>0</v>
      </c>
      <c r="Q176" s="58">
        <v>0</v>
      </c>
      <c r="R176" s="58">
        <v>0</v>
      </c>
      <c r="S176" s="58">
        <v>1651.49</v>
      </c>
      <c r="T176" s="58">
        <v>930.5</v>
      </c>
    </row>
    <row r="177" spans="1:20" s="22" customFormat="1" ht="15">
      <c r="A177" s="59">
        <v>1</v>
      </c>
      <c r="B177" s="59">
        <v>2514</v>
      </c>
      <c r="C177" s="56" t="s">
        <v>173</v>
      </c>
      <c r="D177" s="57">
        <v>39582</v>
      </c>
      <c r="E177" s="59"/>
      <c r="F177" s="59">
        <v>2009</v>
      </c>
      <c r="G177" s="58">
        <v>1651.5</v>
      </c>
      <c r="H177" s="58">
        <v>0</v>
      </c>
      <c r="I177" s="59" t="s">
        <v>496</v>
      </c>
      <c r="J177" s="58">
        <v>0</v>
      </c>
      <c r="K177" s="58">
        <v>0</v>
      </c>
      <c r="L177" s="58">
        <v>0</v>
      </c>
      <c r="M177" s="58">
        <v>0</v>
      </c>
      <c r="N177" s="58">
        <v>0</v>
      </c>
      <c r="O177" s="58">
        <v>0</v>
      </c>
      <c r="P177" s="58">
        <v>0</v>
      </c>
      <c r="Q177" s="58">
        <v>0</v>
      </c>
      <c r="R177" s="58">
        <v>0</v>
      </c>
      <c r="S177" s="58">
        <v>1651.5</v>
      </c>
      <c r="T177" s="58">
        <v>0</v>
      </c>
    </row>
    <row r="178" spans="1:20" s="22" customFormat="1" ht="15">
      <c r="A178" s="59">
        <v>1</v>
      </c>
      <c r="B178" s="59">
        <v>2518</v>
      </c>
      <c r="C178" s="56" t="s">
        <v>454</v>
      </c>
      <c r="D178" s="57">
        <v>39582</v>
      </c>
      <c r="E178" s="59"/>
      <c r="F178" s="59">
        <v>2009</v>
      </c>
      <c r="G178" s="58">
        <v>1651.49</v>
      </c>
      <c r="H178" s="58">
        <v>0</v>
      </c>
      <c r="I178" s="59" t="s">
        <v>496</v>
      </c>
      <c r="J178" s="58">
        <v>0</v>
      </c>
      <c r="K178" s="58">
        <v>0</v>
      </c>
      <c r="L178" s="58">
        <v>0</v>
      </c>
      <c r="M178" s="58">
        <v>0</v>
      </c>
      <c r="N178" s="58">
        <v>0</v>
      </c>
      <c r="O178" s="58">
        <v>0</v>
      </c>
      <c r="P178" s="58">
        <v>0</v>
      </c>
      <c r="Q178" s="58">
        <v>0</v>
      </c>
      <c r="R178" s="58">
        <v>0</v>
      </c>
      <c r="S178" s="58">
        <v>1651.49</v>
      </c>
      <c r="T178" s="58">
        <v>0</v>
      </c>
    </row>
    <row r="179" spans="1:20" s="22" customFormat="1" ht="15">
      <c r="A179" s="59">
        <v>1</v>
      </c>
      <c r="B179" s="59">
        <v>2520</v>
      </c>
      <c r="C179" s="56" t="s">
        <v>456</v>
      </c>
      <c r="D179" s="57">
        <v>39582</v>
      </c>
      <c r="E179" s="59"/>
      <c r="F179" s="59">
        <v>2009</v>
      </c>
      <c r="G179" s="58">
        <v>1651.49</v>
      </c>
      <c r="H179" s="58">
        <v>0</v>
      </c>
      <c r="I179" s="59" t="s">
        <v>496</v>
      </c>
      <c r="J179" s="58">
        <v>0</v>
      </c>
      <c r="K179" s="58">
        <v>0</v>
      </c>
      <c r="L179" s="58">
        <v>0</v>
      </c>
      <c r="M179" s="58">
        <v>0</v>
      </c>
      <c r="N179" s="58">
        <v>0</v>
      </c>
      <c r="O179" s="58">
        <v>0</v>
      </c>
      <c r="P179" s="58">
        <v>0</v>
      </c>
      <c r="Q179" s="58">
        <v>0</v>
      </c>
      <c r="R179" s="58">
        <v>0</v>
      </c>
      <c r="S179" s="58">
        <v>1651.49</v>
      </c>
      <c r="T179" s="58">
        <v>0</v>
      </c>
    </row>
    <row r="180" spans="1:20" s="22" customFormat="1" ht="15">
      <c r="A180" s="59">
        <v>39</v>
      </c>
      <c r="B180" s="59">
        <v>2523</v>
      </c>
      <c r="C180" s="56" t="s">
        <v>465</v>
      </c>
      <c r="D180" s="57">
        <v>39582</v>
      </c>
      <c r="E180" s="59"/>
      <c r="F180" s="59">
        <v>2009</v>
      </c>
      <c r="G180" s="58">
        <v>1651.49</v>
      </c>
      <c r="H180" s="58">
        <v>0</v>
      </c>
      <c r="I180" s="59" t="s">
        <v>496</v>
      </c>
      <c r="J180" s="58">
        <v>0</v>
      </c>
      <c r="K180" s="58">
        <v>0</v>
      </c>
      <c r="L180" s="58">
        <v>178.97</v>
      </c>
      <c r="M180" s="58">
        <v>0</v>
      </c>
      <c r="N180" s="58">
        <v>0</v>
      </c>
      <c r="O180" s="58">
        <v>0</v>
      </c>
      <c r="P180" s="58">
        <v>0</v>
      </c>
      <c r="Q180" s="58">
        <v>0</v>
      </c>
      <c r="R180" s="58">
        <v>0</v>
      </c>
      <c r="S180" s="58">
        <v>1651.49</v>
      </c>
      <c r="T180" s="58">
        <v>178.97</v>
      </c>
    </row>
    <row r="181" spans="1:20" s="22" customFormat="1" ht="15">
      <c r="A181" s="59">
        <v>2</v>
      </c>
      <c r="B181" s="59">
        <v>2525</v>
      </c>
      <c r="C181" s="56" t="s">
        <v>418</v>
      </c>
      <c r="D181" s="57">
        <v>39588</v>
      </c>
      <c r="E181" s="59"/>
      <c r="F181" s="59">
        <v>2009</v>
      </c>
      <c r="G181" s="58">
        <v>1651.49</v>
      </c>
      <c r="H181" s="58">
        <v>0</v>
      </c>
      <c r="I181" s="59" t="s">
        <v>496</v>
      </c>
      <c r="J181" s="58">
        <v>0</v>
      </c>
      <c r="K181" s="58">
        <v>0</v>
      </c>
      <c r="L181" s="58">
        <v>178.97</v>
      </c>
      <c r="M181" s="58">
        <v>0</v>
      </c>
      <c r="N181" s="58">
        <v>0</v>
      </c>
      <c r="O181" s="58">
        <v>0</v>
      </c>
      <c r="P181" s="58">
        <v>0</v>
      </c>
      <c r="Q181" s="58">
        <v>0</v>
      </c>
      <c r="R181" s="58">
        <v>0</v>
      </c>
      <c r="S181" s="58">
        <v>1651.49</v>
      </c>
      <c r="T181" s="58">
        <v>178.97</v>
      </c>
    </row>
    <row r="182" spans="1:20" s="22" customFormat="1" ht="15">
      <c r="A182" s="59">
        <v>1</v>
      </c>
      <c r="B182" s="59">
        <v>2526</v>
      </c>
      <c r="C182" s="56" t="s">
        <v>174</v>
      </c>
      <c r="D182" s="57">
        <v>39588</v>
      </c>
      <c r="E182" s="59"/>
      <c r="F182" s="59">
        <v>2014</v>
      </c>
      <c r="G182" s="58">
        <v>1572.83</v>
      </c>
      <c r="H182" s="58">
        <v>0</v>
      </c>
      <c r="I182" s="59" t="s">
        <v>496</v>
      </c>
      <c r="J182" s="58">
        <v>0</v>
      </c>
      <c r="K182" s="58">
        <v>0</v>
      </c>
      <c r="L182" s="58">
        <v>0</v>
      </c>
      <c r="M182" s="58">
        <v>0</v>
      </c>
      <c r="N182" s="58">
        <v>0</v>
      </c>
      <c r="O182" s="58">
        <v>0</v>
      </c>
      <c r="P182" s="58">
        <v>0</v>
      </c>
      <c r="Q182" s="58">
        <v>0</v>
      </c>
      <c r="R182" s="58">
        <v>0</v>
      </c>
      <c r="S182" s="58">
        <v>1572.83</v>
      </c>
      <c r="T182" s="58">
        <v>0</v>
      </c>
    </row>
    <row r="183" spans="1:20" s="22" customFormat="1" ht="15">
      <c r="A183" s="59">
        <v>1</v>
      </c>
      <c r="B183" s="59">
        <v>2530</v>
      </c>
      <c r="C183" s="56" t="s">
        <v>175</v>
      </c>
      <c r="D183" s="57">
        <v>39601</v>
      </c>
      <c r="E183" s="59"/>
      <c r="F183" s="59">
        <v>2003</v>
      </c>
      <c r="G183" s="58">
        <v>1364.4</v>
      </c>
      <c r="H183" s="58">
        <v>0</v>
      </c>
      <c r="I183" s="59" t="s">
        <v>496</v>
      </c>
      <c r="J183" s="58">
        <v>0</v>
      </c>
      <c r="K183" s="58">
        <v>0</v>
      </c>
      <c r="L183" s="58">
        <v>0</v>
      </c>
      <c r="M183" s="58">
        <v>0</v>
      </c>
      <c r="N183" s="58">
        <v>0</v>
      </c>
      <c r="O183" s="58">
        <v>0</v>
      </c>
      <c r="P183" s="58">
        <v>0</v>
      </c>
      <c r="Q183" s="58">
        <v>0</v>
      </c>
      <c r="R183" s="58">
        <v>0</v>
      </c>
      <c r="S183" s="58">
        <v>1364.4</v>
      </c>
      <c r="T183" s="58">
        <v>0</v>
      </c>
    </row>
    <row r="184" spans="1:20" s="22" customFormat="1" ht="15">
      <c r="A184" s="59">
        <v>1</v>
      </c>
      <c r="B184" s="59">
        <v>2534</v>
      </c>
      <c r="C184" s="56" t="s">
        <v>176</v>
      </c>
      <c r="D184" s="57">
        <v>39601</v>
      </c>
      <c r="E184" s="59"/>
      <c r="F184" s="59">
        <v>2003</v>
      </c>
      <c r="G184" s="58">
        <v>1364.4</v>
      </c>
      <c r="H184" s="58">
        <v>0</v>
      </c>
      <c r="I184" s="59" t="s">
        <v>496</v>
      </c>
      <c r="J184" s="58">
        <v>0</v>
      </c>
      <c r="K184" s="58">
        <v>0</v>
      </c>
      <c r="L184" s="58">
        <v>0</v>
      </c>
      <c r="M184" s="58">
        <v>0</v>
      </c>
      <c r="N184" s="58">
        <v>0</v>
      </c>
      <c r="O184" s="58">
        <v>0</v>
      </c>
      <c r="P184" s="58">
        <v>0</v>
      </c>
      <c r="Q184" s="58">
        <v>0</v>
      </c>
      <c r="R184" s="58">
        <v>0</v>
      </c>
      <c r="S184" s="58">
        <v>1364.4</v>
      </c>
      <c r="T184" s="58">
        <v>0</v>
      </c>
    </row>
    <row r="185" spans="1:20" s="22" customFormat="1" ht="15">
      <c r="A185" s="59">
        <v>1</v>
      </c>
      <c r="B185" s="59">
        <v>2539</v>
      </c>
      <c r="C185" s="56" t="s">
        <v>177</v>
      </c>
      <c r="D185" s="57">
        <v>39601</v>
      </c>
      <c r="E185" s="59"/>
      <c r="F185" s="59">
        <v>2043</v>
      </c>
      <c r="G185" s="58">
        <v>1579.47</v>
      </c>
      <c r="H185" s="58">
        <v>0</v>
      </c>
      <c r="I185" s="59" t="s">
        <v>496</v>
      </c>
      <c r="J185" s="58">
        <v>0</v>
      </c>
      <c r="K185" s="58">
        <v>0</v>
      </c>
      <c r="L185" s="58">
        <v>0</v>
      </c>
      <c r="M185" s="58">
        <v>0</v>
      </c>
      <c r="N185" s="58">
        <v>0</v>
      </c>
      <c r="O185" s="58">
        <v>0</v>
      </c>
      <c r="P185" s="58">
        <v>0</v>
      </c>
      <c r="Q185" s="58">
        <v>0</v>
      </c>
      <c r="R185" s="58">
        <v>0</v>
      </c>
      <c r="S185" s="58">
        <v>1579.47</v>
      </c>
      <c r="T185" s="58">
        <v>0</v>
      </c>
    </row>
    <row r="186" spans="1:20" s="22" customFormat="1" ht="15">
      <c r="A186" s="59">
        <v>1</v>
      </c>
      <c r="B186" s="59">
        <v>2541</v>
      </c>
      <c r="C186" s="56" t="s">
        <v>178</v>
      </c>
      <c r="D186" s="57">
        <v>39601</v>
      </c>
      <c r="E186" s="59"/>
      <c r="F186" s="59">
        <v>2003</v>
      </c>
      <c r="G186" s="58">
        <v>1364.4</v>
      </c>
      <c r="H186" s="58">
        <v>0</v>
      </c>
      <c r="I186" s="59" t="s">
        <v>496</v>
      </c>
      <c r="J186" s="58">
        <v>0</v>
      </c>
      <c r="K186" s="58">
        <v>0</v>
      </c>
      <c r="L186" s="58">
        <v>0</v>
      </c>
      <c r="M186" s="58">
        <v>0</v>
      </c>
      <c r="N186" s="58">
        <v>0</v>
      </c>
      <c r="O186" s="58">
        <v>0</v>
      </c>
      <c r="P186" s="58">
        <v>0</v>
      </c>
      <c r="Q186" s="58">
        <v>0</v>
      </c>
      <c r="R186" s="58">
        <v>0</v>
      </c>
      <c r="S186" s="58">
        <v>1364.4</v>
      </c>
      <c r="T186" s="58">
        <v>0</v>
      </c>
    </row>
    <row r="187" spans="1:20" s="22" customFormat="1" ht="15">
      <c r="A187" s="59">
        <v>59</v>
      </c>
      <c r="B187" s="59">
        <v>2547</v>
      </c>
      <c r="C187" s="56" t="s">
        <v>484</v>
      </c>
      <c r="D187" s="57">
        <v>39601</v>
      </c>
      <c r="E187" s="59"/>
      <c r="F187" s="59">
        <v>2009</v>
      </c>
      <c r="G187" s="58">
        <v>1651.5</v>
      </c>
      <c r="H187" s="58">
        <v>0</v>
      </c>
      <c r="I187" s="59" t="s">
        <v>496</v>
      </c>
      <c r="J187" s="58">
        <v>0</v>
      </c>
      <c r="K187" s="58">
        <v>0</v>
      </c>
      <c r="L187" s="58">
        <v>0</v>
      </c>
      <c r="M187" s="58">
        <v>0</v>
      </c>
      <c r="N187" s="58">
        <v>0</v>
      </c>
      <c r="O187" s="58">
        <v>0</v>
      </c>
      <c r="P187" s="58">
        <v>0</v>
      </c>
      <c r="Q187" s="58">
        <v>0</v>
      </c>
      <c r="R187" s="58">
        <v>0</v>
      </c>
      <c r="S187" s="58">
        <v>1651.5</v>
      </c>
      <c r="T187" s="58">
        <v>0</v>
      </c>
    </row>
    <row r="188" spans="1:20" s="22" customFormat="1" ht="15">
      <c r="A188" s="59">
        <v>1</v>
      </c>
      <c r="B188" s="59">
        <v>2548</v>
      </c>
      <c r="C188" s="56" t="s">
        <v>179</v>
      </c>
      <c r="D188" s="57">
        <v>39601</v>
      </c>
      <c r="E188" s="59"/>
      <c r="F188" s="59">
        <v>2009</v>
      </c>
      <c r="G188" s="58">
        <v>1734.07</v>
      </c>
      <c r="H188" s="58">
        <v>0</v>
      </c>
      <c r="I188" s="59" t="s">
        <v>496</v>
      </c>
      <c r="J188" s="58">
        <v>1350.38</v>
      </c>
      <c r="K188" s="58">
        <v>0</v>
      </c>
      <c r="L188" s="58">
        <v>0</v>
      </c>
      <c r="M188" s="58">
        <v>0</v>
      </c>
      <c r="N188" s="58">
        <v>0</v>
      </c>
      <c r="O188" s="58">
        <v>0</v>
      </c>
      <c r="P188" s="58">
        <v>0</v>
      </c>
      <c r="Q188" s="58">
        <v>0</v>
      </c>
      <c r="R188" s="58">
        <v>0</v>
      </c>
      <c r="S188" s="58">
        <v>1734.07</v>
      </c>
      <c r="T188" s="58">
        <v>1350.38</v>
      </c>
    </row>
    <row r="189" spans="1:20" s="22" customFormat="1" ht="15">
      <c r="A189" s="59">
        <v>1</v>
      </c>
      <c r="B189" s="59">
        <v>2553</v>
      </c>
      <c r="C189" s="56" t="s">
        <v>180</v>
      </c>
      <c r="D189" s="57">
        <v>39601</v>
      </c>
      <c r="E189" s="59"/>
      <c r="F189" s="59">
        <v>2009</v>
      </c>
      <c r="G189" s="58">
        <v>1651.49</v>
      </c>
      <c r="H189" s="58">
        <v>0</v>
      </c>
      <c r="I189" s="59" t="s">
        <v>496</v>
      </c>
      <c r="J189" s="58">
        <v>1993.92</v>
      </c>
      <c r="K189" s="58">
        <v>0</v>
      </c>
      <c r="L189" s="58">
        <v>0</v>
      </c>
      <c r="M189" s="58">
        <v>0</v>
      </c>
      <c r="N189" s="58">
        <v>0</v>
      </c>
      <c r="O189" s="58">
        <v>0</v>
      </c>
      <c r="P189" s="58">
        <v>0</v>
      </c>
      <c r="Q189" s="58">
        <v>0</v>
      </c>
      <c r="R189" s="58">
        <v>0</v>
      </c>
      <c r="S189" s="58">
        <v>1651.49</v>
      </c>
      <c r="T189" s="58">
        <v>1993.92</v>
      </c>
    </row>
    <row r="190" spans="1:20" s="22" customFormat="1" ht="15">
      <c r="A190" s="59">
        <v>1</v>
      </c>
      <c r="B190" s="59">
        <v>2559</v>
      </c>
      <c r="C190" s="56" t="s">
        <v>426</v>
      </c>
      <c r="D190" s="57">
        <v>39601</v>
      </c>
      <c r="E190" s="59"/>
      <c r="F190" s="59">
        <v>2009</v>
      </c>
      <c r="G190" s="58">
        <v>1651.49</v>
      </c>
      <c r="H190" s="58">
        <v>0</v>
      </c>
      <c r="I190" s="59" t="s">
        <v>496</v>
      </c>
      <c r="J190" s="58">
        <v>0</v>
      </c>
      <c r="K190" s="58">
        <v>0</v>
      </c>
      <c r="L190" s="58">
        <v>0</v>
      </c>
      <c r="M190" s="58">
        <v>0</v>
      </c>
      <c r="N190" s="58">
        <v>0</v>
      </c>
      <c r="O190" s="58">
        <v>0</v>
      </c>
      <c r="P190" s="58">
        <v>0</v>
      </c>
      <c r="Q190" s="58">
        <v>0</v>
      </c>
      <c r="R190" s="58">
        <v>0</v>
      </c>
      <c r="S190" s="58">
        <v>1651.49</v>
      </c>
      <c r="T190" s="58">
        <v>0</v>
      </c>
    </row>
    <row r="191" spans="1:20" s="22" customFormat="1" ht="15">
      <c r="A191" s="59">
        <v>22</v>
      </c>
      <c r="B191" s="59">
        <v>2562</v>
      </c>
      <c r="C191" s="56" t="s">
        <v>445</v>
      </c>
      <c r="D191" s="57">
        <v>39601</v>
      </c>
      <c r="E191" s="59"/>
      <c r="F191" s="59">
        <v>2037</v>
      </c>
      <c r="G191" s="58">
        <v>4245.33</v>
      </c>
      <c r="H191" s="58">
        <v>0</v>
      </c>
      <c r="I191" s="59" t="s">
        <v>496</v>
      </c>
      <c r="J191" s="58">
        <v>0</v>
      </c>
      <c r="K191" s="58">
        <v>0</v>
      </c>
      <c r="L191" s="58">
        <v>0</v>
      </c>
      <c r="M191" s="58">
        <v>0</v>
      </c>
      <c r="N191" s="58">
        <v>0</v>
      </c>
      <c r="O191" s="58">
        <v>0</v>
      </c>
      <c r="P191" s="58">
        <v>0</v>
      </c>
      <c r="Q191" s="58">
        <v>0</v>
      </c>
      <c r="R191" s="58">
        <v>0</v>
      </c>
      <c r="S191" s="58">
        <v>4245.33</v>
      </c>
      <c r="T191" s="58">
        <v>0</v>
      </c>
    </row>
    <row r="192" spans="1:20" s="22" customFormat="1" ht="15">
      <c r="A192" s="59">
        <v>50</v>
      </c>
      <c r="B192" s="59">
        <v>2568</v>
      </c>
      <c r="C192" s="56" t="s">
        <v>483</v>
      </c>
      <c r="D192" s="57">
        <v>39608</v>
      </c>
      <c r="E192" s="59"/>
      <c r="F192" s="59">
        <v>2037</v>
      </c>
      <c r="G192" s="58">
        <v>4245.33</v>
      </c>
      <c r="H192" s="58">
        <v>0</v>
      </c>
      <c r="I192" s="59" t="s">
        <v>496</v>
      </c>
      <c r="J192" s="58">
        <v>0</v>
      </c>
      <c r="K192" s="58">
        <v>0</v>
      </c>
      <c r="L192" s="58">
        <v>0</v>
      </c>
      <c r="M192" s="58">
        <v>0</v>
      </c>
      <c r="N192" s="58">
        <v>0</v>
      </c>
      <c r="O192" s="58">
        <v>0</v>
      </c>
      <c r="P192" s="58">
        <v>0</v>
      </c>
      <c r="Q192" s="58">
        <v>0</v>
      </c>
      <c r="R192" s="58">
        <v>0</v>
      </c>
      <c r="S192" s="58">
        <v>4245.33</v>
      </c>
      <c r="T192" s="58">
        <v>0</v>
      </c>
    </row>
    <row r="193" spans="1:20" s="22" customFormat="1" ht="15">
      <c r="A193" s="59">
        <v>1</v>
      </c>
      <c r="B193" s="59">
        <v>2574</v>
      </c>
      <c r="C193" s="56" t="s">
        <v>181</v>
      </c>
      <c r="D193" s="57">
        <v>39615</v>
      </c>
      <c r="E193" s="59"/>
      <c r="F193" s="59">
        <v>2009</v>
      </c>
      <c r="G193" s="58">
        <v>1734.07</v>
      </c>
      <c r="H193" s="58">
        <v>0</v>
      </c>
      <c r="I193" s="59" t="s">
        <v>496</v>
      </c>
      <c r="J193" s="58">
        <v>1993.92</v>
      </c>
      <c r="K193" s="58">
        <v>0</v>
      </c>
      <c r="L193" s="58">
        <v>0</v>
      </c>
      <c r="M193" s="58">
        <v>0</v>
      </c>
      <c r="N193" s="58">
        <v>0</v>
      </c>
      <c r="O193" s="58">
        <v>0</v>
      </c>
      <c r="P193" s="58">
        <v>0</v>
      </c>
      <c r="Q193" s="58">
        <v>0</v>
      </c>
      <c r="R193" s="58">
        <v>0</v>
      </c>
      <c r="S193" s="58">
        <v>1734.07</v>
      </c>
      <c r="T193" s="58">
        <v>1993.92</v>
      </c>
    </row>
    <row r="194" spans="1:20" s="22" customFormat="1" ht="15">
      <c r="A194" s="59">
        <v>1</v>
      </c>
      <c r="B194" s="59">
        <v>2577</v>
      </c>
      <c r="C194" s="56" t="s">
        <v>182</v>
      </c>
      <c r="D194" s="57">
        <v>39615</v>
      </c>
      <c r="E194" s="59"/>
      <c r="F194" s="59">
        <v>2009</v>
      </c>
      <c r="G194" s="58">
        <v>1651.49</v>
      </c>
      <c r="H194" s="58">
        <v>0</v>
      </c>
      <c r="I194" s="59" t="s">
        <v>496</v>
      </c>
      <c r="J194" s="58">
        <v>708.95</v>
      </c>
      <c r="K194" s="58">
        <v>0</v>
      </c>
      <c r="L194" s="58">
        <v>0</v>
      </c>
      <c r="M194" s="58">
        <v>0</v>
      </c>
      <c r="N194" s="58">
        <v>0</v>
      </c>
      <c r="O194" s="58">
        <v>0</v>
      </c>
      <c r="P194" s="58">
        <v>0</v>
      </c>
      <c r="Q194" s="58">
        <v>0</v>
      </c>
      <c r="R194" s="58">
        <v>0</v>
      </c>
      <c r="S194" s="58">
        <v>1651.49</v>
      </c>
      <c r="T194" s="58">
        <v>708.95</v>
      </c>
    </row>
    <row r="195" spans="1:20" s="22" customFormat="1" ht="15">
      <c r="A195" s="59">
        <v>1</v>
      </c>
      <c r="B195" s="59">
        <v>2584</v>
      </c>
      <c r="C195" s="56" t="s">
        <v>183</v>
      </c>
      <c r="D195" s="57">
        <v>39615</v>
      </c>
      <c r="E195" s="59"/>
      <c r="F195" s="59">
        <v>2009</v>
      </c>
      <c r="G195" s="58">
        <v>1651.5</v>
      </c>
      <c r="H195" s="58">
        <v>0</v>
      </c>
      <c r="I195" s="59" t="s">
        <v>496</v>
      </c>
      <c r="J195" s="58">
        <v>0</v>
      </c>
      <c r="K195" s="58">
        <v>0</v>
      </c>
      <c r="L195" s="58">
        <v>0</v>
      </c>
      <c r="M195" s="58">
        <v>0</v>
      </c>
      <c r="N195" s="58">
        <v>0</v>
      </c>
      <c r="O195" s="58">
        <v>0</v>
      </c>
      <c r="P195" s="58">
        <v>0</v>
      </c>
      <c r="Q195" s="58">
        <v>0</v>
      </c>
      <c r="R195" s="58">
        <v>0</v>
      </c>
      <c r="S195" s="58">
        <v>1651.5</v>
      </c>
      <c r="T195" s="58">
        <v>0</v>
      </c>
    </row>
    <row r="196" spans="1:20" s="22" customFormat="1" ht="15">
      <c r="A196" s="59">
        <v>1</v>
      </c>
      <c r="B196" s="59">
        <v>2585</v>
      </c>
      <c r="C196" s="56" t="s">
        <v>184</v>
      </c>
      <c r="D196" s="57">
        <v>39615</v>
      </c>
      <c r="E196" s="59"/>
      <c r="F196" s="59">
        <v>2009</v>
      </c>
      <c r="G196" s="58">
        <v>1651.49</v>
      </c>
      <c r="H196" s="58">
        <v>0</v>
      </c>
      <c r="I196" s="59" t="s">
        <v>496</v>
      </c>
      <c r="J196" s="58">
        <v>0</v>
      </c>
      <c r="K196" s="58">
        <v>0</v>
      </c>
      <c r="L196" s="58">
        <v>0</v>
      </c>
      <c r="M196" s="58">
        <v>0</v>
      </c>
      <c r="N196" s="58">
        <v>0</v>
      </c>
      <c r="O196" s="58">
        <v>0</v>
      </c>
      <c r="P196" s="58">
        <v>0</v>
      </c>
      <c r="Q196" s="58">
        <v>0</v>
      </c>
      <c r="R196" s="58">
        <v>0</v>
      </c>
      <c r="S196" s="58">
        <v>1651.49</v>
      </c>
      <c r="T196" s="58">
        <v>0</v>
      </c>
    </row>
    <row r="197" spans="1:20" s="22" customFormat="1" ht="15">
      <c r="A197" s="59">
        <v>1</v>
      </c>
      <c r="B197" s="59">
        <v>2586</v>
      </c>
      <c r="C197" s="56" t="s">
        <v>427</v>
      </c>
      <c r="D197" s="57">
        <v>39615</v>
      </c>
      <c r="E197" s="59"/>
      <c r="F197" s="59">
        <v>2009</v>
      </c>
      <c r="G197" s="58">
        <v>1651.49</v>
      </c>
      <c r="H197" s="58">
        <v>0</v>
      </c>
      <c r="I197" s="59" t="s">
        <v>496</v>
      </c>
      <c r="J197" s="58">
        <v>0</v>
      </c>
      <c r="K197" s="58">
        <v>0</v>
      </c>
      <c r="L197" s="58">
        <v>0</v>
      </c>
      <c r="M197" s="58">
        <v>0</v>
      </c>
      <c r="N197" s="58">
        <v>0</v>
      </c>
      <c r="O197" s="58">
        <v>0</v>
      </c>
      <c r="P197" s="58">
        <v>0</v>
      </c>
      <c r="Q197" s="58">
        <v>0</v>
      </c>
      <c r="R197" s="58">
        <v>0</v>
      </c>
      <c r="S197" s="58">
        <v>1651.49</v>
      </c>
      <c r="T197" s="58">
        <v>0</v>
      </c>
    </row>
    <row r="198" spans="1:20" s="22" customFormat="1" ht="15">
      <c r="A198" s="59">
        <v>1</v>
      </c>
      <c r="B198" s="59">
        <v>2588</v>
      </c>
      <c r="C198" s="56" t="s">
        <v>185</v>
      </c>
      <c r="D198" s="57">
        <v>39615</v>
      </c>
      <c r="E198" s="59"/>
      <c r="F198" s="59">
        <v>2009</v>
      </c>
      <c r="G198" s="58">
        <v>1651.49</v>
      </c>
      <c r="H198" s="58">
        <v>0</v>
      </c>
      <c r="I198" s="59" t="s">
        <v>496</v>
      </c>
      <c r="J198" s="58">
        <v>1993.92</v>
      </c>
      <c r="K198" s="58">
        <v>0</v>
      </c>
      <c r="L198" s="58">
        <v>0</v>
      </c>
      <c r="M198" s="58">
        <v>0</v>
      </c>
      <c r="N198" s="58">
        <v>0</v>
      </c>
      <c r="O198" s="58">
        <v>0</v>
      </c>
      <c r="P198" s="58">
        <v>0</v>
      </c>
      <c r="Q198" s="58">
        <v>0</v>
      </c>
      <c r="R198" s="58">
        <v>0</v>
      </c>
      <c r="S198" s="58">
        <v>1651.49</v>
      </c>
      <c r="T198" s="58">
        <v>1993.92</v>
      </c>
    </row>
    <row r="199" spans="1:20" s="22" customFormat="1" ht="15">
      <c r="A199" s="59">
        <v>1</v>
      </c>
      <c r="B199" s="59">
        <v>2596</v>
      </c>
      <c r="C199" s="56" t="s">
        <v>457</v>
      </c>
      <c r="D199" s="57">
        <v>39615</v>
      </c>
      <c r="E199" s="59"/>
      <c r="F199" s="59">
        <v>2009</v>
      </c>
      <c r="G199" s="58">
        <v>1651.49</v>
      </c>
      <c r="H199" s="58">
        <v>0</v>
      </c>
      <c r="I199" s="59" t="s">
        <v>496</v>
      </c>
      <c r="J199" s="58">
        <v>0</v>
      </c>
      <c r="K199" s="58">
        <v>0</v>
      </c>
      <c r="L199" s="58">
        <v>0</v>
      </c>
      <c r="M199" s="58">
        <v>0</v>
      </c>
      <c r="N199" s="58">
        <v>0</v>
      </c>
      <c r="O199" s="58">
        <v>0</v>
      </c>
      <c r="P199" s="58">
        <v>0</v>
      </c>
      <c r="Q199" s="58">
        <v>0</v>
      </c>
      <c r="R199" s="58">
        <v>0</v>
      </c>
      <c r="S199" s="58">
        <v>1651.49</v>
      </c>
      <c r="T199" s="58">
        <v>0</v>
      </c>
    </row>
    <row r="200" spans="1:20" s="22" customFormat="1" ht="15">
      <c r="A200" s="59">
        <v>47</v>
      </c>
      <c r="B200" s="59">
        <v>2602</v>
      </c>
      <c r="C200" s="56" t="s">
        <v>466</v>
      </c>
      <c r="D200" s="57">
        <v>39615</v>
      </c>
      <c r="E200" s="59"/>
      <c r="F200" s="59">
        <v>2037</v>
      </c>
      <c r="G200" s="58">
        <v>4245.33</v>
      </c>
      <c r="H200" s="58">
        <v>0</v>
      </c>
      <c r="I200" s="59" t="s">
        <v>496</v>
      </c>
      <c r="J200" s="58">
        <v>0</v>
      </c>
      <c r="K200" s="58">
        <v>0</v>
      </c>
      <c r="L200" s="58">
        <v>0</v>
      </c>
      <c r="M200" s="58">
        <v>0</v>
      </c>
      <c r="N200" s="58">
        <v>0</v>
      </c>
      <c r="O200" s="58">
        <v>0</v>
      </c>
      <c r="P200" s="58">
        <v>0</v>
      </c>
      <c r="Q200" s="58">
        <v>0</v>
      </c>
      <c r="R200" s="58">
        <v>0</v>
      </c>
      <c r="S200" s="58">
        <v>4245.33</v>
      </c>
      <c r="T200" s="58">
        <v>0</v>
      </c>
    </row>
    <row r="201" spans="1:20" s="22" customFormat="1" ht="15">
      <c r="A201" s="59">
        <v>59</v>
      </c>
      <c r="B201" s="59">
        <v>2604</v>
      </c>
      <c r="C201" s="56" t="s">
        <v>485</v>
      </c>
      <c r="D201" s="57">
        <v>39615</v>
      </c>
      <c r="E201" s="59"/>
      <c r="F201" s="59">
        <v>2037</v>
      </c>
      <c r="G201" s="58">
        <v>4245.33</v>
      </c>
      <c r="H201" s="58">
        <v>0</v>
      </c>
      <c r="I201" s="59" t="s">
        <v>496</v>
      </c>
      <c r="J201" s="58">
        <v>0</v>
      </c>
      <c r="K201" s="58">
        <v>0</v>
      </c>
      <c r="L201" s="58">
        <v>0</v>
      </c>
      <c r="M201" s="58">
        <v>0</v>
      </c>
      <c r="N201" s="58">
        <v>0</v>
      </c>
      <c r="O201" s="58">
        <v>0</v>
      </c>
      <c r="P201" s="58">
        <v>0</v>
      </c>
      <c r="Q201" s="58">
        <v>0</v>
      </c>
      <c r="R201" s="58">
        <v>0</v>
      </c>
      <c r="S201" s="58">
        <v>4245.33</v>
      </c>
      <c r="T201" s="58">
        <v>0</v>
      </c>
    </row>
    <row r="202" spans="1:20" s="22" customFormat="1" ht="15">
      <c r="A202" s="59">
        <v>1</v>
      </c>
      <c r="B202" s="59">
        <v>2614</v>
      </c>
      <c r="C202" s="56" t="s">
        <v>186</v>
      </c>
      <c r="D202" s="57">
        <v>39615</v>
      </c>
      <c r="E202" s="59"/>
      <c r="F202" s="59">
        <v>2003</v>
      </c>
      <c r="G202" s="58">
        <v>1364.4</v>
      </c>
      <c r="H202" s="58">
        <v>0</v>
      </c>
      <c r="I202" s="59" t="s">
        <v>496</v>
      </c>
      <c r="J202" s="58">
        <v>930.5</v>
      </c>
      <c r="K202" s="58">
        <v>0</v>
      </c>
      <c r="L202" s="58">
        <v>0</v>
      </c>
      <c r="M202" s="58">
        <v>0</v>
      </c>
      <c r="N202" s="58">
        <v>0</v>
      </c>
      <c r="O202" s="58">
        <v>0</v>
      </c>
      <c r="P202" s="58">
        <v>0</v>
      </c>
      <c r="Q202" s="58">
        <v>0</v>
      </c>
      <c r="R202" s="58">
        <v>0</v>
      </c>
      <c r="S202" s="58">
        <v>1364.4</v>
      </c>
      <c r="T202" s="58">
        <v>930.5</v>
      </c>
    </row>
    <row r="203" spans="1:20" s="22" customFormat="1" ht="15">
      <c r="A203" s="59">
        <v>1</v>
      </c>
      <c r="B203" s="59">
        <v>2618</v>
      </c>
      <c r="C203" s="56" t="s">
        <v>187</v>
      </c>
      <c r="D203" s="57">
        <v>39615</v>
      </c>
      <c r="E203" s="59"/>
      <c r="F203" s="59">
        <v>2003</v>
      </c>
      <c r="G203" s="58">
        <v>1364.4</v>
      </c>
      <c r="H203" s="58">
        <v>0</v>
      </c>
      <c r="I203" s="59" t="s">
        <v>496</v>
      </c>
      <c r="J203" s="58">
        <v>0</v>
      </c>
      <c r="K203" s="58">
        <v>0</v>
      </c>
      <c r="L203" s="58">
        <v>0</v>
      </c>
      <c r="M203" s="58">
        <v>0</v>
      </c>
      <c r="N203" s="58">
        <v>0</v>
      </c>
      <c r="O203" s="58">
        <v>0</v>
      </c>
      <c r="P203" s="58">
        <v>0</v>
      </c>
      <c r="Q203" s="58">
        <v>0</v>
      </c>
      <c r="R203" s="58">
        <v>0</v>
      </c>
      <c r="S203" s="58">
        <v>1364.4</v>
      </c>
      <c r="T203" s="58">
        <v>0</v>
      </c>
    </row>
    <row r="204" spans="1:20" s="22" customFormat="1" ht="15">
      <c r="A204" s="59">
        <v>1</v>
      </c>
      <c r="B204" s="59">
        <v>2623</v>
      </c>
      <c r="C204" s="56" t="s">
        <v>188</v>
      </c>
      <c r="D204" s="57">
        <v>39615</v>
      </c>
      <c r="E204" s="59"/>
      <c r="F204" s="59">
        <v>2003</v>
      </c>
      <c r="G204" s="58">
        <v>1237.53</v>
      </c>
      <c r="H204" s="58">
        <v>0</v>
      </c>
      <c r="I204" s="59" t="s">
        <v>496</v>
      </c>
      <c r="J204" s="58">
        <v>0</v>
      </c>
      <c r="K204" s="58">
        <v>0</v>
      </c>
      <c r="L204" s="58">
        <v>0</v>
      </c>
      <c r="M204" s="58">
        <v>0</v>
      </c>
      <c r="N204" s="58">
        <v>0</v>
      </c>
      <c r="O204" s="58">
        <v>0</v>
      </c>
      <c r="P204" s="58">
        <v>0</v>
      </c>
      <c r="Q204" s="58">
        <v>0</v>
      </c>
      <c r="R204" s="58">
        <v>0</v>
      </c>
      <c r="S204" s="58">
        <v>1237.53</v>
      </c>
      <c r="T204" s="58">
        <v>0</v>
      </c>
    </row>
    <row r="205" spans="1:20" s="22" customFormat="1" ht="15">
      <c r="A205" s="59">
        <v>1</v>
      </c>
      <c r="B205" s="59">
        <v>2627</v>
      </c>
      <c r="C205" s="56" t="s">
        <v>420</v>
      </c>
      <c r="D205" s="57">
        <v>39619</v>
      </c>
      <c r="E205" s="59"/>
      <c r="F205" s="59">
        <v>2037</v>
      </c>
      <c r="G205" s="58">
        <v>4245.33</v>
      </c>
      <c r="H205" s="58">
        <v>0</v>
      </c>
      <c r="I205" s="59" t="s">
        <v>496</v>
      </c>
      <c r="J205" s="58">
        <v>0</v>
      </c>
      <c r="K205" s="58">
        <v>0</v>
      </c>
      <c r="L205" s="58">
        <v>0</v>
      </c>
      <c r="M205" s="58">
        <v>0</v>
      </c>
      <c r="N205" s="58">
        <v>0</v>
      </c>
      <c r="O205" s="58">
        <v>0</v>
      </c>
      <c r="P205" s="58">
        <v>0</v>
      </c>
      <c r="Q205" s="58">
        <v>0</v>
      </c>
      <c r="R205" s="58">
        <v>0</v>
      </c>
      <c r="S205" s="58">
        <v>4245.33</v>
      </c>
      <c r="T205" s="58">
        <v>0</v>
      </c>
    </row>
    <row r="206" spans="1:20" s="22" customFormat="1" ht="15">
      <c r="A206" s="59">
        <v>1</v>
      </c>
      <c r="B206" s="59">
        <v>2628</v>
      </c>
      <c r="C206" s="56" t="s">
        <v>189</v>
      </c>
      <c r="D206" s="57">
        <v>39630</v>
      </c>
      <c r="E206" s="59"/>
      <c r="F206" s="59">
        <v>2009</v>
      </c>
      <c r="G206" s="58">
        <v>1651.49</v>
      </c>
      <c r="H206" s="58">
        <v>0</v>
      </c>
      <c r="I206" s="59" t="s">
        <v>496</v>
      </c>
      <c r="J206" s="58">
        <v>0</v>
      </c>
      <c r="K206" s="58">
        <v>0</v>
      </c>
      <c r="L206" s="58">
        <v>0</v>
      </c>
      <c r="M206" s="58">
        <v>1250</v>
      </c>
      <c r="N206" s="58">
        <v>0</v>
      </c>
      <c r="O206" s="58">
        <v>0</v>
      </c>
      <c r="P206" s="58">
        <v>0</v>
      </c>
      <c r="Q206" s="58">
        <v>0</v>
      </c>
      <c r="R206" s="58">
        <v>0</v>
      </c>
      <c r="S206" s="58">
        <v>1651.49</v>
      </c>
      <c r="T206" s="58">
        <v>1250</v>
      </c>
    </row>
    <row r="207" spans="1:20" s="22" customFormat="1" ht="15">
      <c r="A207" s="59">
        <v>1</v>
      </c>
      <c r="B207" s="59">
        <v>2634</v>
      </c>
      <c r="C207" s="56" t="s">
        <v>458</v>
      </c>
      <c r="D207" s="57">
        <v>39630</v>
      </c>
      <c r="E207" s="59"/>
      <c r="F207" s="59">
        <v>2009</v>
      </c>
      <c r="G207" s="58">
        <v>1651.49</v>
      </c>
      <c r="H207" s="58">
        <v>0</v>
      </c>
      <c r="I207" s="59" t="s">
        <v>496</v>
      </c>
      <c r="J207" s="58">
        <v>0</v>
      </c>
      <c r="K207" s="58">
        <v>0</v>
      </c>
      <c r="L207" s="58">
        <v>0</v>
      </c>
      <c r="M207" s="58">
        <v>0</v>
      </c>
      <c r="N207" s="58">
        <v>0</v>
      </c>
      <c r="O207" s="58">
        <v>0</v>
      </c>
      <c r="P207" s="58">
        <v>0</v>
      </c>
      <c r="Q207" s="58">
        <v>0</v>
      </c>
      <c r="R207" s="58">
        <v>0</v>
      </c>
      <c r="S207" s="58">
        <v>1651.49</v>
      </c>
      <c r="T207" s="58">
        <v>0</v>
      </c>
    </row>
    <row r="208" spans="1:20" s="22" customFormat="1" ht="15">
      <c r="A208" s="59">
        <v>1</v>
      </c>
      <c r="B208" s="59">
        <v>2642</v>
      </c>
      <c r="C208" s="56" t="s">
        <v>190</v>
      </c>
      <c r="D208" s="57">
        <v>39630</v>
      </c>
      <c r="E208" s="59"/>
      <c r="F208" s="59">
        <v>2009</v>
      </c>
      <c r="G208" s="58">
        <v>1734.07</v>
      </c>
      <c r="H208" s="58">
        <v>0</v>
      </c>
      <c r="I208" s="59" t="s">
        <v>496</v>
      </c>
      <c r="J208" s="58">
        <v>930.5</v>
      </c>
      <c r="K208" s="58">
        <v>0</v>
      </c>
      <c r="L208" s="58">
        <v>0</v>
      </c>
      <c r="M208" s="58">
        <v>0</v>
      </c>
      <c r="N208" s="58">
        <v>0</v>
      </c>
      <c r="O208" s="58">
        <v>0</v>
      </c>
      <c r="P208" s="58">
        <v>0</v>
      </c>
      <c r="Q208" s="58">
        <v>0</v>
      </c>
      <c r="R208" s="58">
        <v>0</v>
      </c>
      <c r="S208" s="58">
        <v>1734.07</v>
      </c>
      <c r="T208" s="58">
        <v>930.5</v>
      </c>
    </row>
    <row r="209" spans="1:20" s="22" customFormat="1" ht="15">
      <c r="A209" s="59">
        <v>48</v>
      </c>
      <c r="B209" s="59">
        <v>2644</v>
      </c>
      <c r="C209" s="56" t="s">
        <v>469</v>
      </c>
      <c r="D209" s="57">
        <v>39630</v>
      </c>
      <c r="E209" s="59"/>
      <c r="F209" s="59">
        <v>2037</v>
      </c>
      <c r="G209" s="58">
        <v>4245.33</v>
      </c>
      <c r="H209" s="58">
        <v>0</v>
      </c>
      <c r="I209" s="59" t="s">
        <v>496</v>
      </c>
      <c r="J209" s="58">
        <v>0</v>
      </c>
      <c r="K209" s="58">
        <v>0</v>
      </c>
      <c r="L209" s="58">
        <v>0</v>
      </c>
      <c r="M209" s="58">
        <v>0</v>
      </c>
      <c r="N209" s="58">
        <v>0</v>
      </c>
      <c r="O209" s="58">
        <v>0</v>
      </c>
      <c r="P209" s="58">
        <v>0</v>
      </c>
      <c r="Q209" s="58">
        <v>0</v>
      </c>
      <c r="R209" s="58">
        <v>0</v>
      </c>
      <c r="S209" s="58">
        <v>4245.33</v>
      </c>
      <c r="T209" s="58">
        <v>0</v>
      </c>
    </row>
    <row r="210" spans="1:20" s="22" customFormat="1" ht="15">
      <c r="A210" s="59">
        <v>59</v>
      </c>
      <c r="B210" s="59">
        <v>2651</v>
      </c>
      <c r="C210" s="56" t="s">
        <v>470</v>
      </c>
      <c r="D210" s="57">
        <v>39644</v>
      </c>
      <c r="E210" s="59"/>
      <c r="F210" s="59">
        <v>2037</v>
      </c>
      <c r="G210" s="58">
        <v>4245.33</v>
      </c>
      <c r="H210" s="58">
        <v>0</v>
      </c>
      <c r="I210" s="59" t="s">
        <v>496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58">
        <v>0</v>
      </c>
      <c r="R210" s="58">
        <v>0</v>
      </c>
      <c r="S210" s="58">
        <v>4245.33</v>
      </c>
      <c r="T210" s="58">
        <v>0</v>
      </c>
    </row>
    <row r="211" spans="1:20" s="22" customFormat="1" ht="15">
      <c r="A211" s="59">
        <v>1</v>
      </c>
      <c r="B211" s="59">
        <v>2656</v>
      </c>
      <c r="C211" s="56" t="s">
        <v>191</v>
      </c>
      <c r="D211" s="57">
        <v>39646</v>
      </c>
      <c r="E211" s="59"/>
      <c r="F211" s="59">
        <v>2009</v>
      </c>
      <c r="G211" s="58">
        <v>1651.49</v>
      </c>
      <c r="H211" s="58">
        <v>0</v>
      </c>
      <c r="I211" s="59" t="s">
        <v>496</v>
      </c>
      <c r="J211" s="58">
        <v>708.95</v>
      </c>
      <c r="K211" s="58">
        <v>0</v>
      </c>
      <c r="L211" s="58">
        <v>0</v>
      </c>
      <c r="M211" s="58">
        <v>0</v>
      </c>
      <c r="N211" s="58">
        <v>0</v>
      </c>
      <c r="O211" s="58">
        <v>0</v>
      </c>
      <c r="P211" s="58">
        <v>0</v>
      </c>
      <c r="Q211" s="58">
        <v>0</v>
      </c>
      <c r="R211" s="58">
        <v>0</v>
      </c>
      <c r="S211" s="58">
        <v>1651.49</v>
      </c>
      <c r="T211" s="58">
        <v>708.95</v>
      </c>
    </row>
    <row r="212" spans="1:20" s="22" customFormat="1" ht="15">
      <c r="A212" s="59">
        <v>1</v>
      </c>
      <c r="B212" s="59">
        <v>2659</v>
      </c>
      <c r="C212" s="56" t="s">
        <v>192</v>
      </c>
      <c r="D212" s="57">
        <v>39646</v>
      </c>
      <c r="E212" s="59"/>
      <c r="F212" s="59">
        <v>2009</v>
      </c>
      <c r="G212" s="58">
        <v>1651.49</v>
      </c>
      <c r="H212" s="58">
        <v>0</v>
      </c>
      <c r="I212" s="59" t="s">
        <v>496</v>
      </c>
      <c r="J212" s="58">
        <v>1993.92</v>
      </c>
      <c r="K212" s="58">
        <v>0</v>
      </c>
      <c r="L212" s="58">
        <v>0</v>
      </c>
      <c r="M212" s="58">
        <v>0</v>
      </c>
      <c r="N212" s="58">
        <v>0</v>
      </c>
      <c r="O212" s="58">
        <v>0</v>
      </c>
      <c r="P212" s="58">
        <v>0</v>
      </c>
      <c r="Q212" s="58">
        <v>0</v>
      </c>
      <c r="R212" s="58">
        <v>0</v>
      </c>
      <c r="S212" s="58">
        <v>1651.49</v>
      </c>
      <c r="T212" s="58">
        <v>1993.92</v>
      </c>
    </row>
    <row r="213" spans="1:20" s="22" customFormat="1" ht="15">
      <c r="A213" s="59">
        <v>1</v>
      </c>
      <c r="B213" s="59">
        <v>2661</v>
      </c>
      <c r="C213" s="56" t="s">
        <v>193</v>
      </c>
      <c r="D213" s="57">
        <v>39646</v>
      </c>
      <c r="E213" s="59"/>
      <c r="F213" s="59">
        <v>2003</v>
      </c>
      <c r="G213" s="58">
        <v>1299.4100000000001</v>
      </c>
      <c r="H213" s="58">
        <v>0</v>
      </c>
      <c r="I213" s="59" t="s">
        <v>496</v>
      </c>
      <c r="J213" s="58">
        <v>0</v>
      </c>
      <c r="K213" s="58">
        <v>0</v>
      </c>
      <c r="L213" s="58">
        <v>0</v>
      </c>
      <c r="M213" s="58">
        <v>0</v>
      </c>
      <c r="N213" s="58">
        <v>0</v>
      </c>
      <c r="O213" s="58">
        <v>0</v>
      </c>
      <c r="P213" s="58">
        <v>0</v>
      </c>
      <c r="Q213" s="58">
        <v>0</v>
      </c>
      <c r="R213" s="58">
        <v>0</v>
      </c>
      <c r="S213" s="58">
        <v>1299.4100000000001</v>
      </c>
      <c r="T213" s="58">
        <v>0</v>
      </c>
    </row>
    <row r="214" spans="1:20" s="22" customFormat="1" ht="15">
      <c r="A214" s="59">
        <v>1</v>
      </c>
      <c r="B214" s="59">
        <v>2664</v>
      </c>
      <c r="C214" s="56" t="s">
        <v>194</v>
      </c>
      <c r="D214" s="57">
        <v>39661</v>
      </c>
      <c r="E214" s="59"/>
      <c r="F214" s="59">
        <v>2035</v>
      </c>
      <c r="G214" s="58">
        <v>4763.66</v>
      </c>
      <c r="H214" s="58">
        <v>0</v>
      </c>
      <c r="I214" s="59" t="s">
        <v>496</v>
      </c>
      <c r="J214" s="58">
        <v>1993.92</v>
      </c>
      <c r="K214" s="58">
        <v>0</v>
      </c>
      <c r="L214" s="58">
        <v>0</v>
      </c>
      <c r="M214" s="58">
        <v>0</v>
      </c>
      <c r="N214" s="58">
        <v>0</v>
      </c>
      <c r="O214" s="58">
        <v>0</v>
      </c>
      <c r="P214" s="58">
        <v>0</v>
      </c>
      <c r="Q214" s="58">
        <v>0</v>
      </c>
      <c r="R214" s="58">
        <v>0</v>
      </c>
      <c r="S214" s="58">
        <v>4763.66</v>
      </c>
      <c r="T214" s="58">
        <v>1993.92</v>
      </c>
    </row>
    <row r="215" spans="1:20" s="22" customFormat="1" ht="15">
      <c r="A215" s="59">
        <v>1</v>
      </c>
      <c r="B215" s="59">
        <v>2665</v>
      </c>
      <c r="C215" s="56" t="s">
        <v>195</v>
      </c>
      <c r="D215" s="57">
        <v>39666</v>
      </c>
      <c r="E215" s="59"/>
      <c r="F215" s="59">
        <v>2009</v>
      </c>
      <c r="G215" s="58">
        <v>1651.49</v>
      </c>
      <c r="H215" s="58">
        <v>0</v>
      </c>
      <c r="I215" s="59" t="s">
        <v>496</v>
      </c>
      <c r="J215" s="58">
        <v>708.95</v>
      </c>
      <c r="K215" s="58">
        <v>0</v>
      </c>
      <c r="L215" s="58">
        <v>0</v>
      </c>
      <c r="M215" s="58">
        <v>0</v>
      </c>
      <c r="N215" s="58">
        <v>0</v>
      </c>
      <c r="O215" s="58">
        <v>0</v>
      </c>
      <c r="P215" s="58">
        <v>0</v>
      </c>
      <c r="Q215" s="58">
        <v>0</v>
      </c>
      <c r="R215" s="58">
        <v>0</v>
      </c>
      <c r="S215" s="58">
        <v>1651.49</v>
      </c>
      <c r="T215" s="58">
        <v>708.95</v>
      </c>
    </row>
    <row r="216" spans="1:20" s="22" customFormat="1" ht="15">
      <c r="A216" s="59">
        <v>1</v>
      </c>
      <c r="B216" s="59">
        <v>2666</v>
      </c>
      <c r="C216" s="56" t="s">
        <v>196</v>
      </c>
      <c r="D216" s="57">
        <v>39666</v>
      </c>
      <c r="E216" s="59"/>
      <c r="F216" s="59">
        <v>2009</v>
      </c>
      <c r="G216" s="58">
        <v>1651.49</v>
      </c>
      <c r="H216" s="58">
        <v>0</v>
      </c>
      <c r="I216" s="59" t="s">
        <v>496</v>
      </c>
      <c r="J216" s="58">
        <v>1993.92</v>
      </c>
      <c r="K216" s="58">
        <v>0</v>
      </c>
      <c r="L216" s="58">
        <v>0</v>
      </c>
      <c r="M216" s="58">
        <v>0</v>
      </c>
      <c r="N216" s="58">
        <v>0</v>
      </c>
      <c r="O216" s="58">
        <v>0</v>
      </c>
      <c r="P216" s="58">
        <v>0</v>
      </c>
      <c r="Q216" s="58">
        <v>0</v>
      </c>
      <c r="R216" s="58">
        <v>0</v>
      </c>
      <c r="S216" s="58">
        <v>1651.49</v>
      </c>
      <c r="T216" s="58">
        <v>1993.92</v>
      </c>
    </row>
    <row r="217" spans="1:20" s="22" customFormat="1" ht="15">
      <c r="A217" s="59">
        <v>1</v>
      </c>
      <c r="B217" s="59">
        <v>2668</v>
      </c>
      <c r="C217" s="56" t="s">
        <v>197</v>
      </c>
      <c r="D217" s="57">
        <v>39666</v>
      </c>
      <c r="E217" s="59"/>
      <c r="F217" s="59">
        <v>2009</v>
      </c>
      <c r="G217" s="58">
        <v>1651.49</v>
      </c>
      <c r="H217" s="58">
        <v>0</v>
      </c>
      <c r="I217" s="59" t="s">
        <v>496</v>
      </c>
      <c r="J217" s="58">
        <v>0</v>
      </c>
      <c r="K217" s="58">
        <v>0</v>
      </c>
      <c r="L217" s="58">
        <v>0</v>
      </c>
      <c r="M217" s="58">
        <v>0</v>
      </c>
      <c r="N217" s="58">
        <v>0</v>
      </c>
      <c r="O217" s="58">
        <v>0</v>
      </c>
      <c r="P217" s="58">
        <v>0</v>
      </c>
      <c r="Q217" s="58">
        <v>0</v>
      </c>
      <c r="R217" s="58">
        <v>0</v>
      </c>
      <c r="S217" s="58">
        <v>1651.49</v>
      </c>
      <c r="T217" s="58">
        <v>0</v>
      </c>
    </row>
    <row r="218" spans="1:20" s="22" customFormat="1" ht="15">
      <c r="A218" s="59">
        <v>1</v>
      </c>
      <c r="B218" s="59">
        <v>2671</v>
      </c>
      <c r="C218" s="56" t="s">
        <v>198</v>
      </c>
      <c r="D218" s="57">
        <v>39667</v>
      </c>
      <c r="E218" s="59"/>
      <c r="F218" s="59">
        <v>2003</v>
      </c>
      <c r="G218" s="58">
        <v>1364.4</v>
      </c>
      <c r="H218" s="58">
        <v>0</v>
      </c>
      <c r="I218" s="59" t="s">
        <v>496</v>
      </c>
      <c r="J218" s="58">
        <v>0</v>
      </c>
      <c r="K218" s="58">
        <v>0</v>
      </c>
      <c r="L218" s="58">
        <v>0</v>
      </c>
      <c r="M218" s="58">
        <v>0</v>
      </c>
      <c r="N218" s="58">
        <v>0</v>
      </c>
      <c r="O218" s="58">
        <v>0</v>
      </c>
      <c r="P218" s="58">
        <v>0</v>
      </c>
      <c r="Q218" s="58">
        <v>0</v>
      </c>
      <c r="R218" s="58">
        <v>0</v>
      </c>
      <c r="S218" s="58">
        <v>1364.4</v>
      </c>
      <c r="T218" s="58">
        <v>0</v>
      </c>
    </row>
    <row r="219" spans="1:20" s="22" customFormat="1" ht="15">
      <c r="A219" s="59">
        <v>1</v>
      </c>
      <c r="B219" s="59">
        <v>2672</v>
      </c>
      <c r="C219" s="56" t="s">
        <v>199</v>
      </c>
      <c r="D219" s="57">
        <v>39667</v>
      </c>
      <c r="E219" s="59"/>
      <c r="F219" s="59">
        <v>2003</v>
      </c>
      <c r="G219" s="58">
        <v>1299.42</v>
      </c>
      <c r="H219" s="58">
        <v>0</v>
      </c>
      <c r="I219" s="59" t="s">
        <v>496</v>
      </c>
      <c r="J219" s="58">
        <v>0</v>
      </c>
      <c r="K219" s="58">
        <v>0</v>
      </c>
      <c r="L219" s="58">
        <v>0</v>
      </c>
      <c r="M219" s="58">
        <v>0</v>
      </c>
      <c r="N219" s="58">
        <v>0</v>
      </c>
      <c r="O219" s="58">
        <v>0</v>
      </c>
      <c r="P219" s="58">
        <v>0</v>
      </c>
      <c r="Q219" s="58">
        <v>0</v>
      </c>
      <c r="R219" s="58">
        <v>0</v>
      </c>
      <c r="S219" s="58">
        <v>1299.42</v>
      </c>
      <c r="T219" s="58">
        <v>0</v>
      </c>
    </row>
    <row r="220" spans="1:20" s="22" customFormat="1" ht="15">
      <c r="A220" s="59">
        <v>1</v>
      </c>
      <c r="B220" s="59">
        <v>2675</v>
      </c>
      <c r="C220" s="56" t="s">
        <v>200</v>
      </c>
      <c r="D220" s="57">
        <v>39667</v>
      </c>
      <c r="E220" s="59"/>
      <c r="F220" s="59">
        <v>2003</v>
      </c>
      <c r="G220" s="58">
        <v>1237.53</v>
      </c>
      <c r="H220" s="58">
        <v>0</v>
      </c>
      <c r="I220" s="59" t="s">
        <v>496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8">
        <v>0</v>
      </c>
      <c r="P220" s="58">
        <v>0</v>
      </c>
      <c r="Q220" s="58">
        <v>0</v>
      </c>
      <c r="R220" s="58">
        <v>0</v>
      </c>
      <c r="S220" s="58">
        <v>1237.53</v>
      </c>
      <c r="T220" s="58">
        <v>0</v>
      </c>
    </row>
    <row r="221" spans="1:20" s="22" customFormat="1" ht="15">
      <c r="A221" s="59">
        <v>1</v>
      </c>
      <c r="B221" s="59">
        <v>2682</v>
      </c>
      <c r="C221" s="56" t="s">
        <v>201</v>
      </c>
      <c r="D221" s="57">
        <v>39675</v>
      </c>
      <c r="E221" s="59"/>
      <c r="F221" s="59">
        <v>2009</v>
      </c>
      <c r="G221" s="58">
        <v>1651.5</v>
      </c>
      <c r="H221" s="58">
        <v>0</v>
      </c>
      <c r="I221" s="59" t="s">
        <v>496</v>
      </c>
      <c r="J221" s="58">
        <v>0</v>
      </c>
      <c r="K221" s="58">
        <v>0</v>
      </c>
      <c r="L221" s="58">
        <v>0</v>
      </c>
      <c r="M221" s="58">
        <v>0</v>
      </c>
      <c r="N221" s="58">
        <v>0</v>
      </c>
      <c r="O221" s="58">
        <v>0</v>
      </c>
      <c r="P221" s="58">
        <v>0</v>
      </c>
      <c r="Q221" s="58">
        <v>0</v>
      </c>
      <c r="R221" s="58">
        <v>0</v>
      </c>
      <c r="S221" s="58">
        <v>1651.5</v>
      </c>
      <c r="T221" s="58">
        <v>0</v>
      </c>
    </row>
    <row r="222" spans="1:20" s="22" customFormat="1" ht="15">
      <c r="A222" s="59">
        <v>3</v>
      </c>
      <c r="B222" s="59">
        <v>2684</v>
      </c>
      <c r="C222" s="56" t="s">
        <v>430</v>
      </c>
      <c r="D222" s="57">
        <v>39692</v>
      </c>
      <c r="E222" s="59"/>
      <c r="F222" s="59">
        <v>2037</v>
      </c>
      <c r="G222" s="58">
        <v>4245.33</v>
      </c>
      <c r="H222" s="58">
        <v>0</v>
      </c>
      <c r="I222" s="59" t="s">
        <v>496</v>
      </c>
      <c r="J222" s="58">
        <v>0</v>
      </c>
      <c r="K222" s="58">
        <v>0</v>
      </c>
      <c r="L222" s="58">
        <v>0</v>
      </c>
      <c r="M222" s="58">
        <v>0</v>
      </c>
      <c r="N222" s="58">
        <v>0</v>
      </c>
      <c r="O222" s="58">
        <v>0</v>
      </c>
      <c r="P222" s="58">
        <v>0</v>
      </c>
      <c r="Q222" s="58">
        <v>0</v>
      </c>
      <c r="R222" s="58">
        <v>0</v>
      </c>
      <c r="S222" s="58">
        <v>4245.33</v>
      </c>
      <c r="T222" s="58">
        <v>0</v>
      </c>
    </row>
    <row r="223" spans="1:20" s="22" customFormat="1" ht="15">
      <c r="A223" s="59">
        <v>1</v>
      </c>
      <c r="B223" s="59">
        <v>2687</v>
      </c>
      <c r="C223" s="56" t="s">
        <v>202</v>
      </c>
      <c r="D223" s="57">
        <v>39700</v>
      </c>
      <c r="E223" s="59"/>
      <c r="F223" s="59">
        <v>2009</v>
      </c>
      <c r="G223" s="58">
        <v>1651.49</v>
      </c>
      <c r="H223" s="58">
        <v>0</v>
      </c>
      <c r="I223" s="59" t="s">
        <v>496</v>
      </c>
      <c r="J223" s="58">
        <v>0</v>
      </c>
      <c r="K223" s="58">
        <v>0</v>
      </c>
      <c r="L223" s="58">
        <v>0</v>
      </c>
      <c r="M223" s="58">
        <v>0</v>
      </c>
      <c r="N223" s="58">
        <v>0</v>
      </c>
      <c r="O223" s="58">
        <v>0</v>
      </c>
      <c r="P223" s="58">
        <v>0</v>
      </c>
      <c r="Q223" s="58">
        <v>0</v>
      </c>
      <c r="R223" s="58">
        <v>0</v>
      </c>
      <c r="S223" s="58">
        <v>1651.49</v>
      </c>
      <c r="T223" s="58">
        <v>0</v>
      </c>
    </row>
    <row r="224" spans="1:20" s="22" customFormat="1" ht="15">
      <c r="A224" s="59">
        <v>1</v>
      </c>
      <c r="B224" s="59">
        <v>2689</v>
      </c>
      <c r="C224" s="56" t="s">
        <v>203</v>
      </c>
      <c r="D224" s="57">
        <v>39707</v>
      </c>
      <c r="E224" s="59"/>
      <c r="F224" s="59">
        <v>2009</v>
      </c>
      <c r="G224" s="58">
        <v>1651.49</v>
      </c>
      <c r="H224" s="58">
        <v>0</v>
      </c>
      <c r="I224" s="59" t="s">
        <v>496</v>
      </c>
      <c r="J224" s="58">
        <v>0</v>
      </c>
      <c r="K224" s="58">
        <v>0</v>
      </c>
      <c r="L224" s="58">
        <v>0</v>
      </c>
      <c r="M224" s="58">
        <v>0</v>
      </c>
      <c r="N224" s="58">
        <v>0</v>
      </c>
      <c r="O224" s="58">
        <v>0</v>
      </c>
      <c r="P224" s="58">
        <v>0</v>
      </c>
      <c r="Q224" s="58">
        <v>0</v>
      </c>
      <c r="R224" s="58">
        <v>0</v>
      </c>
      <c r="S224" s="58">
        <v>1651.49</v>
      </c>
      <c r="T224" s="58">
        <v>0</v>
      </c>
    </row>
    <row r="225" spans="1:20" s="22" customFormat="1" ht="15">
      <c r="A225" s="59">
        <v>25</v>
      </c>
      <c r="B225" s="59">
        <v>2692</v>
      </c>
      <c r="C225" s="56" t="s">
        <v>441</v>
      </c>
      <c r="D225" s="57">
        <v>39716</v>
      </c>
      <c r="E225" s="59"/>
      <c r="F225" s="59">
        <v>2009</v>
      </c>
      <c r="G225" s="58">
        <v>1651.49</v>
      </c>
      <c r="H225" s="58">
        <v>0</v>
      </c>
      <c r="I225" s="59" t="s">
        <v>496</v>
      </c>
      <c r="J225" s="58">
        <v>0</v>
      </c>
      <c r="K225" s="58">
        <v>0</v>
      </c>
      <c r="L225" s="58">
        <v>0</v>
      </c>
      <c r="M225" s="58">
        <v>0</v>
      </c>
      <c r="N225" s="58">
        <v>0</v>
      </c>
      <c r="O225" s="58">
        <v>0</v>
      </c>
      <c r="P225" s="58">
        <v>0</v>
      </c>
      <c r="Q225" s="58">
        <v>0</v>
      </c>
      <c r="R225" s="58">
        <v>0</v>
      </c>
      <c r="S225" s="58">
        <v>1651.49</v>
      </c>
      <c r="T225" s="58">
        <v>0</v>
      </c>
    </row>
    <row r="226" spans="1:20" s="22" customFormat="1" ht="15">
      <c r="A226" s="59">
        <v>1</v>
      </c>
      <c r="B226" s="59">
        <v>2697</v>
      </c>
      <c r="C226" s="56" t="s">
        <v>204</v>
      </c>
      <c r="D226" s="57">
        <v>39716</v>
      </c>
      <c r="E226" s="59"/>
      <c r="F226" s="59">
        <v>2009</v>
      </c>
      <c r="G226" s="58">
        <v>1651.49</v>
      </c>
      <c r="H226" s="58">
        <v>0</v>
      </c>
      <c r="I226" s="59" t="s">
        <v>496</v>
      </c>
      <c r="J226" s="58">
        <v>0</v>
      </c>
      <c r="K226" s="58">
        <v>0</v>
      </c>
      <c r="L226" s="58">
        <v>0</v>
      </c>
      <c r="M226" s="58">
        <v>0</v>
      </c>
      <c r="N226" s="58">
        <v>0</v>
      </c>
      <c r="O226" s="58">
        <v>0</v>
      </c>
      <c r="P226" s="58">
        <v>0</v>
      </c>
      <c r="Q226" s="58">
        <v>0</v>
      </c>
      <c r="R226" s="58">
        <v>0</v>
      </c>
      <c r="S226" s="58">
        <v>1651.49</v>
      </c>
      <c r="T226" s="58">
        <v>0</v>
      </c>
    </row>
    <row r="227" spans="1:20" s="22" customFormat="1" ht="15">
      <c r="A227" s="59">
        <v>1</v>
      </c>
      <c r="B227" s="59">
        <v>2701</v>
      </c>
      <c r="C227" s="56" t="s">
        <v>205</v>
      </c>
      <c r="D227" s="57">
        <v>39720</v>
      </c>
      <c r="E227" s="59"/>
      <c r="F227" s="59">
        <v>2009</v>
      </c>
      <c r="G227" s="58">
        <v>1651.49</v>
      </c>
      <c r="H227" s="58">
        <v>0</v>
      </c>
      <c r="I227" s="59" t="s">
        <v>496</v>
      </c>
      <c r="J227" s="58">
        <v>930.5</v>
      </c>
      <c r="K227" s="58">
        <v>0</v>
      </c>
      <c r="L227" s="58">
        <v>0</v>
      </c>
      <c r="M227" s="58">
        <v>0</v>
      </c>
      <c r="N227" s="58">
        <v>0</v>
      </c>
      <c r="O227" s="58">
        <v>0</v>
      </c>
      <c r="P227" s="58">
        <v>0</v>
      </c>
      <c r="Q227" s="58">
        <v>0</v>
      </c>
      <c r="R227" s="58">
        <v>0</v>
      </c>
      <c r="S227" s="58">
        <v>1651.49</v>
      </c>
      <c r="T227" s="58">
        <v>930.5</v>
      </c>
    </row>
    <row r="228" spans="1:20" s="22" customFormat="1" ht="15">
      <c r="A228" s="59">
        <v>1</v>
      </c>
      <c r="B228" s="59">
        <v>2702</v>
      </c>
      <c r="C228" s="56" t="s">
        <v>459</v>
      </c>
      <c r="D228" s="57">
        <v>39722</v>
      </c>
      <c r="E228" s="59"/>
      <c r="F228" s="59">
        <v>2037</v>
      </c>
      <c r="G228" s="58">
        <v>4245.33</v>
      </c>
      <c r="H228" s="58">
        <v>0</v>
      </c>
      <c r="I228" s="59" t="s">
        <v>496</v>
      </c>
      <c r="J228" s="58">
        <v>0</v>
      </c>
      <c r="K228" s="58">
        <v>0</v>
      </c>
      <c r="L228" s="58">
        <v>0</v>
      </c>
      <c r="M228" s="58">
        <v>0</v>
      </c>
      <c r="N228" s="58">
        <v>0</v>
      </c>
      <c r="O228" s="58">
        <v>0</v>
      </c>
      <c r="P228" s="58">
        <v>0</v>
      </c>
      <c r="Q228" s="58">
        <v>0</v>
      </c>
      <c r="R228" s="58">
        <v>0</v>
      </c>
      <c r="S228" s="58">
        <v>4245.33</v>
      </c>
      <c r="T228" s="58">
        <v>0</v>
      </c>
    </row>
    <row r="229" spans="1:20" s="22" customFormat="1" ht="15">
      <c r="A229" s="59">
        <v>1</v>
      </c>
      <c r="B229" s="59">
        <v>2705</v>
      </c>
      <c r="C229" s="56" t="s">
        <v>460</v>
      </c>
      <c r="D229" s="57">
        <v>39728</v>
      </c>
      <c r="E229" s="59"/>
      <c r="F229" s="59">
        <v>2009</v>
      </c>
      <c r="G229" s="58">
        <v>1651.49</v>
      </c>
      <c r="H229" s="58">
        <v>0</v>
      </c>
      <c r="I229" s="59" t="s">
        <v>496</v>
      </c>
      <c r="J229" s="58">
        <v>0</v>
      </c>
      <c r="K229" s="58">
        <v>0</v>
      </c>
      <c r="L229" s="58">
        <v>0</v>
      </c>
      <c r="M229" s="58">
        <v>0</v>
      </c>
      <c r="N229" s="58">
        <v>0</v>
      </c>
      <c r="O229" s="58">
        <v>0</v>
      </c>
      <c r="P229" s="58">
        <v>0</v>
      </c>
      <c r="Q229" s="58">
        <v>0</v>
      </c>
      <c r="R229" s="58">
        <v>0</v>
      </c>
      <c r="S229" s="58">
        <v>1651.49</v>
      </c>
      <c r="T229" s="58">
        <v>0</v>
      </c>
    </row>
    <row r="230" spans="1:20" s="22" customFormat="1" ht="15">
      <c r="A230" s="59">
        <v>50</v>
      </c>
      <c r="B230" s="59">
        <v>2706</v>
      </c>
      <c r="C230" s="56" t="s">
        <v>448</v>
      </c>
      <c r="D230" s="57">
        <v>39730</v>
      </c>
      <c r="E230" s="59"/>
      <c r="F230" s="59">
        <v>2037</v>
      </c>
      <c r="G230" s="58">
        <v>4245.33</v>
      </c>
      <c r="H230" s="58">
        <v>0</v>
      </c>
      <c r="I230" s="59" t="s">
        <v>496</v>
      </c>
      <c r="J230" s="58">
        <v>0</v>
      </c>
      <c r="K230" s="58">
        <v>0</v>
      </c>
      <c r="L230" s="58">
        <v>0</v>
      </c>
      <c r="M230" s="58">
        <v>0</v>
      </c>
      <c r="N230" s="58">
        <v>0</v>
      </c>
      <c r="O230" s="58">
        <v>0</v>
      </c>
      <c r="P230" s="58">
        <v>0</v>
      </c>
      <c r="Q230" s="58">
        <v>0</v>
      </c>
      <c r="R230" s="58">
        <v>0</v>
      </c>
      <c r="S230" s="58">
        <v>4245.33</v>
      </c>
      <c r="T230" s="58">
        <v>0</v>
      </c>
    </row>
    <row r="231" spans="1:20" s="22" customFormat="1" ht="15">
      <c r="A231" s="59">
        <v>1</v>
      </c>
      <c r="B231" s="59">
        <v>2707</v>
      </c>
      <c r="C231" s="56" t="s">
        <v>206</v>
      </c>
      <c r="D231" s="57">
        <v>39734</v>
      </c>
      <c r="E231" s="59"/>
      <c r="F231" s="59">
        <v>2009</v>
      </c>
      <c r="G231" s="58">
        <v>1651.49</v>
      </c>
      <c r="H231" s="58">
        <v>0</v>
      </c>
      <c r="I231" s="59" t="s">
        <v>496</v>
      </c>
      <c r="J231" s="58">
        <v>708.95</v>
      </c>
      <c r="K231" s="58">
        <v>0</v>
      </c>
      <c r="L231" s="58">
        <v>0</v>
      </c>
      <c r="M231" s="58">
        <v>0</v>
      </c>
      <c r="N231" s="58">
        <v>0</v>
      </c>
      <c r="O231" s="58">
        <v>0</v>
      </c>
      <c r="P231" s="58">
        <v>0</v>
      </c>
      <c r="Q231" s="58">
        <v>0</v>
      </c>
      <c r="R231" s="58">
        <v>0</v>
      </c>
      <c r="S231" s="58">
        <v>1651.49</v>
      </c>
      <c r="T231" s="58">
        <v>708.95</v>
      </c>
    </row>
    <row r="232" spans="1:20" s="22" customFormat="1" ht="15">
      <c r="A232" s="59">
        <v>1</v>
      </c>
      <c r="B232" s="59">
        <v>2709</v>
      </c>
      <c r="C232" s="56" t="s">
        <v>207</v>
      </c>
      <c r="D232" s="57">
        <v>39734</v>
      </c>
      <c r="E232" s="59"/>
      <c r="F232" s="59">
        <v>2009</v>
      </c>
      <c r="G232" s="58">
        <v>1651.49</v>
      </c>
      <c r="H232" s="58">
        <v>0</v>
      </c>
      <c r="I232" s="59" t="s">
        <v>496</v>
      </c>
      <c r="J232" s="58">
        <v>708.95</v>
      </c>
      <c r="K232" s="58">
        <v>0</v>
      </c>
      <c r="L232" s="58">
        <v>0</v>
      </c>
      <c r="M232" s="58">
        <v>0</v>
      </c>
      <c r="N232" s="58">
        <v>0</v>
      </c>
      <c r="O232" s="58">
        <v>0</v>
      </c>
      <c r="P232" s="58">
        <v>0</v>
      </c>
      <c r="Q232" s="58">
        <v>0</v>
      </c>
      <c r="R232" s="58">
        <v>0</v>
      </c>
      <c r="S232" s="58">
        <v>1651.49</v>
      </c>
      <c r="T232" s="58">
        <v>708.95</v>
      </c>
    </row>
    <row r="233" spans="1:20" s="22" customFormat="1" ht="15">
      <c r="A233" s="59">
        <v>1</v>
      </c>
      <c r="B233" s="59">
        <v>2710</v>
      </c>
      <c r="C233" s="56" t="s">
        <v>208</v>
      </c>
      <c r="D233" s="57">
        <v>39734</v>
      </c>
      <c r="E233" s="59"/>
      <c r="F233" s="59">
        <v>2009</v>
      </c>
      <c r="G233" s="58">
        <v>1734.07</v>
      </c>
      <c r="H233" s="58">
        <v>0</v>
      </c>
      <c r="I233" s="59" t="s">
        <v>496</v>
      </c>
      <c r="J233" s="58">
        <v>708.95</v>
      </c>
      <c r="K233" s="58">
        <v>0</v>
      </c>
      <c r="L233" s="58">
        <v>0</v>
      </c>
      <c r="M233" s="58">
        <v>0</v>
      </c>
      <c r="N233" s="58">
        <v>0</v>
      </c>
      <c r="O233" s="58">
        <v>0</v>
      </c>
      <c r="P233" s="58">
        <v>0</v>
      </c>
      <c r="Q233" s="58">
        <v>0</v>
      </c>
      <c r="R233" s="58">
        <v>0</v>
      </c>
      <c r="S233" s="58">
        <v>1734.07</v>
      </c>
      <c r="T233" s="58">
        <v>708.95</v>
      </c>
    </row>
    <row r="234" spans="1:20" s="22" customFormat="1" ht="15">
      <c r="A234" s="59">
        <v>1</v>
      </c>
      <c r="B234" s="59">
        <v>2712</v>
      </c>
      <c r="C234" s="56" t="s">
        <v>209</v>
      </c>
      <c r="D234" s="57">
        <v>39734</v>
      </c>
      <c r="E234" s="59"/>
      <c r="F234" s="59">
        <v>2009</v>
      </c>
      <c r="G234" s="58">
        <v>1734.07</v>
      </c>
      <c r="H234" s="58">
        <v>0</v>
      </c>
      <c r="I234" s="59" t="s">
        <v>496</v>
      </c>
      <c r="J234" s="58">
        <v>0</v>
      </c>
      <c r="K234" s="58">
        <v>0</v>
      </c>
      <c r="L234" s="58">
        <v>0</v>
      </c>
      <c r="M234" s="58">
        <v>0</v>
      </c>
      <c r="N234" s="58">
        <v>0</v>
      </c>
      <c r="O234" s="58">
        <v>0</v>
      </c>
      <c r="P234" s="58">
        <v>0</v>
      </c>
      <c r="Q234" s="58">
        <v>0</v>
      </c>
      <c r="R234" s="58">
        <v>0</v>
      </c>
      <c r="S234" s="58">
        <v>1734.07</v>
      </c>
      <c r="T234" s="58">
        <v>0</v>
      </c>
    </row>
    <row r="235" spans="1:20" s="22" customFormat="1" ht="15">
      <c r="A235" s="59">
        <v>1</v>
      </c>
      <c r="B235" s="59">
        <v>2717</v>
      </c>
      <c r="C235" s="56" t="s">
        <v>211</v>
      </c>
      <c r="D235" s="57">
        <v>39748</v>
      </c>
      <c r="E235" s="59"/>
      <c r="F235" s="59">
        <v>2037</v>
      </c>
      <c r="G235" s="58">
        <v>4245.33</v>
      </c>
      <c r="H235" s="58">
        <v>0</v>
      </c>
      <c r="I235" s="59" t="s">
        <v>496</v>
      </c>
      <c r="J235" s="58">
        <v>0</v>
      </c>
      <c r="K235" s="58">
        <v>0</v>
      </c>
      <c r="L235" s="58">
        <v>0</v>
      </c>
      <c r="M235" s="58">
        <v>0</v>
      </c>
      <c r="N235" s="58">
        <v>0</v>
      </c>
      <c r="O235" s="58">
        <v>0</v>
      </c>
      <c r="P235" s="58">
        <v>0</v>
      </c>
      <c r="Q235" s="58">
        <v>0</v>
      </c>
      <c r="R235" s="58">
        <v>0</v>
      </c>
      <c r="S235" s="58">
        <v>4245.33</v>
      </c>
      <c r="T235" s="58">
        <v>0</v>
      </c>
    </row>
    <row r="236" spans="1:20" s="22" customFormat="1" ht="15">
      <c r="A236" s="59">
        <v>3</v>
      </c>
      <c r="B236" s="59">
        <v>2718</v>
      </c>
      <c r="C236" s="56" t="s">
        <v>449</v>
      </c>
      <c r="D236" s="57">
        <v>39749</v>
      </c>
      <c r="E236" s="59"/>
      <c r="F236" s="59">
        <v>2009</v>
      </c>
      <c r="G236" s="58">
        <v>1651.49</v>
      </c>
      <c r="H236" s="58">
        <v>0</v>
      </c>
      <c r="I236" s="59" t="s">
        <v>496</v>
      </c>
      <c r="J236" s="58">
        <v>0</v>
      </c>
      <c r="K236" s="58">
        <v>178.97</v>
      </c>
      <c r="L236" s="58">
        <v>0</v>
      </c>
      <c r="M236" s="58">
        <v>0</v>
      </c>
      <c r="N236" s="58">
        <v>0</v>
      </c>
      <c r="O236" s="58">
        <v>0</v>
      </c>
      <c r="P236" s="58">
        <v>0</v>
      </c>
      <c r="Q236" s="58">
        <v>0</v>
      </c>
      <c r="R236" s="58">
        <v>0</v>
      </c>
      <c r="S236" s="58">
        <v>1651.49</v>
      </c>
      <c r="T236" s="58">
        <v>178.97</v>
      </c>
    </row>
    <row r="237" spans="1:20" s="22" customFormat="1" ht="15">
      <c r="A237" s="59">
        <v>14</v>
      </c>
      <c r="B237" s="59">
        <v>2719</v>
      </c>
      <c r="C237" s="56" t="s">
        <v>434</v>
      </c>
      <c r="D237" s="57">
        <v>39749</v>
      </c>
      <c r="E237" s="59"/>
      <c r="F237" s="59">
        <v>2009</v>
      </c>
      <c r="G237" s="58">
        <v>1734.07</v>
      </c>
      <c r="H237" s="58">
        <v>0</v>
      </c>
      <c r="I237" s="59" t="s">
        <v>496</v>
      </c>
      <c r="J237" s="58">
        <v>0</v>
      </c>
      <c r="K237" s="58">
        <v>178.97</v>
      </c>
      <c r="L237" s="58">
        <v>0</v>
      </c>
      <c r="M237" s="58">
        <v>0</v>
      </c>
      <c r="N237" s="58">
        <v>0</v>
      </c>
      <c r="O237" s="58">
        <v>0</v>
      </c>
      <c r="P237" s="58">
        <v>0</v>
      </c>
      <c r="Q237" s="58">
        <v>0</v>
      </c>
      <c r="R237" s="58">
        <v>0</v>
      </c>
      <c r="S237" s="58">
        <v>1734.07</v>
      </c>
      <c r="T237" s="58">
        <v>178.97</v>
      </c>
    </row>
    <row r="238" spans="1:20" s="22" customFormat="1" ht="15">
      <c r="A238" s="59">
        <v>51</v>
      </c>
      <c r="B238" s="59">
        <v>2720</v>
      </c>
      <c r="C238" s="56" t="s">
        <v>461</v>
      </c>
      <c r="D238" s="57">
        <v>39751</v>
      </c>
      <c r="E238" s="59"/>
      <c r="F238" s="59">
        <v>2009</v>
      </c>
      <c r="G238" s="58">
        <v>1651.5</v>
      </c>
      <c r="H238" s="58">
        <v>0</v>
      </c>
      <c r="I238" s="59" t="s">
        <v>496</v>
      </c>
      <c r="J238" s="58">
        <v>0</v>
      </c>
      <c r="K238" s="58">
        <v>0</v>
      </c>
      <c r="L238" s="58">
        <v>0</v>
      </c>
      <c r="M238" s="58">
        <v>0</v>
      </c>
      <c r="N238" s="58">
        <v>0</v>
      </c>
      <c r="O238" s="58">
        <v>0</v>
      </c>
      <c r="P238" s="58">
        <v>0</v>
      </c>
      <c r="Q238" s="58">
        <v>0</v>
      </c>
      <c r="R238" s="58">
        <v>0</v>
      </c>
      <c r="S238" s="58">
        <v>1651.5</v>
      </c>
      <c r="T238" s="58">
        <v>0</v>
      </c>
    </row>
    <row r="239" spans="1:20" s="22" customFormat="1" ht="15">
      <c r="A239" s="59">
        <v>50</v>
      </c>
      <c r="B239" s="59">
        <v>2721</v>
      </c>
      <c r="C239" s="56" t="s">
        <v>472</v>
      </c>
      <c r="D239" s="57">
        <v>39753</v>
      </c>
      <c r="E239" s="59"/>
      <c r="F239" s="59">
        <v>2009</v>
      </c>
      <c r="G239" s="58">
        <v>1651.49</v>
      </c>
      <c r="H239" s="58">
        <v>0</v>
      </c>
      <c r="I239" s="59" t="s">
        <v>496</v>
      </c>
      <c r="J239" s="58">
        <v>0</v>
      </c>
      <c r="K239" s="58">
        <v>0</v>
      </c>
      <c r="L239" s="58">
        <v>178.97</v>
      </c>
      <c r="M239" s="58">
        <v>0</v>
      </c>
      <c r="N239" s="58">
        <v>0</v>
      </c>
      <c r="O239" s="58">
        <v>0</v>
      </c>
      <c r="P239" s="58">
        <v>0</v>
      </c>
      <c r="Q239" s="58">
        <v>0</v>
      </c>
      <c r="R239" s="58">
        <v>0</v>
      </c>
      <c r="S239" s="58">
        <v>1651.49</v>
      </c>
      <c r="T239" s="58">
        <v>178.97</v>
      </c>
    </row>
    <row r="240" spans="1:20" s="22" customFormat="1" ht="15">
      <c r="A240" s="59">
        <v>1</v>
      </c>
      <c r="B240" s="59">
        <v>2726</v>
      </c>
      <c r="C240" s="56" t="s">
        <v>212</v>
      </c>
      <c r="D240" s="57">
        <v>39818</v>
      </c>
      <c r="E240" s="59"/>
      <c r="F240" s="59">
        <v>2009</v>
      </c>
      <c r="G240" s="58">
        <v>1734.07</v>
      </c>
      <c r="H240" s="58">
        <v>0</v>
      </c>
      <c r="I240" s="59" t="s">
        <v>496</v>
      </c>
      <c r="J240" s="58">
        <v>0</v>
      </c>
      <c r="K240" s="58">
        <v>0</v>
      </c>
      <c r="L240" s="58">
        <v>0</v>
      </c>
      <c r="M240" s="58">
        <v>1250</v>
      </c>
      <c r="N240" s="58">
        <v>0</v>
      </c>
      <c r="O240" s="58">
        <v>0</v>
      </c>
      <c r="P240" s="58">
        <v>0</v>
      </c>
      <c r="Q240" s="58">
        <v>0</v>
      </c>
      <c r="R240" s="58">
        <v>0</v>
      </c>
      <c r="S240" s="58">
        <v>1734.07</v>
      </c>
      <c r="T240" s="58">
        <v>1250</v>
      </c>
    </row>
    <row r="241" spans="1:20" s="22" customFormat="1" ht="15">
      <c r="A241" s="59">
        <v>1</v>
      </c>
      <c r="B241" s="59">
        <v>2732</v>
      </c>
      <c r="C241" s="56" t="s">
        <v>213</v>
      </c>
      <c r="D241" s="57">
        <v>39874</v>
      </c>
      <c r="E241" s="59"/>
      <c r="F241" s="59">
        <v>2009</v>
      </c>
      <c r="G241" s="58">
        <v>1651.49</v>
      </c>
      <c r="H241" s="58">
        <v>0</v>
      </c>
      <c r="I241" s="59" t="s">
        <v>496</v>
      </c>
      <c r="J241" s="58">
        <v>0</v>
      </c>
      <c r="K241" s="58">
        <v>0</v>
      </c>
      <c r="L241" s="58">
        <v>0</v>
      </c>
      <c r="M241" s="58">
        <v>0</v>
      </c>
      <c r="N241" s="58">
        <v>0</v>
      </c>
      <c r="O241" s="58">
        <v>0</v>
      </c>
      <c r="P241" s="58">
        <v>0</v>
      </c>
      <c r="Q241" s="58">
        <v>0</v>
      </c>
      <c r="R241" s="58">
        <v>0</v>
      </c>
      <c r="S241" s="58">
        <v>1651.49</v>
      </c>
      <c r="T241" s="58">
        <v>0</v>
      </c>
    </row>
    <row r="242" spans="1:20" s="22" customFormat="1" ht="15">
      <c r="A242" s="59">
        <v>47</v>
      </c>
      <c r="B242" s="59">
        <v>2736</v>
      </c>
      <c r="C242" s="56" t="s">
        <v>467</v>
      </c>
      <c r="D242" s="57">
        <v>39881</v>
      </c>
      <c r="E242" s="59"/>
      <c r="F242" s="59">
        <v>2009</v>
      </c>
      <c r="G242" s="58">
        <v>1651.49</v>
      </c>
      <c r="H242" s="58">
        <v>0</v>
      </c>
      <c r="I242" s="59" t="s">
        <v>496</v>
      </c>
      <c r="J242" s="58">
        <v>0</v>
      </c>
      <c r="K242" s="58">
        <v>0</v>
      </c>
      <c r="L242" s="58">
        <v>178.97</v>
      </c>
      <c r="M242" s="58">
        <v>0</v>
      </c>
      <c r="N242" s="58">
        <v>0</v>
      </c>
      <c r="O242" s="58">
        <v>0</v>
      </c>
      <c r="P242" s="58">
        <v>0</v>
      </c>
      <c r="Q242" s="58">
        <v>0</v>
      </c>
      <c r="R242" s="58">
        <v>0</v>
      </c>
      <c r="S242" s="58">
        <v>1651.49</v>
      </c>
      <c r="T242" s="58">
        <v>178.97</v>
      </c>
    </row>
    <row r="243" spans="1:20" s="22" customFormat="1" ht="15">
      <c r="A243" s="59">
        <v>1</v>
      </c>
      <c r="B243" s="59">
        <v>2748</v>
      </c>
      <c r="C243" s="56" t="s">
        <v>214</v>
      </c>
      <c r="D243" s="57">
        <v>39948</v>
      </c>
      <c r="E243" s="59"/>
      <c r="F243" s="59">
        <v>2003</v>
      </c>
      <c r="G243" s="58">
        <v>1237.53</v>
      </c>
      <c r="H243" s="58">
        <v>0</v>
      </c>
      <c r="I243" s="59" t="s">
        <v>496</v>
      </c>
      <c r="J243" s="58">
        <v>0</v>
      </c>
      <c r="K243" s="58">
        <v>0</v>
      </c>
      <c r="L243" s="58">
        <v>0</v>
      </c>
      <c r="M243" s="58">
        <v>0</v>
      </c>
      <c r="N243" s="58">
        <v>0</v>
      </c>
      <c r="O243" s="58">
        <v>0</v>
      </c>
      <c r="P243" s="58">
        <v>0</v>
      </c>
      <c r="Q243" s="58">
        <v>0</v>
      </c>
      <c r="R243" s="58">
        <v>0</v>
      </c>
      <c r="S243" s="58">
        <v>1237.53</v>
      </c>
      <c r="T243" s="58">
        <v>0</v>
      </c>
    </row>
    <row r="244" spans="1:20" s="22" customFormat="1" ht="15">
      <c r="A244" s="59">
        <v>1</v>
      </c>
      <c r="B244" s="59">
        <v>2751</v>
      </c>
      <c r="C244" s="56" t="s">
        <v>215</v>
      </c>
      <c r="D244" s="57">
        <v>39948</v>
      </c>
      <c r="E244" s="59"/>
      <c r="F244" s="59">
        <v>2003</v>
      </c>
      <c r="G244" s="58">
        <v>1504.27</v>
      </c>
      <c r="H244" s="58">
        <v>0</v>
      </c>
      <c r="I244" s="59" t="s">
        <v>496</v>
      </c>
      <c r="J244" s="58">
        <v>0</v>
      </c>
      <c r="K244" s="58">
        <v>0</v>
      </c>
      <c r="L244" s="58">
        <v>0</v>
      </c>
      <c r="M244" s="58">
        <v>0</v>
      </c>
      <c r="N244" s="58">
        <v>0</v>
      </c>
      <c r="O244" s="58">
        <v>0</v>
      </c>
      <c r="P244" s="58">
        <v>0</v>
      </c>
      <c r="Q244" s="58">
        <v>0</v>
      </c>
      <c r="R244" s="58">
        <v>0</v>
      </c>
      <c r="S244" s="58">
        <v>1504.27</v>
      </c>
      <c r="T244" s="58">
        <v>0</v>
      </c>
    </row>
    <row r="245" spans="1:20" s="22" customFormat="1" ht="15">
      <c r="A245" s="59">
        <v>1</v>
      </c>
      <c r="B245" s="59">
        <v>2754</v>
      </c>
      <c r="C245" s="56" t="s">
        <v>498</v>
      </c>
      <c r="D245" s="57">
        <v>39948</v>
      </c>
      <c r="E245" s="59"/>
      <c r="F245" s="59">
        <v>2003</v>
      </c>
      <c r="G245" s="58">
        <v>1122.48</v>
      </c>
      <c r="H245" s="58">
        <v>0</v>
      </c>
      <c r="I245" s="59" t="s">
        <v>496</v>
      </c>
      <c r="J245" s="58">
        <v>0</v>
      </c>
      <c r="K245" s="58">
        <v>0</v>
      </c>
      <c r="L245" s="58">
        <v>0</v>
      </c>
      <c r="M245" s="58">
        <v>0</v>
      </c>
      <c r="N245" s="58">
        <v>0</v>
      </c>
      <c r="O245" s="58">
        <v>0</v>
      </c>
      <c r="P245" s="58">
        <v>0</v>
      </c>
      <c r="Q245" s="58">
        <v>0</v>
      </c>
      <c r="R245" s="58">
        <v>0</v>
      </c>
      <c r="S245" s="58">
        <v>1122.48</v>
      </c>
      <c r="T245" s="58">
        <v>0</v>
      </c>
    </row>
    <row r="246" spans="1:20" s="22" customFormat="1" ht="15">
      <c r="A246" s="59">
        <v>1</v>
      </c>
      <c r="B246" s="59">
        <v>2757</v>
      </c>
      <c r="C246" s="56" t="s">
        <v>216</v>
      </c>
      <c r="D246" s="57">
        <v>39948</v>
      </c>
      <c r="E246" s="59"/>
      <c r="F246" s="59">
        <v>2003</v>
      </c>
      <c r="G246" s="58">
        <v>1364.4</v>
      </c>
      <c r="H246" s="58">
        <v>0</v>
      </c>
      <c r="I246" s="59" t="s">
        <v>496</v>
      </c>
      <c r="J246" s="58">
        <v>0</v>
      </c>
      <c r="K246" s="58">
        <v>0</v>
      </c>
      <c r="L246" s="58">
        <v>0</v>
      </c>
      <c r="M246" s="58">
        <v>0</v>
      </c>
      <c r="N246" s="58">
        <v>0</v>
      </c>
      <c r="O246" s="58">
        <v>0</v>
      </c>
      <c r="P246" s="58">
        <v>0</v>
      </c>
      <c r="Q246" s="58">
        <v>0</v>
      </c>
      <c r="R246" s="58">
        <v>0</v>
      </c>
      <c r="S246" s="58">
        <v>1364.4</v>
      </c>
      <c r="T246" s="58">
        <v>0</v>
      </c>
    </row>
    <row r="247" spans="1:20" s="22" customFormat="1" ht="15">
      <c r="A247" s="59">
        <v>1</v>
      </c>
      <c r="B247" s="59">
        <v>2764</v>
      </c>
      <c r="C247" s="56" t="s">
        <v>217</v>
      </c>
      <c r="D247" s="57">
        <v>39948</v>
      </c>
      <c r="E247" s="83">
        <v>44411</v>
      </c>
      <c r="F247" s="59">
        <v>2003</v>
      </c>
      <c r="G247" s="58">
        <v>1237.53</v>
      </c>
      <c r="H247" s="58">
        <v>0</v>
      </c>
      <c r="I247" s="59" t="s">
        <v>496</v>
      </c>
      <c r="J247" s="58">
        <v>0</v>
      </c>
      <c r="K247" s="58">
        <v>0</v>
      </c>
      <c r="L247" s="58">
        <v>0</v>
      </c>
      <c r="M247" s="58">
        <v>0</v>
      </c>
      <c r="N247" s="58">
        <v>0</v>
      </c>
      <c r="O247" s="58">
        <v>0</v>
      </c>
      <c r="P247" s="58">
        <v>0</v>
      </c>
      <c r="Q247" s="58">
        <v>0</v>
      </c>
      <c r="R247" s="58">
        <v>0</v>
      </c>
      <c r="S247" s="58">
        <v>1237.53</v>
      </c>
      <c r="T247" s="58">
        <v>0</v>
      </c>
    </row>
    <row r="248" spans="1:20" s="22" customFormat="1" ht="15">
      <c r="A248" s="59">
        <v>1</v>
      </c>
      <c r="B248" s="59">
        <v>2766</v>
      </c>
      <c r="C248" s="56" t="s">
        <v>218</v>
      </c>
      <c r="D248" s="57">
        <v>39952</v>
      </c>
      <c r="E248" s="59"/>
      <c r="F248" s="59">
        <v>2018</v>
      </c>
      <c r="G248" s="58">
        <v>1572.83</v>
      </c>
      <c r="H248" s="58">
        <v>0</v>
      </c>
      <c r="I248" s="59" t="s">
        <v>496</v>
      </c>
      <c r="J248" s="58">
        <v>0</v>
      </c>
      <c r="K248" s="58">
        <v>0</v>
      </c>
      <c r="L248" s="58">
        <v>0</v>
      </c>
      <c r="M248" s="58">
        <v>0</v>
      </c>
      <c r="N248" s="58">
        <v>0</v>
      </c>
      <c r="O248" s="58">
        <v>0</v>
      </c>
      <c r="P248" s="58">
        <v>0</v>
      </c>
      <c r="Q248" s="58">
        <v>0</v>
      </c>
      <c r="R248" s="58">
        <v>0</v>
      </c>
      <c r="S248" s="58">
        <v>1572.83</v>
      </c>
      <c r="T248" s="58">
        <v>0</v>
      </c>
    </row>
    <row r="249" spans="1:20" s="22" customFormat="1" ht="15">
      <c r="A249" s="59">
        <v>1</v>
      </c>
      <c r="B249" s="59">
        <v>2768</v>
      </c>
      <c r="C249" s="56" t="s">
        <v>219</v>
      </c>
      <c r="D249" s="57">
        <v>39965</v>
      </c>
      <c r="E249" s="59"/>
      <c r="F249" s="59">
        <v>2003</v>
      </c>
      <c r="G249" s="58">
        <v>1364.4</v>
      </c>
      <c r="H249" s="58">
        <v>0</v>
      </c>
      <c r="I249" s="59" t="s">
        <v>496</v>
      </c>
      <c r="J249" s="58">
        <v>0</v>
      </c>
      <c r="K249" s="58">
        <v>0</v>
      </c>
      <c r="L249" s="58">
        <v>0</v>
      </c>
      <c r="M249" s="58">
        <v>0</v>
      </c>
      <c r="N249" s="58">
        <v>0</v>
      </c>
      <c r="O249" s="58">
        <v>0</v>
      </c>
      <c r="P249" s="58">
        <v>0</v>
      </c>
      <c r="Q249" s="58">
        <v>0</v>
      </c>
      <c r="R249" s="58">
        <v>0</v>
      </c>
      <c r="S249" s="58">
        <v>1364.4</v>
      </c>
      <c r="T249" s="58">
        <v>0</v>
      </c>
    </row>
    <row r="250" spans="1:20" s="22" customFormat="1" ht="15">
      <c r="A250" s="59">
        <v>1</v>
      </c>
      <c r="B250" s="59">
        <v>2770</v>
      </c>
      <c r="C250" s="56" t="s">
        <v>220</v>
      </c>
      <c r="D250" s="57">
        <v>39965</v>
      </c>
      <c r="E250" s="59"/>
      <c r="F250" s="59">
        <v>2003</v>
      </c>
      <c r="G250" s="58">
        <v>1122.48</v>
      </c>
      <c r="H250" s="58">
        <v>0</v>
      </c>
      <c r="I250" s="59" t="s">
        <v>496</v>
      </c>
      <c r="J250" s="58">
        <v>0</v>
      </c>
      <c r="K250" s="58">
        <v>0</v>
      </c>
      <c r="L250" s="58">
        <v>0</v>
      </c>
      <c r="M250" s="58">
        <v>0</v>
      </c>
      <c r="N250" s="58">
        <v>0</v>
      </c>
      <c r="O250" s="58">
        <v>0</v>
      </c>
      <c r="P250" s="58">
        <v>0</v>
      </c>
      <c r="Q250" s="58">
        <v>0</v>
      </c>
      <c r="R250" s="58">
        <v>0</v>
      </c>
      <c r="S250" s="58">
        <v>1122.48</v>
      </c>
      <c r="T250" s="58">
        <v>0</v>
      </c>
    </row>
    <row r="251" spans="1:20" s="22" customFormat="1" ht="15">
      <c r="A251" s="59">
        <v>1</v>
      </c>
      <c r="B251" s="59">
        <v>2772</v>
      </c>
      <c r="C251" s="56" t="s">
        <v>450</v>
      </c>
      <c r="D251" s="57">
        <v>39972</v>
      </c>
      <c r="E251" s="59"/>
      <c r="F251" s="59">
        <v>2009</v>
      </c>
      <c r="G251" s="58">
        <v>1651.49</v>
      </c>
      <c r="H251" s="58">
        <v>0</v>
      </c>
      <c r="I251" s="59" t="s">
        <v>496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8">
        <v>0</v>
      </c>
      <c r="P251" s="58">
        <v>0</v>
      </c>
      <c r="Q251" s="58">
        <v>0</v>
      </c>
      <c r="R251" s="58">
        <v>0</v>
      </c>
      <c r="S251" s="58">
        <v>1651.49</v>
      </c>
      <c r="T251" s="58">
        <v>0</v>
      </c>
    </row>
    <row r="252" spans="1:20" s="22" customFormat="1" ht="15">
      <c r="A252" s="59">
        <v>1</v>
      </c>
      <c r="B252" s="59">
        <v>2773</v>
      </c>
      <c r="C252" s="56" t="s">
        <v>221</v>
      </c>
      <c r="D252" s="57">
        <v>39979</v>
      </c>
      <c r="E252" s="59"/>
      <c r="F252" s="59">
        <v>2018</v>
      </c>
      <c r="G252" s="58">
        <v>1572.83</v>
      </c>
      <c r="H252" s="58">
        <v>0</v>
      </c>
      <c r="I252" s="59" t="s">
        <v>496</v>
      </c>
      <c r="J252" s="58">
        <v>0</v>
      </c>
      <c r="K252" s="58">
        <v>0</v>
      </c>
      <c r="L252" s="58">
        <v>0</v>
      </c>
      <c r="M252" s="58">
        <v>0</v>
      </c>
      <c r="N252" s="58">
        <v>0</v>
      </c>
      <c r="O252" s="58">
        <v>0</v>
      </c>
      <c r="P252" s="58">
        <v>0</v>
      </c>
      <c r="Q252" s="58">
        <v>0</v>
      </c>
      <c r="R252" s="58">
        <v>0</v>
      </c>
      <c r="S252" s="58">
        <v>1572.83</v>
      </c>
      <c r="T252" s="58">
        <v>0</v>
      </c>
    </row>
    <row r="253" spans="1:20" s="22" customFormat="1" ht="15">
      <c r="A253" s="59">
        <v>1</v>
      </c>
      <c r="B253" s="59">
        <v>2775</v>
      </c>
      <c r="C253" s="56" t="s">
        <v>222</v>
      </c>
      <c r="D253" s="57">
        <v>39981</v>
      </c>
      <c r="E253" s="59"/>
      <c r="F253" s="59">
        <v>2009</v>
      </c>
      <c r="G253" s="58">
        <v>1734.07</v>
      </c>
      <c r="H253" s="58">
        <v>0</v>
      </c>
      <c r="I253" s="59" t="s">
        <v>496</v>
      </c>
      <c r="J253" s="58">
        <v>708.95</v>
      </c>
      <c r="K253" s="58">
        <v>0</v>
      </c>
      <c r="L253" s="58">
        <v>0</v>
      </c>
      <c r="M253" s="58">
        <v>0</v>
      </c>
      <c r="N253" s="58">
        <v>0</v>
      </c>
      <c r="O253" s="58">
        <v>0</v>
      </c>
      <c r="P253" s="58">
        <v>0</v>
      </c>
      <c r="Q253" s="58">
        <v>0</v>
      </c>
      <c r="R253" s="58">
        <v>0</v>
      </c>
      <c r="S253" s="58">
        <v>1734.07</v>
      </c>
      <c r="T253" s="58">
        <v>708.95</v>
      </c>
    </row>
    <row r="254" spans="1:20" s="22" customFormat="1" ht="15">
      <c r="A254" s="59">
        <v>1</v>
      </c>
      <c r="B254" s="59">
        <v>2779</v>
      </c>
      <c r="C254" s="56" t="s">
        <v>223</v>
      </c>
      <c r="D254" s="57">
        <v>39995</v>
      </c>
      <c r="E254" s="59"/>
      <c r="F254" s="59">
        <v>2003</v>
      </c>
      <c r="G254" s="58">
        <v>1504.27</v>
      </c>
      <c r="H254" s="58">
        <v>0</v>
      </c>
      <c r="I254" s="59" t="s">
        <v>496</v>
      </c>
      <c r="J254" s="58">
        <v>708.95</v>
      </c>
      <c r="K254" s="58">
        <v>0</v>
      </c>
      <c r="L254" s="58">
        <v>0</v>
      </c>
      <c r="M254" s="58">
        <v>0</v>
      </c>
      <c r="N254" s="58">
        <v>0</v>
      </c>
      <c r="O254" s="58">
        <v>0</v>
      </c>
      <c r="P254" s="58">
        <v>0</v>
      </c>
      <c r="Q254" s="58">
        <v>0</v>
      </c>
      <c r="R254" s="58">
        <v>0</v>
      </c>
      <c r="S254" s="58">
        <v>1504.27</v>
      </c>
      <c r="T254" s="58">
        <v>708.95</v>
      </c>
    </row>
    <row r="255" spans="1:20" s="22" customFormat="1" ht="15">
      <c r="A255" s="59">
        <v>1</v>
      </c>
      <c r="B255" s="59">
        <v>2782</v>
      </c>
      <c r="C255" s="56" t="s">
        <v>224</v>
      </c>
      <c r="D255" s="57">
        <v>40042</v>
      </c>
      <c r="E255" s="59"/>
      <c r="F255" s="59">
        <v>2003</v>
      </c>
      <c r="G255" s="58">
        <v>1237.53</v>
      </c>
      <c r="H255" s="58">
        <v>0</v>
      </c>
      <c r="I255" s="59" t="s">
        <v>496</v>
      </c>
      <c r="J255" s="58">
        <v>0</v>
      </c>
      <c r="K255" s="58">
        <v>0</v>
      </c>
      <c r="L255" s="58">
        <v>0</v>
      </c>
      <c r="M255" s="58">
        <v>0</v>
      </c>
      <c r="N255" s="58">
        <v>0</v>
      </c>
      <c r="O255" s="58">
        <v>0</v>
      </c>
      <c r="P255" s="58">
        <v>0</v>
      </c>
      <c r="Q255" s="58">
        <v>0</v>
      </c>
      <c r="R255" s="58">
        <v>0</v>
      </c>
      <c r="S255" s="58">
        <v>1237.53</v>
      </c>
      <c r="T255" s="58">
        <v>0</v>
      </c>
    </row>
    <row r="256" spans="1:20" s="22" customFormat="1" ht="15">
      <c r="A256" s="59">
        <v>1</v>
      </c>
      <c r="B256" s="59">
        <v>2784</v>
      </c>
      <c r="C256" s="56" t="s">
        <v>225</v>
      </c>
      <c r="D256" s="57">
        <v>40042</v>
      </c>
      <c r="E256" s="59"/>
      <c r="F256" s="59">
        <v>2003</v>
      </c>
      <c r="G256" s="58">
        <v>1299.4100000000001</v>
      </c>
      <c r="H256" s="58">
        <v>0</v>
      </c>
      <c r="I256" s="59" t="s">
        <v>496</v>
      </c>
      <c r="J256" s="58">
        <v>0</v>
      </c>
      <c r="K256" s="58">
        <v>0</v>
      </c>
      <c r="L256" s="58">
        <v>0</v>
      </c>
      <c r="M256" s="58">
        <v>0</v>
      </c>
      <c r="N256" s="58">
        <v>0</v>
      </c>
      <c r="O256" s="58">
        <v>0</v>
      </c>
      <c r="P256" s="58">
        <v>0</v>
      </c>
      <c r="Q256" s="58">
        <v>0</v>
      </c>
      <c r="R256" s="58">
        <v>0</v>
      </c>
      <c r="S256" s="58">
        <v>1299.4100000000001</v>
      </c>
      <c r="T256" s="58">
        <v>0</v>
      </c>
    </row>
    <row r="257" spans="1:20" s="22" customFormat="1" ht="15">
      <c r="A257" s="59">
        <v>1</v>
      </c>
      <c r="B257" s="59">
        <v>2785</v>
      </c>
      <c r="C257" s="56" t="s">
        <v>226</v>
      </c>
      <c r="D257" s="57">
        <v>40042</v>
      </c>
      <c r="E257" s="59"/>
      <c r="F257" s="59">
        <v>2003</v>
      </c>
      <c r="G257" s="58">
        <v>1237.54</v>
      </c>
      <c r="H257" s="58">
        <v>0</v>
      </c>
      <c r="I257" s="59" t="s">
        <v>496</v>
      </c>
      <c r="J257" s="58">
        <v>0</v>
      </c>
      <c r="K257" s="58">
        <v>0</v>
      </c>
      <c r="L257" s="58">
        <v>0</v>
      </c>
      <c r="M257" s="58">
        <v>0</v>
      </c>
      <c r="N257" s="58">
        <v>0</v>
      </c>
      <c r="O257" s="58">
        <v>0</v>
      </c>
      <c r="P257" s="58">
        <v>0</v>
      </c>
      <c r="Q257" s="58">
        <v>0</v>
      </c>
      <c r="R257" s="58">
        <v>0</v>
      </c>
      <c r="S257" s="58">
        <v>1237.54</v>
      </c>
      <c r="T257" s="58">
        <v>0</v>
      </c>
    </row>
    <row r="258" spans="1:20" s="22" customFormat="1" ht="15">
      <c r="A258" s="59">
        <v>1</v>
      </c>
      <c r="B258" s="59">
        <v>2788</v>
      </c>
      <c r="C258" s="56" t="s">
        <v>227</v>
      </c>
      <c r="D258" s="57">
        <v>40042</v>
      </c>
      <c r="E258" s="59"/>
      <c r="F258" s="59">
        <v>2003</v>
      </c>
      <c r="G258" s="58">
        <v>1364.4</v>
      </c>
      <c r="H258" s="58">
        <v>0</v>
      </c>
      <c r="I258" s="59" t="s">
        <v>496</v>
      </c>
      <c r="J258" s="58">
        <v>0</v>
      </c>
      <c r="K258" s="58">
        <v>0</v>
      </c>
      <c r="L258" s="58">
        <v>0</v>
      </c>
      <c r="M258" s="58">
        <v>0</v>
      </c>
      <c r="N258" s="58">
        <v>0</v>
      </c>
      <c r="O258" s="58">
        <v>0</v>
      </c>
      <c r="P258" s="58">
        <v>0</v>
      </c>
      <c r="Q258" s="58">
        <v>0</v>
      </c>
      <c r="R258" s="58">
        <v>0</v>
      </c>
      <c r="S258" s="58">
        <v>1364.4</v>
      </c>
      <c r="T258" s="58">
        <v>0</v>
      </c>
    </row>
    <row r="259" spans="1:20" s="22" customFormat="1" ht="15">
      <c r="A259" s="59">
        <v>1</v>
      </c>
      <c r="B259" s="59">
        <v>2790</v>
      </c>
      <c r="C259" s="56" t="s">
        <v>228</v>
      </c>
      <c r="D259" s="57">
        <v>40057</v>
      </c>
      <c r="E259" s="59"/>
      <c r="F259" s="59">
        <v>2009</v>
      </c>
      <c r="G259" s="58">
        <v>1651.49</v>
      </c>
      <c r="H259" s="58">
        <v>0</v>
      </c>
      <c r="I259" s="59" t="s">
        <v>496</v>
      </c>
      <c r="J259" s="58">
        <v>930.5</v>
      </c>
      <c r="K259" s="58">
        <v>0</v>
      </c>
      <c r="L259" s="58">
        <v>0</v>
      </c>
      <c r="M259" s="58">
        <v>0</v>
      </c>
      <c r="N259" s="58">
        <v>0</v>
      </c>
      <c r="O259" s="58">
        <v>0</v>
      </c>
      <c r="P259" s="58">
        <v>0</v>
      </c>
      <c r="Q259" s="58">
        <v>0</v>
      </c>
      <c r="R259" s="58">
        <v>0</v>
      </c>
      <c r="S259" s="58">
        <v>1651.49</v>
      </c>
      <c r="T259" s="58">
        <v>930.5</v>
      </c>
    </row>
    <row r="260" spans="1:20" s="22" customFormat="1" ht="15">
      <c r="A260" s="59">
        <v>1</v>
      </c>
      <c r="B260" s="59">
        <v>2791</v>
      </c>
      <c r="C260" s="56" t="s">
        <v>229</v>
      </c>
      <c r="D260" s="57">
        <v>40058</v>
      </c>
      <c r="E260" s="59"/>
      <c r="F260" s="59">
        <v>2035</v>
      </c>
      <c r="G260" s="58">
        <v>4763.66</v>
      </c>
      <c r="H260" s="58">
        <v>0</v>
      </c>
      <c r="I260" s="59" t="s">
        <v>496</v>
      </c>
      <c r="J260" s="58">
        <v>1993.92</v>
      </c>
      <c r="K260" s="58">
        <v>0</v>
      </c>
      <c r="L260" s="58">
        <v>0</v>
      </c>
      <c r="M260" s="58">
        <v>0</v>
      </c>
      <c r="N260" s="58">
        <v>0</v>
      </c>
      <c r="O260" s="58">
        <v>0</v>
      </c>
      <c r="P260" s="58">
        <v>0</v>
      </c>
      <c r="Q260" s="58">
        <v>0</v>
      </c>
      <c r="R260" s="58">
        <v>0</v>
      </c>
      <c r="S260" s="58">
        <v>4763.66</v>
      </c>
      <c r="T260" s="58">
        <v>1993.92</v>
      </c>
    </row>
    <row r="261" spans="1:20" s="22" customFormat="1" ht="15">
      <c r="A261" s="59">
        <v>1</v>
      </c>
      <c r="B261" s="59">
        <v>2797</v>
      </c>
      <c r="C261" s="56" t="s">
        <v>230</v>
      </c>
      <c r="D261" s="57">
        <v>40064</v>
      </c>
      <c r="E261" s="59"/>
      <c r="F261" s="59">
        <v>2009</v>
      </c>
      <c r="G261" s="58">
        <v>1651.49</v>
      </c>
      <c r="H261" s="58">
        <v>0</v>
      </c>
      <c r="I261" s="59" t="s">
        <v>496</v>
      </c>
      <c r="J261" s="58">
        <v>1993.92</v>
      </c>
      <c r="K261" s="58">
        <v>0</v>
      </c>
      <c r="L261" s="58">
        <v>0</v>
      </c>
      <c r="M261" s="58">
        <v>0</v>
      </c>
      <c r="N261" s="58">
        <v>0</v>
      </c>
      <c r="O261" s="58">
        <v>0</v>
      </c>
      <c r="P261" s="58">
        <v>0</v>
      </c>
      <c r="Q261" s="58">
        <v>0</v>
      </c>
      <c r="R261" s="58">
        <v>0</v>
      </c>
      <c r="S261" s="58">
        <v>1651.49</v>
      </c>
      <c r="T261" s="58">
        <v>1993.92</v>
      </c>
    </row>
    <row r="262" spans="1:20" s="22" customFormat="1" ht="15">
      <c r="A262" s="59">
        <v>1</v>
      </c>
      <c r="B262" s="59">
        <v>2798</v>
      </c>
      <c r="C262" s="56" t="s">
        <v>231</v>
      </c>
      <c r="D262" s="57">
        <v>40077</v>
      </c>
      <c r="E262" s="59"/>
      <c r="F262" s="59">
        <v>2009</v>
      </c>
      <c r="G262" s="58">
        <v>1651.49</v>
      </c>
      <c r="H262" s="58">
        <v>0</v>
      </c>
      <c r="I262" s="59" t="s">
        <v>496</v>
      </c>
      <c r="J262" s="58">
        <v>1993.92</v>
      </c>
      <c r="K262" s="58">
        <v>0</v>
      </c>
      <c r="L262" s="58">
        <v>0</v>
      </c>
      <c r="M262" s="58">
        <v>0</v>
      </c>
      <c r="N262" s="58">
        <v>0</v>
      </c>
      <c r="O262" s="58">
        <v>0</v>
      </c>
      <c r="P262" s="58">
        <v>0</v>
      </c>
      <c r="Q262" s="58">
        <v>0</v>
      </c>
      <c r="R262" s="58">
        <v>0</v>
      </c>
      <c r="S262" s="58">
        <v>1651.49</v>
      </c>
      <c r="T262" s="58">
        <v>1993.92</v>
      </c>
    </row>
    <row r="263" spans="1:20" s="22" customFormat="1" ht="15">
      <c r="A263" s="59">
        <v>20</v>
      </c>
      <c r="B263" s="59">
        <v>2799</v>
      </c>
      <c r="C263" s="56" t="s">
        <v>444</v>
      </c>
      <c r="D263" s="57">
        <v>40081</v>
      </c>
      <c r="E263" s="59"/>
      <c r="F263" s="59">
        <v>2009</v>
      </c>
      <c r="G263" s="58">
        <v>1651.49</v>
      </c>
      <c r="H263" s="58">
        <v>0</v>
      </c>
      <c r="I263" s="59" t="s">
        <v>496</v>
      </c>
      <c r="J263" s="58">
        <v>0</v>
      </c>
      <c r="K263" s="58">
        <v>0</v>
      </c>
      <c r="L263" s="58">
        <v>178.97</v>
      </c>
      <c r="M263" s="58">
        <v>0</v>
      </c>
      <c r="N263" s="58">
        <v>0</v>
      </c>
      <c r="O263" s="58">
        <v>0</v>
      </c>
      <c r="P263" s="58">
        <v>0</v>
      </c>
      <c r="Q263" s="58">
        <v>0</v>
      </c>
      <c r="R263" s="58">
        <v>0</v>
      </c>
      <c r="S263" s="58">
        <v>1651.49</v>
      </c>
      <c r="T263" s="58">
        <v>178.97</v>
      </c>
    </row>
    <row r="264" spans="1:20" s="22" customFormat="1" ht="15">
      <c r="A264" s="59">
        <v>1</v>
      </c>
      <c r="B264" s="59">
        <v>2801</v>
      </c>
      <c r="C264" s="56" t="s">
        <v>232</v>
      </c>
      <c r="D264" s="57">
        <v>40087</v>
      </c>
      <c r="E264" s="59"/>
      <c r="F264" s="59">
        <v>2008</v>
      </c>
      <c r="G264" s="58">
        <v>4601.46</v>
      </c>
      <c r="H264" s="58">
        <v>0</v>
      </c>
      <c r="I264" s="59" t="s">
        <v>496</v>
      </c>
      <c r="J264" s="58">
        <v>0</v>
      </c>
      <c r="K264" s="58">
        <v>0</v>
      </c>
      <c r="L264" s="58">
        <v>0</v>
      </c>
      <c r="M264" s="58">
        <v>0</v>
      </c>
      <c r="N264" s="58">
        <v>0</v>
      </c>
      <c r="O264" s="58">
        <v>0</v>
      </c>
      <c r="P264" s="58">
        <v>0</v>
      </c>
      <c r="Q264" s="58">
        <v>0</v>
      </c>
      <c r="R264" s="58">
        <v>0</v>
      </c>
      <c r="S264" s="58">
        <v>4601.46</v>
      </c>
      <c r="T264" s="58">
        <v>0</v>
      </c>
    </row>
    <row r="265" spans="1:20" s="22" customFormat="1" ht="15">
      <c r="A265" s="59">
        <v>1</v>
      </c>
      <c r="B265" s="59">
        <v>2806</v>
      </c>
      <c r="C265" s="56" t="s">
        <v>233</v>
      </c>
      <c r="D265" s="57">
        <v>40133</v>
      </c>
      <c r="E265" s="59"/>
      <c r="F265" s="59">
        <v>2008</v>
      </c>
      <c r="G265" s="58">
        <v>1911.8</v>
      </c>
      <c r="H265" s="58">
        <v>0</v>
      </c>
      <c r="I265" s="59" t="s">
        <v>496</v>
      </c>
      <c r="J265" s="58">
        <v>1993.92</v>
      </c>
      <c r="K265" s="58">
        <v>0</v>
      </c>
      <c r="L265" s="58">
        <v>0</v>
      </c>
      <c r="M265" s="58">
        <v>0</v>
      </c>
      <c r="N265" s="58">
        <v>0</v>
      </c>
      <c r="O265" s="58">
        <v>0</v>
      </c>
      <c r="P265" s="58">
        <v>0</v>
      </c>
      <c r="Q265" s="58">
        <v>0</v>
      </c>
      <c r="R265" s="58">
        <v>0</v>
      </c>
      <c r="S265" s="58">
        <v>1911.8</v>
      </c>
      <c r="T265" s="58">
        <v>1993.92</v>
      </c>
    </row>
    <row r="266" spans="1:20" s="22" customFormat="1" ht="15">
      <c r="A266" s="59">
        <v>16</v>
      </c>
      <c r="B266" s="59">
        <v>2808</v>
      </c>
      <c r="C266" s="56" t="s">
        <v>451</v>
      </c>
      <c r="D266" s="57">
        <v>40137</v>
      </c>
      <c r="E266" s="59"/>
      <c r="F266" s="59">
        <v>2009</v>
      </c>
      <c r="G266" s="58">
        <v>1734.07</v>
      </c>
      <c r="H266" s="58">
        <v>0</v>
      </c>
      <c r="I266" s="59" t="s">
        <v>496</v>
      </c>
      <c r="J266" s="58">
        <v>0</v>
      </c>
      <c r="K266" s="58">
        <v>0</v>
      </c>
      <c r="L266" s="58">
        <v>0</v>
      </c>
      <c r="M266" s="58">
        <v>0</v>
      </c>
      <c r="N266" s="58">
        <v>0</v>
      </c>
      <c r="O266" s="58">
        <v>0</v>
      </c>
      <c r="P266" s="58">
        <v>0</v>
      </c>
      <c r="Q266" s="58">
        <v>0</v>
      </c>
      <c r="R266" s="58">
        <v>0</v>
      </c>
      <c r="S266" s="58">
        <v>1734.07</v>
      </c>
      <c r="T266" s="58">
        <v>0</v>
      </c>
    </row>
    <row r="267" spans="1:20" s="22" customFormat="1" ht="15">
      <c r="A267" s="59">
        <v>1</v>
      </c>
      <c r="B267" s="59">
        <v>2816</v>
      </c>
      <c r="C267" s="56" t="s">
        <v>234</v>
      </c>
      <c r="D267" s="57">
        <v>40247</v>
      </c>
      <c r="E267" s="59"/>
      <c r="F267" s="59">
        <v>2018</v>
      </c>
      <c r="G267" s="58">
        <v>1572.83</v>
      </c>
      <c r="H267" s="58">
        <v>0</v>
      </c>
      <c r="I267" s="59" t="s">
        <v>496</v>
      </c>
      <c r="J267" s="58">
        <v>0</v>
      </c>
      <c r="K267" s="58">
        <v>0</v>
      </c>
      <c r="L267" s="58">
        <v>0</v>
      </c>
      <c r="M267" s="58">
        <v>0</v>
      </c>
      <c r="N267" s="58">
        <v>0</v>
      </c>
      <c r="O267" s="58">
        <v>0</v>
      </c>
      <c r="P267" s="58">
        <v>0</v>
      </c>
      <c r="Q267" s="58">
        <v>0</v>
      </c>
      <c r="R267" s="58">
        <v>0</v>
      </c>
      <c r="S267" s="58">
        <v>1572.83</v>
      </c>
      <c r="T267" s="58">
        <v>0</v>
      </c>
    </row>
    <row r="268" spans="1:20" s="22" customFormat="1" ht="15">
      <c r="A268" s="59">
        <v>1</v>
      </c>
      <c r="B268" s="59">
        <v>2819</v>
      </c>
      <c r="C268" s="56" t="s">
        <v>235</v>
      </c>
      <c r="D268" s="57">
        <v>40269</v>
      </c>
      <c r="E268" s="59"/>
      <c r="F268" s="59">
        <v>2009</v>
      </c>
      <c r="G268" s="58">
        <v>1651.49</v>
      </c>
      <c r="H268" s="58">
        <v>0</v>
      </c>
      <c r="I268" s="59" t="s">
        <v>496</v>
      </c>
      <c r="J268" s="58">
        <v>5739.47</v>
      </c>
      <c r="K268" s="58">
        <v>0</v>
      </c>
      <c r="L268" s="58">
        <v>0</v>
      </c>
      <c r="M268" s="58">
        <v>0</v>
      </c>
      <c r="N268" s="58">
        <v>0</v>
      </c>
      <c r="O268" s="58">
        <v>0</v>
      </c>
      <c r="P268" s="58">
        <v>0</v>
      </c>
      <c r="Q268" s="58">
        <v>0</v>
      </c>
      <c r="R268" s="58">
        <v>0</v>
      </c>
      <c r="S268" s="58">
        <v>1651.49</v>
      </c>
      <c r="T268" s="58">
        <v>5739.47</v>
      </c>
    </row>
    <row r="269" spans="1:20" s="22" customFormat="1" ht="15">
      <c r="A269" s="59">
        <v>1</v>
      </c>
      <c r="B269" s="59">
        <v>2820</v>
      </c>
      <c r="C269" s="56" t="s">
        <v>236</v>
      </c>
      <c r="D269" s="57">
        <v>40288</v>
      </c>
      <c r="E269" s="59"/>
      <c r="F269" s="59">
        <v>2009</v>
      </c>
      <c r="G269" s="58">
        <v>1651.49</v>
      </c>
      <c r="H269" s="58">
        <v>0</v>
      </c>
      <c r="I269" s="59" t="s">
        <v>496</v>
      </c>
      <c r="J269" s="58">
        <v>0</v>
      </c>
      <c r="K269" s="58">
        <v>0</v>
      </c>
      <c r="L269" s="58">
        <v>0</v>
      </c>
      <c r="M269" s="58">
        <v>0</v>
      </c>
      <c r="N269" s="58">
        <v>3000</v>
      </c>
      <c r="O269" s="58">
        <v>0</v>
      </c>
      <c r="P269" s="58">
        <v>0</v>
      </c>
      <c r="Q269" s="58">
        <v>0</v>
      </c>
      <c r="R269" s="58">
        <v>0</v>
      </c>
      <c r="S269" s="58">
        <v>1651.49</v>
      </c>
      <c r="T269" s="58">
        <v>3000</v>
      </c>
    </row>
    <row r="270" spans="1:20" s="22" customFormat="1" ht="15">
      <c r="A270" s="59">
        <v>25</v>
      </c>
      <c r="B270" s="59">
        <v>2821</v>
      </c>
      <c r="C270" s="56" t="s">
        <v>452</v>
      </c>
      <c r="D270" s="57">
        <v>40288</v>
      </c>
      <c r="E270" s="59"/>
      <c r="F270" s="59">
        <v>2037</v>
      </c>
      <c r="G270" s="58">
        <v>4043.17</v>
      </c>
      <c r="H270" s="58">
        <v>0</v>
      </c>
      <c r="I270" s="59" t="s">
        <v>496</v>
      </c>
      <c r="J270" s="58">
        <v>0</v>
      </c>
      <c r="K270" s="58">
        <v>0</v>
      </c>
      <c r="L270" s="58">
        <v>0</v>
      </c>
      <c r="M270" s="58">
        <v>0</v>
      </c>
      <c r="N270" s="58">
        <v>0</v>
      </c>
      <c r="O270" s="58">
        <v>0</v>
      </c>
      <c r="P270" s="58">
        <v>0</v>
      </c>
      <c r="Q270" s="58">
        <v>0</v>
      </c>
      <c r="R270" s="58">
        <v>0</v>
      </c>
      <c r="S270" s="58">
        <v>4043.17</v>
      </c>
      <c r="T270" s="58">
        <v>0</v>
      </c>
    </row>
    <row r="271" spans="1:20" s="22" customFormat="1" ht="15">
      <c r="A271" s="59">
        <v>37</v>
      </c>
      <c r="B271" s="59">
        <v>2823</v>
      </c>
      <c r="C271" s="56" t="s">
        <v>435</v>
      </c>
      <c r="D271" s="57">
        <v>40310</v>
      </c>
      <c r="E271" s="59"/>
      <c r="F271" s="59">
        <v>2009</v>
      </c>
      <c r="G271" s="58">
        <v>1651.49</v>
      </c>
      <c r="H271" s="58">
        <v>0</v>
      </c>
      <c r="I271" s="59" t="s">
        <v>496</v>
      </c>
      <c r="J271" s="58">
        <v>0</v>
      </c>
      <c r="K271" s="58">
        <v>0</v>
      </c>
      <c r="L271" s="58">
        <v>0</v>
      </c>
      <c r="M271" s="58">
        <v>0</v>
      </c>
      <c r="N271" s="58">
        <v>0</v>
      </c>
      <c r="O271" s="58">
        <v>0</v>
      </c>
      <c r="P271" s="58">
        <v>0</v>
      </c>
      <c r="Q271" s="58">
        <v>0</v>
      </c>
      <c r="R271" s="58">
        <v>0</v>
      </c>
      <c r="S271" s="58">
        <v>1651.49</v>
      </c>
      <c r="T271" s="58">
        <v>0</v>
      </c>
    </row>
    <row r="272" spans="1:20" s="22" customFormat="1" ht="15">
      <c r="A272" s="59">
        <v>25</v>
      </c>
      <c r="B272" s="59">
        <v>2824</v>
      </c>
      <c r="C272" s="56" t="s">
        <v>500</v>
      </c>
      <c r="D272" s="57">
        <v>40319</v>
      </c>
      <c r="E272" s="59"/>
      <c r="F272" s="59">
        <v>2037</v>
      </c>
      <c r="G272" s="58">
        <v>4043.16</v>
      </c>
      <c r="H272" s="58">
        <v>0</v>
      </c>
      <c r="I272" s="59" t="s">
        <v>496</v>
      </c>
      <c r="J272" s="58">
        <v>0</v>
      </c>
      <c r="K272" s="58">
        <v>0</v>
      </c>
      <c r="L272" s="58">
        <v>0</v>
      </c>
      <c r="M272" s="58">
        <v>0</v>
      </c>
      <c r="N272" s="58">
        <v>0</v>
      </c>
      <c r="O272" s="58">
        <v>0</v>
      </c>
      <c r="P272" s="58">
        <v>0</v>
      </c>
      <c r="Q272" s="58">
        <v>0</v>
      </c>
      <c r="R272" s="58">
        <v>0</v>
      </c>
      <c r="S272" s="58">
        <v>4043.16</v>
      </c>
      <c r="T272" s="58">
        <v>0</v>
      </c>
    </row>
    <row r="273" spans="1:20" s="22" customFormat="1" ht="15">
      <c r="A273" s="59">
        <v>37</v>
      </c>
      <c r="B273" s="59">
        <v>2827</v>
      </c>
      <c r="C273" s="56" t="s">
        <v>462</v>
      </c>
      <c r="D273" s="57">
        <v>40330</v>
      </c>
      <c r="E273" s="59"/>
      <c r="F273" s="59">
        <v>2009</v>
      </c>
      <c r="G273" s="58">
        <v>1651.49</v>
      </c>
      <c r="H273" s="58">
        <v>0</v>
      </c>
      <c r="I273" s="59" t="s">
        <v>496</v>
      </c>
      <c r="J273" s="58">
        <v>0</v>
      </c>
      <c r="K273" s="58">
        <v>0</v>
      </c>
      <c r="L273" s="58">
        <v>178.97</v>
      </c>
      <c r="M273" s="58">
        <v>0</v>
      </c>
      <c r="N273" s="58">
        <v>0</v>
      </c>
      <c r="O273" s="58">
        <v>0</v>
      </c>
      <c r="P273" s="58">
        <v>0</v>
      </c>
      <c r="Q273" s="58">
        <v>0</v>
      </c>
      <c r="R273" s="58">
        <v>0</v>
      </c>
      <c r="S273" s="58">
        <v>1651.49</v>
      </c>
      <c r="T273" s="58">
        <v>178.97</v>
      </c>
    </row>
    <row r="274" spans="1:20" s="22" customFormat="1" ht="15">
      <c r="A274" s="59">
        <v>1</v>
      </c>
      <c r="B274" s="59">
        <v>2831</v>
      </c>
      <c r="C274" s="56" t="s">
        <v>237</v>
      </c>
      <c r="D274" s="57">
        <v>40339</v>
      </c>
      <c r="E274" s="59"/>
      <c r="F274" s="59">
        <v>2009</v>
      </c>
      <c r="G274" s="58">
        <v>1651.49</v>
      </c>
      <c r="H274" s="58">
        <v>0</v>
      </c>
      <c r="I274" s="59" t="s">
        <v>496</v>
      </c>
      <c r="J274" s="58">
        <v>0</v>
      </c>
      <c r="K274" s="58">
        <v>0</v>
      </c>
      <c r="L274" s="58">
        <v>0</v>
      </c>
      <c r="M274" s="58">
        <v>0</v>
      </c>
      <c r="N274" s="58">
        <v>3000</v>
      </c>
      <c r="O274" s="58">
        <v>0</v>
      </c>
      <c r="P274" s="58">
        <v>0</v>
      </c>
      <c r="Q274" s="58">
        <v>0</v>
      </c>
      <c r="R274" s="58">
        <v>0</v>
      </c>
      <c r="S274" s="58">
        <v>1651.49</v>
      </c>
      <c r="T274" s="58">
        <v>3000</v>
      </c>
    </row>
    <row r="275" spans="1:20" s="22" customFormat="1" ht="15">
      <c r="A275" s="59">
        <v>1</v>
      </c>
      <c r="B275" s="59">
        <v>2833</v>
      </c>
      <c r="C275" s="56" t="s">
        <v>238</v>
      </c>
      <c r="D275" s="57">
        <v>40350</v>
      </c>
      <c r="E275" s="59"/>
      <c r="F275" s="59">
        <v>2009</v>
      </c>
      <c r="G275" s="58">
        <v>1734.07</v>
      </c>
      <c r="H275" s="58">
        <v>0</v>
      </c>
      <c r="I275" s="59" t="s">
        <v>496</v>
      </c>
      <c r="J275" s="58">
        <v>930.5</v>
      </c>
      <c r="K275" s="58">
        <v>0</v>
      </c>
      <c r="L275" s="58">
        <v>0</v>
      </c>
      <c r="M275" s="58">
        <v>0</v>
      </c>
      <c r="N275" s="58">
        <v>0</v>
      </c>
      <c r="O275" s="58">
        <v>0</v>
      </c>
      <c r="P275" s="58">
        <v>0</v>
      </c>
      <c r="Q275" s="58">
        <v>0</v>
      </c>
      <c r="R275" s="58">
        <v>0</v>
      </c>
      <c r="S275" s="58">
        <v>1734.07</v>
      </c>
      <c r="T275" s="58">
        <v>930.5</v>
      </c>
    </row>
    <row r="276" spans="1:20" s="22" customFormat="1" ht="15">
      <c r="A276" s="59">
        <v>1</v>
      </c>
      <c r="B276" s="59">
        <v>2834</v>
      </c>
      <c r="C276" s="56" t="s">
        <v>239</v>
      </c>
      <c r="D276" s="57">
        <v>40350</v>
      </c>
      <c r="E276" s="59"/>
      <c r="F276" s="59">
        <v>2009</v>
      </c>
      <c r="G276" s="58">
        <v>1651.49</v>
      </c>
      <c r="H276" s="58">
        <v>0</v>
      </c>
      <c r="I276" s="59" t="s">
        <v>496</v>
      </c>
      <c r="J276" s="58">
        <v>708.95</v>
      </c>
      <c r="K276" s="58">
        <v>0</v>
      </c>
      <c r="L276" s="58">
        <v>0</v>
      </c>
      <c r="M276" s="58">
        <v>0</v>
      </c>
      <c r="N276" s="58">
        <v>0</v>
      </c>
      <c r="O276" s="58">
        <v>0</v>
      </c>
      <c r="P276" s="58">
        <v>0</v>
      </c>
      <c r="Q276" s="58">
        <v>0</v>
      </c>
      <c r="R276" s="58">
        <v>0</v>
      </c>
      <c r="S276" s="58">
        <v>1651.49</v>
      </c>
      <c r="T276" s="58">
        <v>708.95</v>
      </c>
    </row>
    <row r="277" spans="1:20" s="22" customFormat="1" ht="15">
      <c r="A277" s="59">
        <v>1</v>
      </c>
      <c r="B277" s="59">
        <v>2835</v>
      </c>
      <c r="C277" s="56" t="s">
        <v>479</v>
      </c>
      <c r="D277" s="57">
        <v>40360</v>
      </c>
      <c r="E277" s="59"/>
      <c r="F277" s="59">
        <v>2009</v>
      </c>
      <c r="G277" s="58">
        <v>1651.49</v>
      </c>
      <c r="H277" s="58">
        <v>0</v>
      </c>
      <c r="I277" s="59" t="s">
        <v>496</v>
      </c>
      <c r="J277" s="58">
        <v>0</v>
      </c>
      <c r="K277" s="58">
        <v>0</v>
      </c>
      <c r="L277" s="58">
        <v>0</v>
      </c>
      <c r="M277" s="58">
        <v>0</v>
      </c>
      <c r="N277" s="58">
        <v>0</v>
      </c>
      <c r="O277" s="58">
        <v>0</v>
      </c>
      <c r="P277" s="58">
        <v>0</v>
      </c>
      <c r="Q277" s="58">
        <v>0</v>
      </c>
      <c r="R277" s="58">
        <v>0</v>
      </c>
      <c r="S277" s="58">
        <v>1651.49</v>
      </c>
      <c r="T277" s="58">
        <v>0</v>
      </c>
    </row>
    <row r="278" spans="1:20" s="22" customFormat="1" ht="15">
      <c r="A278" s="59">
        <v>50</v>
      </c>
      <c r="B278" s="59">
        <v>2836</v>
      </c>
      <c r="C278" s="56" t="s">
        <v>473</v>
      </c>
      <c r="D278" s="57">
        <v>40367</v>
      </c>
      <c r="E278" s="59"/>
      <c r="F278" s="59">
        <v>2009</v>
      </c>
      <c r="G278" s="58">
        <v>1651.49</v>
      </c>
      <c r="H278" s="58">
        <v>0</v>
      </c>
      <c r="I278" s="59" t="s">
        <v>496</v>
      </c>
      <c r="J278" s="58">
        <v>0</v>
      </c>
      <c r="K278" s="58">
        <v>0</v>
      </c>
      <c r="L278" s="58">
        <v>0</v>
      </c>
      <c r="M278" s="58">
        <v>0</v>
      </c>
      <c r="N278" s="58">
        <v>0</v>
      </c>
      <c r="O278" s="58">
        <v>0</v>
      </c>
      <c r="P278" s="58">
        <v>0</v>
      </c>
      <c r="Q278" s="58">
        <v>0</v>
      </c>
      <c r="R278" s="58">
        <v>0</v>
      </c>
      <c r="S278" s="58">
        <v>1651.49</v>
      </c>
      <c r="T278" s="58">
        <v>0</v>
      </c>
    </row>
    <row r="279" spans="1:20" s="22" customFormat="1" ht="15">
      <c r="A279" s="59">
        <v>1</v>
      </c>
      <c r="B279" s="59">
        <v>2837</v>
      </c>
      <c r="C279" s="56" t="s">
        <v>240</v>
      </c>
      <c r="D279" s="57">
        <v>40371</v>
      </c>
      <c r="E279" s="59"/>
      <c r="F279" s="59">
        <v>2009</v>
      </c>
      <c r="G279" s="58">
        <v>1651.49</v>
      </c>
      <c r="H279" s="58">
        <v>0</v>
      </c>
      <c r="I279" s="59" t="s">
        <v>496</v>
      </c>
      <c r="J279" s="58">
        <v>0</v>
      </c>
      <c r="K279" s="58">
        <v>0</v>
      </c>
      <c r="L279" s="58">
        <v>0</v>
      </c>
      <c r="M279" s="58">
        <v>0</v>
      </c>
      <c r="N279" s="58">
        <v>0</v>
      </c>
      <c r="O279" s="58">
        <v>0</v>
      </c>
      <c r="P279" s="58">
        <v>0</v>
      </c>
      <c r="Q279" s="58">
        <v>0</v>
      </c>
      <c r="R279" s="58">
        <v>0</v>
      </c>
      <c r="S279" s="58">
        <v>1651.49</v>
      </c>
      <c r="T279" s="58">
        <v>0</v>
      </c>
    </row>
    <row r="280" spans="1:20" s="22" customFormat="1" ht="15">
      <c r="A280" s="59">
        <v>16</v>
      </c>
      <c r="B280" s="59">
        <v>2838</v>
      </c>
      <c r="C280" s="56" t="s">
        <v>439</v>
      </c>
      <c r="D280" s="57">
        <v>40372</v>
      </c>
      <c r="E280" s="59"/>
      <c r="F280" s="59">
        <v>2009</v>
      </c>
      <c r="G280" s="58">
        <v>1651.49</v>
      </c>
      <c r="H280" s="58">
        <v>0</v>
      </c>
      <c r="I280" s="59" t="s">
        <v>496</v>
      </c>
      <c r="J280" s="58">
        <v>0</v>
      </c>
      <c r="K280" s="58">
        <v>0</v>
      </c>
      <c r="L280" s="58">
        <v>178.97</v>
      </c>
      <c r="M280" s="58">
        <v>0</v>
      </c>
      <c r="N280" s="58">
        <v>0</v>
      </c>
      <c r="O280" s="58">
        <v>0</v>
      </c>
      <c r="P280" s="58">
        <v>0</v>
      </c>
      <c r="Q280" s="58">
        <v>0</v>
      </c>
      <c r="R280" s="58">
        <v>0</v>
      </c>
      <c r="S280" s="58">
        <v>1651.49</v>
      </c>
      <c r="T280" s="58">
        <v>178.97</v>
      </c>
    </row>
    <row r="281" spans="1:20" s="22" customFormat="1" ht="15">
      <c r="A281" s="59">
        <v>1</v>
      </c>
      <c r="B281" s="59">
        <v>2839</v>
      </c>
      <c r="C281" s="56" t="s">
        <v>241</v>
      </c>
      <c r="D281" s="57">
        <v>40379</v>
      </c>
      <c r="E281" s="59"/>
      <c r="F281" s="59">
        <v>2008</v>
      </c>
      <c r="G281" s="58">
        <v>1911.8</v>
      </c>
      <c r="H281" s="58">
        <v>0</v>
      </c>
      <c r="I281" s="59" t="s">
        <v>496</v>
      </c>
      <c r="J281" s="58">
        <v>1993.92</v>
      </c>
      <c r="K281" s="58">
        <v>0</v>
      </c>
      <c r="L281" s="58">
        <v>0</v>
      </c>
      <c r="M281" s="58">
        <v>0</v>
      </c>
      <c r="N281" s="58">
        <v>0</v>
      </c>
      <c r="O281" s="58">
        <v>0</v>
      </c>
      <c r="P281" s="58">
        <v>0</v>
      </c>
      <c r="Q281" s="58">
        <v>0</v>
      </c>
      <c r="R281" s="58">
        <v>0</v>
      </c>
      <c r="S281" s="58">
        <v>1911.8</v>
      </c>
      <c r="T281" s="58">
        <v>1993.92</v>
      </c>
    </row>
    <row r="282" spans="1:20" s="22" customFormat="1" ht="15">
      <c r="A282" s="59">
        <v>1</v>
      </c>
      <c r="B282" s="59">
        <v>2849</v>
      </c>
      <c r="C282" s="56" t="s">
        <v>242</v>
      </c>
      <c r="D282" s="57">
        <v>40422</v>
      </c>
      <c r="E282" s="59"/>
      <c r="F282" s="59">
        <v>2003</v>
      </c>
      <c r="G282" s="58">
        <v>1122.48</v>
      </c>
      <c r="H282" s="58">
        <v>0</v>
      </c>
      <c r="I282" s="59" t="s">
        <v>496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8">
        <v>0</v>
      </c>
      <c r="P282" s="58">
        <v>0</v>
      </c>
      <c r="Q282" s="58">
        <v>0</v>
      </c>
      <c r="R282" s="58">
        <v>0</v>
      </c>
      <c r="S282" s="58">
        <v>1122.48</v>
      </c>
      <c r="T282" s="58">
        <v>0</v>
      </c>
    </row>
    <row r="283" spans="1:20" s="22" customFormat="1" ht="15">
      <c r="A283" s="59">
        <v>1</v>
      </c>
      <c r="B283" s="59">
        <v>2850</v>
      </c>
      <c r="C283" s="56" t="s">
        <v>243</v>
      </c>
      <c r="D283" s="57">
        <v>40422</v>
      </c>
      <c r="E283" s="59"/>
      <c r="F283" s="59">
        <v>2003</v>
      </c>
      <c r="G283" s="58">
        <v>1122.48</v>
      </c>
      <c r="H283" s="58">
        <v>0</v>
      </c>
      <c r="I283" s="59" t="s">
        <v>496</v>
      </c>
      <c r="J283" s="58">
        <v>0</v>
      </c>
      <c r="K283" s="58">
        <v>0</v>
      </c>
      <c r="L283" s="58">
        <v>0</v>
      </c>
      <c r="M283" s="58">
        <v>0</v>
      </c>
      <c r="N283" s="58">
        <v>0</v>
      </c>
      <c r="O283" s="58">
        <v>0</v>
      </c>
      <c r="P283" s="58">
        <v>0</v>
      </c>
      <c r="Q283" s="58">
        <v>0</v>
      </c>
      <c r="R283" s="58">
        <v>0</v>
      </c>
      <c r="S283" s="58">
        <v>1122.48</v>
      </c>
      <c r="T283" s="58">
        <v>0</v>
      </c>
    </row>
    <row r="284" spans="1:20" s="22" customFormat="1" ht="15">
      <c r="A284" s="59">
        <v>1</v>
      </c>
      <c r="B284" s="59">
        <v>2853</v>
      </c>
      <c r="C284" s="56" t="s">
        <v>244</v>
      </c>
      <c r="D284" s="57">
        <v>40422</v>
      </c>
      <c r="E284" s="59"/>
      <c r="F284" s="59">
        <v>2003</v>
      </c>
      <c r="G284" s="58">
        <v>1237.54</v>
      </c>
      <c r="H284" s="58">
        <v>0</v>
      </c>
      <c r="I284" s="59" t="s">
        <v>496</v>
      </c>
      <c r="J284" s="58">
        <v>0</v>
      </c>
      <c r="K284" s="58">
        <v>0</v>
      </c>
      <c r="L284" s="58">
        <v>0</v>
      </c>
      <c r="M284" s="58">
        <v>0</v>
      </c>
      <c r="N284" s="58">
        <v>0</v>
      </c>
      <c r="O284" s="58">
        <v>0</v>
      </c>
      <c r="P284" s="58">
        <v>0</v>
      </c>
      <c r="Q284" s="58">
        <v>0</v>
      </c>
      <c r="R284" s="58">
        <v>0</v>
      </c>
      <c r="S284" s="58">
        <v>1237.54</v>
      </c>
      <c r="T284" s="58">
        <v>0</v>
      </c>
    </row>
    <row r="285" spans="1:20" s="22" customFormat="1" ht="15">
      <c r="A285" s="59">
        <v>1</v>
      </c>
      <c r="B285" s="59">
        <v>2854</v>
      </c>
      <c r="C285" s="56" t="s">
        <v>245</v>
      </c>
      <c r="D285" s="57">
        <v>40422</v>
      </c>
      <c r="E285" s="59"/>
      <c r="F285" s="59">
        <v>2003</v>
      </c>
      <c r="G285" s="58">
        <v>1122.48</v>
      </c>
      <c r="H285" s="58">
        <v>0</v>
      </c>
      <c r="I285" s="59" t="s">
        <v>496</v>
      </c>
      <c r="J285" s="58">
        <v>0</v>
      </c>
      <c r="K285" s="58">
        <v>0</v>
      </c>
      <c r="L285" s="58">
        <v>0</v>
      </c>
      <c r="M285" s="58">
        <v>0</v>
      </c>
      <c r="N285" s="58">
        <v>0</v>
      </c>
      <c r="O285" s="58">
        <v>0</v>
      </c>
      <c r="P285" s="58">
        <v>0</v>
      </c>
      <c r="Q285" s="58">
        <v>0</v>
      </c>
      <c r="R285" s="58">
        <v>0</v>
      </c>
      <c r="S285" s="58">
        <v>1122.48</v>
      </c>
      <c r="T285" s="58">
        <v>0</v>
      </c>
    </row>
    <row r="286" spans="1:20" s="22" customFormat="1" ht="15">
      <c r="A286" s="59">
        <v>1</v>
      </c>
      <c r="B286" s="59">
        <v>2856</v>
      </c>
      <c r="C286" s="56" t="s">
        <v>246</v>
      </c>
      <c r="D286" s="57">
        <v>40429</v>
      </c>
      <c r="E286" s="59"/>
      <c r="F286" s="59">
        <v>2018</v>
      </c>
      <c r="G286" s="58">
        <v>1572.83</v>
      </c>
      <c r="H286" s="58">
        <v>0</v>
      </c>
      <c r="I286" s="59" t="s">
        <v>496</v>
      </c>
      <c r="J286" s="58">
        <v>0</v>
      </c>
      <c r="K286" s="58">
        <v>0</v>
      </c>
      <c r="L286" s="58">
        <v>0</v>
      </c>
      <c r="M286" s="58">
        <v>0</v>
      </c>
      <c r="N286" s="58">
        <v>0</v>
      </c>
      <c r="O286" s="58">
        <v>0</v>
      </c>
      <c r="P286" s="58">
        <v>0</v>
      </c>
      <c r="Q286" s="58">
        <v>0</v>
      </c>
      <c r="R286" s="58">
        <v>0</v>
      </c>
      <c r="S286" s="58">
        <v>1572.83</v>
      </c>
      <c r="T286" s="58">
        <v>0</v>
      </c>
    </row>
    <row r="287" spans="1:20" s="22" customFormat="1" ht="15">
      <c r="A287" s="59">
        <v>1</v>
      </c>
      <c r="B287" s="59">
        <v>2857</v>
      </c>
      <c r="C287" s="56" t="s">
        <v>247</v>
      </c>
      <c r="D287" s="57">
        <v>40431</v>
      </c>
      <c r="E287" s="59"/>
      <c r="F287" s="59">
        <v>2009</v>
      </c>
      <c r="G287" s="58">
        <v>1651.5</v>
      </c>
      <c r="H287" s="58">
        <v>0</v>
      </c>
      <c r="I287" s="59" t="s">
        <v>496</v>
      </c>
      <c r="J287" s="58">
        <v>0</v>
      </c>
      <c r="K287" s="58">
        <v>0</v>
      </c>
      <c r="L287" s="58">
        <v>0</v>
      </c>
      <c r="M287" s="58">
        <v>0</v>
      </c>
      <c r="N287" s="58">
        <v>0</v>
      </c>
      <c r="O287" s="58">
        <v>0</v>
      </c>
      <c r="P287" s="58">
        <v>0</v>
      </c>
      <c r="Q287" s="58">
        <v>0</v>
      </c>
      <c r="R287" s="58">
        <v>0</v>
      </c>
      <c r="S287" s="58">
        <v>1651.5</v>
      </c>
      <c r="T287" s="58">
        <v>0</v>
      </c>
    </row>
    <row r="288" spans="1:20" s="22" customFormat="1" ht="15">
      <c r="A288" s="59">
        <v>1</v>
      </c>
      <c r="B288" s="59">
        <v>2860</v>
      </c>
      <c r="C288" s="56" t="s">
        <v>248</v>
      </c>
      <c r="D288" s="57">
        <v>40455</v>
      </c>
      <c r="E288" s="59"/>
      <c r="F288" s="59">
        <v>2003</v>
      </c>
      <c r="G288" s="58">
        <v>1122.48</v>
      </c>
      <c r="H288" s="58">
        <v>0</v>
      </c>
      <c r="I288" s="59" t="s">
        <v>496</v>
      </c>
      <c r="J288" s="58">
        <v>0</v>
      </c>
      <c r="K288" s="58">
        <v>0</v>
      </c>
      <c r="L288" s="58">
        <v>0</v>
      </c>
      <c r="M288" s="58">
        <v>0</v>
      </c>
      <c r="N288" s="58">
        <v>0</v>
      </c>
      <c r="O288" s="58">
        <v>0</v>
      </c>
      <c r="P288" s="58">
        <v>0</v>
      </c>
      <c r="Q288" s="58">
        <v>0</v>
      </c>
      <c r="R288" s="58">
        <v>0</v>
      </c>
      <c r="S288" s="58">
        <v>1122.48</v>
      </c>
      <c r="T288" s="58">
        <v>0</v>
      </c>
    </row>
    <row r="289" spans="1:20" s="22" customFormat="1" ht="15">
      <c r="A289" s="59">
        <v>1</v>
      </c>
      <c r="B289" s="59">
        <v>2863</v>
      </c>
      <c r="C289" s="56" t="s">
        <v>249</v>
      </c>
      <c r="D289" s="57">
        <v>40455</v>
      </c>
      <c r="E289" s="59"/>
      <c r="F289" s="59">
        <v>2003</v>
      </c>
      <c r="G289" s="58">
        <v>1122.48</v>
      </c>
      <c r="H289" s="58">
        <v>0</v>
      </c>
      <c r="I289" s="59" t="s">
        <v>496</v>
      </c>
      <c r="J289" s="58">
        <v>0</v>
      </c>
      <c r="K289" s="58">
        <v>0</v>
      </c>
      <c r="L289" s="58">
        <v>0</v>
      </c>
      <c r="M289" s="58">
        <v>0</v>
      </c>
      <c r="N289" s="58">
        <v>0</v>
      </c>
      <c r="O289" s="58">
        <v>0</v>
      </c>
      <c r="P289" s="58">
        <v>0</v>
      </c>
      <c r="Q289" s="58">
        <v>0</v>
      </c>
      <c r="R289" s="58">
        <v>0</v>
      </c>
      <c r="S289" s="58">
        <v>1122.48</v>
      </c>
      <c r="T289" s="58">
        <v>0</v>
      </c>
    </row>
    <row r="290" spans="1:20" s="22" customFormat="1" ht="15">
      <c r="A290" s="59">
        <v>1</v>
      </c>
      <c r="B290" s="59">
        <v>2864</v>
      </c>
      <c r="C290" s="56" t="s">
        <v>250</v>
      </c>
      <c r="D290" s="57">
        <v>40455</v>
      </c>
      <c r="E290" s="59"/>
      <c r="F290" s="59">
        <v>2003</v>
      </c>
      <c r="G290" s="58">
        <v>1299.4100000000001</v>
      </c>
      <c r="H290" s="58">
        <v>0</v>
      </c>
      <c r="I290" s="59" t="s">
        <v>496</v>
      </c>
      <c r="J290" s="58">
        <v>708.95</v>
      </c>
      <c r="K290" s="58">
        <v>0</v>
      </c>
      <c r="L290" s="58">
        <v>0</v>
      </c>
      <c r="M290" s="58">
        <v>0</v>
      </c>
      <c r="N290" s="58">
        <v>0</v>
      </c>
      <c r="O290" s="58">
        <v>0</v>
      </c>
      <c r="P290" s="58">
        <v>0</v>
      </c>
      <c r="Q290" s="58">
        <v>0</v>
      </c>
      <c r="R290" s="58">
        <v>0</v>
      </c>
      <c r="S290" s="58">
        <v>1299.4100000000001</v>
      </c>
      <c r="T290" s="58">
        <v>708.95</v>
      </c>
    </row>
    <row r="291" spans="1:20" s="22" customFormat="1" ht="15">
      <c r="A291" s="59">
        <v>1</v>
      </c>
      <c r="B291" s="59">
        <v>2866</v>
      </c>
      <c r="C291" s="56" t="s">
        <v>251</v>
      </c>
      <c r="D291" s="57">
        <v>40455</v>
      </c>
      <c r="E291" s="59"/>
      <c r="F291" s="59">
        <v>2003</v>
      </c>
      <c r="G291" s="58">
        <v>1122.48</v>
      </c>
      <c r="H291" s="58">
        <v>0</v>
      </c>
      <c r="I291" s="59" t="s">
        <v>496</v>
      </c>
      <c r="J291" s="58">
        <v>930.5</v>
      </c>
      <c r="K291" s="58">
        <v>0</v>
      </c>
      <c r="L291" s="58">
        <v>0</v>
      </c>
      <c r="M291" s="58">
        <v>0</v>
      </c>
      <c r="N291" s="58">
        <v>0</v>
      </c>
      <c r="O291" s="58">
        <v>0</v>
      </c>
      <c r="P291" s="58">
        <v>0</v>
      </c>
      <c r="Q291" s="58">
        <v>0</v>
      </c>
      <c r="R291" s="58">
        <v>0</v>
      </c>
      <c r="S291" s="58">
        <v>1122.48</v>
      </c>
      <c r="T291" s="58">
        <v>930.5</v>
      </c>
    </row>
    <row r="292" spans="1:20" s="22" customFormat="1" ht="15">
      <c r="A292" s="59">
        <v>1</v>
      </c>
      <c r="B292" s="59">
        <v>2867</v>
      </c>
      <c r="C292" s="56" t="s">
        <v>252</v>
      </c>
      <c r="D292" s="57">
        <v>40455</v>
      </c>
      <c r="E292" s="59"/>
      <c r="F292" s="59">
        <v>2003</v>
      </c>
      <c r="G292" s="58">
        <v>1237.53</v>
      </c>
      <c r="H292" s="58">
        <v>0</v>
      </c>
      <c r="I292" s="59" t="s">
        <v>496</v>
      </c>
      <c r="J292" s="58">
        <v>0</v>
      </c>
      <c r="K292" s="58">
        <v>0</v>
      </c>
      <c r="L292" s="58">
        <v>0</v>
      </c>
      <c r="M292" s="58">
        <v>0</v>
      </c>
      <c r="N292" s="58">
        <v>0</v>
      </c>
      <c r="O292" s="58">
        <v>0</v>
      </c>
      <c r="P292" s="58">
        <v>0</v>
      </c>
      <c r="Q292" s="58">
        <v>0</v>
      </c>
      <c r="R292" s="58">
        <v>0</v>
      </c>
      <c r="S292" s="58">
        <v>1237.53</v>
      </c>
      <c r="T292" s="58">
        <v>0</v>
      </c>
    </row>
    <row r="293" spans="1:20" s="22" customFormat="1" ht="15">
      <c r="A293" s="59">
        <v>1</v>
      </c>
      <c r="B293" s="59">
        <v>2869</v>
      </c>
      <c r="C293" s="56" t="s">
        <v>253</v>
      </c>
      <c r="D293" s="57">
        <v>40455</v>
      </c>
      <c r="E293" s="59"/>
      <c r="F293" s="59">
        <v>2003</v>
      </c>
      <c r="G293" s="58">
        <v>1122.48</v>
      </c>
      <c r="H293" s="58">
        <v>0</v>
      </c>
      <c r="I293" s="59" t="s">
        <v>496</v>
      </c>
      <c r="J293" s="58">
        <v>0</v>
      </c>
      <c r="K293" s="58">
        <v>0</v>
      </c>
      <c r="L293" s="58">
        <v>0</v>
      </c>
      <c r="M293" s="58">
        <v>0</v>
      </c>
      <c r="N293" s="58">
        <v>0</v>
      </c>
      <c r="O293" s="58">
        <v>0</v>
      </c>
      <c r="P293" s="58">
        <v>0</v>
      </c>
      <c r="Q293" s="58">
        <v>0</v>
      </c>
      <c r="R293" s="58">
        <v>0</v>
      </c>
      <c r="S293" s="58">
        <v>1122.48</v>
      </c>
      <c r="T293" s="58">
        <v>0</v>
      </c>
    </row>
    <row r="294" spans="1:20" s="22" customFormat="1" ht="15">
      <c r="A294" s="59">
        <v>1</v>
      </c>
      <c r="B294" s="59">
        <v>2870</v>
      </c>
      <c r="C294" s="56" t="s">
        <v>254</v>
      </c>
      <c r="D294" s="57">
        <v>40455</v>
      </c>
      <c r="E294" s="59"/>
      <c r="F294" s="59">
        <v>2042</v>
      </c>
      <c r="G294" s="58">
        <v>1237.55</v>
      </c>
      <c r="H294" s="58">
        <v>0</v>
      </c>
      <c r="I294" s="59" t="s">
        <v>496</v>
      </c>
      <c r="J294" s="58">
        <v>0</v>
      </c>
      <c r="K294" s="58">
        <v>0</v>
      </c>
      <c r="L294" s="58">
        <v>0</v>
      </c>
      <c r="M294" s="58">
        <v>0</v>
      </c>
      <c r="N294" s="58">
        <v>0</v>
      </c>
      <c r="O294" s="58">
        <v>0</v>
      </c>
      <c r="P294" s="58">
        <v>0</v>
      </c>
      <c r="Q294" s="58">
        <v>0</v>
      </c>
      <c r="R294" s="58">
        <v>0</v>
      </c>
      <c r="S294" s="58">
        <v>1237.55</v>
      </c>
      <c r="T294" s="58">
        <v>0</v>
      </c>
    </row>
    <row r="295" spans="1:20" s="22" customFormat="1" ht="15">
      <c r="A295" s="59">
        <v>1</v>
      </c>
      <c r="B295" s="59">
        <v>2871</v>
      </c>
      <c r="C295" s="56" t="s">
        <v>255</v>
      </c>
      <c r="D295" s="57">
        <v>40455</v>
      </c>
      <c r="E295" s="59"/>
      <c r="F295" s="59">
        <v>2003</v>
      </c>
      <c r="G295" s="58">
        <v>1237.54</v>
      </c>
      <c r="H295" s="58">
        <v>0</v>
      </c>
      <c r="I295" s="59" t="s">
        <v>496</v>
      </c>
      <c r="J295" s="58">
        <v>0</v>
      </c>
      <c r="K295" s="58">
        <v>0</v>
      </c>
      <c r="L295" s="58">
        <v>0</v>
      </c>
      <c r="M295" s="58">
        <v>0</v>
      </c>
      <c r="N295" s="58">
        <v>0</v>
      </c>
      <c r="O295" s="58">
        <v>0</v>
      </c>
      <c r="P295" s="58">
        <v>0</v>
      </c>
      <c r="Q295" s="58">
        <v>0</v>
      </c>
      <c r="R295" s="58">
        <v>0</v>
      </c>
      <c r="S295" s="58">
        <v>1237.54</v>
      </c>
      <c r="T295" s="58">
        <v>0</v>
      </c>
    </row>
    <row r="296" spans="1:20" s="22" customFormat="1" ht="15">
      <c r="A296" s="59">
        <v>16</v>
      </c>
      <c r="B296" s="59">
        <v>2873</v>
      </c>
      <c r="C296" s="56" t="s">
        <v>440</v>
      </c>
      <c r="D296" s="57">
        <v>40455</v>
      </c>
      <c r="E296" s="59"/>
      <c r="F296" s="59">
        <v>2037</v>
      </c>
      <c r="G296" s="58">
        <v>4043.16</v>
      </c>
      <c r="H296" s="58">
        <v>0</v>
      </c>
      <c r="I296" s="59" t="s">
        <v>496</v>
      </c>
      <c r="J296" s="58">
        <v>0</v>
      </c>
      <c r="K296" s="58">
        <v>0</v>
      </c>
      <c r="L296" s="58">
        <v>0</v>
      </c>
      <c r="M296" s="58">
        <v>0</v>
      </c>
      <c r="N296" s="58">
        <v>0</v>
      </c>
      <c r="O296" s="58">
        <v>0</v>
      </c>
      <c r="P296" s="58">
        <v>0</v>
      </c>
      <c r="Q296" s="58">
        <v>0</v>
      </c>
      <c r="R296" s="58">
        <v>0</v>
      </c>
      <c r="S296" s="58">
        <v>4043.16</v>
      </c>
      <c r="T296" s="58">
        <v>0</v>
      </c>
    </row>
    <row r="297" spans="1:20" s="22" customFormat="1" ht="15">
      <c r="A297" s="59">
        <v>25</v>
      </c>
      <c r="B297" s="59">
        <v>2878</v>
      </c>
      <c r="C297" s="56" t="s">
        <v>453</v>
      </c>
      <c r="D297" s="57">
        <v>40457</v>
      </c>
      <c r="E297" s="59"/>
      <c r="F297" s="59">
        <v>2009</v>
      </c>
      <c r="G297" s="58">
        <v>1651.49</v>
      </c>
      <c r="H297" s="58">
        <v>0</v>
      </c>
      <c r="I297" s="59" t="s">
        <v>496</v>
      </c>
      <c r="J297" s="58">
        <v>0</v>
      </c>
      <c r="K297" s="58">
        <v>0</v>
      </c>
      <c r="L297" s="58">
        <v>178.97</v>
      </c>
      <c r="M297" s="58">
        <v>0</v>
      </c>
      <c r="N297" s="58">
        <v>0</v>
      </c>
      <c r="O297" s="58">
        <v>0</v>
      </c>
      <c r="P297" s="58">
        <v>0</v>
      </c>
      <c r="Q297" s="58">
        <v>0</v>
      </c>
      <c r="R297" s="58">
        <v>0</v>
      </c>
      <c r="S297" s="58">
        <v>1651.49</v>
      </c>
      <c r="T297" s="58">
        <v>178.97</v>
      </c>
    </row>
    <row r="298" spans="1:20" s="22" customFormat="1" ht="15">
      <c r="A298" s="59">
        <v>1</v>
      </c>
      <c r="B298" s="59">
        <v>2882</v>
      </c>
      <c r="C298" s="56" t="s">
        <v>256</v>
      </c>
      <c r="D298" s="57">
        <v>40485</v>
      </c>
      <c r="E298" s="59"/>
      <c r="F298" s="59">
        <v>2003</v>
      </c>
      <c r="G298" s="58">
        <v>1237.53</v>
      </c>
      <c r="H298" s="58">
        <v>0</v>
      </c>
      <c r="I298" s="59" t="s">
        <v>496</v>
      </c>
      <c r="J298" s="58">
        <v>0</v>
      </c>
      <c r="K298" s="58">
        <v>0</v>
      </c>
      <c r="L298" s="58">
        <v>0</v>
      </c>
      <c r="M298" s="58">
        <v>0</v>
      </c>
      <c r="N298" s="58">
        <v>0</v>
      </c>
      <c r="O298" s="58">
        <v>0</v>
      </c>
      <c r="P298" s="58">
        <v>0</v>
      </c>
      <c r="Q298" s="58">
        <v>0</v>
      </c>
      <c r="R298" s="58">
        <v>0</v>
      </c>
      <c r="S298" s="58">
        <v>1237.53</v>
      </c>
      <c r="T298" s="58">
        <v>0</v>
      </c>
    </row>
    <row r="299" spans="1:20" s="22" customFormat="1" ht="15">
      <c r="A299" s="59">
        <v>1</v>
      </c>
      <c r="B299" s="59">
        <v>2887</v>
      </c>
      <c r="C299" s="56" t="s">
        <v>257</v>
      </c>
      <c r="D299" s="57">
        <v>40513</v>
      </c>
      <c r="E299" s="59"/>
      <c r="F299" s="59">
        <v>2009</v>
      </c>
      <c r="G299" s="58">
        <v>1651.5</v>
      </c>
      <c r="H299" s="58">
        <v>0</v>
      </c>
      <c r="I299" s="59" t="s">
        <v>496</v>
      </c>
      <c r="J299" s="58">
        <v>0</v>
      </c>
      <c r="K299" s="58">
        <v>0</v>
      </c>
      <c r="L299" s="58">
        <v>0</v>
      </c>
      <c r="M299" s="58">
        <v>0</v>
      </c>
      <c r="N299" s="58">
        <v>0</v>
      </c>
      <c r="O299" s="58">
        <v>0</v>
      </c>
      <c r="P299" s="58">
        <v>0</v>
      </c>
      <c r="Q299" s="58">
        <v>0</v>
      </c>
      <c r="R299" s="58">
        <v>0</v>
      </c>
      <c r="S299" s="58">
        <v>1651.5</v>
      </c>
      <c r="T299" s="58">
        <v>0</v>
      </c>
    </row>
    <row r="300" spans="1:20" s="22" customFormat="1" ht="15">
      <c r="A300" s="59">
        <v>1</v>
      </c>
      <c r="B300" s="59">
        <v>2889</v>
      </c>
      <c r="C300" s="56" t="s">
        <v>258</v>
      </c>
      <c r="D300" s="57">
        <v>40575</v>
      </c>
      <c r="E300" s="59"/>
      <c r="F300" s="59">
        <v>2008</v>
      </c>
      <c r="G300" s="58">
        <v>1911.8</v>
      </c>
      <c r="H300" s="58">
        <v>0</v>
      </c>
      <c r="I300" s="59" t="s">
        <v>496</v>
      </c>
      <c r="J300" s="58">
        <v>0</v>
      </c>
      <c r="K300" s="58">
        <v>0</v>
      </c>
      <c r="L300" s="58">
        <v>0</v>
      </c>
      <c r="M300" s="58">
        <v>0</v>
      </c>
      <c r="N300" s="58">
        <v>0</v>
      </c>
      <c r="O300" s="58">
        <v>0</v>
      </c>
      <c r="P300" s="58">
        <v>0</v>
      </c>
      <c r="Q300" s="58">
        <v>0</v>
      </c>
      <c r="R300" s="58">
        <v>0</v>
      </c>
      <c r="S300" s="58">
        <v>1911.8</v>
      </c>
      <c r="T300" s="58">
        <v>0</v>
      </c>
    </row>
    <row r="301" spans="1:20" s="22" customFormat="1" ht="15">
      <c r="A301" s="59">
        <v>1</v>
      </c>
      <c r="B301" s="59">
        <v>2890</v>
      </c>
      <c r="C301" s="56" t="s">
        <v>259</v>
      </c>
      <c r="D301" s="57">
        <v>40575</v>
      </c>
      <c r="E301" s="59"/>
      <c r="F301" s="59">
        <v>2003</v>
      </c>
      <c r="G301" s="58">
        <v>1122.48</v>
      </c>
      <c r="H301" s="58">
        <v>0</v>
      </c>
      <c r="I301" s="59" t="s">
        <v>496</v>
      </c>
      <c r="J301" s="58">
        <v>0</v>
      </c>
      <c r="K301" s="58">
        <v>0</v>
      </c>
      <c r="L301" s="58">
        <v>0</v>
      </c>
      <c r="M301" s="58">
        <v>0</v>
      </c>
      <c r="N301" s="58">
        <v>0</v>
      </c>
      <c r="O301" s="58">
        <v>0</v>
      </c>
      <c r="P301" s="58">
        <v>0</v>
      </c>
      <c r="Q301" s="58">
        <v>0</v>
      </c>
      <c r="R301" s="58">
        <v>0</v>
      </c>
      <c r="S301" s="58">
        <v>1122.48</v>
      </c>
      <c r="T301" s="58">
        <v>0</v>
      </c>
    </row>
    <row r="302" spans="1:20" s="22" customFormat="1" ht="15">
      <c r="A302" s="59">
        <v>1</v>
      </c>
      <c r="B302" s="59">
        <v>2891</v>
      </c>
      <c r="C302" s="56" t="s">
        <v>260</v>
      </c>
      <c r="D302" s="57">
        <v>40575</v>
      </c>
      <c r="E302" s="59"/>
      <c r="F302" s="59">
        <v>2003</v>
      </c>
      <c r="G302" s="58">
        <v>1178.6099999999999</v>
      </c>
      <c r="H302" s="58">
        <v>0</v>
      </c>
      <c r="I302" s="59" t="s">
        <v>496</v>
      </c>
      <c r="J302" s="58">
        <v>0</v>
      </c>
      <c r="K302" s="58">
        <v>0</v>
      </c>
      <c r="L302" s="58">
        <v>0</v>
      </c>
      <c r="M302" s="58">
        <v>0</v>
      </c>
      <c r="N302" s="58">
        <v>0</v>
      </c>
      <c r="O302" s="58">
        <v>0</v>
      </c>
      <c r="P302" s="58">
        <v>0</v>
      </c>
      <c r="Q302" s="58">
        <v>0</v>
      </c>
      <c r="R302" s="58">
        <v>0</v>
      </c>
      <c r="S302" s="58">
        <v>1178.6099999999999</v>
      </c>
      <c r="T302" s="58">
        <v>0</v>
      </c>
    </row>
    <row r="303" spans="1:20" s="22" customFormat="1" ht="15">
      <c r="A303" s="59">
        <v>1</v>
      </c>
      <c r="B303" s="59">
        <v>2894</v>
      </c>
      <c r="C303" s="56" t="s">
        <v>261</v>
      </c>
      <c r="D303" s="57">
        <v>40575</v>
      </c>
      <c r="E303" s="59"/>
      <c r="F303" s="59">
        <v>2003</v>
      </c>
      <c r="G303" s="58">
        <v>1237.54</v>
      </c>
      <c r="H303" s="58">
        <v>0</v>
      </c>
      <c r="I303" s="59" t="s">
        <v>496</v>
      </c>
      <c r="J303" s="58">
        <v>0</v>
      </c>
      <c r="K303" s="58">
        <v>0</v>
      </c>
      <c r="L303" s="58">
        <v>0</v>
      </c>
      <c r="M303" s="58">
        <v>0</v>
      </c>
      <c r="N303" s="58">
        <v>0</v>
      </c>
      <c r="O303" s="58">
        <v>0</v>
      </c>
      <c r="P303" s="58">
        <v>0</v>
      </c>
      <c r="Q303" s="58">
        <v>0</v>
      </c>
      <c r="R303" s="58">
        <v>0</v>
      </c>
      <c r="S303" s="58">
        <v>1237.54</v>
      </c>
      <c r="T303" s="58">
        <v>0</v>
      </c>
    </row>
    <row r="304" spans="1:20" s="22" customFormat="1" ht="15">
      <c r="A304" s="59">
        <v>1</v>
      </c>
      <c r="B304" s="59">
        <v>2895</v>
      </c>
      <c r="C304" s="56" t="s">
        <v>262</v>
      </c>
      <c r="D304" s="57">
        <v>40575</v>
      </c>
      <c r="E304" s="59"/>
      <c r="F304" s="59">
        <v>2003</v>
      </c>
      <c r="G304" s="58">
        <v>1122.48</v>
      </c>
      <c r="H304" s="58">
        <v>0</v>
      </c>
      <c r="I304" s="59" t="s">
        <v>496</v>
      </c>
      <c r="J304" s="58">
        <v>0</v>
      </c>
      <c r="K304" s="58">
        <v>0</v>
      </c>
      <c r="L304" s="58">
        <v>0</v>
      </c>
      <c r="M304" s="58">
        <v>0</v>
      </c>
      <c r="N304" s="58">
        <v>0</v>
      </c>
      <c r="O304" s="58">
        <v>0</v>
      </c>
      <c r="P304" s="58">
        <v>0</v>
      </c>
      <c r="Q304" s="58">
        <v>0</v>
      </c>
      <c r="R304" s="58">
        <v>0</v>
      </c>
      <c r="S304" s="58">
        <v>1122.48</v>
      </c>
      <c r="T304" s="58">
        <v>0</v>
      </c>
    </row>
    <row r="305" spans="1:20" s="22" customFormat="1" ht="15">
      <c r="A305" s="59">
        <v>47</v>
      </c>
      <c r="B305" s="59">
        <v>2904</v>
      </c>
      <c r="C305" s="56" t="s">
        <v>468</v>
      </c>
      <c r="D305" s="57">
        <v>40605</v>
      </c>
      <c r="E305" s="59"/>
      <c r="F305" s="59">
        <v>2009</v>
      </c>
      <c r="G305" s="58">
        <v>1651.5</v>
      </c>
      <c r="H305" s="58">
        <v>0</v>
      </c>
      <c r="I305" s="59" t="s">
        <v>496</v>
      </c>
      <c r="J305" s="58">
        <v>0</v>
      </c>
      <c r="K305" s="58">
        <v>0</v>
      </c>
      <c r="L305" s="58">
        <v>0</v>
      </c>
      <c r="M305" s="58">
        <v>0</v>
      </c>
      <c r="N305" s="58">
        <v>0</v>
      </c>
      <c r="O305" s="58">
        <v>0</v>
      </c>
      <c r="P305" s="58">
        <v>0</v>
      </c>
      <c r="Q305" s="58">
        <v>0</v>
      </c>
      <c r="R305" s="58">
        <v>0</v>
      </c>
      <c r="S305" s="58">
        <v>1651.5</v>
      </c>
      <c r="T305" s="58">
        <v>0</v>
      </c>
    </row>
    <row r="306" spans="1:20" s="22" customFormat="1" ht="15">
      <c r="A306" s="59">
        <v>14</v>
      </c>
      <c r="B306" s="59">
        <v>2906</v>
      </c>
      <c r="C306" s="56" t="s">
        <v>436</v>
      </c>
      <c r="D306" s="57">
        <v>40612</v>
      </c>
      <c r="E306" s="59"/>
      <c r="F306" s="59">
        <v>2037</v>
      </c>
      <c r="G306" s="58">
        <v>4043.16</v>
      </c>
      <c r="H306" s="58">
        <v>0</v>
      </c>
      <c r="I306" s="59" t="s">
        <v>496</v>
      </c>
      <c r="J306" s="58">
        <v>0</v>
      </c>
      <c r="K306" s="58">
        <v>0</v>
      </c>
      <c r="L306" s="58">
        <v>0</v>
      </c>
      <c r="M306" s="58">
        <v>0</v>
      </c>
      <c r="N306" s="58">
        <v>0</v>
      </c>
      <c r="O306" s="58">
        <v>0</v>
      </c>
      <c r="P306" s="58">
        <v>0</v>
      </c>
      <c r="Q306" s="58">
        <v>0</v>
      </c>
      <c r="R306" s="58">
        <v>0</v>
      </c>
      <c r="S306" s="58">
        <v>4043.16</v>
      </c>
      <c r="T306" s="58">
        <v>0</v>
      </c>
    </row>
    <row r="307" spans="1:20" s="22" customFormat="1" ht="15">
      <c r="A307" s="59">
        <v>1</v>
      </c>
      <c r="B307" s="59">
        <v>2907</v>
      </c>
      <c r="C307" s="56" t="s">
        <v>263</v>
      </c>
      <c r="D307" s="57">
        <v>40623</v>
      </c>
      <c r="E307" s="59"/>
      <c r="F307" s="59">
        <v>2009</v>
      </c>
      <c r="G307" s="58">
        <v>1651.5</v>
      </c>
      <c r="H307" s="58">
        <v>0</v>
      </c>
      <c r="I307" s="59" t="s">
        <v>496</v>
      </c>
      <c r="J307" s="58">
        <v>0</v>
      </c>
      <c r="K307" s="58">
        <v>0</v>
      </c>
      <c r="L307" s="58">
        <v>0</v>
      </c>
      <c r="M307" s="58">
        <v>0</v>
      </c>
      <c r="N307" s="58">
        <v>0</v>
      </c>
      <c r="O307" s="58">
        <v>0</v>
      </c>
      <c r="P307" s="58">
        <v>0</v>
      </c>
      <c r="Q307" s="58">
        <v>0</v>
      </c>
      <c r="R307" s="58">
        <v>0</v>
      </c>
      <c r="S307" s="58">
        <v>1651.5</v>
      </c>
      <c r="T307" s="58">
        <v>0</v>
      </c>
    </row>
    <row r="308" spans="1:20" s="22" customFormat="1" ht="15">
      <c r="A308" s="59">
        <v>1</v>
      </c>
      <c r="B308" s="59">
        <v>2909</v>
      </c>
      <c r="C308" s="56" t="s">
        <v>264</v>
      </c>
      <c r="D308" s="57">
        <v>40634</v>
      </c>
      <c r="E308" s="59"/>
      <c r="F308" s="59">
        <v>2009</v>
      </c>
      <c r="G308" s="58">
        <v>1651.5</v>
      </c>
      <c r="H308" s="58">
        <v>0</v>
      </c>
      <c r="I308" s="59" t="s">
        <v>496</v>
      </c>
      <c r="J308" s="58">
        <v>0</v>
      </c>
      <c r="K308" s="58">
        <v>0</v>
      </c>
      <c r="L308" s="58">
        <v>0</v>
      </c>
      <c r="M308" s="58">
        <v>0</v>
      </c>
      <c r="N308" s="58">
        <v>0</v>
      </c>
      <c r="O308" s="58">
        <v>0</v>
      </c>
      <c r="P308" s="58">
        <v>0</v>
      </c>
      <c r="Q308" s="58">
        <v>0</v>
      </c>
      <c r="R308" s="58">
        <v>0</v>
      </c>
      <c r="S308" s="58">
        <v>1651.5</v>
      </c>
      <c r="T308" s="58">
        <v>0</v>
      </c>
    </row>
    <row r="309" spans="1:20" s="22" customFormat="1" ht="15">
      <c r="A309" s="59">
        <v>1</v>
      </c>
      <c r="B309" s="59">
        <v>2910</v>
      </c>
      <c r="C309" s="56" t="s">
        <v>265</v>
      </c>
      <c r="D309" s="57">
        <v>40639</v>
      </c>
      <c r="E309" s="59"/>
      <c r="F309" s="59">
        <v>2009</v>
      </c>
      <c r="G309" s="58">
        <v>1734.07</v>
      </c>
      <c r="H309" s="58">
        <v>0</v>
      </c>
      <c r="I309" s="59" t="s">
        <v>496</v>
      </c>
      <c r="J309" s="58">
        <v>1993.92</v>
      </c>
      <c r="K309" s="58">
        <v>0</v>
      </c>
      <c r="L309" s="58">
        <v>0</v>
      </c>
      <c r="M309" s="58">
        <v>1250</v>
      </c>
      <c r="N309" s="58">
        <v>0</v>
      </c>
      <c r="O309" s="58">
        <v>0</v>
      </c>
      <c r="P309" s="58">
        <v>0</v>
      </c>
      <c r="Q309" s="58">
        <v>0</v>
      </c>
      <c r="R309" s="58">
        <v>0</v>
      </c>
      <c r="S309" s="58">
        <v>1734.07</v>
      </c>
      <c r="T309" s="58">
        <v>3243.92</v>
      </c>
    </row>
    <row r="310" spans="1:20" s="22" customFormat="1" ht="15">
      <c r="A310" s="59">
        <v>1</v>
      </c>
      <c r="B310" s="59">
        <v>2911</v>
      </c>
      <c r="C310" s="56" t="s">
        <v>266</v>
      </c>
      <c r="D310" s="57">
        <v>40644</v>
      </c>
      <c r="E310" s="59"/>
      <c r="F310" s="59">
        <v>2003</v>
      </c>
      <c r="G310" s="58">
        <v>1237.53</v>
      </c>
      <c r="H310" s="58">
        <v>0</v>
      </c>
      <c r="I310" s="59" t="s">
        <v>496</v>
      </c>
      <c r="J310" s="58">
        <v>0</v>
      </c>
      <c r="K310" s="58">
        <v>0</v>
      </c>
      <c r="L310" s="58">
        <v>0</v>
      </c>
      <c r="M310" s="58">
        <v>0</v>
      </c>
      <c r="N310" s="58">
        <v>0</v>
      </c>
      <c r="O310" s="58">
        <v>0</v>
      </c>
      <c r="P310" s="58">
        <v>0</v>
      </c>
      <c r="Q310" s="58">
        <v>0</v>
      </c>
      <c r="R310" s="58">
        <v>0</v>
      </c>
      <c r="S310" s="58">
        <v>1237.53</v>
      </c>
      <c r="T310" s="58">
        <v>0</v>
      </c>
    </row>
    <row r="311" spans="1:20" s="22" customFormat="1" ht="15">
      <c r="A311" s="59">
        <v>1</v>
      </c>
      <c r="B311" s="59">
        <v>2913</v>
      </c>
      <c r="C311" s="56" t="s">
        <v>267</v>
      </c>
      <c r="D311" s="57">
        <v>40644</v>
      </c>
      <c r="E311" s="59"/>
      <c r="F311" s="59">
        <v>2003</v>
      </c>
      <c r="G311" s="58">
        <v>1237.53</v>
      </c>
      <c r="H311" s="58">
        <v>0</v>
      </c>
      <c r="I311" s="59" t="s">
        <v>496</v>
      </c>
      <c r="J311" s="58">
        <v>0</v>
      </c>
      <c r="K311" s="58">
        <v>0</v>
      </c>
      <c r="L311" s="58">
        <v>0</v>
      </c>
      <c r="M311" s="58">
        <v>0</v>
      </c>
      <c r="N311" s="58">
        <v>0</v>
      </c>
      <c r="O311" s="58">
        <v>0</v>
      </c>
      <c r="P311" s="58">
        <v>0</v>
      </c>
      <c r="Q311" s="58">
        <v>0</v>
      </c>
      <c r="R311" s="58">
        <v>0</v>
      </c>
      <c r="S311" s="58">
        <v>1237.53</v>
      </c>
      <c r="T311" s="58">
        <v>0</v>
      </c>
    </row>
    <row r="312" spans="1:20" s="22" customFormat="1" ht="15">
      <c r="A312" s="59">
        <v>1</v>
      </c>
      <c r="B312" s="59">
        <v>2915</v>
      </c>
      <c r="C312" s="56" t="s">
        <v>268</v>
      </c>
      <c r="D312" s="57">
        <v>40647</v>
      </c>
      <c r="E312" s="59"/>
      <c r="F312" s="59">
        <v>2003</v>
      </c>
      <c r="G312" s="58">
        <v>1237.53</v>
      </c>
      <c r="H312" s="58">
        <v>0</v>
      </c>
      <c r="I312" s="59" t="s">
        <v>496</v>
      </c>
      <c r="J312" s="58">
        <v>0</v>
      </c>
      <c r="K312" s="58">
        <v>0</v>
      </c>
      <c r="L312" s="58">
        <v>0</v>
      </c>
      <c r="M312" s="58">
        <v>0</v>
      </c>
      <c r="N312" s="58">
        <v>0</v>
      </c>
      <c r="O312" s="58">
        <v>0</v>
      </c>
      <c r="P312" s="58">
        <v>0</v>
      </c>
      <c r="Q312" s="58">
        <v>0</v>
      </c>
      <c r="R312" s="58">
        <v>0</v>
      </c>
      <c r="S312" s="58">
        <v>1237.53</v>
      </c>
      <c r="T312" s="58">
        <v>0</v>
      </c>
    </row>
    <row r="313" spans="1:20" s="22" customFormat="1" ht="15">
      <c r="A313" s="59">
        <v>1</v>
      </c>
      <c r="B313" s="59">
        <v>2917</v>
      </c>
      <c r="C313" s="56" t="s">
        <v>269</v>
      </c>
      <c r="D313" s="57">
        <v>40644</v>
      </c>
      <c r="E313" s="59"/>
      <c r="F313" s="59">
        <v>2003</v>
      </c>
      <c r="G313" s="58">
        <v>1299.4100000000001</v>
      </c>
      <c r="H313" s="58">
        <v>0</v>
      </c>
      <c r="I313" s="59" t="s">
        <v>496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8">
        <v>0</v>
      </c>
      <c r="P313" s="58">
        <v>0</v>
      </c>
      <c r="Q313" s="58">
        <v>0</v>
      </c>
      <c r="R313" s="58">
        <v>0</v>
      </c>
      <c r="S313" s="58">
        <v>1299.4100000000001</v>
      </c>
      <c r="T313" s="58">
        <v>0</v>
      </c>
    </row>
    <row r="314" spans="1:20" s="22" customFormat="1" ht="15">
      <c r="A314" s="59">
        <v>1</v>
      </c>
      <c r="B314" s="59">
        <v>2918</v>
      </c>
      <c r="C314" s="56" t="s">
        <v>270</v>
      </c>
      <c r="D314" s="57">
        <v>40644</v>
      </c>
      <c r="E314" s="59"/>
      <c r="F314" s="59">
        <v>2003</v>
      </c>
      <c r="G314" s="58">
        <v>1122.48</v>
      </c>
      <c r="H314" s="58">
        <v>0</v>
      </c>
      <c r="I314" s="59" t="s">
        <v>496</v>
      </c>
      <c r="J314" s="58">
        <v>0</v>
      </c>
      <c r="K314" s="58">
        <v>0</v>
      </c>
      <c r="L314" s="58">
        <v>0</v>
      </c>
      <c r="M314" s="58">
        <v>0</v>
      </c>
      <c r="N314" s="58">
        <v>0</v>
      </c>
      <c r="O314" s="58">
        <v>0</v>
      </c>
      <c r="P314" s="58">
        <v>0</v>
      </c>
      <c r="Q314" s="58">
        <v>0</v>
      </c>
      <c r="R314" s="58">
        <v>0</v>
      </c>
      <c r="S314" s="58">
        <v>1122.48</v>
      </c>
      <c r="T314" s="58">
        <v>0</v>
      </c>
    </row>
    <row r="315" spans="1:20" s="22" customFormat="1" ht="15">
      <c r="A315" s="59">
        <v>1</v>
      </c>
      <c r="B315" s="59">
        <v>2921</v>
      </c>
      <c r="C315" s="56" t="s">
        <v>271</v>
      </c>
      <c r="D315" s="57">
        <v>40644</v>
      </c>
      <c r="E315" s="59"/>
      <c r="F315" s="59">
        <v>2003</v>
      </c>
      <c r="G315" s="58">
        <v>1237.53</v>
      </c>
      <c r="H315" s="58">
        <v>0</v>
      </c>
      <c r="I315" s="59" t="s">
        <v>496</v>
      </c>
      <c r="J315" s="58">
        <v>0</v>
      </c>
      <c r="K315" s="58">
        <v>0</v>
      </c>
      <c r="L315" s="58">
        <v>0</v>
      </c>
      <c r="M315" s="58">
        <v>0</v>
      </c>
      <c r="N315" s="58">
        <v>0</v>
      </c>
      <c r="O315" s="58">
        <v>0</v>
      </c>
      <c r="P315" s="58">
        <v>0</v>
      </c>
      <c r="Q315" s="58">
        <v>0</v>
      </c>
      <c r="R315" s="58">
        <v>0</v>
      </c>
      <c r="S315" s="58">
        <v>1237.53</v>
      </c>
      <c r="T315" s="58">
        <v>0</v>
      </c>
    </row>
    <row r="316" spans="1:20" s="22" customFormat="1" ht="15">
      <c r="A316" s="59">
        <v>1</v>
      </c>
      <c r="B316" s="59">
        <v>2922</v>
      </c>
      <c r="C316" s="56" t="s">
        <v>272</v>
      </c>
      <c r="D316" s="57">
        <v>40644</v>
      </c>
      <c r="E316" s="59"/>
      <c r="F316" s="59">
        <v>2003</v>
      </c>
      <c r="G316" s="58">
        <v>1299.4100000000001</v>
      </c>
      <c r="H316" s="58">
        <v>0</v>
      </c>
      <c r="I316" s="59" t="s">
        <v>496</v>
      </c>
      <c r="J316" s="58">
        <v>0</v>
      </c>
      <c r="K316" s="58">
        <v>0</v>
      </c>
      <c r="L316" s="58">
        <v>0</v>
      </c>
      <c r="M316" s="58">
        <v>0</v>
      </c>
      <c r="N316" s="58">
        <v>0</v>
      </c>
      <c r="O316" s="58">
        <v>0</v>
      </c>
      <c r="P316" s="58">
        <v>0</v>
      </c>
      <c r="Q316" s="58">
        <v>0</v>
      </c>
      <c r="R316" s="58">
        <v>0</v>
      </c>
      <c r="S316" s="58">
        <v>1299.4100000000001</v>
      </c>
      <c r="T316" s="58">
        <v>0</v>
      </c>
    </row>
    <row r="317" spans="1:20" s="22" customFormat="1" ht="15">
      <c r="A317" s="59">
        <v>1</v>
      </c>
      <c r="B317" s="59">
        <v>2924</v>
      </c>
      <c r="C317" s="56" t="s">
        <v>273</v>
      </c>
      <c r="D317" s="57">
        <v>40646</v>
      </c>
      <c r="E317" s="59"/>
      <c r="F317" s="59">
        <v>2009</v>
      </c>
      <c r="G317" s="58">
        <v>1651.49</v>
      </c>
      <c r="H317" s="58">
        <v>0</v>
      </c>
      <c r="I317" s="59" t="s">
        <v>496</v>
      </c>
      <c r="J317" s="58">
        <v>0</v>
      </c>
      <c r="K317" s="58">
        <v>0</v>
      </c>
      <c r="L317" s="58">
        <v>0</v>
      </c>
      <c r="M317" s="58">
        <v>0</v>
      </c>
      <c r="N317" s="58">
        <v>0</v>
      </c>
      <c r="O317" s="58">
        <v>0</v>
      </c>
      <c r="P317" s="58">
        <v>0</v>
      </c>
      <c r="Q317" s="58">
        <v>0</v>
      </c>
      <c r="R317" s="58">
        <v>0</v>
      </c>
      <c r="S317" s="58">
        <v>1651.49</v>
      </c>
      <c r="T317" s="58">
        <v>0</v>
      </c>
    </row>
    <row r="318" spans="1:20" s="22" customFormat="1" ht="15">
      <c r="A318" s="59">
        <v>1</v>
      </c>
      <c r="B318" s="59">
        <v>2926</v>
      </c>
      <c r="C318" s="56" t="s">
        <v>274</v>
      </c>
      <c r="D318" s="57">
        <v>40665</v>
      </c>
      <c r="E318" s="59"/>
      <c r="F318" s="59">
        <v>2003</v>
      </c>
      <c r="G318" s="58">
        <v>1364.42</v>
      </c>
      <c r="H318" s="58">
        <v>0</v>
      </c>
      <c r="I318" s="59" t="s">
        <v>496</v>
      </c>
      <c r="J318" s="58">
        <v>0</v>
      </c>
      <c r="K318" s="58">
        <v>0</v>
      </c>
      <c r="L318" s="58">
        <v>0</v>
      </c>
      <c r="M318" s="58">
        <v>0</v>
      </c>
      <c r="N318" s="58">
        <v>0</v>
      </c>
      <c r="O318" s="58">
        <v>0</v>
      </c>
      <c r="P318" s="58">
        <v>0</v>
      </c>
      <c r="Q318" s="58">
        <v>0</v>
      </c>
      <c r="R318" s="58">
        <v>0</v>
      </c>
      <c r="S318" s="58">
        <v>1364.42</v>
      </c>
      <c r="T318" s="58">
        <v>0</v>
      </c>
    </row>
    <row r="319" spans="1:20" s="22" customFormat="1" ht="15">
      <c r="A319" s="59">
        <v>1</v>
      </c>
      <c r="B319" s="59">
        <v>2927</v>
      </c>
      <c r="C319" s="56" t="s">
        <v>275</v>
      </c>
      <c r="D319" s="57">
        <v>40665</v>
      </c>
      <c r="E319" s="59"/>
      <c r="F319" s="59">
        <v>2003</v>
      </c>
      <c r="G319" s="58">
        <v>1237.54</v>
      </c>
      <c r="H319" s="58">
        <v>0</v>
      </c>
      <c r="I319" s="59" t="s">
        <v>496</v>
      </c>
      <c r="J319" s="58">
        <v>0</v>
      </c>
      <c r="K319" s="58">
        <v>0</v>
      </c>
      <c r="L319" s="58">
        <v>0</v>
      </c>
      <c r="M319" s="58">
        <v>0</v>
      </c>
      <c r="N319" s="58">
        <v>0</v>
      </c>
      <c r="O319" s="58">
        <v>0</v>
      </c>
      <c r="P319" s="58">
        <v>0</v>
      </c>
      <c r="Q319" s="58">
        <v>0</v>
      </c>
      <c r="R319" s="58">
        <v>0</v>
      </c>
      <c r="S319" s="58">
        <v>1237.54</v>
      </c>
      <c r="T319" s="58">
        <v>0</v>
      </c>
    </row>
    <row r="320" spans="1:20" s="22" customFormat="1" ht="15">
      <c r="A320" s="59">
        <v>1</v>
      </c>
      <c r="B320" s="59">
        <v>2930</v>
      </c>
      <c r="C320" s="56" t="s">
        <v>276</v>
      </c>
      <c r="D320" s="57">
        <v>40665</v>
      </c>
      <c r="E320" s="59"/>
      <c r="F320" s="59">
        <v>2043</v>
      </c>
      <c r="G320" s="58">
        <v>1364.42</v>
      </c>
      <c r="H320" s="58">
        <v>0</v>
      </c>
      <c r="I320" s="59" t="s">
        <v>496</v>
      </c>
      <c r="J320" s="58">
        <v>0</v>
      </c>
      <c r="K320" s="58">
        <v>0</v>
      </c>
      <c r="L320" s="58">
        <v>0</v>
      </c>
      <c r="M320" s="58">
        <v>0</v>
      </c>
      <c r="N320" s="58">
        <v>0</v>
      </c>
      <c r="O320" s="58">
        <v>0</v>
      </c>
      <c r="P320" s="58">
        <v>0</v>
      </c>
      <c r="Q320" s="58">
        <v>0</v>
      </c>
      <c r="R320" s="58">
        <v>0</v>
      </c>
      <c r="S320" s="58">
        <v>1364.42</v>
      </c>
      <c r="T320" s="58">
        <v>0</v>
      </c>
    </row>
    <row r="321" spans="1:20" s="22" customFormat="1" ht="15">
      <c r="A321" s="59">
        <v>1</v>
      </c>
      <c r="B321" s="59">
        <v>2931</v>
      </c>
      <c r="C321" s="56" t="s">
        <v>277</v>
      </c>
      <c r="D321" s="57">
        <v>40665</v>
      </c>
      <c r="E321" s="59"/>
      <c r="F321" s="59">
        <v>2003</v>
      </c>
      <c r="G321" s="58">
        <v>1237.53</v>
      </c>
      <c r="H321" s="58">
        <v>0</v>
      </c>
      <c r="I321" s="59" t="s">
        <v>496</v>
      </c>
      <c r="J321" s="58">
        <v>708.95</v>
      </c>
      <c r="K321" s="58">
        <v>0</v>
      </c>
      <c r="L321" s="58">
        <v>0</v>
      </c>
      <c r="M321" s="58">
        <v>0</v>
      </c>
      <c r="N321" s="58">
        <v>0</v>
      </c>
      <c r="O321" s="58">
        <v>0</v>
      </c>
      <c r="P321" s="58">
        <v>0</v>
      </c>
      <c r="Q321" s="58">
        <v>0</v>
      </c>
      <c r="R321" s="58">
        <v>0</v>
      </c>
      <c r="S321" s="58">
        <v>1237.53</v>
      </c>
      <c r="T321" s="58">
        <v>708.95</v>
      </c>
    </row>
    <row r="322" spans="1:20" s="22" customFormat="1" ht="15">
      <c r="A322" s="59">
        <v>1</v>
      </c>
      <c r="B322" s="59">
        <v>2933</v>
      </c>
      <c r="C322" s="56" t="s">
        <v>278</v>
      </c>
      <c r="D322" s="57">
        <v>40665</v>
      </c>
      <c r="E322" s="59"/>
      <c r="F322" s="59">
        <v>2042</v>
      </c>
      <c r="G322" s="58">
        <v>1237.53</v>
      </c>
      <c r="H322" s="58">
        <v>0</v>
      </c>
      <c r="I322" s="59" t="s">
        <v>496</v>
      </c>
      <c r="J322" s="58">
        <v>0</v>
      </c>
      <c r="K322" s="58">
        <v>0</v>
      </c>
      <c r="L322" s="58">
        <v>0</v>
      </c>
      <c r="M322" s="58">
        <v>0</v>
      </c>
      <c r="N322" s="58">
        <v>0</v>
      </c>
      <c r="O322" s="58">
        <v>0</v>
      </c>
      <c r="P322" s="58">
        <v>0</v>
      </c>
      <c r="Q322" s="58">
        <v>0</v>
      </c>
      <c r="R322" s="58">
        <v>0</v>
      </c>
      <c r="S322" s="58">
        <v>1237.53</v>
      </c>
      <c r="T322" s="58">
        <v>0</v>
      </c>
    </row>
    <row r="323" spans="1:20" s="22" customFormat="1" ht="15">
      <c r="A323" s="59">
        <v>1</v>
      </c>
      <c r="B323" s="59">
        <v>2936</v>
      </c>
      <c r="C323" s="56" t="s">
        <v>279</v>
      </c>
      <c r="D323" s="57">
        <v>40665</v>
      </c>
      <c r="E323" s="59"/>
      <c r="F323" s="59">
        <v>2003</v>
      </c>
      <c r="G323" s="58">
        <v>1237.53</v>
      </c>
      <c r="H323" s="58">
        <v>0</v>
      </c>
      <c r="I323" s="59" t="s">
        <v>496</v>
      </c>
      <c r="J323" s="58">
        <v>0</v>
      </c>
      <c r="K323" s="58">
        <v>0</v>
      </c>
      <c r="L323" s="58">
        <v>0</v>
      </c>
      <c r="M323" s="58">
        <v>0</v>
      </c>
      <c r="N323" s="58">
        <v>0</v>
      </c>
      <c r="O323" s="58">
        <v>0</v>
      </c>
      <c r="P323" s="58">
        <v>0</v>
      </c>
      <c r="Q323" s="58">
        <v>0</v>
      </c>
      <c r="R323" s="58">
        <v>0</v>
      </c>
      <c r="S323" s="58">
        <v>1237.53</v>
      </c>
      <c r="T323" s="58">
        <v>0</v>
      </c>
    </row>
    <row r="324" spans="1:20" s="22" customFormat="1" ht="15">
      <c r="A324" s="59">
        <v>1</v>
      </c>
      <c r="B324" s="59">
        <v>2937</v>
      </c>
      <c r="C324" s="56" t="s">
        <v>280</v>
      </c>
      <c r="D324" s="57">
        <v>40665</v>
      </c>
      <c r="E324" s="59"/>
      <c r="F324" s="59">
        <v>2003</v>
      </c>
      <c r="G324" s="58">
        <v>1122.48</v>
      </c>
      <c r="H324" s="58">
        <v>0</v>
      </c>
      <c r="I324" s="59" t="s">
        <v>496</v>
      </c>
      <c r="J324" s="58">
        <v>0</v>
      </c>
      <c r="K324" s="58">
        <v>0</v>
      </c>
      <c r="L324" s="58">
        <v>0</v>
      </c>
      <c r="M324" s="58">
        <v>0</v>
      </c>
      <c r="N324" s="58">
        <v>0</v>
      </c>
      <c r="O324" s="58">
        <v>0</v>
      </c>
      <c r="P324" s="58">
        <v>0</v>
      </c>
      <c r="Q324" s="58">
        <v>0</v>
      </c>
      <c r="R324" s="58">
        <v>0</v>
      </c>
      <c r="S324" s="58">
        <v>1122.48</v>
      </c>
      <c r="T324" s="58">
        <v>0</v>
      </c>
    </row>
    <row r="325" spans="1:20" s="22" customFormat="1" ht="15">
      <c r="A325" s="59">
        <v>1</v>
      </c>
      <c r="B325" s="59">
        <v>2941</v>
      </c>
      <c r="C325" s="56" t="s">
        <v>281</v>
      </c>
      <c r="D325" s="57">
        <v>40672</v>
      </c>
      <c r="E325" s="59"/>
      <c r="F325" s="59">
        <v>2009</v>
      </c>
      <c r="G325" s="58">
        <v>1651.49</v>
      </c>
      <c r="H325" s="58">
        <v>0</v>
      </c>
      <c r="I325" s="59" t="s">
        <v>496</v>
      </c>
      <c r="J325" s="58">
        <v>708.95</v>
      </c>
      <c r="K325" s="58">
        <v>0</v>
      </c>
      <c r="L325" s="58">
        <v>0</v>
      </c>
      <c r="M325" s="58">
        <v>0</v>
      </c>
      <c r="N325" s="58">
        <v>0</v>
      </c>
      <c r="O325" s="58">
        <v>0</v>
      </c>
      <c r="P325" s="58">
        <v>0</v>
      </c>
      <c r="Q325" s="58">
        <v>0</v>
      </c>
      <c r="R325" s="58">
        <v>0</v>
      </c>
      <c r="S325" s="58">
        <v>1651.49</v>
      </c>
      <c r="T325" s="58">
        <v>708.95</v>
      </c>
    </row>
    <row r="326" spans="1:20" s="22" customFormat="1" ht="15">
      <c r="A326" s="59">
        <v>1</v>
      </c>
      <c r="B326" s="59">
        <v>2942</v>
      </c>
      <c r="C326" s="56" t="s">
        <v>282</v>
      </c>
      <c r="D326" s="57">
        <v>40682</v>
      </c>
      <c r="E326" s="59"/>
      <c r="F326" s="59">
        <v>2003</v>
      </c>
      <c r="G326" s="58">
        <v>1237.54</v>
      </c>
      <c r="H326" s="58">
        <v>0</v>
      </c>
      <c r="I326" s="59" t="s">
        <v>496</v>
      </c>
      <c r="J326" s="58">
        <v>0</v>
      </c>
      <c r="K326" s="58">
        <v>0</v>
      </c>
      <c r="L326" s="58">
        <v>0</v>
      </c>
      <c r="M326" s="58">
        <v>0</v>
      </c>
      <c r="N326" s="58">
        <v>0</v>
      </c>
      <c r="O326" s="58">
        <v>0</v>
      </c>
      <c r="P326" s="58">
        <v>0</v>
      </c>
      <c r="Q326" s="58">
        <v>0</v>
      </c>
      <c r="R326" s="58">
        <v>0</v>
      </c>
      <c r="S326" s="58">
        <v>1237.54</v>
      </c>
      <c r="T326" s="58">
        <v>0</v>
      </c>
    </row>
    <row r="327" spans="1:20" s="22" customFormat="1" ht="15">
      <c r="A327" s="59">
        <v>1</v>
      </c>
      <c r="B327" s="59">
        <v>2943</v>
      </c>
      <c r="C327" s="56" t="s">
        <v>283</v>
      </c>
      <c r="D327" s="57">
        <v>40682</v>
      </c>
      <c r="E327" s="59"/>
      <c r="F327" s="59">
        <v>2003</v>
      </c>
      <c r="G327" s="58">
        <v>1122.48</v>
      </c>
      <c r="H327" s="58">
        <v>0</v>
      </c>
      <c r="I327" s="59" t="s">
        <v>496</v>
      </c>
      <c r="J327" s="58">
        <v>0</v>
      </c>
      <c r="K327" s="58">
        <v>0</v>
      </c>
      <c r="L327" s="58">
        <v>0</v>
      </c>
      <c r="M327" s="58">
        <v>0</v>
      </c>
      <c r="N327" s="58">
        <v>0</v>
      </c>
      <c r="O327" s="58">
        <v>0</v>
      </c>
      <c r="P327" s="58">
        <v>0</v>
      </c>
      <c r="Q327" s="58">
        <v>0</v>
      </c>
      <c r="R327" s="58">
        <v>0</v>
      </c>
      <c r="S327" s="58">
        <v>1122.48</v>
      </c>
      <c r="T327" s="58">
        <v>0</v>
      </c>
    </row>
    <row r="328" spans="1:20" s="22" customFormat="1" ht="15">
      <c r="A328" s="59">
        <v>59</v>
      </c>
      <c r="B328" s="59">
        <v>2962</v>
      </c>
      <c r="C328" s="56" t="s">
        <v>486</v>
      </c>
      <c r="D328" s="57">
        <v>41732</v>
      </c>
      <c r="E328" s="59"/>
      <c r="F328" s="59">
        <v>2010</v>
      </c>
      <c r="G328" s="58">
        <v>1572.83</v>
      </c>
      <c r="H328" s="58">
        <v>0</v>
      </c>
      <c r="I328" s="59" t="s">
        <v>496</v>
      </c>
      <c r="J328" s="58">
        <v>0</v>
      </c>
      <c r="K328" s="58">
        <v>0</v>
      </c>
      <c r="L328" s="58">
        <v>178.97</v>
      </c>
      <c r="M328" s="58">
        <v>0</v>
      </c>
      <c r="N328" s="58">
        <v>0</v>
      </c>
      <c r="O328" s="58">
        <v>0</v>
      </c>
      <c r="P328" s="58">
        <v>0</v>
      </c>
      <c r="Q328" s="58">
        <v>0</v>
      </c>
      <c r="R328" s="58">
        <v>0</v>
      </c>
      <c r="S328" s="58">
        <v>1572.83</v>
      </c>
      <c r="T328" s="58">
        <v>178.97</v>
      </c>
    </row>
    <row r="329" spans="1:20" s="22" customFormat="1" ht="15">
      <c r="A329" s="59">
        <v>1</v>
      </c>
      <c r="B329" s="59">
        <v>2967</v>
      </c>
      <c r="C329" s="56" t="s">
        <v>421</v>
      </c>
      <c r="D329" s="57">
        <v>41732</v>
      </c>
      <c r="E329" s="59"/>
      <c r="F329" s="59">
        <v>2037</v>
      </c>
      <c r="G329" s="58">
        <v>3492.62</v>
      </c>
      <c r="H329" s="58">
        <v>0</v>
      </c>
      <c r="I329" s="59" t="s">
        <v>496</v>
      </c>
      <c r="J329" s="58">
        <v>0</v>
      </c>
      <c r="K329" s="58">
        <v>0</v>
      </c>
      <c r="L329" s="58">
        <v>0</v>
      </c>
      <c r="M329" s="58">
        <v>0</v>
      </c>
      <c r="N329" s="58">
        <v>0</v>
      </c>
      <c r="O329" s="58">
        <v>0</v>
      </c>
      <c r="P329" s="58">
        <v>0</v>
      </c>
      <c r="Q329" s="58">
        <v>0</v>
      </c>
      <c r="R329" s="58">
        <v>0</v>
      </c>
      <c r="S329" s="58">
        <v>3492.62</v>
      </c>
      <c r="T329" s="58">
        <v>0</v>
      </c>
    </row>
    <row r="330" spans="1:20" s="22" customFormat="1" ht="15">
      <c r="A330" s="59">
        <v>1</v>
      </c>
      <c r="B330" s="59">
        <v>2969</v>
      </c>
      <c r="C330" s="56" t="s">
        <v>285</v>
      </c>
      <c r="D330" s="57">
        <v>41732</v>
      </c>
      <c r="E330" s="59"/>
      <c r="F330" s="59">
        <v>2010</v>
      </c>
      <c r="G330" s="58">
        <v>1572.84</v>
      </c>
      <c r="H330" s="58">
        <v>0</v>
      </c>
      <c r="I330" s="59" t="s">
        <v>496</v>
      </c>
      <c r="J330" s="58">
        <v>930.5</v>
      </c>
      <c r="K330" s="58">
        <v>0</v>
      </c>
      <c r="L330" s="58">
        <v>0</v>
      </c>
      <c r="M330" s="58">
        <v>0</v>
      </c>
      <c r="N330" s="58">
        <v>0</v>
      </c>
      <c r="O330" s="58">
        <v>0</v>
      </c>
      <c r="P330" s="58">
        <v>0</v>
      </c>
      <c r="Q330" s="58">
        <v>0</v>
      </c>
      <c r="R330" s="58">
        <v>0</v>
      </c>
      <c r="S330" s="58">
        <v>1572.84</v>
      </c>
      <c r="T330" s="58">
        <v>930.5</v>
      </c>
    </row>
    <row r="331" spans="1:20" s="22" customFormat="1" ht="15">
      <c r="A331" s="59">
        <v>3</v>
      </c>
      <c r="B331" s="59">
        <v>2970</v>
      </c>
      <c r="C331" s="56" t="s">
        <v>422</v>
      </c>
      <c r="D331" s="57">
        <v>41732</v>
      </c>
      <c r="E331" s="59"/>
      <c r="F331" s="59">
        <v>2010</v>
      </c>
      <c r="G331" s="58">
        <v>1572.83</v>
      </c>
      <c r="H331" s="58">
        <v>0</v>
      </c>
      <c r="I331" s="59" t="s">
        <v>496</v>
      </c>
      <c r="J331" s="58">
        <v>0</v>
      </c>
      <c r="K331" s="58">
        <v>0</v>
      </c>
      <c r="L331" s="58">
        <v>0</v>
      </c>
      <c r="M331" s="58">
        <v>0</v>
      </c>
      <c r="N331" s="58">
        <v>0</v>
      </c>
      <c r="O331" s="58">
        <v>0</v>
      </c>
      <c r="P331" s="58">
        <v>0</v>
      </c>
      <c r="Q331" s="58">
        <v>0</v>
      </c>
      <c r="R331" s="58">
        <v>0</v>
      </c>
      <c r="S331" s="58">
        <v>1572.83</v>
      </c>
      <c r="T331" s="58">
        <v>0</v>
      </c>
    </row>
    <row r="332" spans="1:20" s="22" customFormat="1" ht="15">
      <c r="A332" s="59">
        <v>10</v>
      </c>
      <c r="B332" s="59">
        <v>2971</v>
      </c>
      <c r="C332" s="56" t="s">
        <v>477</v>
      </c>
      <c r="D332" s="57">
        <v>41732</v>
      </c>
      <c r="E332" s="59"/>
      <c r="F332" s="59">
        <v>2010</v>
      </c>
      <c r="G332" s="58">
        <v>1572.83</v>
      </c>
      <c r="H332" s="58">
        <v>0</v>
      </c>
      <c r="I332" s="59" t="s">
        <v>496</v>
      </c>
      <c r="J332" s="58">
        <v>0</v>
      </c>
      <c r="K332" s="58">
        <v>0</v>
      </c>
      <c r="L332" s="58">
        <v>0</v>
      </c>
      <c r="M332" s="58">
        <v>0</v>
      </c>
      <c r="N332" s="58">
        <v>0</v>
      </c>
      <c r="O332" s="58">
        <v>0</v>
      </c>
      <c r="P332" s="58">
        <v>0</v>
      </c>
      <c r="Q332" s="58">
        <v>0</v>
      </c>
      <c r="R332" s="58">
        <v>0</v>
      </c>
      <c r="S332" s="58">
        <v>1572.83</v>
      </c>
      <c r="T332" s="58">
        <v>0</v>
      </c>
    </row>
    <row r="333" spans="1:20" s="22" customFormat="1" ht="15">
      <c r="A333" s="59">
        <v>10</v>
      </c>
      <c r="B333" s="59">
        <v>2973</v>
      </c>
      <c r="C333" s="56" t="s">
        <v>431</v>
      </c>
      <c r="D333" s="57">
        <v>41732</v>
      </c>
      <c r="E333" s="59"/>
      <c r="F333" s="59">
        <v>2010</v>
      </c>
      <c r="G333" s="58">
        <v>1572.83</v>
      </c>
      <c r="H333" s="58">
        <v>0</v>
      </c>
      <c r="I333" s="59" t="s">
        <v>496</v>
      </c>
      <c r="J333" s="58">
        <v>0</v>
      </c>
      <c r="K333" s="58">
        <v>0</v>
      </c>
      <c r="L333" s="58">
        <v>178.97</v>
      </c>
      <c r="M333" s="58">
        <v>0</v>
      </c>
      <c r="N333" s="58">
        <v>0</v>
      </c>
      <c r="O333" s="58">
        <v>0</v>
      </c>
      <c r="P333" s="58">
        <v>0</v>
      </c>
      <c r="Q333" s="58">
        <v>0</v>
      </c>
      <c r="R333" s="58">
        <v>0</v>
      </c>
      <c r="S333" s="58">
        <v>1572.83</v>
      </c>
      <c r="T333" s="58">
        <v>178.97</v>
      </c>
    </row>
    <row r="334" spans="1:20" s="22" customFormat="1" ht="15">
      <c r="A334" s="59">
        <v>3</v>
      </c>
      <c r="B334" s="59">
        <v>2974</v>
      </c>
      <c r="C334" s="56" t="s">
        <v>432</v>
      </c>
      <c r="D334" s="57">
        <v>41732</v>
      </c>
      <c r="E334" s="59"/>
      <c r="F334" s="59">
        <v>2010</v>
      </c>
      <c r="G334" s="58">
        <v>1572.83</v>
      </c>
      <c r="H334" s="58">
        <v>0</v>
      </c>
      <c r="I334" s="59" t="s">
        <v>496</v>
      </c>
      <c r="J334" s="58">
        <v>0</v>
      </c>
      <c r="K334" s="58">
        <v>0</v>
      </c>
      <c r="L334" s="58">
        <v>0</v>
      </c>
      <c r="M334" s="58">
        <v>0</v>
      </c>
      <c r="N334" s="58">
        <v>0</v>
      </c>
      <c r="O334" s="58">
        <v>0</v>
      </c>
      <c r="P334" s="58">
        <v>0</v>
      </c>
      <c r="Q334" s="58">
        <v>0</v>
      </c>
      <c r="R334" s="58">
        <v>0</v>
      </c>
      <c r="S334" s="58">
        <v>1572.83</v>
      </c>
      <c r="T334" s="58">
        <v>0</v>
      </c>
    </row>
    <row r="335" spans="1:20" s="22" customFormat="1" ht="15">
      <c r="A335" s="59">
        <v>23</v>
      </c>
      <c r="B335" s="59">
        <v>2977</v>
      </c>
      <c r="C335" s="56" t="s">
        <v>446</v>
      </c>
      <c r="D335" s="57">
        <v>41732</v>
      </c>
      <c r="E335" s="59"/>
      <c r="F335" s="59">
        <v>2037</v>
      </c>
      <c r="G335" s="58">
        <v>3492.62</v>
      </c>
      <c r="H335" s="58">
        <v>0</v>
      </c>
      <c r="I335" s="59" t="s">
        <v>496</v>
      </c>
      <c r="J335" s="58">
        <v>0</v>
      </c>
      <c r="K335" s="58">
        <v>0</v>
      </c>
      <c r="L335" s="58">
        <v>0</v>
      </c>
      <c r="M335" s="58">
        <v>0</v>
      </c>
      <c r="N335" s="58">
        <v>0</v>
      </c>
      <c r="O335" s="58">
        <v>0</v>
      </c>
      <c r="P335" s="58">
        <v>0</v>
      </c>
      <c r="Q335" s="58">
        <v>0</v>
      </c>
      <c r="R335" s="58">
        <v>0</v>
      </c>
      <c r="S335" s="58">
        <v>3492.62</v>
      </c>
      <c r="T335" s="58">
        <v>0</v>
      </c>
    </row>
    <row r="336" spans="1:20" s="22" customFormat="1" ht="15">
      <c r="A336" s="59">
        <v>23</v>
      </c>
      <c r="B336" s="59">
        <v>2978</v>
      </c>
      <c r="C336" s="56" t="s">
        <v>447</v>
      </c>
      <c r="D336" s="57">
        <v>41732</v>
      </c>
      <c r="E336" s="59"/>
      <c r="F336" s="59">
        <v>2010</v>
      </c>
      <c r="G336" s="58">
        <v>1572.83</v>
      </c>
      <c r="H336" s="58">
        <v>0</v>
      </c>
      <c r="I336" s="59" t="s">
        <v>496</v>
      </c>
      <c r="J336" s="58">
        <v>0</v>
      </c>
      <c r="K336" s="58">
        <v>0</v>
      </c>
      <c r="L336" s="58">
        <v>178.97</v>
      </c>
      <c r="M336" s="58">
        <v>0</v>
      </c>
      <c r="N336" s="58">
        <v>0</v>
      </c>
      <c r="O336" s="58">
        <v>0</v>
      </c>
      <c r="P336" s="58">
        <v>0</v>
      </c>
      <c r="Q336" s="58">
        <v>0</v>
      </c>
      <c r="R336" s="58">
        <v>0</v>
      </c>
      <c r="S336" s="58">
        <v>1572.83</v>
      </c>
      <c r="T336" s="58">
        <v>178.97</v>
      </c>
    </row>
    <row r="337" spans="1:20" s="22" customFormat="1" ht="15">
      <c r="A337" s="59">
        <v>1</v>
      </c>
      <c r="B337" s="59">
        <v>2982</v>
      </c>
      <c r="C337" s="56" t="s">
        <v>286</v>
      </c>
      <c r="D337" s="57">
        <v>41732</v>
      </c>
      <c r="E337" s="59"/>
      <c r="F337" s="59">
        <v>2033</v>
      </c>
      <c r="G337" s="58">
        <v>2736.54</v>
      </c>
      <c r="H337" s="58">
        <v>0</v>
      </c>
      <c r="I337" s="59" t="s">
        <v>496</v>
      </c>
      <c r="J337" s="58">
        <v>0</v>
      </c>
      <c r="K337" s="58">
        <v>0</v>
      </c>
      <c r="L337" s="58">
        <v>0</v>
      </c>
      <c r="M337" s="58">
        <v>0</v>
      </c>
      <c r="N337" s="58">
        <v>0</v>
      </c>
      <c r="O337" s="58">
        <v>0</v>
      </c>
      <c r="P337" s="58">
        <v>0</v>
      </c>
      <c r="Q337" s="58">
        <v>0</v>
      </c>
      <c r="R337" s="58">
        <v>0</v>
      </c>
      <c r="S337" s="58">
        <v>2736.54</v>
      </c>
      <c r="T337" s="58">
        <v>0</v>
      </c>
    </row>
    <row r="338" spans="1:20" s="22" customFormat="1" ht="15">
      <c r="A338" s="59">
        <v>1</v>
      </c>
      <c r="B338" s="59">
        <v>2983</v>
      </c>
      <c r="C338" s="56" t="s">
        <v>287</v>
      </c>
      <c r="D338" s="57">
        <v>41732</v>
      </c>
      <c r="E338" s="59"/>
      <c r="F338" s="59">
        <v>2019</v>
      </c>
      <c r="G338" s="58">
        <v>1572.83</v>
      </c>
      <c r="H338" s="58">
        <v>0</v>
      </c>
      <c r="I338" s="59" t="s">
        <v>496</v>
      </c>
      <c r="J338" s="58">
        <v>708.95</v>
      </c>
      <c r="K338" s="58">
        <v>0</v>
      </c>
      <c r="L338" s="58">
        <v>0</v>
      </c>
      <c r="M338" s="58">
        <v>0</v>
      </c>
      <c r="N338" s="58">
        <v>0</v>
      </c>
      <c r="O338" s="58">
        <v>0</v>
      </c>
      <c r="P338" s="58">
        <v>0</v>
      </c>
      <c r="Q338" s="58">
        <v>0</v>
      </c>
      <c r="R338" s="58">
        <v>0</v>
      </c>
      <c r="S338" s="58">
        <v>1572.83</v>
      </c>
      <c r="T338" s="58">
        <v>708.95</v>
      </c>
    </row>
    <row r="339" spans="1:20" s="22" customFormat="1" ht="15">
      <c r="A339" s="59">
        <v>1</v>
      </c>
      <c r="B339" s="59">
        <v>2988</v>
      </c>
      <c r="C339" s="56" t="s">
        <v>288</v>
      </c>
      <c r="D339" s="57">
        <v>41732</v>
      </c>
      <c r="E339" s="59"/>
      <c r="F339" s="59">
        <v>2032</v>
      </c>
      <c r="G339" s="58">
        <v>2736.54</v>
      </c>
      <c r="H339" s="58">
        <v>0</v>
      </c>
      <c r="I339" s="59" t="s">
        <v>496</v>
      </c>
      <c r="J339" s="58">
        <v>0</v>
      </c>
      <c r="K339" s="58">
        <v>0</v>
      </c>
      <c r="L339" s="58">
        <v>0</v>
      </c>
      <c r="M339" s="58">
        <v>0</v>
      </c>
      <c r="N339" s="58">
        <v>0</v>
      </c>
      <c r="O339" s="58">
        <v>0</v>
      </c>
      <c r="P339" s="58">
        <v>0</v>
      </c>
      <c r="Q339" s="58">
        <v>0</v>
      </c>
      <c r="R339" s="58">
        <v>0</v>
      </c>
      <c r="S339" s="58">
        <v>2736.54</v>
      </c>
      <c r="T339" s="58">
        <v>0</v>
      </c>
    </row>
    <row r="340" spans="1:20" s="22" customFormat="1" ht="15">
      <c r="A340" s="59">
        <v>1</v>
      </c>
      <c r="B340" s="59">
        <v>2990</v>
      </c>
      <c r="C340" s="56" t="s">
        <v>289</v>
      </c>
      <c r="D340" s="57">
        <v>41732</v>
      </c>
      <c r="E340" s="59"/>
      <c r="F340" s="59">
        <v>2008</v>
      </c>
      <c r="G340" s="58">
        <v>1572.83</v>
      </c>
      <c r="H340" s="58">
        <v>0</v>
      </c>
      <c r="I340" s="59" t="s">
        <v>496</v>
      </c>
      <c r="J340" s="58">
        <v>0</v>
      </c>
      <c r="K340" s="58">
        <v>0</v>
      </c>
      <c r="L340" s="58">
        <v>0</v>
      </c>
      <c r="M340" s="58">
        <v>0</v>
      </c>
      <c r="N340" s="58">
        <v>0</v>
      </c>
      <c r="O340" s="58">
        <v>0</v>
      </c>
      <c r="P340" s="58">
        <v>0</v>
      </c>
      <c r="Q340" s="58">
        <v>0</v>
      </c>
      <c r="R340" s="58">
        <v>0</v>
      </c>
      <c r="S340" s="58">
        <v>1572.83</v>
      </c>
      <c r="T340" s="58">
        <v>0</v>
      </c>
    </row>
    <row r="341" spans="1:20" s="22" customFormat="1" ht="15">
      <c r="A341" s="59">
        <v>1</v>
      </c>
      <c r="B341" s="59">
        <v>2991</v>
      </c>
      <c r="C341" s="56" t="s">
        <v>290</v>
      </c>
      <c r="D341" s="57">
        <v>41732</v>
      </c>
      <c r="E341" s="59"/>
      <c r="F341" s="59">
        <v>2008</v>
      </c>
      <c r="G341" s="58">
        <v>1572.83</v>
      </c>
      <c r="H341" s="58">
        <v>0</v>
      </c>
      <c r="I341" s="59" t="s">
        <v>496</v>
      </c>
      <c r="J341" s="58">
        <v>708.95</v>
      </c>
      <c r="K341" s="58">
        <v>0</v>
      </c>
      <c r="L341" s="58">
        <v>0</v>
      </c>
      <c r="M341" s="58">
        <v>0</v>
      </c>
      <c r="N341" s="58">
        <v>0</v>
      </c>
      <c r="O341" s="58">
        <v>0</v>
      </c>
      <c r="P341" s="58">
        <v>0</v>
      </c>
      <c r="Q341" s="58">
        <v>0</v>
      </c>
      <c r="R341" s="58">
        <v>0</v>
      </c>
      <c r="S341" s="58">
        <v>1572.83</v>
      </c>
      <c r="T341" s="58">
        <v>708.95</v>
      </c>
    </row>
    <row r="342" spans="1:20" s="22" customFormat="1" ht="15">
      <c r="A342" s="59">
        <v>1</v>
      </c>
      <c r="B342" s="59">
        <v>2995</v>
      </c>
      <c r="C342" s="56" t="s">
        <v>291</v>
      </c>
      <c r="D342" s="57">
        <v>41751</v>
      </c>
      <c r="E342" s="59"/>
      <c r="F342" s="59">
        <v>2036</v>
      </c>
      <c r="G342" s="58">
        <v>4763.66</v>
      </c>
      <c r="H342" s="58">
        <v>0</v>
      </c>
      <c r="I342" s="59" t="s">
        <v>496</v>
      </c>
      <c r="J342" s="58">
        <v>1993.92</v>
      </c>
      <c r="K342" s="58">
        <v>0</v>
      </c>
      <c r="L342" s="58">
        <v>0</v>
      </c>
      <c r="M342" s="58">
        <v>0</v>
      </c>
      <c r="N342" s="58">
        <v>0</v>
      </c>
      <c r="O342" s="58">
        <v>0</v>
      </c>
      <c r="P342" s="58">
        <v>0</v>
      </c>
      <c r="Q342" s="58">
        <v>0</v>
      </c>
      <c r="R342" s="58">
        <v>0</v>
      </c>
      <c r="S342" s="58">
        <v>4763.66</v>
      </c>
      <c r="T342" s="58">
        <v>1993.92</v>
      </c>
    </row>
    <row r="343" spans="1:20" s="22" customFormat="1" ht="15">
      <c r="A343" s="59">
        <v>1</v>
      </c>
      <c r="B343" s="59">
        <v>2996</v>
      </c>
      <c r="C343" s="56" t="s">
        <v>292</v>
      </c>
      <c r="D343" s="57">
        <v>41751</v>
      </c>
      <c r="E343" s="59"/>
      <c r="F343" s="59">
        <v>2036</v>
      </c>
      <c r="G343" s="58">
        <v>4763.66</v>
      </c>
      <c r="H343" s="58">
        <v>0</v>
      </c>
      <c r="I343" s="59" t="s">
        <v>496</v>
      </c>
      <c r="J343" s="58">
        <v>0</v>
      </c>
      <c r="K343" s="58">
        <v>0</v>
      </c>
      <c r="L343" s="58">
        <v>0</v>
      </c>
      <c r="M343" s="58">
        <v>0</v>
      </c>
      <c r="N343" s="58">
        <v>0</v>
      </c>
      <c r="O343" s="58">
        <v>0</v>
      </c>
      <c r="P343" s="58">
        <v>0</v>
      </c>
      <c r="Q343" s="58">
        <v>0</v>
      </c>
      <c r="R343" s="58">
        <v>0</v>
      </c>
      <c r="S343" s="58">
        <v>4763.66</v>
      </c>
      <c r="T343" s="58">
        <v>0</v>
      </c>
    </row>
    <row r="344" spans="1:20" s="22" customFormat="1" ht="15">
      <c r="A344" s="59">
        <v>1</v>
      </c>
      <c r="B344" s="59">
        <v>2997</v>
      </c>
      <c r="C344" s="56" t="s">
        <v>293</v>
      </c>
      <c r="D344" s="57">
        <v>41751</v>
      </c>
      <c r="E344" s="59"/>
      <c r="F344" s="59">
        <v>2036</v>
      </c>
      <c r="G344" s="58">
        <v>4763.66</v>
      </c>
      <c r="H344" s="58">
        <v>0</v>
      </c>
      <c r="I344" s="59" t="s">
        <v>496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8">
        <v>0</v>
      </c>
      <c r="P344" s="58">
        <v>0</v>
      </c>
      <c r="Q344" s="58">
        <v>0</v>
      </c>
      <c r="R344" s="58">
        <v>0</v>
      </c>
      <c r="S344" s="58">
        <v>4763.66</v>
      </c>
      <c r="T344" s="58">
        <v>0</v>
      </c>
    </row>
    <row r="345" spans="1:20" s="22" customFormat="1" ht="15">
      <c r="A345" s="59">
        <v>1</v>
      </c>
      <c r="B345" s="59">
        <v>2998</v>
      </c>
      <c r="C345" s="56" t="s">
        <v>294</v>
      </c>
      <c r="D345" s="57">
        <v>41751</v>
      </c>
      <c r="E345" s="59"/>
      <c r="F345" s="59">
        <v>2036</v>
      </c>
      <c r="G345" s="58">
        <v>4763.66</v>
      </c>
      <c r="H345" s="58">
        <v>0</v>
      </c>
      <c r="I345" s="59" t="s">
        <v>496</v>
      </c>
      <c r="J345" s="58">
        <v>5739.47</v>
      </c>
      <c r="K345" s="58">
        <v>0</v>
      </c>
      <c r="L345" s="58">
        <v>0</v>
      </c>
      <c r="M345" s="58">
        <v>0</v>
      </c>
      <c r="N345" s="58">
        <v>0</v>
      </c>
      <c r="O345" s="58">
        <v>0</v>
      </c>
      <c r="P345" s="58">
        <v>0</v>
      </c>
      <c r="Q345" s="58">
        <v>0</v>
      </c>
      <c r="R345" s="58">
        <v>0</v>
      </c>
      <c r="S345" s="58">
        <v>4763.66</v>
      </c>
      <c r="T345" s="58">
        <v>5739.47</v>
      </c>
    </row>
    <row r="346" spans="1:20" s="22" customFormat="1" ht="15">
      <c r="A346" s="59">
        <v>1</v>
      </c>
      <c r="B346" s="59">
        <v>3000</v>
      </c>
      <c r="C346" s="56" t="s">
        <v>295</v>
      </c>
      <c r="D346" s="57">
        <v>41751</v>
      </c>
      <c r="E346" s="59"/>
      <c r="F346" s="59">
        <v>2018</v>
      </c>
      <c r="G346" s="58">
        <v>1572.83</v>
      </c>
      <c r="H346" s="58">
        <v>0</v>
      </c>
      <c r="I346" s="59" t="s">
        <v>496</v>
      </c>
      <c r="J346" s="58">
        <v>0</v>
      </c>
      <c r="K346" s="58">
        <v>0</v>
      </c>
      <c r="L346" s="58">
        <v>0</v>
      </c>
      <c r="M346" s="58">
        <v>0</v>
      </c>
      <c r="N346" s="58">
        <v>0</v>
      </c>
      <c r="O346" s="58">
        <v>0</v>
      </c>
      <c r="P346" s="58">
        <v>0</v>
      </c>
      <c r="Q346" s="58">
        <v>0</v>
      </c>
      <c r="R346" s="58">
        <v>0</v>
      </c>
      <c r="S346" s="58">
        <v>1572.83</v>
      </c>
      <c r="T346" s="58">
        <v>0</v>
      </c>
    </row>
    <row r="347" spans="1:20" s="22" customFormat="1" ht="15">
      <c r="A347" s="59">
        <v>1</v>
      </c>
      <c r="B347" s="59">
        <v>3003</v>
      </c>
      <c r="C347" s="56" t="s">
        <v>296</v>
      </c>
      <c r="D347" s="57">
        <v>41751</v>
      </c>
      <c r="E347" s="59"/>
      <c r="F347" s="59">
        <v>2024</v>
      </c>
      <c r="G347" s="58">
        <v>2736.54</v>
      </c>
      <c r="H347" s="58">
        <v>0</v>
      </c>
      <c r="I347" s="59" t="s">
        <v>496</v>
      </c>
      <c r="J347" s="58">
        <v>0</v>
      </c>
      <c r="K347" s="58">
        <v>0</v>
      </c>
      <c r="L347" s="58">
        <v>0</v>
      </c>
      <c r="M347" s="58">
        <v>0</v>
      </c>
      <c r="N347" s="58">
        <v>0</v>
      </c>
      <c r="O347" s="58">
        <v>0</v>
      </c>
      <c r="P347" s="58">
        <v>0</v>
      </c>
      <c r="Q347" s="58">
        <v>0</v>
      </c>
      <c r="R347" s="58">
        <v>0</v>
      </c>
      <c r="S347" s="58">
        <v>2736.54</v>
      </c>
      <c r="T347" s="58">
        <v>0</v>
      </c>
    </row>
    <row r="348" spans="1:20" s="22" customFormat="1" ht="15">
      <c r="A348" s="59">
        <v>1</v>
      </c>
      <c r="B348" s="59">
        <v>3004</v>
      </c>
      <c r="C348" s="56" t="s">
        <v>297</v>
      </c>
      <c r="D348" s="57">
        <v>41751</v>
      </c>
      <c r="E348" s="59"/>
      <c r="F348" s="59">
        <v>2024</v>
      </c>
      <c r="G348" s="58">
        <v>2736.54</v>
      </c>
      <c r="H348" s="58">
        <v>0</v>
      </c>
      <c r="I348" s="59" t="s">
        <v>496</v>
      </c>
      <c r="J348" s="58">
        <v>708.95</v>
      </c>
      <c r="K348" s="58">
        <v>0</v>
      </c>
      <c r="L348" s="58">
        <v>0</v>
      </c>
      <c r="M348" s="58">
        <v>0</v>
      </c>
      <c r="N348" s="58">
        <v>0</v>
      </c>
      <c r="O348" s="58">
        <v>0</v>
      </c>
      <c r="P348" s="58">
        <v>0</v>
      </c>
      <c r="Q348" s="58">
        <v>0</v>
      </c>
      <c r="R348" s="58">
        <v>0</v>
      </c>
      <c r="S348" s="58">
        <v>2736.54</v>
      </c>
      <c r="T348" s="58">
        <v>708.95</v>
      </c>
    </row>
    <row r="349" spans="1:20" s="22" customFormat="1" ht="15">
      <c r="A349" s="59">
        <v>1</v>
      </c>
      <c r="B349" s="59">
        <v>3012</v>
      </c>
      <c r="C349" s="56" t="s">
        <v>298</v>
      </c>
      <c r="D349" s="57">
        <v>41751</v>
      </c>
      <c r="E349" s="59"/>
      <c r="F349" s="59">
        <v>2018</v>
      </c>
      <c r="G349" s="58">
        <v>1572.83</v>
      </c>
      <c r="H349" s="58">
        <v>0</v>
      </c>
      <c r="I349" s="59" t="s">
        <v>496</v>
      </c>
      <c r="J349" s="58">
        <v>0</v>
      </c>
      <c r="K349" s="58">
        <v>0</v>
      </c>
      <c r="L349" s="58">
        <v>0</v>
      </c>
      <c r="M349" s="58">
        <v>0</v>
      </c>
      <c r="N349" s="58">
        <v>0</v>
      </c>
      <c r="O349" s="58">
        <v>0</v>
      </c>
      <c r="P349" s="58">
        <v>0</v>
      </c>
      <c r="Q349" s="58">
        <v>0</v>
      </c>
      <c r="R349" s="58">
        <v>0</v>
      </c>
      <c r="S349" s="58">
        <v>1572.83</v>
      </c>
      <c r="T349" s="58">
        <v>0</v>
      </c>
    </row>
    <row r="350" spans="1:20" s="22" customFormat="1" ht="15">
      <c r="A350" s="59">
        <v>1</v>
      </c>
      <c r="B350" s="59">
        <v>3015</v>
      </c>
      <c r="C350" s="56" t="s">
        <v>299</v>
      </c>
      <c r="D350" s="57">
        <v>41751</v>
      </c>
      <c r="E350" s="59"/>
      <c r="F350" s="59">
        <v>2018</v>
      </c>
      <c r="G350" s="58">
        <v>1572.83</v>
      </c>
      <c r="H350" s="58">
        <v>0</v>
      </c>
      <c r="I350" s="59" t="s">
        <v>496</v>
      </c>
      <c r="J350" s="58">
        <v>0</v>
      </c>
      <c r="K350" s="58">
        <v>0</v>
      </c>
      <c r="L350" s="58">
        <v>0</v>
      </c>
      <c r="M350" s="58">
        <v>0</v>
      </c>
      <c r="N350" s="58">
        <v>0</v>
      </c>
      <c r="O350" s="58">
        <v>0</v>
      </c>
      <c r="P350" s="58">
        <v>0</v>
      </c>
      <c r="Q350" s="58">
        <v>0</v>
      </c>
      <c r="R350" s="58">
        <v>0</v>
      </c>
      <c r="S350" s="58">
        <v>1572.83</v>
      </c>
      <c r="T350" s="58">
        <v>0</v>
      </c>
    </row>
    <row r="351" spans="1:20" s="22" customFormat="1" ht="15">
      <c r="A351" s="59">
        <v>1</v>
      </c>
      <c r="B351" s="59">
        <v>3016</v>
      </c>
      <c r="C351" s="56" t="s">
        <v>300</v>
      </c>
      <c r="D351" s="57">
        <v>41751</v>
      </c>
      <c r="E351" s="59"/>
      <c r="F351" s="59">
        <v>2018</v>
      </c>
      <c r="G351" s="58">
        <v>1572.83</v>
      </c>
      <c r="H351" s="58">
        <v>0</v>
      </c>
      <c r="I351" s="59" t="s">
        <v>496</v>
      </c>
      <c r="J351" s="58">
        <v>0</v>
      </c>
      <c r="K351" s="58">
        <v>0</v>
      </c>
      <c r="L351" s="58">
        <v>0</v>
      </c>
      <c r="M351" s="58">
        <v>0</v>
      </c>
      <c r="N351" s="58">
        <v>0</v>
      </c>
      <c r="O351" s="58">
        <v>0</v>
      </c>
      <c r="P351" s="58">
        <v>0</v>
      </c>
      <c r="Q351" s="58">
        <v>0</v>
      </c>
      <c r="R351" s="58">
        <v>0</v>
      </c>
      <c r="S351" s="58">
        <v>1572.83</v>
      </c>
      <c r="T351" s="58">
        <v>0</v>
      </c>
    </row>
    <row r="352" spans="1:20" s="22" customFormat="1" ht="15">
      <c r="A352" s="59">
        <v>1</v>
      </c>
      <c r="B352" s="59">
        <v>3019</v>
      </c>
      <c r="C352" s="56" t="s">
        <v>301</v>
      </c>
      <c r="D352" s="57">
        <v>41751</v>
      </c>
      <c r="E352" s="59"/>
      <c r="F352" s="59">
        <v>2018</v>
      </c>
      <c r="G352" s="58">
        <v>1572.83</v>
      </c>
      <c r="H352" s="58">
        <v>0</v>
      </c>
      <c r="I352" s="59" t="s">
        <v>496</v>
      </c>
      <c r="J352" s="58">
        <v>0</v>
      </c>
      <c r="K352" s="58">
        <v>0</v>
      </c>
      <c r="L352" s="58">
        <v>0</v>
      </c>
      <c r="M352" s="58">
        <v>0</v>
      </c>
      <c r="N352" s="58">
        <v>0</v>
      </c>
      <c r="O352" s="58">
        <v>0</v>
      </c>
      <c r="P352" s="58">
        <v>0</v>
      </c>
      <c r="Q352" s="58">
        <v>0</v>
      </c>
      <c r="R352" s="58">
        <v>0</v>
      </c>
      <c r="S352" s="58">
        <v>1572.83</v>
      </c>
      <c r="T352" s="58">
        <v>0</v>
      </c>
    </row>
    <row r="353" spans="1:20" s="22" customFormat="1" ht="15">
      <c r="A353" s="59">
        <v>1</v>
      </c>
      <c r="B353" s="59">
        <v>3020</v>
      </c>
      <c r="C353" s="56" t="s">
        <v>302</v>
      </c>
      <c r="D353" s="57">
        <v>41751</v>
      </c>
      <c r="E353" s="59"/>
      <c r="F353" s="59">
        <v>2009</v>
      </c>
      <c r="G353" s="58">
        <v>1572.83</v>
      </c>
      <c r="H353" s="58">
        <v>0</v>
      </c>
      <c r="I353" s="59" t="s">
        <v>496</v>
      </c>
      <c r="J353" s="58">
        <v>0</v>
      </c>
      <c r="K353" s="58">
        <v>0</v>
      </c>
      <c r="L353" s="58">
        <v>0</v>
      </c>
      <c r="M353" s="58">
        <v>0</v>
      </c>
      <c r="N353" s="58">
        <v>0</v>
      </c>
      <c r="O353" s="58">
        <v>0</v>
      </c>
      <c r="P353" s="58">
        <v>0</v>
      </c>
      <c r="Q353" s="58">
        <v>0</v>
      </c>
      <c r="R353" s="58">
        <v>0</v>
      </c>
      <c r="S353" s="58">
        <v>1572.83</v>
      </c>
      <c r="T353" s="58">
        <v>0</v>
      </c>
    </row>
    <row r="354" spans="1:20" s="22" customFormat="1" ht="15">
      <c r="A354" s="59">
        <v>10</v>
      </c>
      <c r="B354" s="59">
        <v>3023</v>
      </c>
      <c r="C354" s="56" t="s">
        <v>442</v>
      </c>
      <c r="D354" s="57">
        <v>41751</v>
      </c>
      <c r="E354" s="59"/>
      <c r="F354" s="59">
        <v>2037</v>
      </c>
      <c r="G354" s="58">
        <v>3492.62</v>
      </c>
      <c r="H354" s="58">
        <v>0</v>
      </c>
      <c r="I354" s="59" t="s">
        <v>496</v>
      </c>
      <c r="J354" s="58">
        <v>0</v>
      </c>
      <c r="K354" s="58">
        <v>0</v>
      </c>
      <c r="L354" s="58">
        <v>0</v>
      </c>
      <c r="M354" s="58">
        <v>0</v>
      </c>
      <c r="N354" s="58">
        <v>0</v>
      </c>
      <c r="O354" s="58">
        <v>0</v>
      </c>
      <c r="P354" s="58">
        <v>0</v>
      </c>
      <c r="Q354" s="58">
        <v>0</v>
      </c>
      <c r="R354" s="58">
        <v>0</v>
      </c>
      <c r="S354" s="58">
        <v>3492.62</v>
      </c>
      <c r="T354" s="58">
        <v>0</v>
      </c>
    </row>
    <row r="355" spans="1:20" s="22" customFormat="1" ht="15">
      <c r="A355" s="59">
        <v>3</v>
      </c>
      <c r="B355" s="59">
        <v>3025</v>
      </c>
      <c r="C355" s="56" t="s">
        <v>480</v>
      </c>
      <c r="D355" s="57">
        <v>41751</v>
      </c>
      <c r="E355" s="59"/>
      <c r="F355" s="59">
        <v>2037</v>
      </c>
      <c r="G355" s="58">
        <v>3492.62</v>
      </c>
      <c r="H355" s="58">
        <v>0</v>
      </c>
      <c r="I355" s="59" t="s">
        <v>496</v>
      </c>
      <c r="J355" s="58">
        <v>0</v>
      </c>
      <c r="K355" s="58">
        <v>0</v>
      </c>
      <c r="L355" s="58">
        <v>0</v>
      </c>
      <c r="M355" s="58">
        <v>0</v>
      </c>
      <c r="N355" s="58">
        <v>0</v>
      </c>
      <c r="O355" s="58">
        <v>0</v>
      </c>
      <c r="P355" s="58">
        <v>0</v>
      </c>
      <c r="Q355" s="58">
        <v>0</v>
      </c>
      <c r="R355" s="58">
        <v>0</v>
      </c>
      <c r="S355" s="58">
        <v>3492.62</v>
      </c>
      <c r="T355" s="58">
        <v>0</v>
      </c>
    </row>
    <row r="356" spans="1:20" s="22" customFormat="1" ht="15">
      <c r="A356" s="59">
        <v>48</v>
      </c>
      <c r="B356" s="59">
        <v>3027</v>
      </c>
      <c r="C356" s="56" t="s">
        <v>303</v>
      </c>
      <c r="D356" s="57">
        <v>41751</v>
      </c>
      <c r="E356" s="59"/>
      <c r="F356" s="59">
        <v>2037</v>
      </c>
      <c r="G356" s="58">
        <v>3492.62</v>
      </c>
      <c r="H356" s="58">
        <v>0</v>
      </c>
      <c r="I356" s="59" t="s">
        <v>496</v>
      </c>
      <c r="J356" s="58">
        <v>0</v>
      </c>
      <c r="K356" s="58">
        <v>0</v>
      </c>
      <c r="L356" s="58">
        <v>0</v>
      </c>
      <c r="M356" s="58">
        <v>0</v>
      </c>
      <c r="N356" s="58">
        <v>0</v>
      </c>
      <c r="O356" s="58">
        <v>0</v>
      </c>
      <c r="P356" s="58">
        <v>0</v>
      </c>
      <c r="Q356" s="58">
        <v>0</v>
      </c>
      <c r="R356" s="58">
        <v>0</v>
      </c>
      <c r="S356" s="58">
        <v>3492.62</v>
      </c>
      <c r="T356" s="58">
        <v>0</v>
      </c>
    </row>
    <row r="357" spans="1:20" s="22" customFormat="1" ht="15">
      <c r="A357" s="59">
        <v>1</v>
      </c>
      <c r="B357" s="59">
        <v>3028</v>
      </c>
      <c r="C357" s="56" t="s">
        <v>304</v>
      </c>
      <c r="D357" s="57">
        <v>41775</v>
      </c>
      <c r="E357" s="59"/>
      <c r="F357" s="59">
        <v>2036</v>
      </c>
      <c r="G357" s="58">
        <v>4763.66</v>
      </c>
      <c r="H357" s="58">
        <v>0</v>
      </c>
      <c r="I357" s="59" t="s">
        <v>496</v>
      </c>
      <c r="J357" s="58">
        <v>1993.92</v>
      </c>
      <c r="K357" s="58">
        <v>0</v>
      </c>
      <c r="L357" s="58">
        <v>0</v>
      </c>
      <c r="M357" s="58">
        <v>0</v>
      </c>
      <c r="N357" s="58">
        <v>0</v>
      </c>
      <c r="O357" s="58">
        <v>0</v>
      </c>
      <c r="P357" s="58">
        <v>0</v>
      </c>
      <c r="Q357" s="58">
        <v>0</v>
      </c>
      <c r="R357" s="58">
        <v>0</v>
      </c>
      <c r="S357" s="58">
        <v>4763.66</v>
      </c>
      <c r="T357" s="58">
        <v>1993.92</v>
      </c>
    </row>
    <row r="358" spans="1:20" s="22" customFormat="1" ht="15">
      <c r="A358" s="59">
        <v>51</v>
      </c>
      <c r="B358" s="59">
        <v>3029</v>
      </c>
      <c r="C358" s="56" t="s">
        <v>478</v>
      </c>
      <c r="D358" s="57">
        <v>41806</v>
      </c>
      <c r="E358" s="59"/>
      <c r="F358" s="59">
        <v>2037</v>
      </c>
      <c r="G358" s="58">
        <v>3492.62</v>
      </c>
      <c r="H358" s="58">
        <v>0</v>
      </c>
      <c r="I358" s="59" t="s">
        <v>496</v>
      </c>
      <c r="J358" s="58">
        <v>0</v>
      </c>
      <c r="K358" s="58">
        <v>0</v>
      </c>
      <c r="L358" s="58">
        <v>0</v>
      </c>
      <c r="M358" s="58">
        <v>0</v>
      </c>
      <c r="N358" s="58">
        <v>0</v>
      </c>
      <c r="O358" s="58">
        <v>0</v>
      </c>
      <c r="P358" s="58">
        <v>0</v>
      </c>
      <c r="Q358" s="58">
        <v>0</v>
      </c>
      <c r="R358" s="58">
        <v>0</v>
      </c>
      <c r="S358" s="58">
        <v>3492.62</v>
      </c>
      <c r="T358" s="58">
        <v>0</v>
      </c>
    </row>
    <row r="359" spans="1:20" s="22" customFormat="1" ht="15">
      <c r="A359" s="59">
        <v>1</v>
      </c>
      <c r="B359" s="59">
        <v>3031</v>
      </c>
      <c r="C359" s="56" t="s">
        <v>305</v>
      </c>
      <c r="D359" s="57">
        <v>41782</v>
      </c>
      <c r="E359" s="59"/>
      <c r="F359" s="59">
        <v>2034</v>
      </c>
      <c r="G359" s="58">
        <v>5418.23</v>
      </c>
      <c r="H359" s="58">
        <v>0</v>
      </c>
      <c r="I359" s="59" t="s">
        <v>496</v>
      </c>
      <c r="J359" s="58">
        <v>0</v>
      </c>
      <c r="K359" s="58">
        <v>0</v>
      </c>
      <c r="L359" s="58">
        <v>0</v>
      </c>
      <c r="M359" s="58">
        <v>0</v>
      </c>
      <c r="N359" s="58">
        <v>0</v>
      </c>
      <c r="O359" s="58">
        <v>0</v>
      </c>
      <c r="P359" s="58">
        <v>0</v>
      </c>
      <c r="Q359" s="58">
        <v>0</v>
      </c>
      <c r="R359" s="58">
        <v>0</v>
      </c>
      <c r="S359" s="58">
        <v>5418.23</v>
      </c>
      <c r="T359" s="58">
        <v>0</v>
      </c>
    </row>
    <row r="360" spans="1:20" s="22" customFormat="1" ht="15">
      <c r="A360" s="59">
        <v>2</v>
      </c>
      <c r="B360" s="59">
        <v>3032</v>
      </c>
      <c r="C360" s="56" t="s">
        <v>419</v>
      </c>
      <c r="D360" s="57">
        <v>41806</v>
      </c>
      <c r="E360" s="59"/>
      <c r="F360" s="59">
        <v>2037</v>
      </c>
      <c r="G360" s="58">
        <v>3492.62</v>
      </c>
      <c r="H360" s="58">
        <v>0</v>
      </c>
      <c r="I360" s="59" t="s">
        <v>496</v>
      </c>
      <c r="J360" s="58">
        <v>0</v>
      </c>
      <c r="K360" s="58">
        <v>0</v>
      </c>
      <c r="L360" s="58">
        <v>0</v>
      </c>
      <c r="M360" s="58">
        <v>0</v>
      </c>
      <c r="N360" s="58">
        <v>0</v>
      </c>
      <c r="O360" s="58">
        <v>0</v>
      </c>
      <c r="P360" s="58">
        <v>0</v>
      </c>
      <c r="Q360" s="58">
        <v>0</v>
      </c>
      <c r="R360" s="58">
        <v>0</v>
      </c>
      <c r="S360" s="58">
        <v>3492.62</v>
      </c>
      <c r="T360" s="58">
        <v>0</v>
      </c>
    </row>
    <row r="361" spans="1:20" s="22" customFormat="1" ht="15">
      <c r="A361" s="59">
        <v>1</v>
      </c>
      <c r="B361" s="59">
        <v>3036</v>
      </c>
      <c r="C361" s="56" t="s">
        <v>306</v>
      </c>
      <c r="D361" s="57">
        <v>41837</v>
      </c>
      <c r="E361" s="59"/>
      <c r="F361" s="59">
        <v>2018</v>
      </c>
      <c r="G361" s="58">
        <v>1572.83</v>
      </c>
      <c r="H361" s="58">
        <v>0</v>
      </c>
      <c r="I361" s="59" t="s">
        <v>496</v>
      </c>
      <c r="J361" s="58">
        <v>0</v>
      </c>
      <c r="K361" s="58">
        <v>0</v>
      </c>
      <c r="L361" s="58">
        <v>0</v>
      </c>
      <c r="M361" s="58">
        <v>0</v>
      </c>
      <c r="N361" s="58">
        <v>0</v>
      </c>
      <c r="O361" s="58">
        <v>0</v>
      </c>
      <c r="P361" s="58">
        <v>0</v>
      </c>
      <c r="Q361" s="58">
        <v>0</v>
      </c>
      <c r="R361" s="58">
        <v>0</v>
      </c>
      <c r="S361" s="58">
        <v>1572.83</v>
      </c>
      <c r="T361" s="58">
        <v>0</v>
      </c>
    </row>
    <row r="362" spans="1:20" s="22" customFormat="1" ht="15">
      <c r="A362" s="59">
        <v>1</v>
      </c>
      <c r="B362" s="59">
        <v>3037</v>
      </c>
      <c r="C362" s="56" t="s">
        <v>307</v>
      </c>
      <c r="D362" s="57">
        <v>41837</v>
      </c>
      <c r="E362" s="59"/>
      <c r="F362" s="59">
        <v>2001</v>
      </c>
      <c r="G362" s="58">
        <v>1073</v>
      </c>
      <c r="H362" s="58">
        <v>0</v>
      </c>
      <c r="I362" s="59" t="s">
        <v>496</v>
      </c>
      <c r="J362" s="58">
        <v>0</v>
      </c>
      <c r="K362" s="58">
        <v>0</v>
      </c>
      <c r="L362" s="58">
        <v>0</v>
      </c>
      <c r="M362" s="58">
        <v>0</v>
      </c>
      <c r="N362" s="58">
        <v>0</v>
      </c>
      <c r="O362" s="58">
        <v>0</v>
      </c>
      <c r="P362" s="58">
        <v>0</v>
      </c>
      <c r="Q362" s="58">
        <v>0</v>
      </c>
      <c r="R362" s="58">
        <v>0</v>
      </c>
      <c r="S362" s="58">
        <v>1073</v>
      </c>
      <c r="T362" s="58">
        <v>0</v>
      </c>
    </row>
    <row r="363" spans="1:20" s="22" customFormat="1" ht="15">
      <c r="A363" s="59">
        <v>1</v>
      </c>
      <c r="B363" s="59">
        <v>3039</v>
      </c>
      <c r="C363" s="56" t="s">
        <v>308</v>
      </c>
      <c r="D363" s="57">
        <v>41837</v>
      </c>
      <c r="E363" s="59"/>
      <c r="F363" s="59">
        <v>2017</v>
      </c>
      <c r="G363" s="58">
        <v>1572.83</v>
      </c>
      <c r="H363" s="58">
        <v>0</v>
      </c>
      <c r="I363" s="59" t="s">
        <v>496</v>
      </c>
      <c r="J363" s="58">
        <v>0</v>
      </c>
      <c r="K363" s="58">
        <v>0</v>
      </c>
      <c r="L363" s="58">
        <v>0</v>
      </c>
      <c r="M363" s="58">
        <v>0</v>
      </c>
      <c r="N363" s="58">
        <v>0</v>
      </c>
      <c r="O363" s="58">
        <v>0</v>
      </c>
      <c r="P363" s="58">
        <v>0</v>
      </c>
      <c r="Q363" s="58">
        <v>0</v>
      </c>
      <c r="R363" s="58">
        <v>0</v>
      </c>
      <c r="S363" s="58">
        <v>1572.83</v>
      </c>
      <c r="T363" s="58">
        <v>0</v>
      </c>
    </row>
    <row r="364" spans="1:20" s="22" customFormat="1" ht="15">
      <c r="A364" s="59">
        <v>3</v>
      </c>
      <c r="B364" s="59">
        <v>3040</v>
      </c>
      <c r="C364" s="56" t="s">
        <v>309</v>
      </c>
      <c r="D364" s="57">
        <v>41837</v>
      </c>
      <c r="E364" s="59"/>
      <c r="F364" s="59">
        <v>2017</v>
      </c>
      <c r="G364" s="58">
        <v>1572.83</v>
      </c>
      <c r="H364" s="58">
        <v>0</v>
      </c>
      <c r="I364" s="59" t="s">
        <v>496</v>
      </c>
      <c r="J364" s="58">
        <v>0</v>
      </c>
      <c r="K364" s="58">
        <v>0</v>
      </c>
      <c r="L364" s="58">
        <v>0</v>
      </c>
      <c r="M364" s="58">
        <v>0</v>
      </c>
      <c r="N364" s="58">
        <v>0</v>
      </c>
      <c r="O364" s="58">
        <v>0</v>
      </c>
      <c r="P364" s="58">
        <v>0</v>
      </c>
      <c r="Q364" s="58">
        <v>0</v>
      </c>
      <c r="R364" s="58">
        <v>0</v>
      </c>
      <c r="S364" s="58">
        <v>1572.83</v>
      </c>
      <c r="T364" s="58">
        <v>0</v>
      </c>
    </row>
    <row r="365" spans="1:20" s="22" customFormat="1" ht="15">
      <c r="A365" s="59">
        <v>1</v>
      </c>
      <c r="B365" s="59">
        <v>3044</v>
      </c>
      <c r="C365" s="56" t="s">
        <v>428</v>
      </c>
      <c r="D365" s="57">
        <v>41871</v>
      </c>
      <c r="E365" s="59"/>
      <c r="F365" s="59">
        <v>2037</v>
      </c>
      <c r="G365" s="58">
        <v>3492.62</v>
      </c>
      <c r="H365" s="58">
        <v>0</v>
      </c>
      <c r="I365" s="59" t="s">
        <v>496</v>
      </c>
      <c r="J365" s="58">
        <v>0</v>
      </c>
      <c r="K365" s="58">
        <v>0</v>
      </c>
      <c r="L365" s="58">
        <v>0</v>
      </c>
      <c r="M365" s="58">
        <v>0</v>
      </c>
      <c r="N365" s="58">
        <v>0</v>
      </c>
      <c r="O365" s="58">
        <v>0</v>
      </c>
      <c r="P365" s="58">
        <v>0</v>
      </c>
      <c r="Q365" s="58">
        <v>0</v>
      </c>
      <c r="R365" s="58">
        <v>0</v>
      </c>
      <c r="S365" s="58">
        <v>3492.62</v>
      </c>
      <c r="T365" s="58">
        <v>0</v>
      </c>
    </row>
    <row r="366" spans="1:20" s="22" customFormat="1" ht="15">
      <c r="A366" s="59">
        <v>37</v>
      </c>
      <c r="B366" s="59">
        <v>3045</v>
      </c>
      <c r="C366" s="56" t="s">
        <v>463</v>
      </c>
      <c r="D366" s="57">
        <v>41871</v>
      </c>
      <c r="E366" s="59"/>
      <c r="F366" s="59">
        <v>2037</v>
      </c>
      <c r="G366" s="58">
        <v>3492.62</v>
      </c>
      <c r="H366" s="58">
        <v>0</v>
      </c>
      <c r="I366" s="59" t="s">
        <v>496</v>
      </c>
      <c r="J366" s="58">
        <v>0</v>
      </c>
      <c r="K366" s="58">
        <v>0</v>
      </c>
      <c r="L366" s="58">
        <v>0</v>
      </c>
      <c r="M366" s="58">
        <v>0</v>
      </c>
      <c r="N366" s="58">
        <v>0</v>
      </c>
      <c r="O366" s="58">
        <v>0</v>
      </c>
      <c r="P366" s="58">
        <v>0</v>
      </c>
      <c r="Q366" s="58">
        <v>0</v>
      </c>
      <c r="R366" s="58">
        <v>0</v>
      </c>
      <c r="S366" s="58">
        <v>3492.62</v>
      </c>
      <c r="T366" s="58">
        <v>0</v>
      </c>
    </row>
    <row r="367" spans="1:20" s="22" customFormat="1" ht="15">
      <c r="A367" s="59">
        <v>1</v>
      </c>
      <c r="B367" s="59">
        <v>3046</v>
      </c>
      <c r="C367" s="56" t="s">
        <v>482</v>
      </c>
      <c r="D367" s="57">
        <v>41871</v>
      </c>
      <c r="E367" s="59"/>
      <c r="F367" s="59">
        <v>2037</v>
      </c>
      <c r="G367" s="58">
        <v>3492.62</v>
      </c>
      <c r="H367" s="58">
        <v>0</v>
      </c>
      <c r="I367" s="59" t="s">
        <v>496</v>
      </c>
      <c r="J367" s="58">
        <v>0</v>
      </c>
      <c r="K367" s="58">
        <v>0</v>
      </c>
      <c r="L367" s="58">
        <v>0</v>
      </c>
      <c r="M367" s="58">
        <v>0</v>
      </c>
      <c r="N367" s="58">
        <v>0</v>
      </c>
      <c r="O367" s="58">
        <v>0</v>
      </c>
      <c r="P367" s="58">
        <v>0</v>
      </c>
      <c r="Q367" s="58">
        <v>0</v>
      </c>
      <c r="R367" s="58">
        <v>0</v>
      </c>
      <c r="S367" s="58">
        <v>3492.62</v>
      </c>
      <c r="T367" s="58">
        <v>0</v>
      </c>
    </row>
    <row r="368" spans="1:20" s="22" customFormat="1" ht="15">
      <c r="A368" s="59">
        <v>1</v>
      </c>
      <c r="B368" s="59">
        <v>3047</v>
      </c>
      <c r="C368" s="56" t="s">
        <v>310</v>
      </c>
      <c r="D368" s="57">
        <v>41871</v>
      </c>
      <c r="E368" s="59"/>
      <c r="F368" s="59">
        <v>2009</v>
      </c>
      <c r="G368" s="58">
        <v>1572.83</v>
      </c>
      <c r="H368" s="58">
        <v>0</v>
      </c>
      <c r="I368" s="59" t="s">
        <v>496</v>
      </c>
      <c r="J368" s="58">
        <v>0</v>
      </c>
      <c r="K368" s="58">
        <v>0</v>
      </c>
      <c r="L368" s="58">
        <v>0</v>
      </c>
      <c r="M368" s="58">
        <v>0</v>
      </c>
      <c r="N368" s="58">
        <v>0</v>
      </c>
      <c r="O368" s="58">
        <v>0</v>
      </c>
      <c r="P368" s="58">
        <v>0</v>
      </c>
      <c r="Q368" s="58">
        <v>0</v>
      </c>
      <c r="R368" s="58">
        <v>0</v>
      </c>
      <c r="S368" s="58">
        <v>1572.83</v>
      </c>
      <c r="T368" s="58">
        <v>0</v>
      </c>
    </row>
    <row r="369" spans="1:20" s="22" customFormat="1" ht="15">
      <c r="A369" s="59">
        <v>1</v>
      </c>
      <c r="B369" s="59">
        <v>3049</v>
      </c>
      <c r="C369" s="56" t="s">
        <v>311</v>
      </c>
      <c r="D369" s="57">
        <v>41871</v>
      </c>
      <c r="E369" s="59"/>
      <c r="F369" s="59">
        <v>2030</v>
      </c>
      <c r="G369" s="58">
        <v>2736.54</v>
      </c>
      <c r="H369" s="58">
        <v>0</v>
      </c>
      <c r="I369" s="59" t="s">
        <v>496</v>
      </c>
      <c r="J369" s="58">
        <v>1993.92</v>
      </c>
      <c r="K369" s="58">
        <v>0</v>
      </c>
      <c r="L369" s="58">
        <v>0</v>
      </c>
      <c r="M369" s="58">
        <v>0</v>
      </c>
      <c r="N369" s="58">
        <v>0</v>
      </c>
      <c r="O369" s="58">
        <v>0</v>
      </c>
      <c r="P369" s="58">
        <v>0</v>
      </c>
      <c r="Q369" s="58">
        <v>0</v>
      </c>
      <c r="R369" s="58">
        <v>0</v>
      </c>
      <c r="S369" s="58">
        <v>2736.54</v>
      </c>
      <c r="T369" s="58">
        <v>1993.92</v>
      </c>
    </row>
    <row r="370" spans="1:20" s="22" customFormat="1" ht="15">
      <c r="A370" s="59">
        <v>1</v>
      </c>
      <c r="B370" s="59">
        <v>3052</v>
      </c>
      <c r="C370" s="56" t="s">
        <v>312</v>
      </c>
      <c r="D370" s="57">
        <v>41884</v>
      </c>
      <c r="E370" s="59"/>
      <c r="F370" s="59">
        <v>2035</v>
      </c>
      <c r="G370" s="58">
        <v>4763.66</v>
      </c>
      <c r="H370" s="58">
        <v>0</v>
      </c>
      <c r="I370" s="59" t="s">
        <v>496</v>
      </c>
      <c r="J370" s="58">
        <v>0</v>
      </c>
      <c r="K370" s="58">
        <v>0</v>
      </c>
      <c r="L370" s="58">
        <v>0</v>
      </c>
      <c r="M370" s="58">
        <v>0</v>
      </c>
      <c r="N370" s="58">
        <v>0</v>
      </c>
      <c r="O370" s="58">
        <v>0</v>
      </c>
      <c r="P370" s="58">
        <v>0</v>
      </c>
      <c r="Q370" s="58">
        <v>0</v>
      </c>
      <c r="R370" s="58">
        <v>0</v>
      </c>
      <c r="S370" s="58">
        <v>4763.66</v>
      </c>
      <c r="T370" s="58">
        <v>0</v>
      </c>
    </row>
    <row r="371" spans="1:20" s="22" customFormat="1" ht="15">
      <c r="A371" s="59">
        <v>50</v>
      </c>
      <c r="B371" s="59">
        <v>3055</v>
      </c>
      <c r="C371" s="56" t="s">
        <v>474</v>
      </c>
      <c r="D371" s="57">
        <v>41927</v>
      </c>
      <c r="E371" s="59"/>
      <c r="F371" s="59">
        <v>2037</v>
      </c>
      <c r="G371" s="58">
        <v>3492.62</v>
      </c>
      <c r="H371" s="58">
        <v>0</v>
      </c>
      <c r="I371" s="59" t="s">
        <v>496</v>
      </c>
      <c r="J371" s="58">
        <v>0</v>
      </c>
      <c r="K371" s="58">
        <v>0</v>
      </c>
      <c r="L371" s="58">
        <v>0</v>
      </c>
      <c r="M371" s="58">
        <v>0</v>
      </c>
      <c r="N371" s="58">
        <v>0</v>
      </c>
      <c r="O371" s="58">
        <v>0</v>
      </c>
      <c r="P371" s="58">
        <v>0</v>
      </c>
      <c r="Q371" s="58">
        <v>0</v>
      </c>
      <c r="R371" s="58">
        <v>0</v>
      </c>
      <c r="S371" s="58">
        <v>3492.62</v>
      </c>
      <c r="T371" s="58">
        <v>0</v>
      </c>
    </row>
    <row r="372" spans="1:20" s="22" customFormat="1" ht="15">
      <c r="A372" s="59">
        <v>1</v>
      </c>
      <c r="B372" s="59">
        <v>3057</v>
      </c>
      <c r="C372" s="56" t="s">
        <v>313</v>
      </c>
      <c r="D372" s="57">
        <v>41946</v>
      </c>
      <c r="E372" s="59"/>
      <c r="F372" s="59">
        <v>2018</v>
      </c>
      <c r="G372" s="58">
        <v>1572.83</v>
      </c>
      <c r="H372" s="58">
        <v>0</v>
      </c>
      <c r="I372" s="59" t="s">
        <v>496</v>
      </c>
      <c r="J372" s="58">
        <v>0</v>
      </c>
      <c r="K372" s="58">
        <v>0</v>
      </c>
      <c r="L372" s="58">
        <v>0</v>
      </c>
      <c r="M372" s="58">
        <v>0</v>
      </c>
      <c r="N372" s="58">
        <v>0</v>
      </c>
      <c r="O372" s="58">
        <v>0</v>
      </c>
      <c r="P372" s="58">
        <v>0</v>
      </c>
      <c r="Q372" s="58">
        <v>0</v>
      </c>
      <c r="R372" s="58">
        <v>0</v>
      </c>
      <c r="S372" s="58">
        <v>1572.83</v>
      </c>
      <c r="T372" s="58">
        <v>0</v>
      </c>
    </row>
    <row r="373" spans="1:20" s="22" customFormat="1" ht="15">
      <c r="A373" s="59">
        <v>1</v>
      </c>
      <c r="B373" s="59">
        <v>3061</v>
      </c>
      <c r="C373" s="56" t="s">
        <v>314</v>
      </c>
      <c r="D373" s="57">
        <v>41974</v>
      </c>
      <c r="E373" s="59"/>
      <c r="F373" s="59">
        <v>2018</v>
      </c>
      <c r="G373" s="58">
        <v>1572.83</v>
      </c>
      <c r="H373" s="58">
        <v>0</v>
      </c>
      <c r="I373" s="59" t="s">
        <v>496</v>
      </c>
      <c r="J373" s="58">
        <v>0</v>
      </c>
      <c r="K373" s="58">
        <v>0</v>
      </c>
      <c r="L373" s="58">
        <v>0</v>
      </c>
      <c r="M373" s="58">
        <v>0</v>
      </c>
      <c r="N373" s="58">
        <v>0</v>
      </c>
      <c r="O373" s="58">
        <v>0</v>
      </c>
      <c r="P373" s="58">
        <v>0</v>
      </c>
      <c r="Q373" s="58">
        <v>0</v>
      </c>
      <c r="R373" s="58">
        <v>0</v>
      </c>
      <c r="S373" s="58">
        <v>1572.83</v>
      </c>
      <c r="T373" s="58">
        <v>0</v>
      </c>
    </row>
    <row r="374" spans="1:20" s="22" customFormat="1" ht="15">
      <c r="A374" s="59">
        <v>1</v>
      </c>
      <c r="B374" s="59">
        <v>3062</v>
      </c>
      <c r="C374" s="56" t="s">
        <v>315</v>
      </c>
      <c r="D374" s="57">
        <v>41976</v>
      </c>
      <c r="E374" s="59"/>
      <c r="F374" s="59">
        <v>2001</v>
      </c>
      <c r="G374" s="58">
        <v>1073</v>
      </c>
      <c r="H374" s="58">
        <v>0</v>
      </c>
      <c r="I374" s="59" t="s">
        <v>496</v>
      </c>
      <c r="J374" s="58">
        <v>0</v>
      </c>
      <c r="K374" s="58">
        <v>0</v>
      </c>
      <c r="L374" s="58">
        <v>0</v>
      </c>
      <c r="M374" s="58">
        <v>0</v>
      </c>
      <c r="N374" s="58">
        <v>0</v>
      </c>
      <c r="O374" s="58">
        <v>0</v>
      </c>
      <c r="P374" s="58">
        <v>0</v>
      </c>
      <c r="Q374" s="58">
        <v>0</v>
      </c>
      <c r="R374" s="58">
        <v>0</v>
      </c>
      <c r="S374" s="58">
        <v>1073</v>
      </c>
      <c r="T374" s="58">
        <v>0</v>
      </c>
    </row>
    <row r="375" spans="1:20" s="22" customFormat="1" ht="15">
      <c r="A375" s="59">
        <v>1</v>
      </c>
      <c r="B375" s="59">
        <v>3063</v>
      </c>
      <c r="C375" s="56" t="s">
        <v>316</v>
      </c>
      <c r="D375" s="57">
        <v>41978</v>
      </c>
      <c r="E375" s="59"/>
      <c r="F375" s="59">
        <v>2010</v>
      </c>
      <c r="G375" s="58">
        <v>1572.84</v>
      </c>
      <c r="H375" s="58">
        <v>0</v>
      </c>
      <c r="I375" s="59" t="s">
        <v>496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8">
        <v>0</v>
      </c>
      <c r="P375" s="58">
        <v>0</v>
      </c>
      <c r="Q375" s="58">
        <v>0</v>
      </c>
      <c r="R375" s="58">
        <v>0</v>
      </c>
      <c r="S375" s="58">
        <v>1572.84</v>
      </c>
      <c r="T375" s="58">
        <v>0</v>
      </c>
    </row>
    <row r="376" spans="1:20" s="22" customFormat="1" ht="15">
      <c r="A376" s="59">
        <v>1</v>
      </c>
      <c r="B376" s="59">
        <v>3066</v>
      </c>
      <c r="C376" s="56" t="s">
        <v>317</v>
      </c>
      <c r="D376" s="57">
        <v>42009</v>
      </c>
      <c r="E376" s="59"/>
      <c r="F376" s="59">
        <v>2029</v>
      </c>
      <c r="G376" s="58">
        <v>2736.54</v>
      </c>
      <c r="H376" s="58">
        <v>0</v>
      </c>
      <c r="I376" s="59" t="s">
        <v>496</v>
      </c>
      <c r="J376" s="58">
        <v>1107.73</v>
      </c>
      <c r="K376" s="58">
        <v>0</v>
      </c>
      <c r="L376" s="58">
        <v>0</v>
      </c>
      <c r="M376" s="58">
        <v>0</v>
      </c>
      <c r="N376" s="58">
        <v>0</v>
      </c>
      <c r="O376" s="58">
        <v>0</v>
      </c>
      <c r="P376" s="58">
        <v>0</v>
      </c>
      <c r="Q376" s="58">
        <v>0</v>
      </c>
      <c r="R376" s="58">
        <v>0</v>
      </c>
      <c r="S376" s="58">
        <v>2736.54</v>
      </c>
      <c r="T376" s="58">
        <v>1107.73</v>
      </c>
    </row>
    <row r="377" spans="1:20" s="22" customFormat="1" ht="15">
      <c r="A377" s="59">
        <v>1</v>
      </c>
      <c r="B377" s="59">
        <v>3067</v>
      </c>
      <c r="C377" s="56" t="s">
        <v>318</v>
      </c>
      <c r="D377" s="57">
        <v>42009</v>
      </c>
      <c r="E377" s="59"/>
      <c r="F377" s="59">
        <v>2009</v>
      </c>
      <c r="G377" s="58">
        <v>1572.83</v>
      </c>
      <c r="H377" s="58">
        <v>0</v>
      </c>
      <c r="I377" s="59" t="s">
        <v>496</v>
      </c>
      <c r="J377" s="58">
        <v>0</v>
      </c>
      <c r="K377" s="58">
        <v>0</v>
      </c>
      <c r="L377" s="58">
        <v>0</v>
      </c>
      <c r="M377" s="58">
        <v>0</v>
      </c>
      <c r="N377" s="58">
        <v>0</v>
      </c>
      <c r="O377" s="58">
        <v>0</v>
      </c>
      <c r="P377" s="58">
        <v>0</v>
      </c>
      <c r="Q377" s="58">
        <v>0</v>
      </c>
      <c r="R377" s="58">
        <v>0</v>
      </c>
      <c r="S377" s="58">
        <v>1572.83</v>
      </c>
      <c r="T377" s="58">
        <v>0</v>
      </c>
    </row>
    <row r="378" spans="1:20" s="22" customFormat="1" ht="15">
      <c r="A378" s="59">
        <v>51</v>
      </c>
      <c r="B378" s="59">
        <v>3069</v>
      </c>
      <c r="C378" s="56" t="s">
        <v>423</v>
      </c>
      <c r="D378" s="57">
        <v>42009</v>
      </c>
      <c r="E378" s="59"/>
      <c r="F378" s="59">
        <v>2010</v>
      </c>
      <c r="G378" s="58">
        <v>1572.83</v>
      </c>
      <c r="H378" s="58">
        <v>0</v>
      </c>
      <c r="I378" s="59" t="s">
        <v>496</v>
      </c>
      <c r="J378" s="58">
        <v>0</v>
      </c>
      <c r="K378" s="58">
        <v>0</v>
      </c>
      <c r="L378" s="58">
        <v>178.97</v>
      </c>
      <c r="M378" s="58">
        <v>0</v>
      </c>
      <c r="N378" s="58">
        <v>0</v>
      </c>
      <c r="O378" s="58">
        <v>0</v>
      </c>
      <c r="P378" s="58">
        <v>0</v>
      </c>
      <c r="Q378" s="58">
        <v>0</v>
      </c>
      <c r="R378" s="58">
        <v>0</v>
      </c>
      <c r="S378" s="58">
        <v>1572.83</v>
      </c>
      <c r="T378" s="58">
        <v>178.97</v>
      </c>
    </row>
    <row r="379" spans="1:20" s="22" customFormat="1" ht="15">
      <c r="A379" s="59">
        <v>1</v>
      </c>
      <c r="B379" s="59">
        <v>3080</v>
      </c>
      <c r="C379" s="56" t="s">
        <v>319</v>
      </c>
      <c r="D379" s="57">
        <v>42016</v>
      </c>
      <c r="E379" s="59"/>
      <c r="F379" s="59">
        <v>2026</v>
      </c>
      <c r="G379" s="58">
        <v>2736.54</v>
      </c>
      <c r="H379" s="58">
        <v>0</v>
      </c>
      <c r="I379" s="59" t="s">
        <v>496</v>
      </c>
      <c r="J379" s="58">
        <v>0</v>
      </c>
      <c r="K379" s="58">
        <v>0</v>
      </c>
      <c r="L379" s="58">
        <v>0</v>
      </c>
      <c r="M379" s="58">
        <v>0</v>
      </c>
      <c r="N379" s="58">
        <v>0</v>
      </c>
      <c r="O379" s="58">
        <v>0</v>
      </c>
      <c r="P379" s="58">
        <v>0</v>
      </c>
      <c r="Q379" s="58">
        <v>0</v>
      </c>
      <c r="R379" s="58">
        <v>0</v>
      </c>
      <c r="S379" s="58">
        <v>2736.54</v>
      </c>
      <c r="T379" s="58">
        <v>0</v>
      </c>
    </row>
    <row r="380" spans="1:20" s="22" customFormat="1" ht="15">
      <c r="A380" s="59">
        <v>1</v>
      </c>
      <c r="B380" s="59">
        <v>3084</v>
      </c>
      <c r="C380" s="56" t="s">
        <v>321</v>
      </c>
      <c r="D380" s="57">
        <v>42026</v>
      </c>
      <c r="E380" s="59"/>
      <c r="F380" s="59">
        <v>2018</v>
      </c>
      <c r="G380" s="58">
        <v>1572.83</v>
      </c>
      <c r="H380" s="58">
        <v>0</v>
      </c>
      <c r="I380" s="59" t="s">
        <v>496</v>
      </c>
      <c r="J380" s="58">
        <v>0</v>
      </c>
      <c r="K380" s="58">
        <v>0</v>
      </c>
      <c r="L380" s="58">
        <v>0</v>
      </c>
      <c r="M380" s="58">
        <v>0</v>
      </c>
      <c r="N380" s="58">
        <v>0</v>
      </c>
      <c r="O380" s="58">
        <v>0</v>
      </c>
      <c r="P380" s="58">
        <v>0</v>
      </c>
      <c r="Q380" s="58">
        <v>0</v>
      </c>
      <c r="R380" s="58">
        <v>0</v>
      </c>
      <c r="S380" s="58">
        <v>1572.83</v>
      </c>
      <c r="T380" s="58">
        <v>0</v>
      </c>
    </row>
    <row r="381" spans="1:20" s="22" customFormat="1" ht="15">
      <c r="A381" s="59">
        <v>1</v>
      </c>
      <c r="B381" s="59">
        <v>3085</v>
      </c>
      <c r="C381" s="56" t="s">
        <v>322</v>
      </c>
      <c r="D381" s="57">
        <v>42026</v>
      </c>
      <c r="E381" s="59"/>
      <c r="F381" s="59">
        <v>2018</v>
      </c>
      <c r="G381" s="58">
        <v>1572.83</v>
      </c>
      <c r="H381" s="58">
        <v>0</v>
      </c>
      <c r="I381" s="59" t="s">
        <v>496</v>
      </c>
      <c r="J381" s="58">
        <v>0</v>
      </c>
      <c r="K381" s="58">
        <v>0</v>
      </c>
      <c r="L381" s="58">
        <v>0</v>
      </c>
      <c r="M381" s="58">
        <v>0</v>
      </c>
      <c r="N381" s="58">
        <v>0</v>
      </c>
      <c r="O381" s="58">
        <v>0</v>
      </c>
      <c r="P381" s="58">
        <v>0</v>
      </c>
      <c r="Q381" s="58">
        <v>0</v>
      </c>
      <c r="R381" s="58">
        <v>0</v>
      </c>
      <c r="S381" s="58">
        <v>1572.83</v>
      </c>
      <c r="T381" s="58">
        <v>0</v>
      </c>
    </row>
    <row r="382" spans="1:20" s="22" customFormat="1" ht="15">
      <c r="A382" s="59">
        <v>3</v>
      </c>
      <c r="B382" s="59">
        <v>3086</v>
      </c>
      <c r="C382" s="56" t="s">
        <v>424</v>
      </c>
      <c r="D382" s="57">
        <v>42030</v>
      </c>
      <c r="E382" s="59"/>
      <c r="F382" s="59">
        <v>2037</v>
      </c>
      <c r="G382" s="58">
        <v>3492.62</v>
      </c>
      <c r="H382" s="58">
        <v>0</v>
      </c>
      <c r="I382" s="59" t="s">
        <v>496</v>
      </c>
      <c r="J382" s="58">
        <v>0</v>
      </c>
      <c r="K382" s="58">
        <v>0</v>
      </c>
      <c r="L382" s="58">
        <v>0</v>
      </c>
      <c r="M382" s="58">
        <v>0</v>
      </c>
      <c r="N382" s="58">
        <v>0</v>
      </c>
      <c r="O382" s="58">
        <v>0</v>
      </c>
      <c r="P382" s="58">
        <v>0</v>
      </c>
      <c r="Q382" s="58">
        <v>0</v>
      </c>
      <c r="R382" s="58">
        <v>0</v>
      </c>
      <c r="S382" s="58">
        <v>3492.62</v>
      </c>
      <c r="T382" s="58">
        <v>0</v>
      </c>
    </row>
    <row r="383" spans="1:20" s="22" customFormat="1" ht="15">
      <c r="A383" s="59">
        <v>1</v>
      </c>
      <c r="B383" s="59">
        <v>3112</v>
      </c>
      <c r="C383" s="56" t="s">
        <v>324</v>
      </c>
      <c r="D383" s="57">
        <v>42065</v>
      </c>
      <c r="E383" s="59"/>
      <c r="F383" s="59">
        <v>2013</v>
      </c>
      <c r="G383" s="58">
        <v>1572.83</v>
      </c>
      <c r="H383" s="58">
        <v>0</v>
      </c>
      <c r="I383" s="59" t="s">
        <v>496</v>
      </c>
      <c r="J383" s="58">
        <v>0</v>
      </c>
      <c r="K383" s="58">
        <v>0</v>
      </c>
      <c r="L383" s="58">
        <v>0</v>
      </c>
      <c r="M383" s="58">
        <v>0</v>
      </c>
      <c r="N383" s="58">
        <v>0</v>
      </c>
      <c r="O383" s="58">
        <v>0</v>
      </c>
      <c r="P383" s="58">
        <v>0</v>
      </c>
      <c r="Q383" s="58">
        <v>0</v>
      </c>
      <c r="R383" s="58">
        <v>0</v>
      </c>
      <c r="S383" s="58">
        <v>1572.83</v>
      </c>
      <c r="T383" s="58">
        <v>0</v>
      </c>
    </row>
    <row r="384" spans="1:20" s="22" customFormat="1" ht="15">
      <c r="A384" s="59">
        <v>1</v>
      </c>
      <c r="B384" s="59">
        <v>3113</v>
      </c>
      <c r="C384" s="56" t="s">
        <v>325</v>
      </c>
      <c r="D384" s="57">
        <v>42065</v>
      </c>
      <c r="E384" s="59"/>
      <c r="F384" s="59">
        <v>2010</v>
      </c>
      <c r="G384" s="58">
        <v>1572.83</v>
      </c>
      <c r="H384" s="58">
        <v>0</v>
      </c>
      <c r="I384" s="59" t="s">
        <v>496</v>
      </c>
      <c r="J384" s="58">
        <v>0</v>
      </c>
      <c r="K384" s="58">
        <v>0</v>
      </c>
      <c r="L384" s="58">
        <v>0</v>
      </c>
      <c r="M384" s="58">
        <v>0</v>
      </c>
      <c r="N384" s="58">
        <v>0</v>
      </c>
      <c r="O384" s="58">
        <v>0</v>
      </c>
      <c r="P384" s="58">
        <v>0</v>
      </c>
      <c r="Q384" s="58">
        <v>0</v>
      </c>
      <c r="R384" s="58">
        <v>0</v>
      </c>
      <c r="S384" s="58">
        <v>1572.83</v>
      </c>
      <c r="T384" s="58">
        <v>0</v>
      </c>
    </row>
    <row r="385" spans="1:20" s="22" customFormat="1" ht="15">
      <c r="A385" s="59">
        <v>1</v>
      </c>
      <c r="B385" s="59">
        <v>3132</v>
      </c>
      <c r="C385" s="56" t="s">
        <v>326</v>
      </c>
      <c r="D385" s="57">
        <v>42100</v>
      </c>
      <c r="E385" s="59"/>
      <c r="F385" s="59">
        <v>2009</v>
      </c>
      <c r="G385" s="58">
        <v>1572.83</v>
      </c>
      <c r="H385" s="58">
        <v>0</v>
      </c>
      <c r="I385" s="59" t="s">
        <v>496</v>
      </c>
      <c r="J385" s="58">
        <v>0</v>
      </c>
      <c r="K385" s="58">
        <v>0</v>
      </c>
      <c r="L385" s="58">
        <v>0</v>
      </c>
      <c r="M385" s="58">
        <v>0</v>
      </c>
      <c r="N385" s="58">
        <v>0</v>
      </c>
      <c r="O385" s="58">
        <v>0</v>
      </c>
      <c r="P385" s="58">
        <v>0</v>
      </c>
      <c r="Q385" s="58">
        <v>0</v>
      </c>
      <c r="R385" s="58">
        <v>0</v>
      </c>
      <c r="S385" s="58">
        <v>1572.83</v>
      </c>
      <c r="T385" s="58">
        <v>0</v>
      </c>
    </row>
    <row r="386" spans="1:20" s="22" customFormat="1" ht="15">
      <c r="A386" s="59">
        <v>1</v>
      </c>
      <c r="B386" s="59">
        <v>3134</v>
      </c>
      <c r="C386" s="56" t="s">
        <v>327</v>
      </c>
      <c r="D386" s="57">
        <v>42100</v>
      </c>
      <c r="E386" s="59"/>
      <c r="F386" s="59">
        <v>2018</v>
      </c>
      <c r="G386" s="58">
        <v>1572.83</v>
      </c>
      <c r="H386" s="58">
        <v>0</v>
      </c>
      <c r="I386" s="59" t="s">
        <v>496</v>
      </c>
      <c r="J386" s="58">
        <v>0</v>
      </c>
      <c r="K386" s="58">
        <v>0</v>
      </c>
      <c r="L386" s="58">
        <v>0</v>
      </c>
      <c r="M386" s="58">
        <v>0</v>
      </c>
      <c r="N386" s="58">
        <v>0</v>
      </c>
      <c r="O386" s="58">
        <v>0</v>
      </c>
      <c r="P386" s="58">
        <v>0</v>
      </c>
      <c r="Q386" s="58">
        <v>0</v>
      </c>
      <c r="R386" s="58">
        <v>0</v>
      </c>
      <c r="S386" s="58">
        <v>1572.83</v>
      </c>
      <c r="T386" s="58">
        <v>0</v>
      </c>
    </row>
    <row r="387" spans="1:20" s="22" customFormat="1" ht="15">
      <c r="A387" s="59">
        <v>1</v>
      </c>
      <c r="B387" s="59">
        <v>3135</v>
      </c>
      <c r="C387" s="56" t="s">
        <v>328</v>
      </c>
      <c r="D387" s="57">
        <v>42107</v>
      </c>
      <c r="E387" s="59"/>
      <c r="F387" s="59">
        <v>2028</v>
      </c>
      <c r="G387" s="58">
        <v>2736.54</v>
      </c>
      <c r="H387" s="58">
        <v>0</v>
      </c>
      <c r="I387" s="59" t="s">
        <v>496</v>
      </c>
      <c r="J387" s="58">
        <v>1993.92</v>
      </c>
      <c r="K387" s="58">
        <v>0</v>
      </c>
      <c r="L387" s="58">
        <v>0</v>
      </c>
      <c r="M387" s="58">
        <v>0</v>
      </c>
      <c r="N387" s="58">
        <v>0</v>
      </c>
      <c r="O387" s="58">
        <v>0</v>
      </c>
      <c r="P387" s="58">
        <v>0</v>
      </c>
      <c r="Q387" s="58">
        <v>0</v>
      </c>
      <c r="R387" s="58">
        <v>0</v>
      </c>
      <c r="S387" s="58">
        <v>2736.54</v>
      </c>
      <c r="T387" s="58">
        <v>1993.92</v>
      </c>
    </row>
    <row r="388" spans="1:20" s="22" customFormat="1" ht="15">
      <c r="A388" s="59">
        <v>1</v>
      </c>
      <c r="B388" s="59">
        <v>3136</v>
      </c>
      <c r="C388" s="56" t="s">
        <v>329</v>
      </c>
      <c r="D388" s="57">
        <v>42107</v>
      </c>
      <c r="E388" s="59"/>
      <c r="F388" s="59">
        <v>2016</v>
      </c>
      <c r="G388" s="58">
        <v>1572.83</v>
      </c>
      <c r="H388" s="58">
        <v>0</v>
      </c>
      <c r="I388" s="59" t="s">
        <v>496</v>
      </c>
      <c r="J388" s="58">
        <v>1107.73</v>
      </c>
      <c r="K388" s="58">
        <v>0</v>
      </c>
      <c r="L388" s="58">
        <v>0</v>
      </c>
      <c r="M388" s="58">
        <v>0</v>
      </c>
      <c r="N388" s="58">
        <v>0</v>
      </c>
      <c r="O388" s="58">
        <v>0</v>
      </c>
      <c r="P388" s="58">
        <v>0</v>
      </c>
      <c r="Q388" s="58">
        <v>0</v>
      </c>
      <c r="R388" s="58">
        <v>0</v>
      </c>
      <c r="S388" s="58">
        <v>1572.83</v>
      </c>
      <c r="T388" s="58">
        <v>1107.73</v>
      </c>
    </row>
    <row r="389" spans="1:20" s="22" customFormat="1" ht="15">
      <c r="A389" s="59">
        <v>1</v>
      </c>
      <c r="B389" s="59">
        <v>3137</v>
      </c>
      <c r="C389" s="56" t="s">
        <v>330</v>
      </c>
      <c r="D389" s="57">
        <v>42107</v>
      </c>
      <c r="E389" s="59"/>
      <c r="F389" s="59">
        <v>2009</v>
      </c>
      <c r="G389" s="58">
        <v>1572.83</v>
      </c>
      <c r="H389" s="58">
        <v>0</v>
      </c>
      <c r="I389" s="59" t="s">
        <v>496</v>
      </c>
      <c r="J389" s="58">
        <v>0</v>
      </c>
      <c r="K389" s="58">
        <v>0</v>
      </c>
      <c r="L389" s="58">
        <v>0</v>
      </c>
      <c r="M389" s="58">
        <v>0</v>
      </c>
      <c r="N389" s="58">
        <v>0</v>
      </c>
      <c r="O389" s="58">
        <v>0</v>
      </c>
      <c r="P389" s="58">
        <v>0</v>
      </c>
      <c r="Q389" s="58">
        <v>0</v>
      </c>
      <c r="R389" s="58">
        <v>0</v>
      </c>
      <c r="S389" s="58">
        <v>1572.83</v>
      </c>
      <c r="T389" s="58">
        <v>0</v>
      </c>
    </row>
    <row r="390" spans="1:20" s="22" customFormat="1" ht="15">
      <c r="A390" s="59">
        <v>1</v>
      </c>
      <c r="B390" s="59">
        <v>3138</v>
      </c>
      <c r="C390" s="56" t="s">
        <v>331</v>
      </c>
      <c r="D390" s="57">
        <v>42107</v>
      </c>
      <c r="E390" s="59"/>
      <c r="F390" s="59">
        <v>2018</v>
      </c>
      <c r="G390" s="58">
        <v>1572.83</v>
      </c>
      <c r="H390" s="58">
        <v>0</v>
      </c>
      <c r="I390" s="59" t="s">
        <v>496</v>
      </c>
      <c r="J390" s="58">
        <v>708.95</v>
      </c>
      <c r="K390" s="58">
        <v>0</v>
      </c>
      <c r="L390" s="58">
        <v>0</v>
      </c>
      <c r="M390" s="58">
        <v>0</v>
      </c>
      <c r="N390" s="58">
        <v>0</v>
      </c>
      <c r="O390" s="58">
        <v>0</v>
      </c>
      <c r="P390" s="58">
        <v>0</v>
      </c>
      <c r="Q390" s="58">
        <v>0</v>
      </c>
      <c r="R390" s="58">
        <v>0</v>
      </c>
      <c r="S390" s="58">
        <v>1572.83</v>
      </c>
      <c r="T390" s="58">
        <v>708.95</v>
      </c>
    </row>
    <row r="391" spans="1:20" s="22" customFormat="1" ht="15">
      <c r="A391" s="59">
        <v>1</v>
      </c>
      <c r="B391" s="59">
        <v>3139</v>
      </c>
      <c r="C391" s="56" t="s">
        <v>332</v>
      </c>
      <c r="D391" s="57">
        <v>42107</v>
      </c>
      <c r="E391" s="59"/>
      <c r="F391" s="59">
        <v>2018</v>
      </c>
      <c r="G391" s="58">
        <v>1572.83</v>
      </c>
      <c r="H391" s="58">
        <v>0</v>
      </c>
      <c r="I391" s="59" t="s">
        <v>496</v>
      </c>
      <c r="J391" s="58">
        <v>0</v>
      </c>
      <c r="K391" s="58">
        <v>0</v>
      </c>
      <c r="L391" s="58">
        <v>0</v>
      </c>
      <c r="M391" s="58">
        <v>0</v>
      </c>
      <c r="N391" s="58">
        <v>0</v>
      </c>
      <c r="O391" s="58">
        <v>0</v>
      </c>
      <c r="P391" s="58">
        <v>0</v>
      </c>
      <c r="Q391" s="58">
        <v>0</v>
      </c>
      <c r="R391" s="58">
        <v>0</v>
      </c>
      <c r="S391" s="58">
        <v>1572.83</v>
      </c>
      <c r="T391" s="58">
        <v>0</v>
      </c>
    </row>
    <row r="392" spans="1:20" s="22" customFormat="1" ht="15">
      <c r="A392" s="59">
        <v>1</v>
      </c>
      <c r="B392" s="59">
        <v>3141</v>
      </c>
      <c r="C392" s="56" t="s">
        <v>333</v>
      </c>
      <c r="D392" s="57">
        <v>42110</v>
      </c>
      <c r="E392" s="59"/>
      <c r="F392" s="59">
        <v>2009</v>
      </c>
      <c r="G392" s="58">
        <v>1572.83</v>
      </c>
      <c r="H392" s="58">
        <v>0</v>
      </c>
      <c r="I392" s="59" t="s">
        <v>496</v>
      </c>
      <c r="J392" s="58">
        <v>0</v>
      </c>
      <c r="K392" s="58">
        <v>0</v>
      </c>
      <c r="L392" s="58">
        <v>0</v>
      </c>
      <c r="M392" s="58">
        <v>0</v>
      </c>
      <c r="N392" s="58">
        <v>0</v>
      </c>
      <c r="O392" s="58">
        <v>0</v>
      </c>
      <c r="P392" s="58">
        <v>0</v>
      </c>
      <c r="Q392" s="58">
        <v>0</v>
      </c>
      <c r="R392" s="58">
        <v>0</v>
      </c>
      <c r="S392" s="58">
        <v>1572.83</v>
      </c>
      <c r="T392" s="58">
        <v>0</v>
      </c>
    </row>
    <row r="393" spans="1:20" s="22" customFormat="1" ht="15">
      <c r="A393" s="59">
        <v>1</v>
      </c>
      <c r="B393" s="59">
        <v>3147</v>
      </c>
      <c r="C393" s="56" t="s">
        <v>334</v>
      </c>
      <c r="D393" s="57">
        <v>42128</v>
      </c>
      <c r="E393" s="59"/>
      <c r="F393" s="59">
        <v>2003</v>
      </c>
      <c r="G393" s="58">
        <v>1073</v>
      </c>
      <c r="H393" s="58">
        <v>0</v>
      </c>
      <c r="I393" s="59" t="s">
        <v>496</v>
      </c>
      <c r="J393" s="58">
        <v>0</v>
      </c>
      <c r="K393" s="58">
        <v>0</v>
      </c>
      <c r="L393" s="58">
        <v>0</v>
      </c>
      <c r="M393" s="58">
        <v>0</v>
      </c>
      <c r="N393" s="58">
        <v>0</v>
      </c>
      <c r="O393" s="58">
        <v>0</v>
      </c>
      <c r="P393" s="58">
        <v>0</v>
      </c>
      <c r="Q393" s="58">
        <v>0</v>
      </c>
      <c r="R393" s="58">
        <v>0</v>
      </c>
      <c r="S393" s="58">
        <v>1073</v>
      </c>
      <c r="T393" s="58">
        <v>0</v>
      </c>
    </row>
    <row r="394" spans="1:20" s="22" customFormat="1" ht="15">
      <c r="A394" s="59">
        <v>1</v>
      </c>
      <c r="B394" s="59">
        <v>3150</v>
      </c>
      <c r="C394" s="56" t="s">
        <v>335</v>
      </c>
      <c r="D394" s="57">
        <v>42128</v>
      </c>
      <c r="E394" s="59"/>
      <c r="F394" s="59">
        <v>2003</v>
      </c>
      <c r="G394" s="58">
        <v>1073</v>
      </c>
      <c r="H394" s="58">
        <v>0</v>
      </c>
      <c r="I394" s="59" t="s">
        <v>496</v>
      </c>
      <c r="J394" s="58">
        <v>0</v>
      </c>
      <c r="K394" s="58">
        <v>0</v>
      </c>
      <c r="L394" s="58">
        <v>0</v>
      </c>
      <c r="M394" s="58">
        <v>0</v>
      </c>
      <c r="N394" s="58">
        <v>0</v>
      </c>
      <c r="O394" s="58">
        <v>0</v>
      </c>
      <c r="P394" s="58">
        <v>0</v>
      </c>
      <c r="Q394" s="58">
        <v>0</v>
      </c>
      <c r="R394" s="58">
        <v>0</v>
      </c>
      <c r="S394" s="58">
        <v>1073</v>
      </c>
      <c r="T394" s="58">
        <v>0</v>
      </c>
    </row>
    <row r="395" spans="1:20" s="22" customFormat="1" ht="15">
      <c r="A395" s="59">
        <v>1</v>
      </c>
      <c r="B395" s="59">
        <v>3152</v>
      </c>
      <c r="C395" s="56" t="s">
        <v>336</v>
      </c>
      <c r="D395" s="57">
        <v>42128</v>
      </c>
      <c r="E395" s="59"/>
      <c r="F395" s="59">
        <v>2003</v>
      </c>
      <c r="G395" s="58">
        <v>1073</v>
      </c>
      <c r="H395" s="58">
        <v>0</v>
      </c>
      <c r="I395" s="59" t="s">
        <v>496</v>
      </c>
      <c r="J395" s="58">
        <v>0</v>
      </c>
      <c r="K395" s="58">
        <v>0</v>
      </c>
      <c r="L395" s="58">
        <v>0</v>
      </c>
      <c r="M395" s="58">
        <v>0</v>
      </c>
      <c r="N395" s="58">
        <v>0</v>
      </c>
      <c r="O395" s="58">
        <v>0</v>
      </c>
      <c r="P395" s="58">
        <v>0</v>
      </c>
      <c r="Q395" s="58">
        <v>0</v>
      </c>
      <c r="R395" s="58">
        <v>0</v>
      </c>
      <c r="S395" s="58">
        <v>1073</v>
      </c>
      <c r="T395" s="58">
        <v>0</v>
      </c>
    </row>
    <row r="396" spans="1:20" s="22" customFormat="1" ht="15">
      <c r="A396" s="59">
        <v>1</v>
      </c>
      <c r="B396" s="59">
        <v>3154</v>
      </c>
      <c r="C396" s="56" t="s">
        <v>337</v>
      </c>
      <c r="D396" s="57">
        <v>42128</v>
      </c>
      <c r="E396" s="59"/>
      <c r="F396" s="59">
        <v>2003</v>
      </c>
      <c r="G396" s="58">
        <v>1073</v>
      </c>
      <c r="H396" s="58">
        <v>0</v>
      </c>
      <c r="I396" s="59" t="s">
        <v>496</v>
      </c>
      <c r="J396" s="58">
        <v>0</v>
      </c>
      <c r="K396" s="58">
        <v>0</v>
      </c>
      <c r="L396" s="58">
        <v>0</v>
      </c>
      <c r="M396" s="58">
        <v>0</v>
      </c>
      <c r="N396" s="58">
        <v>0</v>
      </c>
      <c r="O396" s="58">
        <v>0</v>
      </c>
      <c r="P396" s="58">
        <v>0</v>
      </c>
      <c r="Q396" s="58">
        <v>0</v>
      </c>
      <c r="R396" s="58">
        <v>0</v>
      </c>
      <c r="S396" s="58">
        <v>1073</v>
      </c>
      <c r="T396" s="58">
        <v>0</v>
      </c>
    </row>
    <row r="397" spans="1:20" s="22" customFormat="1" ht="15">
      <c r="A397" s="59">
        <v>1</v>
      </c>
      <c r="B397" s="59">
        <v>3155</v>
      </c>
      <c r="C397" s="56" t="s">
        <v>338</v>
      </c>
      <c r="D397" s="57">
        <v>42128</v>
      </c>
      <c r="E397" s="59"/>
      <c r="F397" s="59">
        <v>2036</v>
      </c>
      <c r="G397" s="58">
        <v>4763.66</v>
      </c>
      <c r="H397" s="58">
        <v>0</v>
      </c>
      <c r="I397" s="59" t="s">
        <v>496</v>
      </c>
      <c r="J397" s="58">
        <v>0</v>
      </c>
      <c r="K397" s="58">
        <v>0</v>
      </c>
      <c r="L397" s="58">
        <v>0</v>
      </c>
      <c r="M397" s="58">
        <v>0</v>
      </c>
      <c r="N397" s="58">
        <v>0</v>
      </c>
      <c r="O397" s="58">
        <v>0</v>
      </c>
      <c r="P397" s="58">
        <v>0</v>
      </c>
      <c r="Q397" s="58">
        <v>0</v>
      </c>
      <c r="R397" s="58">
        <v>0</v>
      </c>
      <c r="S397" s="58">
        <v>4763.66</v>
      </c>
      <c r="T397" s="58">
        <v>0</v>
      </c>
    </row>
    <row r="398" spans="1:20" s="22" customFormat="1" ht="15">
      <c r="A398" s="59">
        <v>1</v>
      </c>
      <c r="B398" s="59">
        <v>3156</v>
      </c>
      <c r="C398" s="56" t="s">
        <v>339</v>
      </c>
      <c r="D398" s="57">
        <v>42128</v>
      </c>
      <c r="E398" s="59"/>
      <c r="F398" s="59">
        <v>2003</v>
      </c>
      <c r="G398" s="58">
        <v>1073</v>
      </c>
      <c r="H398" s="58">
        <v>0</v>
      </c>
      <c r="I398" s="59" t="s">
        <v>496</v>
      </c>
      <c r="J398" s="58">
        <v>0</v>
      </c>
      <c r="K398" s="58">
        <v>0</v>
      </c>
      <c r="L398" s="58">
        <v>0</v>
      </c>
      <c r="M398" s="58">
        <v>0</v>
      </c>
      <c r="N398" s="58">
        <v>0</v>
      </c>
      <c r="O398" s="58">
        <v>0</v>
      </c>
      <c r="P398" s="58">
        <v>0</v>
      </c>
      <c r="Q398" s="58">
        <v>0</v>
      </c>
      <c r="R398" s="58">
        <v>0</v>
      </c>
      <c r="S398" s="58">
        <v>1073</v>
      </c>
      <c r="T398" s="58">
        <v>0</v>
      </c>
    </row>
    <row r="399" spans="1:20" s="22" customFormat="1" ht="15">
      <c r="A399" s="59">
        <v>1</v>
      </c>
      <c r="B399" s="59">
        <v>3158</v>
      </c>
      <c r="C399" s="56" t="s">
        <v>340</v>
      </c>
      <c r="D399" s="57">
        <v>42128</v>
      </c>
      <c r="E399" s="59"/>
      <c r="F399" s="59">
        <v>2035</v>
      </c>
      <c r="G399" s="58">
        <v>4763.66</v>
      </c>
      <c r="H399" s="58">
        <v>0</v>
      </c>
      <c r="I399" s="59" t="s">
        <v>496</v>
      </c>
      <c r="J399" s="58">
        <v>0</v>
      </c>
      <c r="K399" s="58">
        <v>0</v>
      </c>
      <c r="L399" s="58">
        <v>0</v>
      </c>
      <c r="M399" s="58">
        <v>0</v>
      </c>
      <c r="N399" s="58">
        <v>0</v>
      </c>
      <c r="O399" s="58">
        <v>0</v>
      </c>
      <c r="P399" s="58">
        <v>0</v>
      </c>
      <c r="Q399" s="58">
        <v>0</v>
      </c>
      <c r="R399" s="58">
        <v>0</v>
      </c>
      <c r="S399" s="58">
        <v>4763.66</v>
      </c>
      <c r="T399" s="58">
        <v>0</v>
      </c>
    </row>
    <row r="400" spans="1:20" s="22" customFormat="1" ht="15">
      <c r="A400" s="59">
        <v>1</v>
      </c>
      <c r="B400" s="59">
        <v>3159</v>
      </c>
      <c r="C400" s="56" t="s">
        <v>341</v>
      </c>
      <c r="D400" s="57">
        <v>42128</v>
      </c>
      <c r="E400" s="59"/>
      <c r="F400" s="59">
        <v>2018</v>
      </c>
      <c r="G400" s="58">
        <v>1572.83</v>
      </c>
      <c r="H400" s="58">
        <v>0</v>
      </c>
      <c r="I400" s="59" t="s">
        <v>496</v>
      </c>
      <c r="J400" s="58">
        <v>0</v>
      </c>
      <c r="K400" s="58">
        <v>0</v>
      </c>
      <c r="L400" s="58">
        <v>0</v>
      </c>
      <c r="M400" s="58">
        <v>0</v>
      </c>
      <c r="N400" s="58">
        <v>0</v>
      </c>
      <c r="O400" s="58">
        <v>0</v>
      </c>
      <c r="P400" s="58">
        <v>0</v>
      </c>
      <c r="Q400" s="58">
        <v>0</v>
      </c>
      <c r="R400" s="58">
        <v>0</v>
      </c>
      <c r="S400" s="58">
        <v>1572.83</v>
      </c>
      <c r="T400" s="58">
        <v>0</v>
      </c>
    </row>
    <row r="401" spans="1:20" s="22" customFormat="1" ht="15">
      <c r="A401" s="59">
        <v>1</v>
      </c>
      <c r="B401" s="59">
        <v>3160</v>
      </c>
      <c r="C401" s="56" t="s">
        <v>342</v>
      </c>
      <c r="D401" s="57">
        <v>42128</v>
      </c>
      <c r="E401" s="59"/>
      <c r="F401" s="59">
        <v>2018</v>
      </c>
      <c r="G401" s="58">
        <v>1572.83</v>
      </c>
      <c r="H401" s="58">
        <v>0</v>
      </c>
      <c r="I401" s="59" t="s">
        <v>496</v>
      </c>
      <c r="J401" s="58">
        <v>0</v>
      </c>
      <c r="K401" s="58">
        <v>0</v>
      </c>
      <c r="L401" s="58">
        <v>0</v>
      </c>
      <c r="M401" s="58">
        <v>0</v>
      </c>
      <c r="N401" s="58">
        <v>0</v>
      </c>
      <c r="O401" s="58">
        <v>0</v>
      </c>
      <c r="P401" s="58">
        <v>0</v>
      </c>
      <c r="Q401" s="58">
        <v>0</v>
      </c>
      <c r="R401" s="58">
        <v>0</v>
      </c>
      <c r="S401" s="58">
        <v>1572.83</v>
      </c>
      <c r="T401" s="58">
        <v>0</v>
      </c>
    </row>
    <row r="402" spans="1:20" s="22" customFormat="1" ht="15">
      <c r="A402" s="59">
        <v>1</v>
      </c>
      <c r="B402" s="59">
        <v>3164</v>
      </c>
      <c r="C402" s="56" t="s">
        <v>343</v>
      </c>
      <c r="D402" s="57">
        <v>42128</v>
      </c>
      <c r="E402" s="59"/>
      <c r="F402" s="59">
        <v>2018</v>
      </c>
      <c r="G402" s="58">
        <v>1572.83</v>
      </c>
      <c r="H402" s="58">
        <v>0</v>
      </c>
      <c r="I402" s="59" t="s">
        <v>496</v>
      </c>
      <c r="J402" s="58">
        <v>0</v>
      </c>
      <c r="K402" s="58">
        <v>0</v>
      </c>
      <c r="L402" s="58">
        <v>0</v>
      </c>
      <c r="M402" s="58">
        <v>0</v>
      </c>
      <c r="N402" s="58">
        <v>0</v>
      </c>
      <c r="O402" s="58">
        <v>0</v>
      </c>
      <c r="P402" s="58">
        <v>0</v>
      </c>
      <c r="Q402" s="58">
        <v>0</v>
      </c>
      <c r="R402" s="58">
        <v>0</v>
      </c>
      <c r="S402" s="58">
        <v>1572.83</v>
      </c>
      <c r="T402" s="58">
        <v>0</v>
      </c>
    </row>
    <row r="403" spans="1:20" s="22" customFormat="1" ht="15">
      <c r="A403" s="59">
        <v>1</v>
      </c>
      <c r="B403" s="59">
        <v>3165</v>
      </c>
      <c r="C403" s="56" t="s">
        <v>344</v>
      </c>
      <c r="D403" s="57">
        <v>42128</v>
      </c>
      <c r="E403" s="59"/>
      <c r="F403" s="59">
        <v>2018</v>
      </c>
      <c r="G403" s="58">
        <v>1572.83</v>
      </c>
      <c r="H403" s="58">
        <v>0</v>
      </c>
      <c r="I403" s="59" t="s">
        <v>496</v>
      </c>
      <c r="J403" s="58">
        <v>0</v>
      </c>
      <c r="K403" s="58">
        <v>0</v>
      </c>
      <c r="L403" s="58">
        <v>0</v>
      </c>
      <c r="M403" s="58">
        <v>0</v>
      </c>
      <c r="N403" s="58">
        <v>0</v>
      </c>
      <c r="O403" s="58">
        <v>0</v>
      </c>
      <c r="P403" s="58">
        <v>0</v>
      </c>
      <c r="Q403" s="58">
        <v>0</v>
      </c>
      <c r="R403" s="58">
        <v>0</v>
      </c>
      <c r="S403" s="58">
        <v>1572.83</v>
      </c>
      <c r="T403" s="58">
        <v>0</v>
      </c>
    </row>
    <row r="404" spans="1:20" s="22" customFormat="1" ht="15">
      <c r="A404" s="59">
        <v>1</v>
      </c>
      <c r="B404" s="59">
        <v>3167</v>
      </c>
      <c r="C404" s="56" t="s">
        <v>345</v>
      </c>
      <c r="D404" s="57">
        <v>42128</v>
      </c>
      <c r="E404" s="59"/>
      <c r="F404" s="59">
        <v>2035</v>
      </c>
      <c r="G404" s="58">
        <v>4763.66</v>
      </c>
      <c r="H404" s="58">
        <v>0</v>
      </c>
      <c r="I404" s="59" t="s">
        <v>496</v>
      </c>
      <c r="J404" s="58">
        <v>1993.92</v>
      </c>
      <c r="K404" s="58">
        <v>0</v>
      </c>
      <c r="L404" s="58">
        <v>0</v>
      </c>
      <c r="M404" s="58">
        <v>0</v>
      </c>
      <c r="N404" s="58">
        <v>0</v>
      </c>
      <c r="O404" s="58">
        <v>0</v>
      </c>
      <c r="P404" s="58">
        <v>0</v>
      </c>
      <c r="Q404" s="58">
        <v>0</v>
      </c>
      <c r="R404" s="58">
        <v>0</v>
      </c>
      <c r="S404" s="58">
        <v>4763.66</v>
      </c>
      <c r="T404" s="58">
        <v>1993.92</v>
      </c>
    </row>
    <row r="405" spans="1:20" s="22" customFormat="1" ht="15">
      <c r="A405" s="59">
        <v>1</v>
      </c>
      <c r="B405" s="59">
        <v>3169</v>
      </c>
      <c r="C405" s="56" t="s">
        <v>346</v>
      </c>
      <c r="D405" s="57">
        <v>42128</v>
      </c>
      <c r="E405" s="59"/>
      <c r="F405" s="59">
        <v>2003</v>
      </c>
      <c r="G405" s="58">
        <v>1073</v>
      </c>
      <c r="H405" s="58">
        <v>0</v>
      </c>
      <c r="I405" s="59" t="s">
        <v>496</v>
      </c>
      <c r="J405" s="58">
        <v>0</v>
      </c>
      <c r="K405" s="58">
        <v>0</v>
      </c>
      <c r="L405" s="58">
        <v>0</v>
      </c>
      <c r="M405" s="58">
        <v>0</v>
      </c>
      <c r="N405" s="58">
        <v>0</v>
      </c>
      <c r="O405" s="58">
        <v>0</v>
      </c>
      <c r="P405" s="58">
        <v>0</v>
      </c>
      <c r="Q405" s="58">
        <v>0</v>
      </c>
      <c r="R405" s="58">
        <v>0</v>
      </c>
      <c r="S405" s="58">
        <v>1073</v>
      </c>
      <c r="T405" s="58">
        <v>0</v>
      </c>
    </row>
    <row r="406" spans="1:20" s="22" customFormat="1" ht="15">
      <c r="A406" s="59">
        <v>1</v>
      </c>
      <c r="B406" s="59">
        <v>3171</v>
      </c>
      <c r="C406" s="56" t="s">
        <v>347</v>
      </c>
      <c r="D406" s="57">
        <v>42128</v>
      </c>
      <c r="E406" s="59"/>
      <c r="F406" s="59">
        <v>2018</v>
      </c>
      <c r="G406" s="58">
        <v>1572.83</v>
      </c>
      <c r="H406" s="58">
        <v>0</v>
      </c>
      <c r="I406" s="59" t="s">
        <v>496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8">
        <v>0</v>
      </c>
      <c r="P406" s="58">
        <v>0</v>
      </c>
      <c r="Q406" s="58">
        <v>0</v>
      </c>
      <c r="R406" s="58">
        <v>0</v>
      </c>
      <c r="S406" s="58">
        <v>1572.83</v>
      </c>
      <c r="T406" s="58">
        <v>0</v>
      </c>
    </row>
    <row r="407" spans="1:20" s="22" customFormat="1" ht="15">
      <c r="A407" s="59">
        <v>1</v>
      </c>
      <c r="B407" s="59">
        <v>3172</v>
      </c>
      <c r="C407" s="56" t="s">
        <v>348</v>
      </c>
      <c r="D407" s="57">
        <v>42128</v>
      </c>
      <c r="E407" s="59"/>
      <c r="F407" s="59">
        <v>2003</v>
      </c>
      <c r="G407" s="58">
        <v>1073</v>
      </c>
      <c r="H407" s="58">
        <v>0</v>
      </c>
      <c r="I407" s="59" t="s">
        <v>496</v>
      </c>
      <c r="J407" s="58">
        <v>0</v>
      </c>
      <c r="K407" s="58">
        <v>0</v>
      </c>
      <c r="L407" s="58">
        <v>0</v>
      </c>
      <c r="M407" s="58">
        <v>0</v>
      </c>
      <c r="N407" s="58">
        <v>0</v>
      </c>
      <c r="O407" s="58">
        <v>0</v>
      </c>
      <c r="P407" s="58">
        <v>0</v>
      </c>
      <c r="Q407" s="58">
        <v>0</v>
      </c>
      <c r="R407" s="58">
        <v>0</v>
      </c>
      <c r="S407" s="58">
        <v>1073</v>
      </c>
      <c r="T407" s="58">
        <v>0</v>
      </c>
    </row>
    <row r="408" spans="1:20" s="22" customFormat="1" ht="15">
      <c r="A408" s="59">
        <v>1</v>
      </c>
      <c r="B408" s="59">
        <v>3175</v>
      </c>
      <c r="C408" s="56" t="s">
        <v>349</v>
      </c>
      <c r="D408" s="57">
        <v>42128</v>
      </c>
      <c r="E408" s="59"/>
      <c r="F408" s="59">
        <v>2035</v>
      </c>
      <c r="G408" s="58">
        <v>4763.66</v>
      </c>
      <c r="H408" s="58">
        <v>0</v>
      </c>
      <c r="I408" s="59" t="s">
        <v>496</v>
      </c>
      <c r="J408" s="58">
        <v>1993.92</v>
      </c>
      <c r="K408" s="58">
        <v>0</v>
      </c>
      <c r="L408" s="58">
        <v>0</v>
      </c>
      <c r="M408" s="58">
        <v>0</v>
      </c>
      <c r="N408" s="58">
        <v>0</v>
      </c>
      <c r="O408" s="58">
        <v>0</v>
      </c>
      <c r="P408" s="58">
        <v>0</v>
      </c>
      <c r="Q408" s="58">
        <v>0</v>
      </c>
      <c r="R408" s="58">
        <v>0</v>
      </c>
      <c r="S408" s="58">
        <v>4763.66</v>
      </c>
      <c r="T408" s="58">
        <v>1993.92</v>
      </c>
    </row>
    <row r="409" spans="1:20" s="22" customFormat="1" ht="15">
      <c r="A409" s="59">
        <v>1</v>
      </c>
      <c r="B409" s="59">
        <v>3177</v>
      </c>
      <c r="C409" s="56" t="s">
        <v>350</v>
      </c>
      <c r="D409" s="57">
        <v>42135</v>
      </c>
      <c r="E409" s="59"/>
      <c r="F409" s="59">
        <v>2036</v>
      </c>
      <c r="G409" s="58">
        <v>4763.66</v>
      </c>
      <c r="H409" s="58">
        <v>0</v>
      </c>
      <c r="I409" s="59" t="s">
        <v>496</v>
      </c>
      <c r="J409" s="58">
        <v>1993.92</v>
      </c>
      <c r="K409" s="58">
        <v>0</v>
      </c>
      <c r="L409" s="58">
        <v>0</v>
      </c>
      <c r="M409" s="58">
        <v>0</v>
      </c>
      <c r="N409" s="58">
        <v>0</v>
      </c>
      <c r="O409" s="58">
        <v>0</v>
      </c>
      <c r="P409" s="58">
        <v>0</v>
      </c>
      <c r="Q409" s="58">
        <v>0</v>
      </c>
      <c r="R409" s="58">
        <v>0</v>
      </c>
      <c r="S409" s="58">
        <v>4763.66</v>
      </c>
      <c r="T409" s="58">
        <v>1993.92</v>
      </c>
    </row>
    <row r="410" spans="1:20" s="22" customFormat="1" ht="15">
      <c r="A410" s="59">
        <v>1</v>
      </c>
      <c r="B410" s="59">
        <v>3178</v>
      </c>
      <c r="C410" s="56" t="s">
        <v>351</v>
      </c>
      <c r="D410" s="57">
        <v>42142</v>
      </c>
      <c r="E410" s="59"/>
      <c r="F410" s="59">
        <v>2036</v>
      </c>
      <c r="G410" s="58">
        <v>4763.66</v>
      </c>
      <c r="H410" s="58">
        <v>0</v>
      </c>
      <c r="I410" s="59" t="s">
        <v>496</v>
      </c>
      <c r="J410" s="58">
        <v>1993.92</v>
      </c>
      <c r="K410" s="58">
        <v>0</v>
      </c>
      <c r="L410" s="58">
        <v>0</v>
      </c>
      <c r="M410" s="58">
        <v>0</v>
      </c>
      <c r="N410" s="58">
        <v>0</v>
      </c>
      <c r="O410" s="58">
        <v>0</v>
      </c>
      <c r="P410" s="58">
        <v>0</v>
      </c>
      <c r="Q410" s="58">
        <v>0</v>
      </c>
      <c r="R410" s="58">
        <v>0</v>
      </c>
      <c r="S410" s="58">
        <v>4763.66</v>
      </c>
      <c r="T410" s="58">
        <v>1993.92</v>
      </c>
    </row>
    <row r="411" spans="1:20" s="22" customFormat="1" ht="15">
      <c r="A411" s="59">
        <v>1</v>
      </c>
      <c r="B411" s="59">
        <v>3180</v>
      </c>
      <c r="C411" s="56" t="s">
        <v>352</v>
      </c>
      <c r="D411" s="57">
        <v>42156</v>
      </c>
      <c r="E411" s="59"/>
      <c r="F411" s="59">
        <v>2036</v>
      </c>
      <c r="G411" s="58">
        <v>4763.66</v>
      </c>
      <c r="H411" s="58">
        <v>0</v>
      </c>
      <c r="I411" s="59" t="s">
        <v>496</v>
      </c>
      <c r="J411" s="58">
        <v>1993.92</v>
      </c>
      <c r="K411" s="58">
        <v>0</v>
      </c>
      <c r="L411" s="58">
        <v>0</v>
      </c>
      <c r="M411" s="58">
        <v>0</v>
      </c>
      <c r="N411" s="58">
        <v>0</v>
      </c>
      <c r="O411" s="58">
        <v>0</v>
      </c>
      <c r="P411" s="58">
        <v>0</v>
      </c>
      <c r="Q411" s="58">
        <v>0</v>
      </c>
      <c r="R411" s="58">
        <v>0</v>
      </c>
      <c r="S411" s="58">
        <v>4763.66</v>
      </c>
      <c r="T411" s="58">
        <v>1993.92</v>
      </c>
    </row>
    <row r="412" spans="1:20" s="22" customFormat="1" ht="15">
      <c r="A412" s="59">
        <v>1</v>
      </c>
      <c r="B412" s="59">
        <v>3182</v>
      </c>
      <c r="C412" s="56" t="s">
        <v>353</v>
      </c>
      <c r="D412" s="57">
        <v>42186</v>
      </c>
      <c r="E412" s="59"/>
      <c r="F412" s="59">
        <v>2018</v>
      </c>
      <c r="G412" s="58">
        <v>1572.83</v>
      </c>
      <c r="H412" s="58">
        <v>0</v>
      </c>
      <c r="I412" s="59" t="s">
        <v>496</v>
      </c>
      <c r="J412" s="58">
        <v>0</v>
      </c>
      <c r="K412" s="58">
        <v>0</v>
      </c>
      <c r="L412" s="58">
        <v>0</v>
      </c>
      <c r="M412" s="58">
        <v>0</v>
      </c>
      <c r="N412" s="58">
        <v>0</v>
      </c>
      <c r="O412" s="58">
        <v>0</v>
      </c>
      <c r="P412" s="58">
        <v>0</v>
      </c>
      <c r="Q412" s="58">
        <v>0</v>
      </c>
      <c r="R412" s="58">
        <v>0</v>
      </c>
      <c r="S412" s="58">
        <v>1572.83</v>
      </c>
      <c r="T412" s="58">
        <v>0</v>
      </c>
    </row>
    <row r="413" spans="1:20" s="22" customFormat="1" ht="15">
      <c r="A413" s="59">
        <v>1</v>
      </c>
      <c r="B413" s="59">
        <v>3183</v>
      </c>
      <c r="C413" s="56" t="s">
        <v>354</v>
      </c>
      <c r="D413" s="57">
        <v>42192</v>
      </c>
      <c r="E413" s="59"/>
      <c r="F413" s="59">
        <v>2012</v>
      </c>
      <c r="G413" s="58">
        <v>1572.83</v>
      </c>
      <c r="H413" s="58">
        <v>0</v>
      </c>
      <c r="I413" s="59" t="s">
        <v>496</v>
      </c>
      <c r="J413" s="58">
        <v>930.5</v>
      </c>
      <c r="K413" s="58">
        <v>0</v>
      </c>
      <c r="L413" s="58">
        <v>0</v>
      </c>
      <c r="M413" s="58">
        <v>0</v>
      </c>
      <c r="N413" s="58">
        <v>0</v>
      </c>
      <c r="O413" s="58">
        <v>0</v>
      </c>
      <c r="P413" s="58">
        <v>0</v>
      </c>
      <c r="Q413" s="58">
        <v>0</v>
      </c>
      <c r="R413" s="58">
        <v>0</v>
      </c>
      <c r="S413" s="58">
        <v>1572.83</v>
      </c>
      <c r="T413" s="58">
        <v>930.5</v>
      </c>
    </row>
    <row r="414" spans="1:20" s="22" customFormat="1" ht="15">
      <c r="A414" s="59">
        <v>1</v>
      </c>
      <c r="B414" s="59">
        <v>3194</v>
      </c>
      <c r="C414" s="56" t="s">
        <v>355</v>
      </c>
      <c r="D414" s="57">
        <v>42226</v>
      </c>
      <c r="E414" s="59"/>
      <c r="F414" s="59">
        <v>2025</v>
      </c>
      <c r="G414" s="58">
        <v>2736.54</v>
      </c>
      <c r="H414" s="58">
        <v>0</v>
      </c>
      <c r="I414" s="59" t="s">
        <v>496</v>
      </c>
      <c r="J414" s="58">
        <v>0</v>
      </c>
      <c r="K414" s="58">
        <v>0</v>
      </c>
      <c r="L414" s="58">
        <v>0</v>
      </c>
      <c r="M414" s="58">
        <v>0</v>
      </c>
      <c r="N414" s="58">
        <v>0</v>
      </c>
      <c r="O414" s="58">
        <v>0</v>
      </c>
      <c r="P414" s="58">
        <v>5739.47</v>
      </c>
      <c r="Q414" s="58">
        <v>0</v>
      </c>
      <c r="R414" s="58">
        <v>0</v>
      </c>
      <c r="S414" s="58">
        <v>2736.54</v>
      </c>
      <c r="T414" s="58">
        <v>5739.47</v>
      </c>
    </row>
    <row r="415" spans="1:20" s="22" customFormat="1" ht="15">
      <c r="A415" s="59">
        <v>3</v>
      </c>
      <c r="B415" s="59">
        <v>3228</v>
      </c>
      <c r="C415" s="56" t="s">
        <v>481</v>
      </c>
      <c r="D415" s="57">
        <v>42706</v>
      </c>
      <c r="E415" s="59"/>
      <c r="F415" s="59">
        <v>2010</v>
      </c>
      <c r="G415" s="58">
        <v>1572.83</v>
      </c>
      <c r="H415" s="58">
        <v>0</v>
      </c>
      <c r="I415" s="59" t="s">
        <v>496</v>
      </c>
      <c r="J415" s="58">
        <v>0</v>
      </c>
      <c r="K415" s="58">
        <v>0</v>
      </c>
      <c r="L415" s="58">
        <v>0</v>
      </c>
      <c r="M415" s="58">
        <v>0</v>
      </c>
      <c r="N415" s="58">
        <v>0</v>
      </c>
      <c r="O415" s="58">
        <v>0</v>
      </c>
      <c r="P415" s="58">
        <v>0</v>
      </c>
      <c r="Q415" s="58">
        <v>0</v>
      </c>
      <c r="R415" s="58">
        <v>0</v>
      </c>
      <c r="S415" s="58">
        <v>1572.83</v>
      </c>
      <c r="T415" s="58">
        <v>0</v>
      </c>
    </row>
    <row r="416" spans="1:20" s="22" customFormat="1" ht="15">
      <c r="A416" s="59">
        <v>1</v>
      </c>
      <c r="B416" s="59">
        <v>3229</v>
      </c>
      <c r="C416" s="56" t="s">
        <v>361</v>
      </c>
      <c r="D416" s="57">
        <v>42737</v>
      </c>
      <c r="E416" s="59"/>
      <c r="F416" s="59">
        <v>2020</v>
      </c>
      <c r="G416" s="58">
        <v>1572.83</v>
      </c>
      <c r="H416" s="58">
        <v>0</v>
      </c>
      <c r="I416" s="59" t="s">
        <v>496</v>
      </c>
      <c r="J416" s="58">
        <v>0</v>
      </c>
      <c r="K416" s="58">
        <v>0</v>
      </c>
      <c r="L416" s="58">
        <v>0</v>
      </c>
      <c r="M416" s="58">
        <v>0</v>
      </c>
      <c r="N416" s="58">
        <v>0</v>
      </c>
      <c r="O416" s="58">
        <v>0</v>
      </c>
      <c r="P416" s="58">
        <v>0</v>
      </c>
      <c r="Q416" s="58">
        <v>0</v>
      </c>
      <c r="R416" s="58">
        <v>0</v>
      </c>
      <c r="S416" s="58">
        <v>1572.83</v>
      </c>
      <c r="T416" s="58">
        <v>0</v>
      </c>
    </row>
    <row r="417" spans="1:20" s="22" customFormat="1" ht="15">
      <c r="A417" s="59">
        <v>1</v>
      </c>
      <c r="B417" s="59">
        <v>3232</v>
      </c>
      <c r="C417" s="56" t="s">
        <v>362</v>
      </c>
      <c r="D417" s="57">
        <v>42737</v>
      </c>
      <c r="E417" s="59"/>
      <c r="F417" s="59">
        <v>2020</v>
      </c>
      <c r="G417" s="58">
        <v>1572.83</v>
      </c>
      <c r="H417" s="58">
        <v>0</v>
      </c>
      <c r="I417" s="59" t="s">
        <v>496</v>
      </c>
      <c r="J417" s="58">
        <v>0</v>
      </c>
      <c r="K417" s="58">
        <v>0</v>
      </c>
      <c r="L417" s="58">
        <v>0</v>
      </c>
      <c r="M417" s="58">
        <v>0</v>
      </c>
      <c r="N417" s="58">
        <v>0</v>
      </c>
      <c r="O417" s="58">
        <v>0</v>
      </c>
      <c r="P417" s="58">
        <v>0</v>
      </c>
      <c r="Q417" s="58">
        <v>0</v>
      </c>
      <c r="R417" s="58">
        <v>0</v>
      </c>
      <c r="S417" s="58">
        <v>1572.83</v>
      </c>
      <c r="T417" s="58">
        <v>0</v>
      </c>
    </row>
    <row r="418" spans="1:20" s="22" customFormat="1" ht="15">
      <c r="A418" s="59">
        <v>1</v>
      </c>
      <c r="B418" s="59">
        <v>3233</v>
      </c>
      <c r="C418" s="56" t="s">
        <v>363</v>
      </c>
      <c r="D418" s="57">
        <v>42737</v>
      </c>
      <c r="E418" s="59"/>
      <c r="F418" s="59">
        <v>2014</v>
      </c>
      <c r="G418" s="58">
        <v>1572.83</v>
      </c>
      <c r="H418" s="58">
        <v>0</v>
      </c>
      <c r="I418" s="59" t="s">
        <v>496</v>
      </c>
      <c r="J418" s="58">
        <v>0</v>
      </c>
      <c r="K418" s="58">
        <v>0</v>
      </c>
      <c r="L418" s="58">
        <v>0</v>
      </c>
      <c r="M418" s="58">
        <v>0</v>
      </c>
      <c r="N418" s="58">
        <v>0</v>
      </c>
      <c r="O418" s="58">
        <v>0</v>
      </c>
      <c r="P418" s="58">
        <v>0</v>
      </c>
      <c r="Q418" s="58">
        <v>0</v>
      </c>
      <c r="R418" s="58">
        <v>0</v>
      </c>
      <c r="S418" s="58">
        <v>1572.83</v>
      </c>
      <c r="T418" s="58">
        <v>0</v>
      </c>
    </row>
    <row r="419" spans="1:20" s="22" customFormat="1" ht="15">
      <c r="A419" s="59">
        <v>1</v>
      </c>
      <c r="B419" s="59">
        <v>3234</v>
      </c>
      <c r="C419" s="56" t="s">
        <v>364</v>
      </c>
      <c r="D419" s="57">
        <v>42737</v>
      </c>
      <c r="E419" s="59"/>
      <c r="F419" s="59">
        <v>2027</v>
      </c>
      <c r="G419" s="58">
        <v>2736.54</v>
      </c>
      <c r="H419" s="58">
        <v>0</v>
      </c>
      <c r="I419" s="59" t="s">
        <v>496</v>
      </c>
      <c r="J419" s="58">
        <v>1993.92</v>
      </c>
      <c r="K419" s="58">
        <v>0</v>
      </c>
      <c r="L419" s="58">
        <v>0</v>
      </c>
      <c r="M419" s="58">
        <v>0</v>
      </c>
      <c r="N419" s="58">
        <v>0</v>
      </c>
      <c r="O419" s="58">
        <v>0</v>
      </c>
      <c r="P419" s="58">
        <v>0</v>
      </c>
      <c r="Q419" s="58">
        <v>0</v>
      </c>
      <c r="R419" s="58">
        <v>0</v>
      </c>
      <c r="S419" s="58">
        <v>2736.54</v>
      </c>
      <c r="T419" s="58">
        <v>1993.92</v>
      </c>
    </row>
    <row r="420" spans="1:20" s="22" customFormat="1" ht="15">
      <c r="A420" s="59">
        <v>1</v>
      </c>
      <c r="B420" s="59">
        <v>3237</v>
      </c>
      <c r="C420" s="56" t="s">
        <v>365</v>
      </c>
      <c r="D420" s="57">
        <v>42751</v>
      </c>
      <c r="E420" s="59"/>
      <c r="F420" s="59">
        <v>2016</v>
      </c>
      <c r="G420" s="58">
        <v>1572.83</v>
      </c>
      <c r="H420" s="58">
        <v>0</v>
      </c>
      <c r="I420" s="59" t="s">
        <v>496</v>
      </c>
      <c r="J420" s="58">
        <v>0</v>
      </c>
      <c r="K420" s="58">
        <v>0</v>
      </c>
      <c r="L420" s="58">
        <v>0</v>
      </c>
      <c r="M420" s="58">
        <v>0</v>
      </c>
      <c r="N420" s="58">
        <v>0</v>
      </c>
      <c r="O420" s="58">
        <v>0</v>
      </c>
      <c r="P420" s="58">
        <v>0</v>
      </c>
      <c r="Q420" s="58">
        <v>0</v>
      </c>
      <c r="R420" s="58">
        <v>0</v>
      </c>
      <c r="S420" s="58">
        <v>1572.83</v>
      </c>
      <c r="T420" s="58">
        <v>0</v>
      </c>
    </row>
    <row r="421" spans="1:20" s="22" customFormat="1" ht="15">
      <c r="A421" s="59">
        <v>1</v>
      </c>
      <c r="B421" s="59">
        <v>3241</v>
      </c>
      <c r="C421" s="56" t="s">
        <v>366</v>
      </c>
      <c r="D421" s="57">
        <v>42814</v>
      </c>
      <c r="E421" s="59"/>
      <c r="F421" s="59">
        <v>2020</v>
      </c>
      <c r="G421" s="58">
        <v>1572.83</v>
      </c>
      <c r="H421" s="58">
        <v>0</v>
      </c>
      <c r="I421" s="59" t="s">
        <v>496</v>
      </c>
      <c r="J421" s="58">
        <v>0</v>
      </c>
      <c r="K421" s="58">
        <v>0</v>
      </c>
      <c r="L421" s="58">
        <v>0</v>
      </c>
      <c r="M421" s="58">
        <v>0</v>
      </c>
      <c r="N421" s="58">
        <v>0</v>
      </c>
      <c r="O421" s="58">
        <v>0</v>
      </c>
      <c r="P421" s="58">
        <v>0</v>
      </c>
      <c r="Q421" s="58">
        <v>0</v>
      </c>
      <c r="R421" s="58">
        <v>0</v>
      </c>
      <c r="S421" s="58">
        <v>1572.83</v>
      </c>
      <c r="T421" s="58">
        <v>0</v>
      </c>
    </row>
    <row r="422" spans="1:20" s="22" customFormat="1" ht="15">
      <c r="A422" s="59">
        <v>1</v>
      </c>
      <c r="B422" s="59">
        <v>3242</v>
      </c>
      <c r="C422" s="56" t="s">
        <v>367</v>
      </c>
      <c r="D422" s="57">
        <v>42814</v>
      </c>
      <c r="E422" s="59"/>
      <c r="F422" s="59">
        <v>2020</v>
      </c>
      <c r="G422" s="58">
        <v>1572.83</v>
      </c>
      <c r="H422" s="58">
        <v>0</v>
      </c>
      <c r="I422" s="59" t="s">
        <v>496</v>
      </c>
      <c r="J422" s="58">
        <v>0</v>
      </c>
      <c r="K422" s="58">
        <v>0</v>
      </c>
      <c r="L422" s="58">
        <v>0</v>
      </c>
      <c r="M422" s="58">
        <v>0</v>
      </c>
      <c r="N422" s="58">
        <v>0</v>
      </c>
      <c r="O422" s="58">
        <v>0</v>
      </c>
      <c r="P422" s="58">
        <v>0</v>
      </c>
      <c r="Q422" s="58">
        <v>0</v>
      </c>
      <c r="R422" s="58">
        <v>0</v>
      </c>
      <c r="S422" s="58">
        <v>1572.83</v>
      </c>
      <c r="T422" s="58">
        <v>0</v>
      </c>
    </row>
    <row r="423" spans="1:20" s="22" customFormat="1" ht="15">
      <c r="A423" s="59">
        <v>1</v>
      </c>
      <c r="B423" s="59">
        <v>3281</v>
      </c>
      <c r="C423" s="56" t="s">
        <v>376</v>
      </c>
      <c r="D423" s="57">
        <v>42870</v>
      </c>
      <c r="E423" s="59"/>
      <c r="F423" s="59">
        <v>2014</v>
      </c>
      <c r="G423" s="58">
        <v>1572.83</v>
      </c>
      <c r="H423" s="58">
        <v>0</v>
      </c>
      <c r="I423" s="59" t="s">
        <v>496</v>
      </c>
      <c r="J423" s="58">
        <v>0</v>
      </c>
      <c r="K423" s="58">
        <v>0</v>
      </c>
      <c r="L423" s="58">
        <v>0</v>
      </c>
      <c r="M423" s="58">
        <v>0</v>
      </c>
      <c r="N423" s="58">
        <v>0</v>
      </c>
      <c r="O423" s="58">
        <v>0</v>
      </c>
      <c r="P423" s="58">
        <v>0</v>
      </c>
      <c r="Q423" s="58">
        <v>0</v>
      </c>
      <c r="R423" s="58">
        <v>0</v>
      </c>
      <c r="S423" s="58">
        <v>1572.83</v>
      </c>
      <c r="T423" s="58">
        <v>0</v>
      </c>
    </row>
    <row r="424" spans="1:20" s="22" customFormat="1" ht="15">
      <c r="A424" s="59">
        <v>1</v>
      </c>
      <c r="B424" s="59">
        <v>3317</v>
      </c>
      <c r="C424" s="56" t="s">
        <v>383</v>
      </c>
      <c r="D424" s="57">
        <v>42948</v>
      </c>
      <c r="E424" s="59"/>
      <c r="F424" s="59">
        <v>2008</v>
      </c>
      <c r="G424" s="58">
        <v>1572.85</v>
      </c>
      <c r="H424" s="58">
        <v>0</v>
      </c>
      <c r="I424" s="59" t="s">
        <v>496</v>
      </c>
      <c r="J424" s="58">
        <v>0</v>
      </c>
      <c r="K424" s="58">
        <v>0</v>
      </c>
      <c r="L424" s="58">
        <v>0</v>
      </c>
      <c r="M424" s="58">
        <v>0</v>
      </c>
      <c r="N424" s="58">
        <v>0</v>
      </c>
      <c r="O424" s="58">
        <v>0</v>
      </c>
      <c r="P424" s="58">
        <v>0</v>
      </c>
      <c r="Q424" s="58">
        <v>0</v>
      </c>
      <c r="R424" s="58">
        <v>0</v>
      </c>
      <c r="S424" s="58">
        <v>1572.85</v>
      </c>
      <c r="T424" s="58">
        <v>0</v>
      </c>
    </row>
    <row r="425" spans="1:20" s="22" customFormat="1" ht="15">
      <c r="A425" s="59">
        <v>1</v>
      </c>
      <c r="B425" s="59">
        <v>3322</v>
      </c>
      <c r="C425" s="56" t="s">
        <v>385</v>
      </c>
      <c r="D425" s="57">
        <v>42997</v>
      </c>
      <c r="E425" s="59"/>
      <c r="F425" s="59">
        <v>1074</v>
      </c>
      <c r="G425" s="58">
        <v>1572.85</v>
      </c>
      <c r="H425" s="58">
        <v>0</v>
      </c>
      <c r="I425" s="59" t="s">
        <v>496</v>
      </c>
      <c r="J425" s="58">
        <v>0</v>
      </c>
      <c r="K425" s="58">
        <v>0</v>
      </c>
      <c r="L425" s="58">
        <v>0</v>
      </c>
      <c r="M425" s="58">
        <v>0</v>
      </c>
      <c r="N425" s="58">
        <v>0</v>
      </c>
      <c r="O425" s="58">
        <v>0</v>
      </c>
      <c r="P425" s="58">
        <v>0</v>
      </c>
      <c r="Q425" s="58">
        <v>0</v>
      </c>
      <c r="R425" s="58">
        <v>0</v>
      </c>
      <c r="S425" s="58">
        <v>1572.85</v>
      </c>
      <c r="T425" s="58">
        <v>0</v>
      </c>
    </row>
    <row r="426" spans="1:20" s="22" customFormat="1" ht="15">
      <c r="A426" s="59">
        <v>1</v>
      </c>
      <c r="B426" s="59">
        <v>3333</v>
      </c>
      <c r="C426" s="56" t="s">
        <v>391</v>
      </c>
      <c r="D426" s="57">
        <v>43192</v>
      </c>
      <c r="E426" s="59"/>
      <c r="F426" s="59">
        <v>2003</v>
      </c>
      <c r="G426" s="58">
        <v>1178.6199999999999</v>
      </c>
      <c r="H426" s="58">
        <v>0</v>
      </c>
      <c r="I426" s="59" t="s">
        <v>496</v>
      </c>
      <c r="J426" s="58">
        <v>0</v>
      </c>
      <c r="K426" s="58">
        <v>0</v>
      </c>
      <c r="L426" s="58">
        <v>0</v>
      </c>
      <c r="M426" s="58">
        <v>0</v>
      </c>
      <c r="N426" s="58">
        <v>0</v>
      </c>
      <c r="O426" s="58">
        <v>0</v>
      </c>
      <c r="P426" s="58">
        <v>0</v>
      </c>
      <c r="Q426" s="58">
        <v>0</v>
      </c>
      <c r="R426" s="58">
        <v>0</v>
      </c>
      <c r="S426" s="58">
        <v>1178.6199999999999</v>
      </c>
      <c r="T426" s="58">
        <v>0</v>
      </c>
    </row>
    <row r="427" spans="1:20" s="22" customFormat="1" ht="15">
      <c r="A427" s="59">
        <v>1</v>
      </c>
      <c r="B427" s="59">
        <v>3336</v>
      </c>
      <c r="C427" s="56" t="s">
        <v>392</v>
      </c>
      <c r="D427" s="57">
        <v>43255</v>
      </c>
      <c r="E427" s="59"/>
      <c r="F427" s="59">
        <v>2003</v>
      </c>
      <c r="G427" s="58">
        <v>1178.6199999999999</v>
      </c>
      <c r="H427" s="58">
        <v>0</v>
      </c>
      <c r="I427" s="59" t="s">
        <v>496</v>
      </c>
      <c r="J427" s="58">
        <v>0</v>
      </c>
      <c r="K427" s="58">
        <v>0</v>
      </c>
      <c r="L427" s="58">
        <v>0</v>
      </c>
      <c r="M427" s="58">
        <v>0</v>
      </c>
      <c r="N427" s="58">
        <v>0</v>
      </c>
      <c r="O427" s="58">
        <v>0</v>
      </c>
      <c r="P427" s="58">
        <v>0</v>
      </c>
      <c r="Q427" s="58">
        <v>0</v>
      </c>
      <c r="R427" s="58">
        <v>0</v>
      </c>
      <c r="S427" s="58">
        <v>1178.6199999999999</v>
      </c>
      <c r="T427" s="58">
        <v>0</v>
      </c>
    </row>
    <row r="428" spans="1:20" s="22" customFormat="1" ht="15">
      <c r="A428" s="59">
        <v>1</v>
      </c>
      <c r="B428" s="59">
        <v>3339</v>
      </c>
      <c r="C428" s="56" t="s">
        <v>394</v>
      </c>
      <c r="D428" s="57">
        <v>43271</v>
      </c>
      <c r="E428" s="59"/>
      <c r="F428" s="59">
        <v>1164</v>
      </c>
      <c r="G428" s="58">
        <v>2736.54</v>
      </c>
      <c r="H428" s="58">
        <v>0</v>
      </c>
      <c r="I428" s="59" t="s">
        <v>496</v>
      </c>
      <c r="J428" s="58">
        <v>0</v>
      </c>
      <c r="K428" s="58">
        <v>0</v>
      </c>
      <c r="L428" s="58">
        <v>0</v>
      </c>
      <c r="M428" s="58">
        <v>0</v>
      </c>
      <c r="N428" s="58">
        <v>0</v>
      </c>
      <c r="O428" s="58">
        <v>0</v>
      </c>
      <c r="P428" s="58">
        <v>0</v>
      </c>
      <c r="Q428" s="58">
        <v>0</v>
      </c>
      <c r="R428" s="58">
        <v>0</v>
      </c>
      <c r="S428" s="58">
        <v>2736.54</v>
      </c>
      <c r="T428" s="58">
        <v>0</v>
      </c>
    </row>
    <row r="429" spans="1:20" s="22" customFormat="1" ht="15">
      <c r="A429" s="59">
        <v>1</v>
      </c>
      <c r="B429" s="59">
        <v>3344</v>
      </c>
      <c r="C429" s="56" t="s">
        <v>398</v>
      </c>
      <c r="D429" s="57">
        <v>43346</v>
      </c>
      <c r="E429" s="59"/>
      <c r="F429" s="59">
        <v>2042</v>
      </c>
      <c r="G429" s="58">
        <v>1178.6199999999999</v>
      </c>
      <c r="H429" s="58">
        <v>0</v>
      </c>
      <c r="I429" s="59" t="s">
        <v>496</v>
      </c>
      <c r="J429" s="58">
        <v>0</v>
      </c>
      <c r="K429" s="58">
        <v>0</v>
      </c>
      <c r="L429" s="58">
        <v>0</v>
      </c>
      <c r="M429" s="58">
        <v>0</v>
      </c>
      <c r="N429" s="58">
        <v>0</v>
      </c>
      <c r="O429" s="58">
        <v>0</v>
      </c>
      <c r="P429" s="58">
        <v>0</v>
      </c>
      <c r="Q429" s="58">
        <v>0</v>
      </c>
      <c r="R429" s="58">
        <v>0</v>
      </c>
      <c r="S429" s="58">
        <v>1178.6199999999999</v>
      </c>
      <c r="T429" s="58">
        <v>0</v>
      </c>
    </row>
    <row r="430" spans="1:20" s="22" customFormat="1" ht="15">
      <c r="A430" s="59">
        <v>1</v>
      </c>
      <c r="B430" s="59">
        <v>3345</v>
      </c>
      <c r="C430" s="56" t="s">
        <v>399</v>
      </c>
      <c r="D430" s="57">
        <v>43346</v>
      </c>
      <c r="E430" s="59"/>
      <c r="F430" s="59">
        <v>2042</v>
      </c>
      <c r="G430" s="58">
        <v>1178.6199999999999</v>
      </c>
      <c r="H430" s="58">
        <v>0</v>
      </c>
      <c r="I430" s="59" t="s">
        <v>496</v>
      </c>
      <c r="J430" s="58">
        <v>0</v>
      </c>
      <c r="K430" s="58">
        <v>0</v>
      </c>
      <c r="L430" s="58">
        <v>0</v>
      </c>
      <c r="M430" s="58">
        <v>0</v>
      </c>
      <c r="N430" s="58">
        <v>0</v>
      </c>
      <c r="O430" s="58">
        <v>0</v>
      </c>
      <c r="P430" s="58">
        <v>0</v>
      </c>
      <c r="Q430" s="58">
        <v>0</v>
      </c>
      <c r="R430" s="58">
        <v>0</v>
      </c>
      <c r="S430" s="58">
        <v>1178.6199999999999</v>
      </c>
      <c r="T430" s="58">
        <v>0</v>
      </c>
    </row>
    <row r="431" spans="1:20" s="22" customFormat="1" ht="15">
      <c r="A431" s="59">
        <v>1</v>
      </c>
      <c r="B431" s="59">
        <v>3346</v>
      </c>
      <c r="C431" s="56" t="s">
        <v>400</v>
      </c>
      <c r="D431" s="57">
        <v>43346</v>
      </c>
      <c r="E431" s="59"/>
      <c r="F431" s="59">
        <v>2003</v>
      </c>
      <c r="G431" s="58">
        <v>1073</v>
      </c>
      <c r="H431" s="58">
        <v>0</v>
      </c>
      <c r="I431" s="59" t="s">
        <v>496</v>
      </c>
      <c r="J431" s="58">
        <v>0</v>
      </c>
      <c r="K431" s="58">
        <v>0</v>
      </c>
      <c r="L431" s="58">
        <v>0</v>
      </c>
      <c r="M431" s="58">
        <v>0</v>
      </c>
      <c r="N431" s="58">
        <v>0</v>
      </c>
      <c r="O431" s="58">
        <v>0</v>
      </c>
      <c r="P431" s="58">
        <v>0</v>
      </c>
      <c r="Q431" s="58">
        <v>0</v>
      </c>
      <c r="R431" s="58">
        <v>0</v>
      </c>
      <c r="S431" s="58">
        <v>1073</v>
      </c>
      <c r="T431" s="58">
        <v>0</v>
      </c>
    </row>
    <row r="432" spans="1:20" s="22" customFormat="1" ht="15">
      <c r="A432" s="59">
        <v>1</v>
      </c>
      <c r="B432" s="59">
        <v>3348</v>
      </c>
      <c r="C432" s="56" t="s">
        <v>401</v>
      </c>
      <c r="D432" s="57">
        <v>43346</v>
      </c>
      <c r="E432" s="59"/>
      <c r="F432" s="59">
        <v>2042</v>
      </c>
      <c r="G432" s="58">
        <v>1178.6199999999999</v>
      </c>
      <c r="H432" s="58">
        <v>0</v>
      </c>
      <c r="I432" s="59" t="s">
        <v>496</v>
      </c>
      <c r="J432" s="58">
        <v>0</v>
      </c>
      <c r="K432" s="58">
        <v>0</v>
      </c>
      <c r="L432" s="58">
        <v>0</v>
      </c>
      <c r="M432" s="58">
        <v>0</v>
      </c>
      <c r="N432" s="58">
        <v>0</v>
      </c>
      <c r="O432" s="58">
        <v>0</v>
      </c>
      <c r="P432" s="58">
        <v>0</v>
      </c>
      <c r="Q432" s="58">
        <v>0</v>
      </c>
      <c r="R432" s="58">
        <v>0</v>
      </c>
      <c r="S432" s="58">
        <v>1178.6199999999999</v>
      </c>
      <c r="T432" s="58">
        <v>0</v>
      </c>
    </row>
    <row r="433" spans="1:20" s="22" customFormat="1" ht="15">
      <c r="A433" s="59">
        <v>1</v>
      </c>
      <c r="B433" s="59">
        <v>3349</v>
      </c>
      <c r="C433" s="56" t="s">
        <v>402</v>
      </c>
      <c r="D433" s="57">
        <v>43346</v>
      </c>
      <c r="E433" s="59"/>
      <c r="F433" s="59">
        <v>2003</v>
      </c>
      <c r="G433" s="58">
        <v>1073</v>
      </c>
      <c r="H433" s="58">
        <v>0</v>
      </c>
      <c r="I433" s="59" t="s">
        <v>496</v>
      </c>
      <c r="J433" s="58">
        <v>0</v>
      </c>
      <c r="K433" s="58">
        <v>0</v>
      </c>
      <c r="L433" s="58">
        <v>0</v>
      </c>
      <c r="M433" s="58">
        <v>0</v>
      </c>
      <c r="N433" s="58">
        <v>0</v>
      </c>
      <c r="O433" s="58">
        <v>0</v>
      </c>
      <c r="P433" s="58">
        <v>0</v>
      </c>
      <c r="Q433" s="58">
        <v>0</v>
      </c>
      <c r="R433" s="58">
        <v>0</v>
      </c>
      <c r="S433" s="58">
        <v>1073</v>
      </c>
      <c r="T433" s="58">
        <v>0</v>
      </c>
    </row>
    <row r="434" spans="1:20" s="22" customFormat="1" ht="15">
      <c r="A434" s="59">
        <v>1</v>
      </c>
      <c r="B434" s="59">
        <v>3351</v>
      </c>
      <c r="C434" s="56" t="s">
        <v>403</v>
      </c>
      <c r="D434" s="57">
        <v>43346</v>
      </c>
      <c r="E434" s="59"/>
      <c r="F434" s="59">
        <v>2003</v>
      </c>
      <c r="G434" s="58">
        <v>1073</v>
      </c>
      <c r="H434" s="58">
        <v>0</v>
      </c>
      <c r="I434" s="59" t="s">
        <v>496</v>
      </c>
      <c r="J434" s="58">
        <v>0</v>
      </c>
      <c r="K434" s="58">
        <v>0</v>
      </c>
      <c r="L434" s="58">
        <v>0</v>
      </c>
      <c r="M434" s="58">
        <v>0</v>
      </c>
      <c r="N434" s="58">
        <v>0</v>
      </c>
      <c r="O434" s="58">
        <v>0</v>
      </c>
      <c r="P434" s="58">
        <v>0</v>
      </c>
      <c r="Q434" s="58">
        <v>0</v>
      </c>
      <c r="R434" s="58">
        <v>0</v>
      </c>
      <c r="S434" s="58">
        <v>1073</v>
      </c>
      <c r="T434" s="58">
        <v>0</v>
      </c>
    </row>
    <row r="435" spans="1:20" s="22" customFormat="1" ht="15">
      <c r="A435" s="59">
        <v>1</v>
      </c>
      <c r="B435" s="59">
        <v>3352</v>
      </c>
      <c r="C435" s="56" t="s">
        <v>404</v>
      </c>
      <c r="D435" s="57">
        <v>43346</v>
      </c>
      <c r="E435" s="59"/>
      <c r="F435" s="59">
        <v>1140</v>
      </c>
      <c r="G435" s="58">
        <v>1572.84</v>
      </c>
      <c r="H435" s="58">
        <v>0</v>
      </c>
      <c r="I435" s="59" t="s">
        <v>496</v>
      </c>
      <c r="J435" s="58">
        <v>0</v>
      </c>
      <c r="K435" s="58">
        <v>0</v>
      </c>
      <c r="L435" s="58">
        <v>0</v>
      </c>
      <c r="M435" s="58">
        <v>0</v>
      </c>
      <c r="N435" s="58">
        <v>0</v>
      </c>
      <c r="O435" s="58">
        <v>0</v>
      </c>
      <c r="P435" s="58">
        <v>0</v>
      </c>
      <c r="Q435" s="58">
        <v>0</v>
      </c>
      <c r="R435" s="58">
        <v>0</v>
      </c>
      <c r="S435" s="58">
        <v>1572.84</v>
      </c>
      <c r="T435" s="58">
        <v>0</v>
      </c>
    </row>
    <row r="436" spans="1:20" s="22" customFormat="1" ht="15">
      <c r="A436" s="59">
        <v>1</v>
      </c>
      <c r="B436" s="59">
        <v>3353</v>
      </c>
      <c r="C436" s="56" t="s">
        <v>405</v>
      </c>
      <c r="D436" s="57">
        <v>43346</v>
      </c>
      <c r="E436" s="59"/>
      <c r="F436" s="59">
        <v>2003</v>
      </c>
      <c r="G436" s="58">
        <v>1178.6199999999999</v>
      </c>
      <c r="H436" s="58">
        <v>0</v>
      </c>
      <c r="I436" s="59" t="s">
        <v>496</v>
      </c>
      <c r="J436" s="58">
        <v>0</v>
      </c>
      <c r="K436" s="58">
        <v>0</v>
      </c>
      <c r="L436" s="58">
        <v>0</v>
      </c>
      <c r="M436" s="58">
        <v>0</v>
      </c>
      <c r="N436" s="58">
        <v>0</v>
      </c>
      <c r="O436" s="58">
        <v>0</v>
      </c>
      <c r="P436" s="58">
        <v>0</v>
      </c>
      <c r="Q436" s="58">
        <v>0</v>
      </c>
      <c r="R436" s="58">
        <v>0</v>
      </c>
      <c r="S436" s="58">
        <v>1178.6199999999999</v>
      </c>
      <c r="T436" s="58">
        <v>0</v>
      </c>
    </row>
    <row r="437" spans="1:20" s="22" customFormat="1" ht="15">
      <c r="A437" s="59">
        <v>1</v>
      </c>
      <c r="B437" s="59">
        <v>3354</v>
      </c>
      <c r="C437" s="56" t="s">
        <v>406</v>
      </c>
      <c r="D437" s="57">
        <v>43362</v>
      </c>
      <c r="E437" s="59"/>
      <c r="F437" s="59">
        <v>2003</v>
      </c>
      <c r="G437" s="58">
        <v>1073</v>
      </c>
      <c r="H437" s="58">
        <v>0</v>
      </c>
      <c r="I437" s="59" t="s">
        <v>496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8">
        <v>0</v>
      </c>
      <c r="P437" s="58">
        <v>0</v>
      </c>
      <c r="Q437" s="58">
        <v>0</v>
      </c>
      <c r="R437" s="58">
        <v>0</v>
      </c>
      <c r="S437" s="58">
        <v>1073</v>
      </c>
      <c r="T437" s="58">
        <v>0</v>
      </c>
    </row>
    <row r="438" spans="1:20" s="22" customFormat="1" ht="15">
      <c r="A438" s="59">
        <v>1</v>
      </c>
      <c r="B438" s="59">
        <v>3355</v>
      </c>
      <c r="C438" s="56" t="s">
        <v>407</v>
      </c>
      <c r="D438" s="57">
        <v>43362</v>
      </c>
      <c r="E438" s="59"/>
      <c r="F438" s="59">
        <v>2042</v>
      </c>
      <c r="G438" s="58">
        <v>1178.6199999999999</v>
      </c>
      <c r="H438" s="58">
        <v>0</v>
      </c>
      <c r="I438" s="59" t="s">
        <v>496</v>
      </c>
      <c r="J438" s="58">
        <v>0</v>
      </c>
      <c r="K438" s="58">
        <v>0</v>
      </c>
      <c r="L438" s="58">
        <v>0</v>
      </c>
      <c r="M438" s="58">
        <v>0</v>
      </c>
      <c r="N438" s="58">
        <v>0</v>
      </c>
      <c r="O438" s="58">
        <v>0</v>
      </c>
      <c r="P438" s="58">
        <v>0</v>
      </c>
      <c r="Q438" s="58">
        <v>0</v>
      </c>
      <c r="R438" s="58">
        <v>0</v>
      </c>
      <c r="S438" s="58">
        <v>1178.6199999999999</v>
      </c>
      <c r="T438" s="58">
        <v>0</v>
      </c>
    </row>
    <row r="439" spans="1:20" s="22" customFormat="1" ht="15">
      <c r="A439" s="59">
        <v>1</v>
      </c>
      <c r="B439" s="59">
        <v>3356</v>
      </c>
      <c r="C439" s="56" t="s">
        <v>408</v>
      </c>
      <c r="D439" s="57">
        <v>43362</v>
      </c>
      <c r="E439" s="59"/>
      <c r="F439" s="59">
        <v>2003</v>
      </c>
      <c r="G439" s="58">
        <v>1073</v>
      </c>
      <c r="H439" s="58">
        <v>0</v>
      </c>
      <c r="I439" s="59" t="s">
        <v>496</v>
      </c>
      <c r="J439" s="58">
        <v>0</v>
      </c>
      <c r="K439" s="58">
        <v>0</v>
      </c>
      <c r="L439" s="58">
        <v>0</v>
      </c>
      <c r="M439" s="58">
        <v>0</v>
      </c>
      <c r="N439" s="58">
        <v>0</v>
      </c>
      <c r="O439" s="58">
        <v>0</v>
      </c>
      <c r="P439" s="58">
        <v>0</v>
      </c>
      <c r="Q439" s="58">
        <v>0</v>
      </c>
      <c r="R439" s="58">
        <v>0</v>
      </c>
      <c r="S439" s="58">
        <v>1073</v>
      </c>
      <c r="T439" s="58">
        <v>0</v>
      </c>
    </row>
    <row r="440" spans="1:20" s="22" customFormat="1" ht="15">
      <c r="A440" s="59">
        <v>1</v>
      </c>
      <c r="B440" s="59">
        <v>3364</v>
      </c>
      <c r="C440" s="56" t="s">
        <v>413</v>
      </c>
      <c r="D440" s="57">
        <v>43699</v>
      </c>
      <c r="E440" s="59"/>
      <c r="F440" s="59">
        <v>2003</v>
      </c>
      <c r="G440" s="58">
        <v>1073</v>
      </c>
      <c r="H440" s="58">
        <v>0</v>
      </c>
      <c r="I440" s="59" t="s">
        <v>496</v>
      </c>
      <c r="J440" s="58">
        <v>0</v>
      </c>
      <c r="K440" s="58">
        <v>0</v>
      </c>
      <c r="L440" s="58">
        <v>0</v>
      </c>
      <c r="M440" s="58">
        <v>0</v>
      </c>
      <c r="N440" s="58">
        <v>0</v>
      </c>
      <c r="O440" s="58">
        <v>0</v>
      </c>
      <c r="P440" s="58">
        <v>0</v>
      </c>
      <c r="Q440" s="58">
        <v>0</v>
      </c>
      <c r="R440" s="58">
        <v>0</v>
      </c>
      <c r="S440" s="58">
        <v>1073</v>
      </c>
      <c r="T440" s="58">
        <v>0</v>
      </c>
    </row>
    <row r="441" spans="1:20" s="22" customFormat="1" ht="15">
      <c r="A441" s="59">
        <v>1</v>
      </c>
      <c r="B441" s="59">
        <v>3376</v>
      </c>
      <c r="C441" s="56" t="s">
        <v>689</v>
      </c>
      <c r="D441" s="57">
        <v>44158</v>
      </c>
      <c r="E441" s="59"/>
      <c r="F441" s="59">
        <v>2003</v>
      </c>
      <c r="G441" s="58">
        <v>1073</v>
      </c>
      <c r="H441" s="58">
        <v>0</v>
      </c>
      <c r="I441" s="59" t="s">
        <v>496</v>
      </c>
      <c r="J441" s="58">
        <v>0</v>
      </c>
      <c r="K441" s="58">
        <v>0</v>
      </c>
      <c r="L441" s="58">
        <v>0</v>
      </c>
      <c r="M441" s="58">
        <v>0</v>
      </c>
      <c r="N441" s="58">
        <v>0</v>
      </c>
      <c r="O441" s="58">
        <v>0</v>
      </c>
      <c r="P441" s="58">
        <v>0</v>
      </c>
      <c r="Q441" s="58">
        <v>0</v>
      </c>
      <c r="R441" s="58">
        <v>0</v>
      </c>
      <c r="S441" s="58">
        <v>1073</v>
      </c>
      <c r="T441" s="58">
        <v>0</v>
      </c>
    </row>
    <row r="442" spans="1:20" s="22" customFormat="1" ht="15">
      <c r="A442" s="59">
        <v>1</v>
      </c>
      <c r="B442" s="59">
        <v>2274</v>
      </c>
      <c r="C442" s="56" t="s">
        <v>128</v>
      </c>
      <c r="D442" s="57">
        <v>37883</v>
      </c>
      <c r="E442" s="59"/>
      <c r="F442" s="59">
        <v>1179</v>
      </c>
      <c r="G442" s="58" t="s">
        <v>717</v>
      </c>
      <c r="H442" s="58">
        <v>0</v>
      </c>
      <c r="I442" s="59" t="s">
        <v>495</v>
      </c>
      <c r="J442" s="58">
        <v>0</v>
      </c>
      <c r="K442" s="58">
        <v>0</v>
      </c>
      <c r="L442" s="58">
        <v>0</v>
      </c>
      <c r="M442" s="58">
        <v>0</v>
      </c>
      <c r="N442" s="58">
        <v>0</v>
      </c>
      <c r="O442" s="58">
        <v>0</v>
      </c>
      <c r="P442" s="58">
        <v>9570.82</v>
      </c>
      <c r="Q442" s="58">
        <v>0</v>
      </c>
      <c r="R442" s="58">
        <v>0</v>
      </c>
      <c r="S442" s="58">
        <v>0</v>
      </c>
      <c r="T442" s="58">
        <v>9570.82</v>
      </c>
    </row>
    <row r="443" spans="1:20" s="22" customFormat="1" ht="15">
      <c r="A443" s="59">
        <v>1</v>
      </c>
      <c r="B443" s="59">
        <v>2280</v>
      </c>
      <c r="C443" s="56" t="s">
        <v>129</v>
      </c>
      <c r="D443" s="57">
        <v>38335</v>
      </c>
      <c r="E443" s="59"/>
      <c r="F443" s="59">
        <v>2051</v>
      </c>
      <c r="G443" s="58" t="s">
        <v>717</v>
      </c>
      <c r="H443" s="58">
        <v>0</v>
      </c>
      <c r="I443" s="59" t="s">
        <v>495</v>
      </c>
      <c r="J443" s="58">
        <v>0</v>
      </c>
      <c r="K443" s="58">
        <v>0</v>
      </c>
      <c r="L443" s="58">
        <v>0</v>
      </c>
      <c r="M443" s="58">
        <v>0</v>
      </c>
      <c r="N443" s="58">
        <v>0</v>
      </c>
      <c r="O443" s="58">
        <v>548.59</v>
      </c>
      <c r="P443" s="58">
        <v>2194.37</v>
      </c>
      <c r="Q443" s="58">
        <v>0</v>
      </c>
      <c r="R443" s="58">
        <v>0</v>
      </c>
      <c r="S443" s="58">
        <v>548.59</v>
      </c>
      <c r="T443" s="58">
        <v>2194.37</v>
      </c>
    </row>
    <row r="444" spans="1:20" s="22" customFormat="1" ht="15">
      <c r="A444" s="59">
        <v>1</v>
      </c>
      <c r="B444" s="59">
        <v>2291</v>
      </c>
      <c r="C444" s="56" t="s">
        <v>130</v>
      </c>
      <c r="D444" s="57">
        <v>38657</v>
      </c>
      <c r="E444" s="59"/>
      <c r="F444" s="59">
        <v>1235</v>
      </c>
      <c r="G444" s="58" t="s">
        <v>717</v>
      </c>
      <c r="H444" s="58">
        <v>0</v>
      </c>
      <c r="I444" s="59" t="s">
        <v>495</v>
      </c>
      <c r="J444" s="58">
        <v>0</v>
      </c>
      <c r="K444" s="58">
        <v>0</v>
      </c>
      <c r="L444" s="58">
        <v>0</v>
      </c>
      <c r="M444" s="58">
        <v>0</v>
      </c>
      <c r="N444" s="58">
        <v>0</v>
      </c>
      <c r="O444" s="58">
        <v>759.59</v>
      </c>
      <c r="P444" s="58">
        <v>3038.35</v>
      </c>
      <c r="Q444" s="58">
        <v>0</v>
      </c>
      <c r="R444" s="58">
        <v>0</v>
      </c>
      <c r="S444" s="58">
        <v>759.59</v>
      </c>
      <c r="T444" s="58">
        <v>3038.35</v>
      </c>
    </row>
    <row r="445" spans="1:20" s="22" customFormat="1" ht="15">
      <c r="A445" s="59">
        <v>1</v>
      </c>
      <c r="B445" s="59">
        <v>2295</v>
      </c>
      <c r="C445" s="56" t="s">
        <v>131</v>
      </c>
      <c r="D445" s="57">
        <v>38657</v>
      </c>
      <c r="E445" s="59"/>
      <c r="F445" s="59">
        <v>1235</v>
      </c>
      <c r="G445" s="58" t="s">
        <v>717</v>
      </c>
      <c r="H445" s="58">
        <v>0</v>
      </c>
      <c r="I445" s="59" t="s">
        <v>495</v>
      </c>
      <c r="J445" s="58">
        <v>0</v>
      </c>
      <c r="K445" s="58">
        <v>0</v>
      </c>
      <c r="L445" s="58">
        <v>0</v>
      </c>
      <c r="M445" s="58">
        <v>0</v>
      </c>
      <c r="N445" s="58">
        <v>0</v>
      </c>
      <c r="O445" s="58">
        <v>759.59</v>
      </c>
      <c r="P445" s="58">
        <v>3038.35</v>
      </c>
      <c r="Q445" s="58">
        <v>0</v>
      </c>
      <c r="R445" s="58">
        <v>0</v>
      </c>
      <c r="S445" s="58">
        <v>759.59</v>
      </c>
      <c r="T445" s="58">
        <v>3038.35</v>
      </c>
    </row>
    <row r="446" spans="1:20" s="22" customFormat="1" ht="15">
      <c r="A446" s="59">
        <v>1</v>
      </c>
      <c r="B446" s="59">
        <v>2308</v>
      </c>
      <c r="C446" s="56" t="s">
        <v>132</v>
      </c>
      <c r="D446" s="57">
        <v>38749</v>
      </c>
      <c r="E446" s="59"/>
      <c r="F446" s="59">
        <v>2048</v>
      </c>
      <c r="G446" s="58" t="s">
        <v>717</v>
      </c>
      <c r="H446" s="58">
        <v>0</v>
      </c>
      <c r="I446" s="59" t="s">
        <v>495</v>
      </c>
      <c r="J446" s="58">
        <v>0</v>
      </c>
      <c r="K446" s="58">
        <v>0</v>
      </c>
      <c r="L446" s="58">
        <v>0</v>
      </c>
      <c r="M446" s="58">
        <v>0</v>
      </c>
      <c r="N446" s="58">
        <v>0</v>
      </c>
      <c r="O446" s="58">
        <v>253.2</v>
      </c>
      <c r="P446" s="58">
        <v>1012.78</v>
      </c>
      <c r="Q446" s="58">
        <v>0</v>
      </c>
      <c r="R446" s="58">
        <v>0</v>
      </c>
      <c r="S446" s="58">
        <v>253.2</v>
      </c>
      <c r="T446" s="58">
        <v>1012.78</v>
      </c>
    </row>
    <row r="447" spans="1:20" s="22" customFormat="1" ht="15">
      <c r="A447" s="59">
        <v>1</v>
      </c>
      <c r="B447" s="59">
        <v>2504</v>
      </c>
      <c r="C447" s="56" t="s">
        <v>167</v>
      </c>
      <c r="D447" s="57">
        <v>39576</v>
      </c>
      <c r="E447" s="59"/>
      <c r="F447" s="59">
        <v>2048</v>
      </c>
      <c r="G447" s="58" t="s">
        <v>717</v>
      </c>
      <c r="H447" s="58">
        <v>0</v>
      </c>
      <c r="I447" s="59" t="s">
        <v>495</v>
      </c>
      <c r="J447" s="58">
        <v>0</v>
      </c>
      <c r="K447" s="58">
        <v>0</v>
      </c>
      <c r="L447" s="58">
        <v>0</v>
      </c>
      <c r="M447" s="58">
        <v>0</v>
      </c>
      <c r="N447" s="58">
        <v>0</v>
      </c>
      <c r="O447" s="58">
        <v>253.2</v>
      </c>
      <c r="P447" s="58">
        <v>1012.78</v>
      </c>
      <c r="Q447" s="58">
        <v>0</v>
      </c>
      <c r="R447" s="58">
        <v>0</v>
      </c>
      <c r="S447" s="58">
        <v>253.2</v>
      </c>
      <c r="T447" s="58">
        <v>1012.78</v>
      </c>
    </row>
    <row r="448" spans="1:20" s="22" customFormat="1" ht="15">
      <c r="A448" s="59">
        <v>1</v>
      </c>
      <c r="B448" s="59">
        <v>2506</v>
      </c>
      <c r="C448" s="56" t="s">
        <v>168</v>
      </c>
      <c r="D448" s="57">
        <v>39576</v>
      </c>
      <c r="E448" s="59"/>
      <c r="F448" s="59">
        <v>2048</v>
      </c>
      <c r="G448" s="58" t="s">
        <v>717</v>
      </c>
      <c r="H448" s="58">
        <v>0</v>
      </c>
      <c r="I448" s="59" t="s">
        <v>495</v>
      </c>
      <c r="J448" s="58">
        <v>0</v>
      </c>
      <c r="K448" s="58">
        <v>0</v>
      </c>
      <c r="L448" s="58">
        <v>0</v>
      </c>
      <c r="M448" s="58">
        <v>0</v>
      </c>
      <c r="N448" s="58">
        <v>0</v>
      </c>
      <c r="O448" s="58">
        <v>253.2</v>
      </c>
      <c r="P448" s="58">
        <v>1012.78</v>
      </c>
      <c r="Q448" s="58">
        <v>0</v>
      </c>
      <c r="R448" s="58">
        <v>0</v>
      </c>
      <c r="S448" s="58">
        <v>253.2</v>
      </c>
      <c r="T448" s="58">
        <v>1012.78</v>
      </c>
    </row>
    <row r="449" spans="1:20" s="22" customFormat="1" ht="15">
      <c r="A449" s="59">
        <v>1</v>
      </c>
      <c r="B449" s="59">
        <v>2507</v>
      </c>
      <c r="C449" s="56" t="s">
        <v>169</v>
      </c>
      <c r="D449" s="57">
        <v>39576</v>
      </c>
      <c r="E449" s="59"/>
      <c r="F449" s="59">
        <v>2048</v>
      </c>
      <c r="G449" s="58" t="s">
        <v>717</v>
      </c>
      <c r="H449" s="58">
        <v>0</v>
      </c>
      <c r="I449" s="59" t="s">
        <v>495</v>
      </c>
      <c r="J449" s="58">
        <v>0</v>
      </c>
      <c r="K449" s="58">
        <v>0</v>
      </c>
      <c r="L449" s="58">
        <v>0</v>
      </c>
      <c r="M449" s="58">
        <v>0</v>
      </c>
      <c r="N449" s="58">
        <v>0</v>
      </c>
      <c r="O449" s="58">
        <v>253.2</v>
      </c>
      <c r="P449" s="58">
        <v>1012.78</v>
      </c>
      <c r="Q449" s="58">
        <v>0</v>
      </c>
      <c r="R449" s="58">
        <v>0</v>
      </c>
      <c r="S449" s="58">
        <v>253.2</v>
      </c>
      <c r="T449" s="58">
        <v>1012.78</v>
      </c>
    </row>
    <row r="450" spans="1:20" s="22" customFormat="1" ht="15">
      <c r="A450" s="59">
        <v>1</v>
      </c>
      <c r="B450" s="59">
        <v>2508</v>
      </c>
      <c r="C450" s="56" t="s">
        <v>170</v>
      </c>
      <c r="D450" s="57">
        <v>39576</v>
      </c>
      <c r="E450" s="59"/>
      <c r="F450" s="59">
        <v>2048</v>
      </c>
      <c r="G450" s="58" t="s">
        <v>717</v>
      </c>
      <c r="H450" s="58">
        <v>0</v>
      </c>
      <c r="I450" s="59" t="s">
        <v>495</v>
      </c>
      <c r="J450" s="58">
        <v>0</v>
      </c>
      <c r="K450" s="58">
        <v>0</v>
      </c>
      <c r="L450" s="58">
        <v>0</v>
      </c>
      <c r="M450" s="58">
        <v>0</v>
      </c>
      <c r="N450" s="58">
        <v>0</v>
      </c>
      <c r="O450" s="58">
        <v>253.2</v>
      </c>
      <c r="P450" s="58">
        <v>1012.78</v>
      </c>
      <c r="Q450" s="58">
        <v>0</v>
      </c>
      <c r="R450" s="58">
        <v>0</v>
      </c>
      <c r="S450" s="58">
        <v>253.2</v>
      </c>
      <c r="T450" s="58">
        <v>1012.78</v>
      </c>
    </row>
    <row r="451" spans="1:20" s="22" customFormat="1" ht="15">
      <c r="A451" s="59">
        <v>1</v>
      </c>
      <c r="B451" s="59">
        <v>2509</v>
      </c>
      <c r="C451" s="56" t="s">
        <v>171</v>
      </c>
      <c r="D451" s="57">
        <v>39576</v>
      </c>
      <c r="E451" s="59"/>
      <c r="F451" s="59">
        <v>2048</v>
      </c>
      <c r="G451" s="58" t="s">
        <v>717</v>
      </c>
      <c r="H451" s="58">
        <v>0</v>
      </c>
      <c r="I451" s="59" t="s">
        <v>495</v>
      </c>
      <c r="J451" s="58">
        <v>0</v>
      </c>
      <c r="K451" s="58">
        <v>0</v>
      </c>
      <c r="L451" s="58">
        <v>0</v>
      </c>
      <c r="M451" s="58">
        <v>0</v>
      </c>
      <c r="N451" s="58">
        <v>0</v>
      </c>
      <c r="O451" s="58">
        <v>253.2</v>
      </c>
      <c r="P451" s="58">
        <v>1012.78</v>
      </c>
      <c r="Q451" s="58">
        <v>0</v>
      </c>
      <c r="R451" s="58">
        <v>0</v>
      </c>
      <c r="S451" s="58">
        <v>253.2</v>
      </c>
      <c r="T451" s="58">
        <v>1012.78</v>
      </c>
    </row>
    <row r="452" spans="1:20" s="22" customFormat="1" ht="15">
      <c r="A452" s="59">
        <v>1</v>
      </c>
      <c r="B452" s="59">
        <v>2715</v>
      </c>
      <c r="C452" s="56" t="s">
        <v>210</v>
      </c>
      <c r="D452" s="57">
        <v>39738</v>
      </c>
      <c r="E452" s="59"/>
      <c r="F452" s="59">
        <v>2048</v>
      </c>
      <c r="G452" s="58" t="s">
        <v>717</v>
      </c>
      <c r="H452" s="58">
        <v>0</v>
      </c>
      <c r="I452" s="59" t="s">
        <v>495</v>
      </c>
      <c r="J452" s="58">
        <v>0</v>
      </c>
      <c r="K452" s="58">
        <v>0</v>
      </c>
      <c r="L452" s="58">
        <v>0</v>
      </c>
      <c r="M452" s="58">
        <v>0</v>
      </c>
      <c r="N452" s="58">
        <v>0</v>
      </c>
      <c r="O452" s="58">
        <v>253.2</v>
      </c>
      <c r="P452" s="58">
        <v>1012.78</v>
      </c>
      <c r="Q452" s="58">
        <v>0</v>
      </c>
      <c r="R452" s="58">
        <v>0</v>
      </c>
      <c r="S452" s="58">
        <v>253.2</v>
      </c>
      <c r="T452" s="58">
        <v>1012.78</v>
      </c>
    </row>
    <row r="453" spans="1:20" s="22" customFormat="1" ht="15">
      <c r="A453" s="59">
        <v>1</v>
      </c>
      <c r="B453" s="59">
        <v>2952</v>
      </c>
      <c r="C453" s="56" t="s">
        <v>284</v>
      </c>
      <c r="D453" s="57">
        <v>41589</v>
      </c>
      <c r="E453" s="59"/>
      <c r="F453" s="59">
        <v>1235</v>
      </c>
      <c r="G453" s="58" t="s">
        <v>717</v>
      </c>
      <c r="H453" s="58">
        <v>0</v>
      </c>
      <c r="I453" s="59" t="s">
        <v>495</v>
      </c>
      <c r="J453" s="58">
        <v>0</v>
      </c>
      <c r="K453" s="58">
        <v>0</v>
      </c>
      <c r="L453" s="58">
        <v>0</v>
      </c>
      <c r="M453" s="58">
        <v>0</v>
      </c>
      <c r="N453" s="58">
        <v>0</v>
      </c>
      <c r="O453" s="58">
        <v>759.59</v>
      </c>
      <c r="P453" s="58">
        <v>3038.35</v>
      </c>
      <c r="Q453" s="58">
        <v>0</v>
      </c>
      <c r="R453" s="58">
        <v>0</v>
      </c>
      <c r="S453" s="58">
        <v>759.59</v>
      </c>
      <c r="T453" s="58">
        <v>3038.35</v>
      </c>
    </row>
    <row r="454" spans="1:20" s="22" customFormat="1" ht="15">
      <c r="A454" s="59">
        <v>1</v>
      </c>
      <c r="B454" s="59">
        <v>3081</v>
      </c>
      <c r="C454" s="56" t="s">
        <v>320</v>
      </c>
      <c r="D454" s="57">
        <v>42024</v>
      </c>
      <c r="E454" s="59"/>
      <c r="F454" s="59">
        <v>2047</v>
      </c>
      <c r="G454" s="58" t="s">
        <v>717</v>
      </c>
      <c r="H454" s="58">
        <v>0</v>
      </c>
      <c r="I454" s="59" t="s">
        <v>495</v>
      </c>
      <c r="J454" s="58">
        <v>0</v>
      </c>
      <c r="K454" s="58">
        <v>0</v>
      </c>
      <c r="L454" s="58">
        <v>0</v>
      </c>
      <c r="M454" s="58">
        <v>0</v>
      </c>
      <c r="N454" s="58">
        <v>0</v>
      </c>
      <c r="O454" s="58">
        <v>253.2</v>
      </c>
      <c r="P454" s="58">
        <v>1012.78</v>
      </c>
      <c r="Q454" s="58">
        <v>0</v>
      </c>
      <c r="R454" s="58">
        <v>0</v>
      </c>
      <c r="S454" s="58">
        <v>253.2</v>
      </c>
      <c r="T454" s="58">
        <v>1012.78</v>
      </c>
    </row>
    <row r="455" spans="1:20" s="22" customFormat="1" ht="15">
      <c r="A455" s="59">
        <v>1</v>
      </c>
      <c r="B455" s="59">
        <v>3092</v>
      </c>
      <c r="C455" s="56" t="s">
        <v>323</v>
      </c>
      <c r="D455" s="57">
        <v>42058</v>
      </c>
      <c r="E455" s="59"/>
      <c r="F455" s="59">
        <v>1101</v>
      </c>
      <c r="G455" s="58" t="s">
        <v>717</v>
      </c>
      <c r="H455" s="58">
        <v>0</v>
      </c>
      <c r="I455" s="59" t="s">
        <v>495</v>
      </c>
      <c r="J455" s="58">
        <v>0</v>
      </c>
      <c r="K455" s="58">
        <v>0</v>
      </c>
      <c r="L455" s="58">
        <v>0</v>
      </c>
      <c r="M455" s="58">
        <v>0</v>
      </c>
      <c r="N455" s="58">
        <v>0</v>
      </c>
      <c r="O455" s="58">
        <v>0</v>
      </c>
      <c r="P455" s="58">
        <v>0</v>
      </c>
      <c r="Q455" s="58">
        <v>2392.6999999999998</v>
      </c>
      <c r="R455" s="58">
        <v>9570.82</v>
      </c>
      <c r="S455" s="58">
        <v>2392.6999999999998</v>
      </c>
      <c r="T455" s="58">
        <v>9570.82</v>
      </c>
    </row>
    <row r="456" spans="1:20" s="22" customFormat="1" ht="15">
      <c r="A456" s="59">
        <v>1</v>
      </c>
      <c r="B456" s="59">
        <v>3201</v>
      </c>
      <c r="C456" s="56" t="s">
        <v>356</v>
      </c>
      <c r="D456" s="57">
        <v>42292</v>
      </c>
      <c r="E456" s="59"/>
      <c r="F456" s="59">
        <v>2047</v>
      </c>
      <c r="G456" s="58" t="s">
        <v>717</v>
      </c>
      <c r="H456" s="58">
        <v>0</v>
      </c>
      <c r="I456" s="59" t="s">
        <v>495</v>
      </c>
      <c r="J456" s="58">
        <v>0</v>
      </c>
      <c r="K456" s="58">
        <v>0</v>
      </c>
      <c r="L456" s="58">
        <v>0</v>
      </c>
      <c r="M456" s="58">
        <v>0</v>
      </c>
      <c r="N456" s="58">
        <v>0</v>
      </c>
      <c r="O456" s="58">
        <v>253.2</v>
      </c>
      <c r="P456" s="58">
        <v>1012.78</v>
      </c>
      <c r="Q456" s="58">
        <v>0</v>
      </c>
      <c r="R456" s="58">
        <v>0</v>
      </c>
      <c r="S456" s="58">
        <v>253.2</v>
      </c>
      <c r="T456" s="58">
        <v>1012.78</v>
      </c>
    </row>
    <row r="457" spans="1:20" s="22" customFormat="1" ht="15">
      <c r="A457" s="59">
        <v>1</v>
      </c>
      <c r="B457" s="59">
        <v>3206</v>
      </c>
      <c r="C457" s="56" t="s">
        <v>357</v>
      </c>
      <c r="D457" s="57">
        <v>42522</v>
      </c>
      <c r="E457" s="59"/>
      <c r="F457" s="59">
        <v>2040</v>
      </c>
      <c r="G457" s="58" t="s">
        <v>717</v>
      </c>
      <c r="H457" s="58">
        <v>0</v>
      </c>
      <c r="I457" s="59" t="s">
        <v>495</v>
      </c>
      <c r="J457" s="58">
        <v>0</v>
      </c>
      <c r="K457" s="58">
        <v>0</v>
      </c>
      <c r="L457" s="58">
        <v>0</v>
      </c>
      <c r="M457" s="58">
        <v>0</v>
      </c>
      <c r="N457" s="58">
        <v>0</v>
      </c>
      <c r="O457" s="58">
        <v>0</v>
      </c>
      <c r="P457" s="58">
        <v>5739.47</v>
      </c>
      <c r="Q457" s="58">
        <v>0</v>
      </c>
      <c r="R457" s="58">
        <v>0</v>
      </c>
      <c r="S457" s="58">
        <v>0</v>
      </c>
      <c r="T457" s="58">
        <v>5739.47</v>
      </c>
    </row>
    <row r="458" spans="1:20" s="22" customFormat="1" ht="15">
      <c r="A458" s="59">
        <v>1</v>
      </c>
      <c r="B458" s="59">
        <v>3208</v>
      </c>
      <c r="C458" s="56" t="s">
        <v>358</v>
      </c>
      <c r="D458" s="57">
        <v>42388</v>
      </c>
      <c r="E458" s="59"/>
      <c r="F458" s="59">
        <v>1235</v>
      </c>
      <c r="G458" s="58" t="s">
        <v>717</v>
      </c>
      <c r="H458" s="58">
        <v>0</v>
      </c>
      <c r="I458" s="59" t="s">
        <v>495</v>
      </c>
      <c r="J458" s="58">
        <v>0</v>
      </c>
      <c r="K458" s="58">
        <v>0</v>
      </c>
      <c r="L458" s="58">
        <v>0</v>
      </c>
      <c r="M458" s="58">
        <v>0</v>
      </c>
      <c r="N458" s="58">
        <v>0</v>
      </c>
      <c r="O458" s="58">
        <v>759.59</v>
      </c>
      <c r="P458" s="58">
        <v>3038.35</v>
      </c>
      <c r="Q458" s="58">
        <v>0</v>
      </c>
      <c r="R458" s="58">
        <v>0</v>
      </c>
      <c r="S458" s="58">
        <v>759.59</v>
      </c>
      <c r="T458" s="58">
        <v>3038.35</v>
      </c>
    </row>
    <row r="459" spans="1:20" s="22" customFormat="1" ht="15">
      <c r="A459" s="59">
        <v>1</v>
      </c>
      <c r="B459" s="59">
        <v>3220</v>
      </c>
      <c r="C459" s="56" t="s">
        <v>359</v>
      </c>
      <c r="D459" s="57">
        <v>42552</v>
      </c>
      <c r="E459" s="59"/>
      <c r="F459" s="59">
        <v>1258</v>
      </c>
      <c r="G459" s="58" t="s">
        <v>717</v>
      </c>
      <c r="H459" s="58">
        <v>0</v>
      </c>
      <c r="I459" s="59" t="s">
        <v>495</v>
      </c>
      <c r="J459" s="58">
        <v>0</v>
      </c>
      <c r="K459" s="58">
        <v>0</v>
      </c>
      <c r="L459" s="58">
        <v>0</v>
      </c>
      <c r="M459" s="58">
        <v>0</v>
      </c>
      <c r="N459" s="58">
        <v>0</v>
      </c>
      <c r="O459" s="58">
        <v>1434.87</v>
      </c>
      <c r="P459" s="58">
        <v>5739.47</v>
      </c>
      <c r="Q459" s="58">
        <v>0</v>
      </c>
      <c r="R459" s="58">
        <v>0</v>
      </c>
      <c r="S459" s="58">
        <v>1434.87</v>
      </c>
      <c r="T459" s="58">
        <v>5739.47</v>
      </c>
    </row>
    <row r="460" spans="1:20" s="22" customFormat="1" ht="15">
      <c r="A460" s="59">
        <v>1</v>
      </c>
      <c r="B460" s="59">
        <v>3221</v>
      </c>
      <c r="C460" s="56" t="s">
        <v>360</v>
      </c>
      <c r="D460" s="57">
        <v>42566</v>
      </c>
      <c r="E460" s="59"/>
      <c r="F460" s="59">
        <v>1091</v>
      </c>
      <c r="G460" s="58" t="s">
        <v>717</v>
      </c>
      <c r="H460" s="58">
        <v>0</v>
      </c>
      <c r="I460" s="59" t="s">
        <v>495</v>
      </c>
      <c r="J460" s="58">
        <v>0</v>
      </c>
      <c r="K460" s="58">
        <v>0</v>
      </c>
      <c r="L460" s="58">
        <v>0</v>
      </c>
      <c r="M460" s="58">
        <v>0</v>
      </c>
      <c r="N460" s="58">
        <v>0</v>
      </c>
      <c r="O460" s="58">
        <v>337.59</v>
      </c>
      <c r="P460" s="58">
        <v>1350.38</v>
      </c>
      <c r="Q460" s="58">
        <v>0</v>
      </c>
      <c r="R460" s="58">
        <v>0</v>
      </c>
      <c r="S460" s="58">
        <v>337.59</v>
      </c>
      <c r="T460" s="58">
        <v>1350.38</v>
      </c>
    </row>
    <row r="461" spans="1:20" s="22" customFormat="1" ht="15">
      <c r="A461" s="59">
        <v>1</v>
      </c>
      <c r="B461" s="59">
        <v>3245</v>
      </c>
      <c r="C461" s="56" t="s">
        <v>368</v>
      </c>
      <c r="D461" s="57">
        <v>42828</v>
      </c>
      <c r="E461" s="59"/>
      <c r="F461" s="59">
        <v>1194</v>
      </c>
      <c r="G461" s="58" t="s">
        <v>717</v>
      </c>
      <c r="H461" s="58">
        <v>0</v>
      </c>
      <c r="I461" s="59" t="s">
        <v>495</v>
      </c>
      <c r="J461" s="58">
        <v>0</v>
      </c>
      <c r="K461" s="58">
        <v>0</v>
      </c>
      <c r="L461" s="58">
        <v>0</v>
      </c>
      <c r="M461" s="58">
        <v>1250</v>
      </c>
      <c r="N461" s="58">
        <v>0</v>
      </c>
      <c r="O461" s="58">
        <v>1561.48</v>
      </c>
      <c r="P461" s="58">
        <v>6245.89</v>
      </c>
      <c r="Q461" s="58">
        <v>0</v>
      </c>
      <c r="R461" s="58">
        <v>0</v>
      </c>
      <c r="S461" s="58">
        <v>1561.48</v>
      </c>
      <c r="T461" s="58">
        <v>7495.89</v>
      </c>
    </row>
    <row r="462" spans="1:20" s="22" customFormat="1" ht="15">
      <c r="A462" s="59">
        <v>1</v>
      </c>
      <c r="B462" s="59">
        <v>3247</v>
      </c>
      <c r="C462" s="56" t="s">
        <v>369</v>
      </c>
      <c r="D462" s="57">
        <v>42845</v>
      </c>
      <c r="E462" s="59"/>
      <c r="F462" s="59">
        <v>1252</v>
      </c>
      <c r="G462" s="58" t="s">
        <v>717</v>
      </c>
      <c r="H462" s="58">
        <v>0</v>
      </c>
      <c r="I462" s="59" t="s">
        <v>495</v>
      </c>
      <c r="J462" s="58">
        <v>0</v>
      </c>
      <c r="K462" s="58">
        <v>0</v>
      </c>
      <c r="L462" s="58">
        <v>0</v>
      </c>
      <c r="M462" s="58">
        <v>1250</v>
      </c>
      <c r="N462" s="58">
        <v>0</v>
      </c>
      <c r="O462" s="58">
        <v>1561.48</v>
      </c>
      <c r="P462" s="58">
        <v>6245.89</v>
      </c>
      <c r="Q462" s="58">
        <v>0</v>
      </c>
      <c r="R462" s="58">
        <v>0</v>
      </c>
      <c r="S462" s="58">
        <v>1561.48</v>
      </c>
      <c r="T462" s="58">
        <v>7495.89</v>
      </c>
    </row>
    <row r="463" spans="1:20" s="22" customFormat="1" ht="15">
      <c r="A463" s="59">
        <v>1</v>
      </c>
      <c r="B463" s="59">
        <v>3249</v>
      </c>
      <c r="C463" s="56" t="s">
        <v>370</v>
      </c>
      <c r="D463" s="57">
        <v>42845</v>
      </c>
      <c r="E463" s="59"/>
      <c r="F463" s="59">
        <v>1094</v>
      </c>
      <c r="G463" s="58" t="s">
        <v>717</v>
      </c>
      <c r="H463" s="58">
        <v>0</v>
      </c>
      <c r="I463" s="59" t="s">
        <v>495</v>
      </c>
      <c r="J463" s="58">
        <v>0</v>
      </c>
      <c r="K463" s="58">
        <v>0</v>
      </c>
      <c r="L463" s="58">
        <v>0</v>
      </c>
      <c r="M463" s="58">
        <v>0</v>
      </c>
      <c r="N463" s="58">
        <v>0</v>
      </c>
      <c r="O463" s="58">
        <v>843.99</v>
      </c>
      <c r="P463" s="58">
        <v>3375.95</v>
      </c>
      <c r="Q463" s="58">
        <v>0</v>
      </c>
      <c r="R463" s="58">
        <v>0</v>
      </c>
      <c r="S463" s="58">
        <v>843.99</v>
      </c>
      <c r="T463" s="58">
        <v>3375.95</v>
      </c>
    </row>
    <row r="464" spans="1:20" s="22" customFormat="1" ht="15">
      <c r="A464" s="59">
        <v>1</v>
      </c>
      <c r="B464" s="59">
        <v>3250</v>
      </c>
      <c r="C464" s="56" t="s">
        <v>371</v>
      </c>
      <c r="D464" s="57">
        <v>42845</v>
      </c>
      <c r="E464" s="59"/>
      <c r="F464" s="59">
        <v>1235</v>
      </c>
      <c r="G464" s="58" t="s">
        <v>717</v>
      </c>
      <c r="H464" s="58">
        <v>0</v>
      </c>
      <c r="I464" s="59" t="s">
        <v>495</v>
      </c>
      <c r="J464" s="58">
        <v>0</v>
      </c>
      <c r="K464" s="58">
        <v>0</v>
      </c>
      <c r="L464" s="58">
        <v>0</v>
      </c>
      <c r="M464" s="58">
        <v>0</v>
      </c>
      <c r="N464" s="58">
        <v>0</v>
      </c>
      <c r="O464" s="58">
        <v>759.59</v>
      </c>
      <c r="P464" s="58">
        <v>3038.35</v>
      </c>
      <c r="Q464" s="58">
        <v>0</v>
      </c>
      <c r="R464" s="58">
        <v>0</v>
      </c>
      <c r="S464" s="58">
        <v>759.59</v>
      </c>
      <c r="T464" s="58">
        <v>3038.35</v>
      </c>
    </row>
    <row r="465" spans="1:20" s="22" customFormat="1" ht="15">
      <c r="A465" s="59">
        <v>1</v>
      </c>
      <c r="B465" s="59">
        <v>3256</v>
      </c>
      <c r="C465" s="56" t="s">
        <v>372</v>
      </c>
      <c r="D465" s="57">
        <v>42859</v>
      </c>
      <c r="E465" s="59"/>
      <c r="F465" s="59">
        <v>1094</v>
      </c>
      <c r="G465" s="58" t="s">
        <v>717</v>
      </c>
      <c r="H465" s="58">
        <v>0</v>
      </c>
      <c r="I465" s="59" t="s">
        <v>495</v>
      </c>
      <c r="J465" s="58">
        <v>0</v>
      </c>
      <c r="K465" s="58">
        <v>0</v>
      </c>
      <c r="L465" s="58">
        <v>0</v>
      </c>
      <c r="M465" s="58">
        <v>0</v>
      </c>
      <c r="N465" s="58">
        <v>0</v>
      </c>
      <c r="O465" s="58">
        <v>843.99</v>
      </c>
      <c r="P465" s="58">
        <v>3375.95</v>
      </c>
      <c r="Q465" s="58">
        <v>0</v>
      </c>
      <c r="R465" s="58">
        <v>0</v>
      </c>
      <c r="S465" s="58">
        <v>843.99</v>
      </c>
      <c r="T465" s="58">
        <v>3375.95</v>
      </c>
    </row>
    <row r="466" spans="1:20" s="22" customFormat="1" ht="15">
      <c r="A466" s="59">
        <v>1</v>
      </c>
      <c r="B466" s="59">
        <v>3258</v>
      </c>
      <c r="C466" s="56" t="s">
        <v>373</v>
      </c>
      <c r="D466" s="57">
        <v>42859</v>
      </c>
      <c r="E466" s="59"/>
      <c r="F466" s="59">
        <v>2049</v>
      </c>
      <c r="G466" s="58" t="s">
        <v>717</v>
      </c>
      <c r="H466" s="58">
        <v>0</v>
      </c>
      <c r="I466" s="59" t="s">
        <v>495</v>
      </c>
      <c r="J466" s="58">
        <v>0</v>
      </c>
      <c r="K466" s="58">
        <v>0</v>
      </c>
      <c r="L466" s="58">
        <v>0</v>
      </c>
      <c r="M466" s="58">
        <v>0</v>
      </c>
      <c r="N466" s="58">
        <v>0</v>
      </c>
      <c r="O466" s="58">
        <v>1434.87</v>
      </c>
      <c r="P466" s="58">
        <v>5739.47</v>
      </c>
      <c r="Q466" s="58">
        <v>0</v>
      </c>
      <c r="R466" s="58">
        <v>0</v>
      </c>
      <c r="S466" s="58">
        <v>1434.87</v>
      </c>
      <c r="T466" s="58">
        <v>5739.47</v>
      </c>
    </row>
    <row r="467" spans="1:20" s="22" customFormat="1" ht="15">
      <c r="A467" s="59">
        <v>1</v>
      </c>
      <c r="B467" s="59">
        <v>3263</v>
      </c>
      <c r="C467" s="56" t="s">
        <v>374</v>
      </c>
      <c r="D467" s="57">
        <v>42859</v>
      </c>
      <c r="E467" s="59"/>
      <c r="F467" s="59">
        <v>2046</v>
      </c>
      <c r="G467" s="58" t="s">
        <v>717</v>
      </c>
      <c r="H467" s="58">
        <v>0</v>
      </c>
      <c r="I467" s="59" t="s">
        <v>495</v>
      </c>
      <c r="J467" s="58">
        <v>0</v>
      </c>
      <c r="K467" s="58">
        <v>0</v>
      </c>
      <c r="L467" s="58">
        <v>0</v>
      </c>
      <c r="M467" s="58">
        <v>0</v>
      </c>
      <c r="N467" s="58">
        <v>0</v>
      </c>
      <c r="O467" s="58">
        <v>1434.87</v>
      </c>
      <c r="P467" s="58">
        <v>5739.47</v>
      </c>
      <c r="Q467" s="58">
        <v>0</v>
      </c>
      <c r="R467" s="58">
        <v>0</v>
      </c>
      <c r="S467" s="58">
        <v>1434.87</v>
      </c>
      <c r="T467" s="58">
        <v>5739.47</v>
      </c>
    </row>
    <row r="468" spans="1:20" s="22" customFormat="1" ht="15">
      <c r="A468" s="61">
        <v>1</v>
      </c>
      <c r="B468" s="61">
        <v>3278</v>
      </c>
      <c r="C468" s="60" t="s">
        <v>375</v>
      </c>
      <c r="D468" s="63">
        <v>42867</v>
      </c>
      <c r="E468" s="61"/>
      <c r="F468" s="61">
        <v>1235</v>
      </c>
      <c r="G468" s="62" t="s">
        <v>717</v>
      </c>
      <c r="H468" s="62">
        <v>0</v>
      </c>
      <c r="I468" s="62" t="s">
        <v>495</v>
      </c>
      <c r="J468" s="64">
        <v>0</v>
      </c>
      <c r="K468" s="64">
        <v>0</v>
      </c>
      <c r="L468" s="64">
        <v>0</v>
      </c>
      <c r="M468" s="64">
        <v>0</v>
      </c>
      <c r="N468" s="64">
        <v>0</v>
      </c>
      <c r="O468" s="64">
        <v>759.59</v>
      </c>
      <c r="P468" s="64">
        <v>3038.35</v>
      </c>
      <c r="Q468" s="64">
        <v>0</v>
      </c>
      <c r="R468" s="64">
        <v>0</v>
      </c>
      <c r="S468" s="58">
        <v>759.59</v>
      </c>
      <c r="T468" s="58">
        <v>3038.35</v>
      </c>
    </row>
    <row r="469" spans="1:20" s="22" customFormat="1" ht="15">
      <c r="A469" s="59">
        <v>1</v>
      </c>
      <c r="B469" s="59">
        <v>3283</v>
      </c>
      <c r="C469" s="56" t="s">
        <v>377</v>
      </c>
      <c r="D469" s="57">
        <v>42879</v>
      </c>
      <c r="E469" s="59"/>
      <c r="F469" s="59">
        <v>1260</v>
      </c>
      <c r="G469" s="58" t="s">
        <v>717</v>
      </c>
      <c r="H469" s="58">
        <v>0</v>
      </c>
      <c r="I469" s="59" t="s">
        <v>495</v>
      </c>
      <c r="J469" s="58">
        <v>0</v>
      </c>
      <c r="K469" s="58">
        <v>0</v>
      </c>
      <c r="L469" s="58">
        <v>0</v>
      </c>
      <c r="M469" s="58">
        <v>0</v>
      </c>
      <c r="N469" s="58">
        <v>0</v>
      </c>
      <c r="O469" s="58">
        <v>1434.87</v>
      </c>
      <c r="P469" s="58">
        <v>5739.47</v>
      </c>
      <c r="Q469" s="58">
        <v>0</v>
      </c>
      <c r="R469" s="58">
        <v>0</v>
      </c>
      <c r="S469" s="58">
        <v>1434.87</v>
      </c>
      <c r="T469" s="58">
        <v>5739.47</v>
      </c>
    </row>
    <row r="470" spans="1:20" s="22" customFormat="1" ht="15">
      <c r="A470" s="59">
        <v>1</v>
      </c>
      <c r="B470" s="59">
        <v>3289</v>
      </c>
      <c r="C470" s="56" t="s">
        <v>378</v>
      </c>
      <c r="D470" s="57">
        <v>42887</v>
      </c>
      <c r="E470" s="59"/>
      <c r="F470" s="59">
        <v>1100</v>
      </c>
      <c r="G470" s="58" t="s">
        <v>717</v>
      </c>
      <c r="H470" s="58">
        <v>0</v>
      </c>
      <c r="I470" s="59" t="s">
        <v>495</v>
      </c>
      <c r="J470" s="58">
        <v>0</v>
      </c>
      <c r="K470" s="58">
        <v>0</v>
      </c>
      <c r="L470" s="58">
        <v>0</v>
      </c>
      <c r="M470" s="58">
        <v>0</v>
      </c>
      <c r="N470" s="58">
        <v>0</v>
      </c>
      <c r="O470" s="58">
        <v>2392.6999999999998</v>
      </c>
      <c r="P470" s="58">
        <v>9570.82</v>
      </c>
      <c r="Q470" s="58">
        <v>0</v>
      </c>
      <c r="R470" s="58">
        <v>0</v>
      </c>
      <c r="S470" s="58">
        <v>2392.6999999999998</v>
      </c>
      <c r="T470" s="58">
        <v>9570.82</v>
      </c>
    </row>
    <row r="471" spans="1:20" s="22" customFormat="1" ht="15">
      <c r="A471" s="59">
        <v>1</v>
      </c>
      <c r="B471" s="59">
        <v>3304</v>
      </c>
      <c r="C471" s="56" t="s">
        <v>379</v>
      </c>
      <c r="D471" s="57">
        <v>42906</v>
      </c>
      <c r="E471" s="59"/>
      <c r="F471" s="59">
        <v>1193</v>
      </c>
      <c r="G471" s="58" t="s">
        <v>717</v>
      </c>
      <c r="H471" s="58">
        <v>0</v>
      </c>
      <c r="I471" s="59" t="s">
        <v>495</v>
      </c>
      <c r="J471" s="58">
        <v>0</v>
      </c>
      <c r="K471" s="58">
        <v>0</v>
      </c>
      <c r="L471" s="58">
        <v>0</v>
      </c>
      <c r="M471" s="58">
        <v>0</v>
      </c>
      <c r="N471" s="58">
        <v>0</v>
      </c>
      <c r="O471" s="58">
        <v>337.59</v>
      </c>
      <c r="P471" s="58">
        <v>1350.38</v>
      </c>
      <c r="Q471" s="58">
        <v>0</v>
      </c>
      <c r="R471" s="58">
        <v>0</v>
      </c>
      <c r="S471" s="58">
        <v>337.59</v>
      </c>
      <c r="T471" s="58">
        <v>1350.38</v>
      </c>
    </row>
    <row r="472" spans="1:20" s="22" customFormat="1" ht="15">
      <c r="A472" s="59">
        <v>1</v>
      </c>
      <c r="B472" s="59">
        <v>3312</v>
      </c>
      <c r="C472" s="56" t="s">
        <v>380</v>
      </c>
      <c r="D472" s="57">
        <v>42926</v>
      </c>
      <c r="E472" s="59"/>
      <c r="F472" s="59">
        <v>2050</v>
      </c>
      <c r="G472" s="58" t="s">
        <v>717</v>
      </c>
      <c r="H472" s="58">
        <v>0</v>
      </c>
      <c r="I472" s="59" t="s">
        <v>495</v>
      </c>
      <c r="J472" s="58">
        <v>0</v>
      </c>
      <c r="K472" s="58">
        <v>0</v>
      </c>
      <c r="L472" s="58">
        <v>0</v>
      </c>
      <c r="M472" s="58">
        <v>0</v>
      </c>
      <c r="N472" s="58">
        <v>0</v>
      </c>
      <c r="O472" s="58">
        <v>1434.87</v>
      </c>
      <c r="P472" s="58">
        <v>5379.47</v>
      </c>
      <c r="Q472" s="58">
        <v>0</v>
      </c>
      <c r="R472" s="58">
        <v>0</v>
      </c>
      <c r="S472" s="58">
        <v>1434.87</v>
      </c>
      <c r="T472" s="58">
        <v>5379.47</v>
      </c>
    </row>
    <row r="473" spans="1:20" s="22" customFormat="1" ht="15">
      <c r="A473" s="59">
        <v>1</v>
      </c>
      <c r="B473" s="59">
        <v>3314</v>
      </c>
      <c r="C473" s="56" t="s">
        <v>381</v>
      </c>
      <c r="D473" s="57">
        <v>42928</v>
      </c>
      <c r="E473" s="59"/>
      <c r="F473" s="59">
        <v>1094</v>
      </c>
      <c r="G473" s="58" t="s">
        <v>717</v>
      </c>
      <c r="H473" s="58">
        <v>0</v>
      </c>
      <c r="I473" s="59" t="s">
        <v>495</v>
      </c>
      <c r="J473" s="58">
        <v>0</v>
      </c>
      <c r="K473" s="58">
        <v>0</v>
      </c>
      <c r="L473" s="58">
        <v>0</v>
      </c>
      <c r="M473" s="58">
        <v>0</v>
      </c>
      <c r="N473" s="58">
        <v>0</v>
      </c>
      <c r="O473" s="58">
        <v>843.99</v>
      </c>
      <c r="P473" s="58">
        <v>3375.95</v>
      </c>
      <c r="Q473" s="58">
        <v>0</v>
      </c>
      <c r="R473" s="58">
        <v>0</v>
      </c>
      <c r="S473" s="58">
        <v>843.99</v>
      </c>
      <c r="T473" s="58">
        <v>3375.95</v>
      </c>
    </row>
    <row r="474" spans="1:20" s="22" customFormat="1" ht="15">
      <c r="A474" s="59">
        <v>1</v>
      </c>
      <c r="B474" s="59">
        <v>3316</v>
      </c>
      <c r="C474" s="56" t="s">
        <v>382</v>
      </c>
      <c r="D474" s="57">
        <v>42948</v>
      </c>
      <c r="E474" s="59"/>
      <c r="F474" s="59">
        <v>2048</v>
      </c>
      <c r="G474" s="58" t="s">
        <v>717</v>
      </c>
      <c r="H474" s="58">
        <v>0</v>
      </c>
      <c r="I474" s="59" t="s">
        <v>495</v>
      </c>
      <c r="J474" s="58">
        <v>0</v>
      </c>
      <c r="K474" s="58">
        <v>0</v>
      </c>
      <c r="L474" s="58">
        <v>0</v>
      </c>
      <c r="M474" s="58">
        <v>0</v>
      </c>
      <c r="N474" s="58">
        <v>0</v>
      </c>
      <c r="O474" s="58">
        <v>253.2</v>
      </c>
      <c r="P474" s="58">
        <v>1012.78</v>
      </c>
      <c r="Q474" s="58">
        <v>0</v>
      </c>
      <c r="R474" s="58">
        <v>0</v>
      </c>
      <c r="S474" s="58">
        <v>253.2</v>
      </c>
      <c r="T474" s="58">
        <v>1012.78</v>
      </c>
    </row>
    <row r="475" spans="1:20" s="22" customFormat="1" ht="15">
      <c r="A475" s="59">
        <v>1</v>
      </c>
      <c r="B475" s="59">
        <v>3319</v>
      </c>
      <c r="C475" s="56" t="s">
        <v>384</v>
      </c>
      <c r="D475" s="57">
        <v>42979</v>
      </c>
      <c r="E475" s="59"/>
      <c r="F475" s="59">
        <v>2047</v>
      </c>
      <c r="G475" s="58" t="s">
        <v>717</v>
      </c>
      <c r="H475" s="58">
        <v>0</v>
      </c>
      <c r="I475" s="59" t="s">
        <v>495</v>
      </c>
      <c r="J475" s="58">
        <v>0</v>
      </c>
      <c r="K475" s="58">
        <v>0</v>
      </c>
      <c r="L475" s="58">
        <v>0</v>
      </c>
      <c r="M475" s="58">
        <v>0</v>
      </c>
      <c r="N475" s="58">
        <v>0</v>
      </c>
      <c r="O475" s="58">
        <v>253.2</v>
      </c>
      <c r="P475" s="58">
        <v>1265.98</v>
      </c>
      <c r="Q475" s="58">
        <v>0</v>
      </c>
      <c r="R475" s="58">
        <v>0</v>
      </c>
      <c r="S475" s="58">
        <v>253.2</v>
      </c>
      <c r="T475" s="58">
        <v>1265.98</v>
      </c>
    </row>
    <row r="476" spans="1:20" s="22" customFormat="1" ht="15">
      <c r="A476" s="59">
        <v>1</v>
      </c>
      <c r="B476" s="59">
        <v>3324</v>
      </c>
      <c r="C476" s="56" t="s">
        <v>386</v>
      </c>
      <c r="D476" s="57">
        <v>43040</v>
      </c>
      <c r="E476" s="59"/>
      <c r="F476" s="59">
        <v>1251</v>
      </c>
      <c r="G476" s="58" t="s">
        <v>717</v>
      </c>
      <c r="H476" s="58">
        <v>0</v>
      </c>
      <c r="I476" s="59" t="s">
        <v>495</v>
      </c>
      <c r="J476" s="58">
        <v>0</v>
      </c>
      <c r="K476" s="58">
        <v>0</v>
      </c>
      <c r="L476" s="58">
        <v>0</v>
      </c>
      <c r="M476" s="58">
        <v>0</v>
      </c>
      <c r="N476" s="58">
        <v>0</v>
      </c>
      <c r="O476" s="58">
        <v>1561.48</v>
      </c>
      <c r="P476" s="58">
        <v>6245.89</v>
      </c>
      <c r="Q476" s="58">
        <v>0</v>
      </c>
      <c r="R476" s="58">
        <v>0</v>
      </c>
      <c r="S476" s="58">
        <v>1561.48</v>
      </c>
      <c r="T476" s="58">
        <v>6245.89</v>
      </c>
    </row>
    <row r="477" spans="1:20" s="22" customFormat="1" ht="15">
      <c r="A477" s="59">
        <v>1</v>
      </c>
      <c r="B477" s="59">
        <v>3325</v>
      </c>
      <c r="C477" s="56" t="s">
        <v>387</v>
      </c>
      <c r="D477" s="57">
        <v>43053</v>
      </c>
      <c r="E477" s="59"/>
      <c r="F477" s="59">
        <v>1230</v>
      </c>
      <c r="G477" s="58" t="s">
        <v>717</v>
      </c>
      <c r="H477" s="58">
        <v>0</v>
      </c>
      <c r="I477" s="59" t="s">
        <v>495</v>
      </c>
      <c r="J477" s="58">
        <v>0</v>
      </c>
      <c r="K477" s="58">
        <v>0</v>
      </c>
      <c r="L477" s="58">
        <v>0</v>
      </c>
      <c r="M477" s="58">
        <v>0</v>
      </c>
      <c r="N477" s="58">
        <v>0</v>
      </c>
      <c r="O477" s="58">
        <v>1434.87</v>
      </c>
      <c r="P477" s="58">
        <v>5739.47</v>
      </c>
      <c r="Q477" s="58">
        <v>0</v>
      </c>
      <c r="R477" s="58">
        <v>0</v>
      </c>
      <c r="S477" s="58">
        <v>1434.87</v>
      </c>
      <c r="T477" s="58">
        <v>5739.47</v>
      </c>
    </row>
    <row r="478" spans="1:20" s="22" customFormat="1" ht="15">
      <c r="A478" s="59">
        <v>1</v>
      </c>
      <c r="B478" s="59">
        <v>3327</v>
      </c>
      <c r="C478" s="56" t="s">
        <v>388</v>
      </c>
      <c r="D478" s="57">
        <v>43102</v>
      </c>
      <c r="E478" s="66"/>
      <c r="F478" s="59">
        <v>1184</v>
      </c>
      <c r="G478" s="58" t="s">
        <v>717</v>
      </c>
      <c r="H478" s="58">
        <v>0</v>
      </c>
      <c r="I478" s="59" t="s">
        <v>495</v>
      </c>
      <c r="J478" s="58">
        <v>0</v>
      </c>
      <c r="K478" s="58">
        <v>0</v>
      </c>
      <c r="L478" s="58">
        <v>0</v>
      </c>
      <c r="M478" s="58">
        <v>0</v>
      </c>
      <c r="N478" s="58">
        <v>0</v>
      </c>
      <c r="O478" s="58">
        <v>1434.87</v>
      </c>
      <c r="P478" s="58">
        <v>5739.47</v>
      </c>
      <c r="Q478" s="58">
        <v>0</v>
      </c>
      <c r="R478" s="58">
        <v>0</v>
      </c>
      <c r="S478" s="58">
        <v>1434.87</v>
      </c>
      <c r="T478" s="58">
        <v>5739.47</v>
      </c>
    </row>
    <row r="479" spans="1:20" s="22" customFormat="1" ht="15">
      <c r="A479" s="59">
        <v>1</v>
      </c>
      <c r="B479" s="59">
        <v>3328</v>
      </c>
      <c r="C479" s="56" t="s">
        <v>389</v>
      </c>
      <c r="D479" s="57">
        <v>43108</v>
      </c>
      <c r="E479" s="59"/>
      <c r="F479" s="59">
        <v>1249</v>
      </c>
      <c r="G479" s="58" t="s">
        <v>717</v>
      </c>
      <c r="H479" s="58">
        <v>0</v>
      </c>
      <c r="I479" s="59" t="s">
        <v>495</v>
      </c>
      <c r="J479" s="58">
        <v>0</v>
      </c>
      <c r="K479" s="58">
        <v>0</v>
      </c>
      <c r="L479" s="58">
        <v>0</v>
      </c>
      <c r="M479" s="58">
        <v>0</v>
      </c>
      <c r="N479" s="58">
        <v>0</v>
      </c>
      <c r="O479" s="58">
        <v>1434.87</v>
      </c>
      <c r="P479" s="58">
        <v>5739.47</v>
      </c>
      <c r="Q479" s="58">
        <v>0</v>
      </c>
      <c r="R479" s="58">
        <v>0</v>
      </c>
      <c r="S479" s="58">
        <v>1434.87</v>
      </c>
      <c r="T479" s="58">
        <v>5739.47</v>
      </c>
    </row>
    <row r="480" spans="1:20" s="22" customFormat="1" ht="15">
      <c r="A480" s="59">
        <v>1</v>
      </c>
      <c r="B480" s="59">
        <v>3329</v>
      </c>
      <c r="C480" s="56" t="s">
        <v>390</v>
      </c>
      <c r="D480" s="57">
        <v>43138</v>
      </c>
      <c r="E480" s="59"/>
      <c r="F480" s="59">
        <v>1235</v>
      </c>
      <c r="G480" s="58" t="s">
        <v>717</v>
      </c>
      <c r="H480" s="58">
        <v>0</v>
      </c>
      <c r="I480" s="59" t="s">
        <v>495</v>
      </c>
      <c r="J480" s="58">
        <v>0</v>
      </c>
      <c r="K480" s="58">
        <v>0</v>
      </c>
      <c r="L480" s="58">
        <v>0</v>
      </c>
      <c r="M480" s="58">
        <v>0</v>
      </c>
      <c r="N480" s="58">
        <v>0</v>
      </c>
      <c r="O480" s="58">
        <v>759.59</v>
      </c>
      <c r="P480" s="58">
        <v>3038.35</v>
      </c>
      <c r="Q480" s="58">
        <v>0</v>
      </c>
      <c r="R480" s="58">
        <v>0</v>
      </c>
      <c r="S480" s="58">
        <v>759.59</v>
      </c>
      <c r="T480" s="58">
        <v>3038.35</v>
      </c>
    </row>
    <row r="481" spans="1:20" s="22" customFormat="1" ht="15">
      <c r="A481" s="59">
        <v>1</v>
      </c>
      <c r="B481" s="59">
        <v>3338</v>
      </c>
      <c r="C481" s="56" t="s">
        <v>393</v>
      </c>
      <c r="D481" s="57">
        <v>43262</v>
      </c>
      <c r="E481" s="59"/>
      <c r="F481" s="59">
        <v>1094</v>
      </c>
      <c r="G481" s="58" t="s">
        <v>717</v>
      </c>
      <c r="H481" s="58">
        <v>0</v>
      </c>
      <c r="I481" s="59" t="s">
        <v>495</v>
      </c>
      <c r="J481" s="58">
        <v>0</v>
      </c>
      <c r="K481" s="58">
        <v>0</v>
      </c>
      <c r="L481" s="58">
        <v>0</v>
      </c>
      <c r="M481" s="58">
        <v>0</v>
      </c>
      <c r="N481" s="58">
        <v>0</v>
      </c>
      <c r="O481" s="58">
        <v>843.99</v>
      </c>
      <c r="P481" s="58">
        <v>3375.95</v>
      </c>
      <c r="Q481" s="58">
        <v>0</v>
      </c>
      <c r="R481" s="58">
        <v>0</v>
      </c>
      <c r="S481" s="58">
        <v>843.99</v>
      </c>
      <c r="T481" s="58">
        <v>3375.95</v>
      </c>
    </row>
    <row r="482" spans="1:20" s="22" customFormat="1" ht="15">
      <c r="A482" s="59">
        <v>1</v>
      </c>
      <c r="B482" s="59">
        <v>3340</v>
      </c>
      <c r="C482" s="56" t="s">
        <v>395</v>
      </c>
      <c r="D482" s="57">
        <v>43286</v>
      </c>
      <c r="E482" s="59"/>
      <c r="F482" s="59">
        <v>1255</v>
      </c>
      <c r="G482" s="58" t="s">
        <v>717</v>
      </c>
      <c r="H482" s="58">
        <v>0</v>
      </c>
      <c r="I482" s="59" t="s">
        <v>495</v>
      </c>
      <c r="J482" s="58">
        <v>0</v>
      </c>
      <c r="K482" s="58">
        <v>0</v>
      </c>
      <c r="L482" s="58">
        <v>0</v>
      </c>
      <c r="M482" s="58">
        <v>0</v>
      </c>
      <c r="N482" s="58">
        <v>0</v>
      </c>
      <c r="O482" s="58">
        <v>1434.87</v>
      </c>
      <c r="P482" s="58">
        <v>5739.47</v>
      </c>
      <c r="Q482" s="58">
        <v>0</v>
      </c>
      <c r="R482" s="58">
        <v>0</v>
      </c>
      <c r="S482" s="58">
        <v>1434.87</v>
      </c>
      <c r="T482" s="58">
        <v>5739.47</v>
      </c>
    </row>
    <row r="483" spans="1:20" s="22" customFormat="1" ht="15">
      <c r="A483" s="59">
        <v>1</v>
      </c>
      <c r="B483" s="59">
        <v>3341</v>
      </c>
      <c r="C483" s="56" t="s">
        <v>396</v>
      </c>
      <c r="D483" s="57">
        <v>43293</v>
      </c>
      <c r="E483" s="59"/>
      <c r="F483" s="59">
        <v>1235</v>
      </c>
      <c r="G483" s="58" t="s">
        <v>717</v>
      </c>
      <c r="H483" s="58">
        <v>0</v>
      </c>
      <c r="I483" s="59" t="s">
        <v>495</v>
      </c>
      <c r="J483" s="58">
        <v>0</v>
      </c>
      <c r="K483" s="58">
        <v>0</v>
      </c>
      <c r="L483" s="58">
        <v>0</v>
      </c>
      <c r="M483" s="58">
        <v>0</v>
      </c>
      <c r="N483" s="58">
        <v>0</v>
      </c>
      <c r="O483" s="58">
        <v>759.59</v>
      </c>
      <c r="P483" s="58">
        <v>3038.35</v>
      </c>
      <c r="Q483" s="58">
        <v>0</v>
      </c>
      <c r="R483" s="58">
        <v>0</v>
      </c>
      <c r="S483" s="58">
        <v>759.59</v>
      </c>
      <c r="T483" s="58">
        <v>3038.35</v>
      </c>
    </row>
    <row r="484" spans="1:20" s="22" customFormat="1" ht="15">
      <c r="A484" s="59">
        <v>1</v>
      </c>
      <c r="B484" s="59">
        <v>3343</v>
      </c>
      <c r="C484" s="56" t="s">
        <v>397</v>
      </c>
      <c r="D484" s="57">
        <v>43321</v>
      </c>
      <c r="E484" s="59"/>
      <c r="F484" s="59">
        <v>2047</v>
      </c>
      <c r="G484" s="58" t="s">
        <v>717</v>
      </c>
      <c r="H484" s="58">
        <v>0</v>
      </c>
      <c r="I484" s="59" t="s">
        <v>495</v>
      </c>
      <c r="J484" s="58">
        <v>0</v>
      </c>
      <c r="K484" s="58">
        <v>0</v>
      </c>
      <c r="L484" s="58">
        <v>0</v>
      </c>
      <c r="M484" s="58">
        <v>0</v>
      </c>
      <c r="N484" s="58">
        <v>0</v>
      </c>
      <c r="O484" s="58">
        <v>253.2</v>
      </c>
      <c r="P484" s="58">
        <v>1012.78</v>
      </c>
      <c r="Q484" s="58">
        <v>0</v>
      </c>
      <c r="R484" s="58">
        <v>0</v>
      </c>
      <c r="S484" s="58">
        <v>253.2</v>
      </c>
      <c r="T484" s="58">
        <v>1012.78</v>
      </c>
    </row>
    <row r="485" spans="1:20" s="22" customFormat="1" ht="15">
      <c r="A485" s="59">
        <v>1</v>
      </c>
      <c r="B485" s="59">
        <v>3358</v>
      </c>
      <c r="C485" s="56" t="s">
        <v>409</v>
      </c>
      <c r="D485" s="57">
        <v>43501</v>
      </c>
      <c r="E485" s="59"/>
      <c r="F485" s="59">
        <v>2038</v>
      </c>
      <c r="G485" s="58" t="s">
        <v>717</v>
      </c>
      <c r="H485" s="58">
        <v>0</v>
      </c>
      <c r="I485" s="59" t="s">
        <v>495</v>
      </c>
      <c r="J485" s="58">
        <v>0</v>
      </c>
      <c r="K485" s="58">
        <v>0</v>
      </c>
      <c r="L485" s="58">
        <v>0</v>
      </c>
      <c r="M485" s="58">
        <v>0</v>
      </c>
      <c r="N485" s="58">
        <v>0</v>
      </c>
      <c r="O485" s="58">
        <v>0</v>
      </c>
      <c r="P485" s="58">
        <v>0</v>
      </c>
      <c r="Q485" s="58">
        <v>2392.6999999999998</v>
      </c>
      <c r="R485" s="58">
        <v>9570.82</v>
      </c>
      <c r="S485" s="58">
        <v>2392.6999999999998</v>
      </c>
      <c r="T485" s="58">
        <v>9570.82</v>
      </c>
    </row>
    <row r="486" spans="1:20" s="22" customFormat="1" ht="15">
      <c r="A486" s="59">
        <v>1</v>
      </c>
      <c r="B486" s="59">
        <v>3359</v>
      </c>
      <c r="C486" s="56" t="s">
        <v>410</v>
      </c>
      <c r="D486" s="57">
        <v>43514</v>
      </c>
      <c r="E486" s="59"/>
      <c r="F486" s="59">
        <v>1259</v>
      </c>
      <c r="G486" s="58" t="s">
        <v>717</v>
      </c>
      <c r="H486" s="58">
        <v>0</v>
      </c>
      <c r="I486" s="59" t="s">
        <v>495</v>
      </c>
      <c r="J486" s="58">
        <v>0</v>
      </c>
      <c r="K486" s="58">
        <v>0</v>
      </c>
      <c r="L486" s="58">
        <v>0</v>
      </c>
      <c r="M486" s="58">
        <v>0</v>
      </c>
      <c r="N486" s="58">
        <v>0</v>
      </c>
      <c r="O486" s="58">
        <v>1434.97</v>
      </c>
      <c r="P486" s="58">
        <v>5739.47</v>
      </c>
      <c r="Q486" s="58">
        <v>0</v>
      </c>
      <c r="R486" s="58">
        <v>0</v>
      </c>
      <c r="S486" s="58">
        <v>1434.97</v>
      </c>
      <c r="T486" s="58">
        <v>5739.47</v>
      </c>
    </row>
    <row r="487" spans="1:20" s="22" customFormat="1" ht="15">
      <c r="A487" s="59">
        <v>1</v>
      </c>
      <c r="B487" s="59">
        <v>3361</v>
      </c>
      <c r="C487" s="56" t="s">
        <v>411</v>
      </c>
      <c r="D487" s="57">
        <v>43587</v>
      </c>
      <c r="E487" s="59"/>
      <c r="F487" s="59">
        <v>1235</v>
      </c>
      <c r="G487" s="58" t="s">
        <v>717</v>
      </c>
      <c r="H487" s="58">
        <v>0</v>
      </c>
      <c r="I487" s="59" t="s">
        <v>495</v>
      </c>
      <c r="J487" s="58">
        <v>0</v>
      </c>
      <c r="K487" s="58">
        <v>0</v>
      </c>
      <c r="L487" s="58">
        <v>0</v>
      </c>
      <c r="M487" s="58">
        <v>0</v>
      </c>
      <c r="N487" s="58">
        <v>0</v>
      </c>
      <c r="O487" s="58">
        <v>759.59</v>
      </c>
      <c r="P487" s="58">
        <v>3038.35</v>
      </c>
      <c r="Q487" s="58">
        <v>0</v>
      </c>
      <c r="R487" s="58">
        <v>0</v>
      </c>
      <c r="S487" s="58">
        <v>759.59</v>
      </c>
      <c r="T487" s="58">
        <v>3038.35</v>
      </c>
    </row>
    <row r="488" spans="1:20" s="22" customFormat="1" ht="15">
      <c r="A488" s="59">
        <v>1</v>
      </c>
      <c r="B488" s="59">
        <v>3362</v>
      </c>
      <c r="C488" s="56" t="s">
        <v>412</v>
      </c>
      <c r="D488" s="57">
        <v>43587</v>
      </c>
      <c r="E488" s="59"/>
      <c r="F488" s="59">
        <v>1091</v>
      </c>
      <c r="G488" s="58" t="s">
        <v>717</v>
      </c>
      <c r="H488" s="58">
        <v>0</v>
      </c>
      <c r="I488" s="59" t="s">
        <v>495</v>
      </c>
      <c r="J488" s="58">
        <v>0</v>
      </c>
      <c r="K488" s="58">
        <v>0</v>
      </c>
      <c r="L488" s="58">
        <v>0</v>
      </c>
      <c r="M488" s="58">
        <v>0</v>
      </c>
      <c r="N488" s="58">
        <v>0</v>
      </c>
      <c r="O488" s="58">
        <v>337.59</v>
      </c>
      <c r="P488" s="58">
        <v>1350.38</v>
      </c>
      <c r="Q488" s="58">
        <v>0</v>
      </c>
      <c r="R488" s="58">
        <v>0</v>
      </c>
      <c r="S488" s="58">
        <v>337.59</v>
      </c>
      <c r="T488" s="58">
        <v>1350.38</v>
      </c>
    </row>
    <row r="489" spans="1:20" s="22" customFormat="1" ht="15">
      <c r="A489" s="59">
        <v>1</v>
      </c>
      <c r="B489" s="59">
        <v>3365</v>
      </c>
      <c r="C489" s="56" t="s">
        <v>414</v>
      </c>
      <c r="D489" s="57">
        <v>43844</v>
      </c>
      <c r="E489" s="59"/>
      <c r="F489" s="59">
        <v>2044</v>
      </c>
      <c r="G489" s="58" t="s">
        <v>717</v>
      </c>
      <c r="H489" s="58">
        <v>0</v>
      </c>
      <c r="I489" s="59" t="s">
        <v>495</v>
      </c>
      <c r="J489" s="58">
        <v>0</v>
      </c>
      <c r="K489" s="58">
        <v>0</v>
      </c>
      <c r="L489" s="58">
        <v>0</v>
      </c>
      <c r="M489" s="58">
        <v>0</v>
      </c>
      <c r="N489" s="58">
        <v>0</v>
      </c>
      <c r="O489" s="58">
        <v>1434.87</v>
      </c>
      <c r="P489" s="58">
        <v>5739.47</v>
      </c>
      <c r="Q489" s="58">
        <v>0</v>
      </c>
      <c r="R489" s="58">
        <v>0</v>
      </c>
      <c r="S489" s="58">
        <v>1434.87</v>
      </c>
      <c r="T489" s="58">
        <v>5739.47</v>
      </c>
    </row>
    <row r="490" spans="1:20" s="22" customFormat="1" ht="15">
      <c r="A490" s="59">
        <v>1</v>
      </c>
      <c r="B490" s="59">
        <v>3366</v>
      </c>
      <c r="C490" s="56" t="s">
        <v>415</v>
      </c>
      <c r="D490" s="57">
        <v>43857</v>
      </c>
      <c r="E490" s="59"/>
      <c r="F490" s="59">
        <v>1195</v>
      </c>
      <c r="G490" s="58" t="s">
        <v>717</v>
      </c>
      <c r="H490" s="58">
        <v>0</v>
      </c>
      <c r="I490" s="59" t="s">
        <v>495</v>
      </c>
      <c r="J490" s="58">
        <v>0</v>
      </c>
      <c r="K490" s="58">
        <v>0</v>
      </c>
      <c r="L490" s="58">
        <v>0</v>
      </c>
      <c r="M490" s="58">
        <v>0</v>
      </c>
      <c r="N490" s="58">
        <v>0</v>
      </c>
      <c r="O490" s="58">
        <v>1434.87</v>
      </c>
      <c r="P490" s="58">
        <v>5739.47</v>
      </c>
      <c r="Q490" s="58">
        <v>0</v>
      </c>
      <c r="R490" s="58">
        <v>0</v>
      </c>
      <c r="S490" s="58">
        <v>1434.87</v>
      </c>
      <c r="T490" s="58">
        <v>5739.47</v>
      </c>
    </row>
    <row r="491" spans="1:20" s="22" customFormat="1" ht="15">
      <c r="A491" s="59">
        <v>1</v>
      </c>
      <c r="B491" s="59">
        <v>3367</v>
      </c>
      <c r="C491" s="56" t="s">
        <v>595</v>
      </c>
      <c r="D491" s="57">
        <v>43864</v>
      </c>
      <c r="E491" s="59"/>
      <c r="F491" s="59">
        <v>1094</v>
      </c>
      <c r="G491" s="58" t="s">
        <v>717</v>
      </c>
      <c r="H491" s="58">
        <v>0</v>
      </c>
      <c r="I491" s="59" t="s">
        <v>495</v>
      </c>
      <c r="J491" s="58">
        <v>0</v>
      </c>
      <c r="K491" s="58">
        <v>0</v>
      </c>
      <c r="L491" s="58">
        <v>0</v>
      </c>
      <c r="M491" s="58">
        <v>0</v>
      </c>
      <c r="N491" s="58">
        <v>0</v>
      </c>
      <c r="O491" s="58">
        <v>843.99</v>
      </c>
      <c r="P491" s="58">
        <v>3375.95</v>
      </c>
      <c r="Q491" s="58">
        <v>0</v>
      </c>
      <c r="R491" s="58">
        <v>0</v>
      </c>
      <c r="S491" s="58">
        <v>843.99</v>
      </c>
      <c r="T491" s="58">
        <v>3375.95</v>
      </c>
    </row>
    <row r="492" spans="1:20" s="22" customFormat="1" ht="15">
      <c r="A492" s="59">
        <v>1</v>
      </c>
      <c r="B492" s="59">
        <v>3370</v>
      </c>
      <c r="C492" s="56" t="s">
        <v>594</v>
      </c>
      <c r="D492" s="57">
        <v>43970</v>
      </c>
      <c r="E492" s="59"/>
      <c r="F492" s="59">
        <v>1257</v>
      </c>
      <c r="G492" s="58" t="s">
        <v>717</v>
      </c>
      <c r="H492" s="58">
        <v>0</v>
      </c>
      <c r="I492" s="59" t="s">
        <v>495</v>
      </c>
      <c r="J492" s="58">
        <v>0</v>
      </c>
      <c r="K492" s="58">
        <v>0</v>
      </c>
      <c r="L492" s="58">
        <v>0</v>
      </c>
      <c r="M492" s="58">
        <v>0</v>
      </c>
      <c r="N492" s="58">
        <v>0</v>
      </c>
      <c r="O492" s="58">
        <v>1561.48</v>
      </c>
      <c r="P492" s="58">
        <v>6245.89</v>
      </c>
      <c r="Q492" s="58">
        <v>0</v>
      </c>
      <c r="R492" s="58">
        <v>0</v>
      </c>
      <c r="S492" s="58">
        <v>1561.48</v>
      </c>
      <c r="T492" s="58">
        <v>6245.89</v>
      </c>
    </row>
    <row r="493" spans="1:20" s="22" customFormat="1" ht="15">
      <c r="A493" s="59">
        <v>1</v>
      </c>
      <c r="B493" s="59">
        <v>3373</v>
      </c>
      <c r="C493" s="56" t="s">
        <v>601</v>
      </c>
      <c r="D493" s="57">
        <v>44013</v>
      </c>
      <c r="E493" s="59"/>
      <c r="F493" s="59">
        <v>2045</v>
      </c>
      <c r="G493" s="58" t="s">
        <v>717</v>
      </c>
      <c r="H493" s="58">
        <v>0</v>
      </c>
      <c r="I493" s="59" t="s">
        <v>495</v>
      </c>
      <c r="J493" s="58">
        <v>0</v>
      </c>
      <c r="K493" s="58">
        <v>0</v>
      </c>
      <c r="L493" s="58">
        <v>0</v>
      </c>
      <c r="M493" s="58">
        <v>0</v>
      </c>
      <c r="N493" s="58">
        <v>0</v>
      </c>
      <c r="O493" s="58">
        <v>1434.87</v>
      </c>
      <c r="P493" s="58">
        <v>5739.47</v>
      </c>
      <c r="Q493" s="58">
        <v>0</v>
      </c>
      <c r="R493" s="58">
        <v>0</v>
      </c>
      <c r="S493" s="58">
        <v>1434.87</v>
      </c>
      <c r="T493" s="58">
        <v>5739.47</v>
      </c>
    </row>
    <row r="494" spans="1:20" s="22" customFormat="1" ht="15">
      <c r="A494" s="59">
        <v>1</v>
      </c>
      <c r="B494" s="59">
        <v>3375</v>
      </c>
      <c r="C494" s="56" t="s">
        <v>602</v>
      </c>
      <c r="D494" s="57">
        <v>44046</v>
      </c>
      <c r="E494" s="59"/>
      <c r="F494" s="59">
        <v>1185</v>
      </c>
      <c r="G494" s="58" t="s">
        <v>717</v>
      </c>
      <c r="H494" s="58">
        <v>0</v>
      </c>
      <c r="I494" s="59" t="s">
        <v>495</v>
      </c>
      <c r="J494" s="58">
        <v>0</v>
      </c>
      <c r="K494" s="58">
        <v>0</v>
      </c>
      <c r="L494" s="58">
        <v>0</v>
      </c>
      <c r="M494" s="58">
        <v>0</v>
      </c>
      <c r="N494" s="58">
        <v>0</v>
      </c>
      <c r="O494" s="58">
        <v>1434.87</v>
      </c>
      <c r="P494" s="58">
        <v>5739.47</v>
      </c>
      <c r="Q494" s="58">
        <v>0</v>
      </c>
      <c r="R494" s="58">
        <v>0</v>
      </c>
      <c r="S494" s="58">
        <v>1434.87</v>
      </c>
      <c r="T494" s="58">
        <v>5739.47</v>
      </c>
    </row>
    <row r="495" spans="1:20" s="22" customFormat="1" ht="15">
      <c r="A495" s="59">
        <v>1</v>
      </c>
      <c r="B495" s="59">
        <v>3378</v>
      </c>
      <c r="C495" s="56" t="s">
        <v>692</v>
      </c>
      <c r="D495" s="57">
        <v>44210</v>
      </c>
      <c r="E495" s="59"/>
      <c r="F495" s="59">
        <v>1188</v>
      </c>
      <c r="G495" s="58" t="s">
        <v>717</v>
      </c>
      <c r="H495" s="58">
        <v>0</v>
      </c>
      <c r="I495" s="59" t="s">
        <v>495</v>
      </c>
      <c r="J495" s="58">
        <v>0</v>
      </c>
      <c r="K495" s="58">
        <v>0</v>
      </c>
      <c r="L495" s="58">
        <v>0</v>
      </c>
      <c r="M495" s="58">
        <v>0</v>
      </c>
      <c r="N495" s="58">
        <v>0</v>
      </c>
      <c r="O495" s="58">
        <v>1434.87</v>
      </c>
      <c r="P495" s="58">
        <v>5739.47</v>
      </c>
      <c r="Q495" s="58">
        <v>0</v>
      </c>
      <c r="R495" s="58">
        <v>0</v>
      </c>
      <c r="S495" s="58">
        <v>1434.87</v>
      </c>
      <c r="T495" s="58">
        <v>5739.47</v>
      </c>
    </row>
    <row r="496" spans="1:20" s="22" customFormat="1" ht="15">
      <c r="A496" s="59">
        <v>1</v>
      </c>
      <c r="B496" s="59">
        <v>3379</v>
      </c>
      <c r="C496" s="56" t="s">
        <v>693</v>
      </c>
      <c r="D496" s="57">
        <v>44210</v>
      </c>
      <c r="E496" s="59"/>
      <c r="F496" s="59">
        <v>1094</v>
      </c>
      <c r="G496" s="58" t="s">
        <v>717</v>
      </c>
      <c r="H496" s="58">
        <v>0</v>
      </c>
      <c r="I496" s="59" t="s">
        <v>495</v>
      </c>
      <c r="J496" s="58">
        <v>0</v>
      </c>
      <c r="K496" s="58">
        <v>0</v>
      </c>
      <c r="L496" s="58">
        <v>0</v>
      </c>
      <c r="M496" s="58">
        <v>0</v>
      </c>
      <c r="N496" s="58">
        <v>0</v>
      </c>
      <c r="O496" s="58">
        <v>843.99</v>
      </c>
      <c r="P496" s="58">
        <v>3375.95</v>
      </c>
      <c r="Q496" s="58">
        <v>0</v>
      </c>
      <c r="R496" s="58">
        <v>0</v>
      </c>
      <c r="S496" s="58">
        <v>843.99</v>
      </c>
      <c r="T496" s="58">
        <v>3375.95</v>
      </c>
    </row>
    <row r="497" spans="1:22" s="22" customFormat="1" ht="15">
      <c r="A497" s="59">
        <v>1</v>
      </c>
      <c r="B497" s="59">
        <v>3380</v>
      </c>
      <c r="C497" s="56" t="s">
        <v>694</v>
      </c>
      <c r="D497" s="57">
        <v>44230</v>
      </c>
      <c r="E497" s="59"/>
      <c r="F497" s="59">
        <v>2047</v>
      </c>
      <c r="G497" s="58" t="s">
        <v>717</v>
      </c>
      <c r="H497" s="58">
        <v>0</v>
      </c>
      <c r="I497" s="59" t="s">
        <v>495</v>
      </c>
      <c r="J497" s="58">
        <v>0</v>
      </c>
      <c r="K497" s="58">
        <v>0</v>
      </c>
      <c r="L497" s="58">
        <v>0</v>
      </c>
      <c r="M497" s="58">
        <v>0</v>
      </c>
      <c r="N497" s="58">
        <v>0</v>
      </c>
      <c r="O497" s="58">
        <v>253.2</v>
      </c>
      <c r="P497" s="58">
        <v>1012.78</v>
      </c>
      <c r="Q497" s="58">
        <v>0</v>
      </c>
      <c r="R497" s="58">
        <v>0</v>
      </c>
      <c r="S497" s="58">
        <v>253.2</v>
      </c>
      <c r="T497" s="58">
        <v>1012.78</v>
      </c>
    </row>
    <row r="498" spans="1:22" s="22" customFormat="1" ht="15">
      <c r="A498" s="59">
        <v>1</v>
      </c>
      <c r="B498" s="59">
        <v>3381</v>
      </c>
      <c r="C498" s="56" t="s">
        <v>695</v>
      </c>
      <c r="D498" s="57">
        <v>44230</v>
      </c>
      <c r="E498" s="59"/>
      <c r="F498" s="59">
        <v>2048</v>
      </c>
      <c r="G498" s="58" t="s">
        <v>717</v>
      </c>
      <c r="H498" s="58">
        <v>0</v>
      </c>
      <c r="I498" s="59" t="s">
        <v>495</v>
      </c>
      <c r="J498" s="58">
        <v>0</v>
      </c>
      <c r="K498" s="58">
        <v>0</v>
      </c>
      <c r="L498" s="58">
        <v>0</v>
      </c>
      <c r="M498" s="58">
        <v>0</v>
      </c>
      <c r="N498" s="58">
        <v>0</v>
      </c>
      <c r="O498" s="58">
        <v>253.2</v>
      </c>
      <c r="P498" s="58">
        <v>1012.78</v>
      </c>
      <c r="Q498" s="58">
        <v>0</v>
      </c>
      <c r="R498" s="58">
        <v>0</v>
      </c>
      <c r="S498" s="58">
        <v>253.2</v>
      </c>
      <c r="T498" s="58">
        <v>1012.78</v>
      </c>
    </row>
    <row r="499" spans="1:22" ht="15">
      <c r="A499" s="59">
        <v>1</v>
      </c>
      <c r="B499" s="59">
        <v>3382</v>
      </c>
      <c r="C499" s="56" t="s">
        <v>696</v>
      </c>
      <c r="D499" s="57">
        <v>44230</v>
      </c>
      <c r="E499" s="59"/>
      <c r="F499" s="59">
        <v>1231</v>
      </c>
      <c r="G499" s="58" t="s">
        <v>717</v>
      </c>
      <c r="H499" s="58">
        <v>0</v>
      </c>
      <c r="I499" s="59" t="s">
        <v>495</v>
      </c>
      <c r="J499" s="58">
        <v>0</v>
      </c>
      <c r="K499" s="58">
        <v>0</v>
      </c>
      <c r="L499" s="58">
        <v>0</v>
      </c>
      <c r="M499" s="58">
        <v>0</v>
      </c>
      <c r="N499" s="58">
        <v>0</v>
      </c>
      <c r="O499" s="58">
        <v>1561.48</v>
      </c>
      <c r="P499" s="58">
        <v>6245.89</v>
      </c>
      <c r="Q499" s="58">
        <v>0</v>
      </c>
      <c r="R499" s="58">
        <v>0</v>
      </c>
      <c r="S499" s="58">
        <v>1561.48</v>
      </c>
      <c r="T499" s="58">
        <v>6245.89</v>
      </c>
      <c r="V499" s="22"/>
    </row>
    <row r="500" spans="1:22" ht="15">
      <c r="A500" s="59">
        <v>1</v>
      </c>
      <c r="B500" s="59">
        <v>3383</v>
      </c>
      <c r="C500" s="56" t="s">
        <v>698</v>
      </c>
      <c r="D500" s="57">
        <v>44260</v>
      </c>
      <c r="E500" s="59"/>
      <c r="F500" s="59">
        <v>1099</v>
      </c>
      <c r="G500" s="58" t="s">
        <v>717</v>
      </c>
      <c r="H500" s="58">
        <v>0</v>
      </c>
      <c r="I500" s="59" t="s">
        <v>495</v>
      </c>
      <c r="J500" s="58">
        <v>0</v>
      </c>
      <c r="K500" s="58">
        <v>0</v>
      </c>
      <c r="L500" s="58">
        <v>0</v>
      </c>
      <c r="M500" s="58">
        <v>0</v>
      </c>
      <c r="N500" s="58">
        <v>0</v>
      </c>
      <c r="O500" s="58">
        <v>0</v>
      </c>
      <c r="P500" s="58">
        <v>0</v>
      </c>
      <c r="Q500" s="58">
        <v>2658.56</v>
      </c>
      <c r="R500" s="58">
        <v>10634.24</v>
      </c>
      <c r="S500" s="58">
        <v>2658.56</v>
      </c>
      <c r="T500" s="58">
        <v>10634.24</v>
      </c>
      <c r="V500" s="22"/>
    </row>
    <row r="501" spans="1:22" ht="15">
      <c r="A501" s="59">
        <v>1</v>
      </c>
      <c r="B501" s="59">
        <v>3384</v>
      </c>
      <c r="C501" s="56" t="s">
        <v>701</v>
      </c>
      <c r="D501" s="57">
        <v>44298</v>
      </c>
      <c r="E501" s="59"/>
      <c r="F501" s="59">
        <v>2039</v>
      </c>
      <c r="G501" s="58" t="s">
        <v>717</v>
      </c>
      <c r="H501" s="58">
        <v>0</v>
      </c>
      <c r="I501" s="59" t="s">
        <v>495</v>
      </c>
      <c r="J501" s="58">
        <v>0</v>
      </c>
      <c r="K501" s="58">
        <v>0</v>
      </c>
      <c r="L501" s="58">
        <v>0</v>
      </c>
      <c r="M501" s="58">
        <v>0</v>
      </c>
      <c r="N501" s="58">
        <v>0</v>
      </c>
      <c r="O501" s="58">
        <v>1434.87</v>
      </c>
      <c r="P501" s="58">
        <v>5739.47</v>
      </c>
      <c r="Q501" s="58">
        <v>0</v>
      </c>
      <c r="R501" s="58">
        <v>0</v>
      </c>
      <c r="S501" s="58">
        <v>1434.87</v>
      </c>
      <c r="T501" s="58">
        <v>5739.47</v>
      </c>
      <c r="V501" s="22"/>
    </row>
    <row r="502" spans="1:22" ht="15">
      <c r="A502" s="59">
        <v>1</v>
      </c>
      <c r="B502" s="59">
        <v>3385</v>
      </c>
      <c r="C502" s="56" t="s">
        <v>702</v>
      </c>
      <c r="D502" s="57">
        <v>44305</v>
      </c>
      <c r="E502" s="59"/>
      <c r="F502" s="59">
        <v>1189</v>
      </c>
      <c r="G502" s="58" t="s">
        <v>717</v>
      </c>
      <c r="H502" s="58">
        <v>0</v>
      </c>
      <c r="I502" s="59" t="s">
        <v>495</v>
      </c>
      <c r="J502" s="58">
        <v>0</v>
      </c>
      <c r="K502" s="58">
        <v>0</v>
      </c>
      <c r="L502" s="58">
        <v>0</v>
      </c>
      <c r="M502" s="58">
        <v>0</v>
      </c>
      <c r="N502" s="58">
        <v>0</v>
      </c>
      <c r="O502" s="58">
        <v>1434.87</v>
      </c>
      <c r="P502" s="58">
        <v>5739.47</v>
      </c>
      <c r="Q502" s="58">
        <v>0</v>
      </c>
      <c r="R502" s="58">
        <v>0</v>
      </c>
      <c r="S502" s="58">
        <v>1434.87</v>
      </c>
      <c r="T502" s="58">
        <v>5739.47</v>
      </c>
      <c r="V502" s="22"/>
    </row>
    <row r="503" spans="1:22" ht="15">
      <c r="A503" s="59">
        <v>1</v>
      </c>
      <c r="B503" s="59">
        <v>3386</v>
      </c>
      <c r="C503" s="56" t="s">
        <v>718</v>
      </c>
      <c r="D503" s="57">
        <v>44354</v>
      </c>
      <c r="E503" s="59"/>
      <c r="F503" s="59">
        <v>2047</v>
      </c>
      <c r="G503" s="58" t="s">
        <v>717</v>
      </c>
      <c r="H503" s="58">
        <v>0</v>
      </c>
      <c r="I503" s="59" t="s">
        <v>495</v>
      </c>
      <c r="J503" s="58">
        <v>0</v>
      </c>
      <c r="K503" s="58">
        <v>0</v>
      </c>
      <c r="L503" s="58">
        <v>0</v>
      </c>
      <c r="M503" s="58">
        <v>0</v>
      </c>
      <c r="N503" s="58">
        <v>0</v>
      </c>
      <c r="O503" s="58">
        <v>253.2</v>
      </c>
      <c r="P503" s="58">
        <v>1012.78</v>
      </c>
      <c r="Q503" s="58">
        <v>0</v>
      </c>
      <c r="R503" s="58">
        <v>0</v>
      </c>
      <c r="S503" s="58">
        <v>253.2</v>
      </c>
      <c r="T503" s="58">
        <v>1012.78</v>
      </c>
      <c r="V503" s="22"/>
    </row>
    <row r="504" spans="1:22" ht="15">
      <c r="A504" s="59">
        <v>1</v>
      </c>
      <c r="B504" s="59">
        <v>3387</v>
      </c>
      <c r="C504" s="56" t="s">
        <v>719</v>
      </c>
      <c r="D504" s="57">
        <v>44354</v>
      </c>
      <c r="E504" s="59"/>
      <c r="F504" s="59">
        <v>1182</v>
      </c>
      <c r="G504" s="58" t="s">
        <v>717</v>
      </c>
      <c r="H504" s="58">
        <v>0</v>
      </c>
      <c r="I504" s="59" t="s">
        <v>495</v>
      </c>
      <c r="J504" s="58">
        <v>0</v>
      </c>
      <c r="K504" s="58">
        <v>0</v>
      </c>
      <c r="L504" s="58">
        <v>0</v>
      </c>
      <c r="M504" s="58">
        <v>0</v>
      </c>
      <c r="N504" s="58">
        <v>0</v>
      </c>
      <c r="O504" s="58">
        <v>1434.87</v>
      </c>
      <c r="P504" s="58">
        <v>5739.47</v>
      </c>
      <c r="Q504" s="58">
        <v>0</v>
      </c>
      <c r="R504" s="58">
        <v>0</v>
      </c>
      <c r="S504" s="58">
        <v>1434.87</v>
      </c>
      <c r="T504" s="58">
        <v>5739.47</v>
      </c>
      <c r="V504" s="22"/>
    </row>
    <row r="505" spans="1:22" ht="15">
      <c r="A505" s="59">
        <v>1</v>
      </c>
      <c r="B505" s="59">
        <v>8249</v>
      </c>
      <c r="C505" s="56" t="s">
        <v>416</v>
      </c>
      <c r="D505" s="57">
        <v>38285</v>
      </c>
      <c r="E505" s="59"/>
      <c r="F505" s="59">
        <v>1091</v>
      </c>
      <c r="G505" s="58" t="s">
        <v>717</v>
      </c>
      <c r="H505" s="58">
        <v>0</v>
      </c>
      <c r="I505" s="59" t="s">
        <v>495</v>
      </c>
      <c r="J505" s="58">
        <v>0</v>
      </c>
      <c r="K505" s="58">
        <v>0</v>
      </c>
      <c r="L505" s="58">
        <v>0</v>
      </c>
      <c r="M505" s="58">
        <v>0</v>
      </c>
      <c r="N505" s="58">
        <v>0</v>
      </c>
      <c r="O505" s="58">
        <v>548.59</v>
      </c>
      <c r="P505" s="58">
        <v>2194.37</v>
      </c>
      <c r="Q505" s="58">
        <v>0</v>
      </c>
      <c r="R505" s="58">
        <v>0</v>
      </c>
      <c r="S505" s="58">
        <v>548.59</v>
      </c>
      <c r="T505" s="58">
        <v>2194.37</v>
      </c>
      <c r="V505" s="22"/>
    </row>
    <row r="506" spans="1:22" s="22" customFormat="1" ht="15">
      <c r="A506" s="56"/>
      <c r="B506" s="56"/>
      <c r="C506" s="56"/>
      <c r="D506" s="56"/>
      <c r="E506" s="56"/>
      <c r="F506" s="56"/>
      <c r="G506" s="56"/>
      <c r="H506" s="56"/>
      <c r="I506" s="56"/>
      <c r="J506" s="56"/>
      <c r="K506" s="56"/>
      <c r="L506" s="56"/>
      <c r="M506" s="56"/>
      <c r="N506" s="56"/>
      <c r="O506" s="56"/>
      <c r="P506" s="56"/>
      <c r="Q506" s="56"/>
      <c r="R506" s="56"/>
      <c r="S506" s="56"/>
      <c r="T506" s="56"/>
    </row>
    <row r="507" spans="1:22" ht="15">
      <c r="A507" s="56"/>
      <c r="B507" s="56"/>
      <c r="C507" s="56"/>
      <c r="D507" s="56"/>
      <c r="E507" s="56"/>
      <c r="F507" s="56"/>
      <c r="G507" s="56"/>
      <c r="H507" s="56"/>
      <c r="I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  <c r="T507" s="56"/>
    </row>
    <row r="508" spans="1:22" ht="15">
      <c r="A508" s="56"/>
      <c r="B508" s="56"/>
      <c r="C508" s="56"/>
      <c r="D508" s="56"/>
      <c r="E508" s="56"/>
      <c r="F508" s="56"/>
      <c r="G508" s="56"/>
      <c r="H508" s="56"/>
      <c r="I508" s="56"/>
      <c r="J508" s="56"/>
      <c r="K508" s="56"/>
      <c r="L508" s="56"/>
      <c r="M508" s="56"/>
      <c r="N508" s="56"/>
      <c r="O508" s="56"/>
      <c r="P508" s="56"/>
      <c r="Q508" s="56"/>
      <c r="R508" s="56"/>
      <c r="S508" s="56"/>
      <c r="T508" s="56"/>
    </row>
    <row r="509" spans="1:22" ht="15">
      <c r="A509" s="56"/>
      <c r="B509" s="56"/>
      <c r="C509" s="56"/>
      <c r="D509" s="56"/>
      <c r="E509" s="56"/>
      <c r="F509" s="56"/>
      <c r="G509" s="56"/>
      <c r="H509" s="56"/>
      <c r="I509" s="56"/>
      <c r="J509" s="56"/>
      <c r="K509" s="56"/>
      <c r="L509" s="56"/>
      <c r="M509" s="56"/>
      <c r="N509" s="56"/>
      <c r="O509" s="56"/>
      <c r="P509" s="56"/>
      <c r="Q509" s="56"/>
      <c r="R509" s="56"/>
      <c r="S509" s="56"/>
      <c r="T509" s="56"/>
    </row>
    <row r="510" spans="1:22" ht="15">
      <c r="A510" s="56"/>
      <c r="B510" s="56"/>
      <c r="C510" s="56"/>
      <c r="D510" s="56"/>
      <c r="E510" s="56"/>
      <c r="F510" s="56"/>
      <c r="G510" s="56"/>
      <c r="H510" s="56"/>
      <c r="I510" s="56"/>
      <c r="J510" s="56"/>
      <c r="K510" s="56"/>
      <c r="L510" s="56"/>
      <c r="M510" s="56"/>
      <c r="N510" s="56"/>
      <c r="O510" s="56"/>
      <c r="P510" s="56"/>
      <c r="Q510" s="56"/>
      <c r="R510" s="56"/>
      <c r="S510" s="56"/>
      <c r="T510" s="56"/>
    </row>
    <row r="511" spans="1:22" ht="15">
      <c r="A511" s="56"/>
      <c r="B511" s="56"/>
      <c r="C511" s="56"/>
      <c r="D511" s="56"/>
      <c r="E511" s="56"/>
      <c r="F511" s="56"/>
      <c r="G511" s="56"/>
      <c r="H511" s="56"/>
      <c r="I511" s="56"/>
      <c r="J511" s="56"/>
      <c r="K511" s="56"/>
      <c r="L511" s="56"/>
      <c r="M511" s="56"/>
      <c r="N511" s="56"/>
      <c r="O511" s="56"/>
      <c r="P511" s="56"/>
      <c r="Q511" s="56"/>
      <c r="R511" s="56"/>
      <c r="S511" s="56"/>
      <c r="T511" s="56"/>
    </row>
    <row r="512" spans="1:22" ht="15">
      <c r="S512" s="56"/>
      <c r="T512" s="56"/>
    </row>
    <row r="513" spans="19:20" ht="15">
      <c r="S513" s="56"/>
      <c r="T513" s="56"/>
    </row>
    <row r="514" spans="19:20" ht="15">
      <c r="S514" s="56"/>
      <c r="T514" s="56"/>
    </row>
    <row r="515" spans="19:20" ht="15">
      <c r="S515" s="56"/>
      <c r="T515" s="56"/>
    </row>
    <row r="516" spans="19:20" ht="15">
      <c r="S516" s="56"/>
      <c r="T516" s="56"/>
    </row>
    <row r="517" spans="19:20" ht="15">
      <c r="S517" s="56"/>
      <c r="T517" s="56"/>
    </row>
    <row r="518" spans="19:20" ht="15">
      <c r="S518" s="56"/>
      <c r="T518" s="56"/>
    </row>
    <row r="519" spans="19:20" ht="15">
      <c r="S519" s="56"/>
      <c r="T519" s="56"/>
    </row>
    <row r="520" spans="19:20" ht="15">
      <c r="S520" s="56"/>
      <c r="T520" s="56"/>
    </row>
    <row r="521" spans="19:20" ht="15">
      <c r="S521" s="56"/>
      <c r="T521" s="56"/>
    </row>
    <row r="522" spans="19:20" ht="15">
      <c r="S522" s="56"/>
      <c r="T522" s="56"/>
    </row>
    <row r="523" spans="19:20" ht="15">
      <c r="S523" s="56"/>
      <c r="T523" s="56"/>
    </row>
    <row r="524" spans="19:20" ht="15">
      <c r="S524" s="56"/>
      <c r="T524" s="56"/>
    </row>
    <row r="525" spans="19:20" ht="15">
      <c r="S525" s="56"/>
      <c r="T525" s="56"/>
    </row>
    <row r="526" spans="19:20" ht="15">
      <c r="S526" s="56"/>
      <c r="T526" s="56"/>
    </row>
    <row r="527" spans="19:20" ht="15">
      <c r="S527" s="56"/>
      <c r="T527" s="56"/>
    </row>
    <row r="528" spans="19:20" ht="15">
      <c r="S528" s="56"/>
      <c r="T528" s="56"/>
    </row>
    <row r="529" spans="19:20" ht="15">
      <c r="S529" s="56"/>
      <c r="T529" s="56"/>
    </row>
    <row r="530" spans="19:20" ht="15">
      <c r="S530" s="56"/>
      <c r="T530" s="56"/>
    </row>
    <row r="531" spans="19:20" ht="15">
      <c r="S531" s="56"/>
      <c r="T531" s="56"/>
    </row>
    <row r="532" spans="19:20" ht="15">
      <c r="S532" s="56"/>
      <c r="T532" s="56"/>
    </row>
    <row r="533" spans="19:20" ht="15">
      <c r="S533" s="56"/>
      <c r="T533" s="56"/>
    </row>
    <row r="534" spans="19:20" ht="15">
      <c r="S534" s="56"/>
      <c r="T534" s="56"/>
    </row>
    <row r="535" spans="19:20" ht="15">
      <c r="S535" s="56"/>
      <c r="T535" s="56"/>
    </row>
    <row r="536" spans="19:20" ht="15">
      <c r="S536" s="56"/>
      <c r="T536" s="56"/>
    </row>
    <row r="537" spans="19:20" ht="15">
      <c r="S537" s="56"/>
      <c r="T537" s="56"/>
    </row>
    <row r="538" spans="19:20" ht="15">
      <c r="S538" s="56"/>
      <c r="T538" s="56"/>
    </row>
    <row r="539" spans="19:20" ht="15">
      <c r="S539" s="56"/>
      <c r="T539" s="56"/>
    </row>
    <row r="540" spans="19:20" ht="15">
      <c r="S540" s="56"/>
      <c r="T540" s="56"/>
    </row>
    <row r="541" spans="19:20" ht="15">
      <c r="S541" s="56"/>
      <c r="T541" s="56"/>
    </row>
    <row r="542" spans="19:20" ht="15">
      <c r="S542" s="56"/>
      <c r="T542" s="56"/>
    </row>
    <row r="543" spans="19:20" ht="15">
      <c r="S543" s="56"/>
      <c r="T543" s="56"/>
    </row>
    <row r="544" spans="19:20" ht="15">
      <c r="S544" s="56"/>
      <c r="T544" s="56"/>
    </row>
    <row r="545" spans="19:20" ht="15">
      <c r="S545" s="56"/>
      <c r="T545" s="56"/>
    </row>
    <row r="546" spans="19:20" ht="15">
      <c r="S546" s="56"/>
      <c r="T546" s="56"/>
    </row>
    <row r="547" spans="19:20" ht="15">
      <c r="S547" s="56"/>
      <c r="T547" s="56"/>
    </row>
    <row r="548" spans="19:20" ht="15">
      <c r="S548" s="56"/>
      <c r="T548" s="56"/>
    </row>
    <row r="549" spans="19:20" ht="15">
      <c r="S549" s="56"/>
      <c r="T549" s="56"/>
    </row>
    <row r="550" spans="19:20" ht="15">
      <c r="S550" s="56"/>
      <c r="T550" s="56"/>
    </row>
    <row r="551" spans="19:20" ht="15">
      <c r="S551" s="56"/>
      <c r="T551" s="56"/>
    </row>
    <row r="552" spans="19:20" ht="15">
      <c r="S552" s="56"/>
      <c r="T552" s="56"/>
    </row>
    <row r="553" spans="19:20" ht="15">
      <c r="S553" s="56"/>
      <c r="T553" s="56"/>
    </row>
    <row r="554" spans="19:20" ht="15">
      <c r="S554" s="56"/>
      <c r="T554" s="56"/>
    </row>
    <row r="555" spans="19:20" ht="15">
      <c r="S555" s="56"/>
      <c r="T555" s="56"/>
    </row>
    <row r="556" spans="19:20" ht="15">
      <c r="S556" s="56"/>
      <c r="T556" s="56"/>
    </row>
    <row r="557" spans="19:20" ht="15">
      <c r="S557" s="56"/>
      <c r="T557" s="56"/>
    </row>
    <row r="558" spans="19:20" ht="15">
      <c r="S558" s="56"/>
      <c r="T558" s="56"/>
    </row>
    <row r="559" spans="19:20" ht="15">
      <c r="S559" s="56"/>
      <c r="T559" s="56"/>
    </row>
    <row r="560" spans="19:20" ht="15">
      <c r="S560" s="56"/>
      <c r="T560" s="56"/>
    </row>
    <row r="561" spans="19:20" ht="15">
      <c r="S561" s="56"/>
      <c r="T561" s="56"/>
    </row>
    <row r="562" spans="19:20" ht="15">
      <c r="S562" s="56"/>
      <c r="T562" s="56"/>
    </row>
    <row r="563" spans="19:20" ht="15">
      <c r="S563" s="56"/>
      <c r="T563" s="56"/>
    </row>
    <row r="564" spans="19:20" ht="15">
      <c r="S564" s="56"/>
      <c r="T564" s="56"/>
    </row>
    <row r="565" spans="19:20" ht="15">
      <c r="S565" s="56"/>
      <c r="T565" s="56"/>
    </row>
    <row r="566" spans="19:20" ht="15">
      <c r="S566" s="56"/>
      <c r="T566" s="56"/>
    </row>
    <row r="567" spans="19:20" ht="15">
      <c r="S567" s="56"/>
      <c r="T567" s="56"/>
    </row>
    <row r="568" spans="19:20" ht="15">
      <c r="S568" s="56"/>
      <c r="T568" s="56"/>
    </row>
    <row r="569" spans="19:20" ht="15">
      <c r="S569" s="56"/>
      <c r="T569" s="56"/>
    </row>
    <row r="570" spans="19:20" ht="15">
      <c r="S570" s="56"/>
      <c r="T570" s="56"/>
    </row>
    <row r="571" spans="19:20" ht="15">
      <c r="S571" s="56"/>
      <c r="T571" s="56"/>
    </row>
    <row r="572" spans="19:20" ht="15">
      <c r="S572" s="56"/>
      <c r="T572" s="56"/>
    </row>
    <row r="573" spans="19:20" ht="15">
      <c r="S573" s="56"/>
      <c r="T573" s="56"/>
    </row>
    <row r="574" spans="19:20" ht="15">
      <c r="S574" s="56"/>
      <c r="T574" s="56"/>
    </row>
    <row r="575" spans="19:20" ht="15">
      <c r="S575" s="56"/>
      <c r="T575" s="56"/>
    </row>
    <row r="576" spans="19:20" ht="15">
      <c r="S576" s="56"/>
      <c r="T576" s="56"/>
    </row>
    <row r="577" spans="19:20" ht="15">
      <c r="S577" s="56"/>
      <c r="T577" s="56"/>
    </row>
    <row r="578" spans="19:20" ht="15">
      <c r="S578" s="56"/>
      <c r="T578" s="56"/>
    </row>
    <row r="579" spans="19:20" ht="15">
      <c r="S579" s="56"/>
      <c r="T579" s="56"/>
    </row>
    <row r="580" spans="19:20" ht="15">
      <c r="S580" s="56"/>
      <c r="T580" s="56"/>
    </row>
    <row r="581" spans="19:20" ht="15">
      <c r="S581" s="56"/>
      <c r="T581" s="56"/>
    </row>
    <row r="582" spans="19:20" ht="15">
      <c r="S582" s="56"/>
      <c r="T582" s="56"/>
    </row>
    <row r="583" spans="19:20" ht="15">
      <c r="S583" s="56"/>
      <c r="T583" s="56"/>
    </row>
    <row r="584" spans="19:20" ht="15">
      <c r="S584" s="56"/>
      <c r="T584" s="56"/>
    </row>
    <row r="585" spans="19:20" ht="15">
      <c r="S585" s="56"/>
      <c r="T585" s="56"/>
    </row>
    <row r="586" spans="19:20" ht="15">
      <c r="S586" s="56"/>
      <c r="T586" s="56"/>
    </row>
    <row r="587" spans="19:20" ht="15">
      <c r="S587" s="56"/>
      <c r="T587" s="56"/>
    </row>
    <row r="588" spans="19:20" ht="15">
      <c r="S588" s="56"/>
      <c r="T588" s="56"/>
    </row>
    <row r="589" spans="19:20" ht="15">
      <c r="S589" s="56"/>
      <c r="T589" s="56"/>
    </row>
    <row r="590" spans="19:20" ht="15">
      <c r="S590" s="56"/>
      <c r="T590" s="56"/>
    </row>
    <row r="591" spans="19:20" ht="15">
      <c r="S591" s="56"/>
      <c r="T591" s="56"/>
    </row>
    <row r="592" spans="19:20" ht="15">
      <c r="S592" s="56"/>
      <c r="T592" s="56"/>
    </row>
    <row r="593" spans="19:20" ht="15">
      <c r="S593" s="56"/>
      <c r="T593" s="56"/>
    </row>
    <row r="594" spans="19:20" ht="15">
      <c r="S594" s="56"/>
      <c r="T594" s="56"/>
    </row>
    <row r="595" spans="19:20" ht="15">
      <c r="S595" s="56"/>
      <c r="T595" s="56"/>
    </row>
    <row r="596" spans="19:20" ht="15">
      <c r="S596" s="56"/>
      <c r="T596" s="56"/>
    </row>
    <row r="597" spans="19:20" ht="15">
      <c r="S597" s="56"/>
      <c r="T597" s="56"/>
    </row>
    <row r="598" spans="19:20" ht="15">
      <c r="S598" s="56"/>
      <c r="T598" s="56"/>
    </row>
    <row r="599" spans="19:20" ht="15">
      <c r="S599" s="56"/>
      <c r="T599" s="56"/>
    </row>
    <row r="600" spans="19:20" ht="15">
      <c r="S600" s="56"/>
      <c r="T600" s="56"/>
    </row>
    <row r="601" spans="19:20" ht="15">
      <c r="S601" s="56"/>
      <c r="T601" s="56"/>
    </row>
    <row r="602" spans="19:20" ht="15">
      <c r="S602" s="56"/>
      <c r="T602" s="56"/>
    </row>
    <row r="603" spans="19:20" ht="15">
      <c r="S603" s="56"/>
      <c r="T603" s="56"/>
    </row>
    <row r="604" spans="19:20" ht="15">
      <c r="S604" s="56"/>
      <c r="T604" s="56"/>
    </row>
    <row r="605" spans="19:20" ht="15">
      <c r="S605" s="56"/>
      <c r="T605" s="56"/>
    </row>
    <row r="606" spans="19:20" ht="15">
      <c r="S606" s="56"/>
      <c r="T606" s="56"/>
    </row>
    <row r="607" spans="19:20" ht="15">
      <c r="S607" s="56"/>
      <c r="T607" s="56"/>
    </row>
    <row r="608" spans="19:20" ht="15">
      <c r="S608" s="56"/>
      <c r="T608" s="56"/>
    </row>
    <row r="609" spans="19:20" ht="15">
      <c r="S609" s="56"/>
      <c r="T609" s="56"/>
    </row>
    <row r="610" spans="19:20" ht="15">
      <c r="S610" s="56"/>
      <c r="T610" s="56"/>
    </row>
    <row r="611" spans="19:20" ht="15">
      <c r="S611" s="56"/>
      <c r="T611" s="56"/>
    </row>
    <row r="612" spans="19:20" ht="15">
      <c r="S612" s="56"/>
      <c r="T612" s="56"/>
    </row>
    <row r="613" spans="19:20" ht="15">
      <c r="S613" s="56"/>
      <c r="T613" s="56"/>
    </row>
    <row r="614" spans="19:20" ht="15">
      <c r="S614" s="56"/>
      <c r="T614" s="56"/>
    </row>
    <row r="615" spans="19:20" ht="15">
      <c r="S615" s="56"/>
      <c r="T615" s="56"/>
    </row>
    <row r="616" spans="19:20" ht="15">
      <c r="S616" s="56"/>
      <c r="T616" s="56"/>
    </row>
    <row r="617" spans="19:20" ht="15">
      <c r="S617" s="56"/>
      <c r="T617" s="56"/>
    </row>
    <row r="618" spans="19:20" ht="15">
      <c r="S618" s="56"/>
      <c r="T618" s="56"/>
    </row>
    <row r="619" spans="19:20" ht="15">
      <c r="S619" s="56"/>
      <c r="T619" s="56"/>
    </row>
    <row r="620" spans="19:20" ht="15">
      <c r="S620" s="56"/>
      <c r="T620" s="56"/>
    </row>
    <row r="621" spans="19:20" ht="15">
      <c r="S621" s="56"/>
      <c r="T621" s="56"/>
    </row>
    <row r="622" spans="19:20" ht="15">
      <c r="S622" s="56"/>
      <c r="T622" s="56"/>
    </row>
    <row r="623" spans="19:20" ht="15">
      <c r="S623" s="56"/>
      <c r="T623" s="56"/>
    </row>
    <row r="624" spans="19:20" ht="15">
      <c r="S624" s="56"/>
      <c r="T624" s="56"/>
    </row>
    <row r="625" spans="19:20" ht="15">
      <c r="S625" s="56"/>
      <c r="T625" s="56"/>
    </row>
    <row r="626" spans="19:20" ht="15">
      <c r="S626" s="56"/>
      <c r="T626" s="56"/>
    </row>
    <row r="627" spans="19:20" ht="15">
      <c r="S627" s="56"/>
      <c r="T627" s="56"/>
    </row>
    <row r="628" spans="19:20" ht="15">
      <c r="S628" s="56"/>
      <c r="T628" s="56"/>
    </row>
    <row r="629" spans="19:20" ht="15">
      <c r="S629" s="56"/>
      <c r="T629" s="56"/>
    </row>
    <row r="630" spans="19:20" ht="15">
      <c r="S630" s="56"/>
      <c r="T630" s="56"/>
    </row>
    <row r="631" spans="19:20" ht="15">
      <c r="S631" s="56"/>
      <c r="T631" s="56"/>
    </row>
    <row r="632" spans="19:20" ht="15">
      <c r="S632" s="56"/>
      <c r="T632" s="56"/>
    </row>
    <row r="633" spans="19:20" ht="15">
      <c r="S633" s="56"/>
      <c r="T633" s="56"/>
    </row>
    <row r="634" spans="19:20" ht="15">
      <c r="S634" s="56"/>
      <c r="T634" s="56"/>
    </row>
    <row r="635" spans="19:20" ht="15">
      <c r="S635" s="56"/>
      <c r="T635" s="56"/>
    </row>
    <row r="636" spans="19:20" ht="15">
      <c r="S636" s="56"/>
      <c r="T636" s="56"/>
    </row>
    <row r="637" spans="19:20" ht="15">
      <c r="S637" s="56"/>
      <c r="T637" s="56"/>
    </row>
    <row r="638" spans="19:20" ht="15">
      <c r="S638" s="56"/>
      <c r="T638" s="56"/>
    </row>
    <row r="639" spans="19:20" ht="15">
      <c r="S639" s="56"/>
      <c r="T639" s="56"/>
    </row>
    <row r="640" spans="19:20" ht="15">
      <c r="S640" s="56"/>
      <c r="T640" s="56"/>
    </row>
    <row r="641" spans="19:20" ht="15">
      <c r="S641" s="56"/>
      <c r="T641" s="56"/>
    </row>
    <row r="642" spans="19:20" ht="15">
      <c r="S642" s="56"/>
      <c r="T642" s="56"/>
    </row>
    <row r="643" spans="19:20" ht="15">
      <c r="S643" s="56"/>
      <c r="T643" s="56"/>
    </row>
    <row r="644" spans="19:20" ht="15">
      <c r="S644" s="56"/>
      <c r="T644" s="56"/>
    </row>
    <row r="645" spans="19:20" ht="15">
      <c r="S645" s="56"/>
      <c r="T645" s="56"/>
    </row>
    <row r="646" spans="19:20" ht="15">
      <c r="S646" s="56"/>
      <c r="T646" s="56"/>
    </row>
    <row r="647" spans="19:20" ht="15">
      <c r="S647" s="56"/>
      <c r="T647" s="56"/>
    </row>
    <row r="648" spans="19:20" ht="15">
      <c r="S648" s="56"/>
      <c r="T648" s="56"/>
    </row>
    <row r="649" spans="19:20" ht="15">
      <c r="S649" s="56"/>
      <c r="T649" s="56"/>
    </row>
    <row r="650" spans="19:20" ht="15">
      <c r="S650" s="56"/>
      <c r="T650" s="56"/>
    </row>
    <row r="651" spans="19:20" ht="15">
      <c r="S651" s="56"/>
      <c r="T651" s="56"/>
    </row>
    <row r="652" spans="19:20" ht="15">
      <c r="S652" s="56"/>
      <c r="T652" s="56"/>
    </row>
    <row r="653" spans="19:20" ht="15">
      <c r="S653" s="56"/>
      <c r="T653" s="56"/>
    </row>
    <row r="654" spans="19:20" ht="15">
      <c r="S654" s="56"/>
      <c r="T654" s="56"/>
    </row>
    <row r="655" spans="19:20" ht="15">
      <c r="S655" s="56"/>
      <c r="T655" s="56"/>
    </row>
    <row r="656" spans="19:20" ht="15">
      <c r="S656" s="56"/>
      <c r="T656" s="56"/>
    </row>
    <row r="657" spans="19:20" ht="15">
      <c r="S657" s="56"/>
      <c r="T657" s="56"/>
    </row>
    <row r="658" spans="19:20" ht="15">
      <c r="S658" s="56"/>
      <c r="T658" s="56"/>
    </row>
    <row r="659" spans="19:20" ht="15">
      <c r="S659" s="56"/>
      <c r="T659" s="56"/>
    </row>
    <row r="660" spans="19:20" ht="15">
      <c r="S660" s="56"/>
      <c r="T660" s="56"/>
    </row>
    <row r="661" spans="19:20" ht="15">
      <c r="S661" s="56"/>
      <c r="T661" s="56"/>
    </row>
    <row r="662" spans="19:20" ht="15">
      <c r="S662" s="56"/>
      <c r="T662" s="56"/>
    </row>
    <row r="663" spans="19:20" ht="15">
      <c r="S663" s="56"/>
      <c r="T663" s="56"/>
    </row>
    <row r="664" spans="19:20" ht="15">
      <c r="S664" s="56"/>
      <c r="T664" s="56"/>
    </row>
    <row r="665" spans="19:20" ht="15">
      <c r="S665" s="56"/>
      <c r="T665" s="56"/>
    </row>
    <row r="666" spans="19:20" ht="15">
      <c r="S666" s="56"/>
      <c r="T666" s="56"/>
    </row>
    <row r="667" spans="19:20" ht="15">
      <c r="S667" s="56"/>
      <c r="T667" s="56"/>
    </row>
    <row r="668" spans="19:20" ht="15">
      <c r="S668" s="56"/>
      <c r="T668" s="56"/>
    </row>
    <row r="669" spans="19:20" ht="15">
      <c r="S669" s="56"/>
      <c r="T669" s="56"/>
    </row>
    <row r="670" spans="19:20" ht="15">
      <c r="S670" s="56"/>
      <c r="T670" s="56"/>
    </row>
    <row r="671" spans="19:20" ht="15">
      <c r="S671" s="56"/>
      <c r="T671" s="56"/>
    </row>
    <row r="672" spans="19:20" ht="15">
      <c r="S672" s="56"/>
      <c r="T672" s="56"/>
    </row>
    <row r="673" spans="19:20" ht="15">
      <c r="S673" s="56"/>
      <c r="T673" s="56"/>
    </row>
    <row r="674" spans="19:20" ht="15">
      <c r="S674" s="56"/>
      <c r="T674" s="56"/>
    </row>
    <row r="675" spans="19:20" ht="15">
      <c r="S675" s="56"/>
      <c r="T675" s="56"/>
    </row>
    <row r="676" spans="19:20" ht="15">
      <c r="S676" s="56"/>
      <c r="T676" s="56"/>
    </row>
    <row r="677" spans="19:20" ht="15">
      <c r="S677" s="56"/>
      <c r="T677" s="56"/>
    </row>
    <row r="678" spans="19:20" ht="15">
      <c r="S678" s="56"/>
      <c r="T678" s="56"/>
    </row>
    <row r="679" spans="19:20" ht="15">
      <c r="S679" s="56"/>
      <c r="T679" s="56"/>
    </row>
    <row r="680" spans="19:20" ht="15">
      <c r="S680" s="56"/>
      <c r="T680" s="56"/>
    </row>
    <row r="681" spans="19:20" ht="15">
      <c r="S681" s="56"/>
      <c r="T681" s="56"/>
    </row>
    <row r="682" spans="19:20" ht="15">
      <c r="S682" s="56"/>
      <c r="T682" s="56"/>
    </row>
    <row r="683" spans="19:20" ht="15">
      <c r="S683" s="56"/>
      <c r="T683" s="56"/>
    </row>
    <row r="684" spans="19:20" ht="15">
      <c r="S684" s="56"/>
      <c r="T684" s="56"/>
    </row>
    <row r="685" spans="19:20" ht="15">
      <c r="S685" s="56"/>
      <c r="T685" s="56"/>
    </row>
    <row r="686" spans="19:20" ht="15">
      <c r="S686" s="56"/>
      <c r="T686" s="56"/>
    </row>
    <row r="687" spans="19:20" ht="15">
      <c r="S687" s="56"/>
      <c r="T687" s="56"/>
    </row>
    <row r="688" spans="19:20" ht="15">
      <c r="S688" s="56"/>
      <c r="T688" s="56"/>
    </row>
    <row r="689" spans="19:20" ht="15">
      <c r="S689" s="56"/>
      <c r="T689" s="56"/>
    </row>
    <row r="690" spans="19:20" ht="15">
      <c r="S690" s="56"/>
      <c r="T690" s="56"/>
    </row>
    <row r="691" spans="19:20" ht="15">
      <c r="S691" s="56"/>
      <c r="T691" s="56"/>
    </row>
    <row r="692" spans="19:20" ht="15">
      <c r="S692" s="56"/>
      <c r="T692" s="56"/>
    </row>
    <row r="693" spans="19:20" ht="15">
      <c r="S693" s="56"/>
      <c r="T693" s="56"/>
    </row>
    <row r="694" spans="19:20" ht="15">
      <c r="S694" s="56"/>
      <c r="T694" s="56"/>
    </row>
    <row r="695" spans="19:20" ht="15">
      <c r="S695" s="56"/>
      <c r="T695" s="56"/>
    </row>
    <row r="696" spans="19:20" ht="15">
      <c r="S696" s="56"/>
      <c r="T696" s="56"/>
    </row>
    <row r="697" spans="19:20" ht="15">
      <c r="S697" s="56"/>
      <c r="T697" s="56"/>
    </row>
    <row r="698" spans="19:20" ht="15">
      <c r="S698" s="56"/>
      <c r="T698" s="56"/>
    </row>
    <row r="699" spans="19:20" ht="15">
      <c r="S699" s="56"/>
      <c r="T699" s="56"/>
    </row>
    <row r="700" spans="19:20" ht="15">
      <c r="S700" s="56"/>
      <c r="T700" s="56"/>
    </row>
    <row r="701" spans="19:20" ht="15">
      <c r="S701" s="56"/>
      <c r="T701" s="56"/>
    </row>
    <row r="702" spans="19:20" ht="15">
      <c r="S702" s="56"/>
      <c r="T702" s="56"/>
    </row>
    <row r="703" spans="19:20" ht="15">
      <c r="S703" s="56"/>
      <c r="T703" s="56"/>
    </row>
    <row r="704" spans="19:20" ht="15">
      <c r="S704" s="56"/>
      <c r="T704" s="56"/>
    </row>
    <row r="705" spans="19:20" ht="15">
      <c r="S705" s="56"/>
      <c r="T705" s="56"/>
    </row>
    <row r="706" spans="19:20" ht="15">
      <c r="S706" s="56"/>
      <c r="T706" s="56"/>
    </row>
    <row r="707" spans="19:20" ht="15">
      <c r="S707" s="56"/>
      <c r="T707" s="56"/>
    </row>
    <row r="708" spans="19:20" ht="15">
      <c r="S708" s="56"/>
      <c r="T708" s="56"/>
    </row>
    <row r="709" spans="19:20" ht="15">
      <c r="S709" s="56"/>
      <c r="T709" s="56"/>
    </row>
    <row r="710" spans="19:20" ht="15">
      <c r="S710" s="56"/>
      <c r="T710" s="56"/>
    </row>
    <row r="711" spans="19:20" ht="15">
      <c r="S711" s="56"/>
      <c r="T711" s="56"/>
    </row>
    <row r="712" spans="19:20" ht="15">
      <c r="S712" s="56"/>
      <c r="T712" s="56"/>
    </row>
    <row r="713" spans="19:20" ht="15">
      <c r="S713" s="56"/>
      <c r="T713" s="56"/>
    </row>
    <row r="714" spans="19:20" ht="15">
      <c r="S714" s="56"/>
      <c r="T714" s="56"/>
    </row>
    <row r="715" spans="19:20" ht="15">
      <c r="S715" s="56"/>
      <c r="T715" s="56"/>
    </row>
    <row r="716" spans="19:20" ht="15">
      <c r="S716" s="56"/>
      <c r="T716" s="56"/>
    </row>
    <row r="717" spans="19:20" ht="15">
      <c r="S717" s="56"/>
      <c r="T717" s="56"/>
    </row>
    <row r="718" spans="19:20" ht="15">
      <c r="S718" s="56"/>
      <c r="T718" s="56"/>
    </row>
    <row r="719" spans="19:20" ht="15">
      <c r="S719" s="56"/>
      <c r="T719" s="56"/>
    </row>
    <row r="720" spans="19:20" ht="15">
      <c r="S720" s="56"/>
      <c r="T720" s="56"/>
    </row>
    <row r="721" spans="19:20" ht="15">
      <c r="S721" s="56"/>
      <c r="T721" s="56"/>
    </row>
    <row r="722" spans="19:20" ht="15">
      <c r="S722" s="56"/>
      <c r="T722" s="56"/>
    </row>
    <row r="723" spans="19:20" ht="15">
      <c r="S723" s="56"/>
      <c r="T723" s="56"/>
    </row>
    <row r="724" spans="19:20" ht="15">
      <c r="S724" s="56"/>
      <c r="T724" s="56"/>
    </row>
    <row r="725" spans="19:20" ht="15">
      <c r="S725" s="56"/>
      <c r="T725" s="56"/>
    </row>
    <row r="726" spans="19:20" ht="15">
      <c r="S726" s="56"/>
      <c r="T726" s="56"/>
    </row>
    <row r="727" spans="19:20" ht="15">
      <c r="S727" s="56"/>
      <c r="T727" s="56"/>
    </row>
    <row r="728" spans="19:20" ht="15">
      <c r="S728" s="56"/>
      <c r="T728" s="56"/>
    </row>
    <row r="729" spans="19:20" ht="15">
      <c r="S729" s="56"/>
      <c r="T729" s="56"/>
    </row>
    <row r="730" spans="19:20" ht="15">
      <c r="S730" s="56"/>
      <c r="T730" s="56"/>
    </row>
    <row r="731" spans="19:20" ht="15">
      <c r="S731" s="56"/>
      <c r="T731" s="56"/>
    </row>
    <row r="732" spans="19:20" ht="15">
      <c r="S732" s="56"/>
      <c r="T732" s="56"/>
    </row>
    <row r="733" spans="19:20" ht="15">
      <c r="S733" s="56"/>
      <c r="T733" s="56"/>
    </row>
    <row r="734" spans="19:20" ht="15">
      <c r="S734" s="56"/>
      <c r="T734" s="56"/>
    </row>
    <row r="735" spans="19:20" ht="15">
      <c r="S735" s="56"/>
      <c r="T735" s="56"/>
    </row>
    <row r="736" spans="19:20" ht="15">
      <c r="S736" s="56"/>
      <c r="T736" s="56"/>
    </row>
    <row r="737" spans="19:20" ht="15">
      <c r="S737" s="56"/>
      <c r="T737" s="56"/>
    </row>
    <row r="738" spans="19:20" ht="15">
      <c r="S738" s="56"/>
      <c r="T738" s="56"/>
    </row>
    <row r="739" spans="19:20" ht="15">
      <c r="S739" s="56"/>
      <c r="T739" s="56"/>
    </row>
    <row r="740" spans="19:20" ht="15">
      <c r="S740" s="56"/>
      <c r="T740" s="56"/>
    </row>
    <row r="741" spans="19:20" ht="15">
      <c r="S741" s="56"/>
      <c r="T741" s="56"/>
    </row>
    <row r="742" spans="19:20" ht="15">
      <c r="S742" s="56"/>
      <c r="T742" s="56"/>
    </row>
    <row r="743" spans="19:20" ht="15">
      <c r="S743" s="56"/>
      <c r="T743" s="56"/>
    </row>
    <row r="744" spans="19:20" ht="15">
      <c r="S744" s="56"/>
      <c r="T744" s="56"/>
    </row>
    <row r="745" spans="19:20" ht="15">
      <c r="S745" s="56"/>
      <c r="T745" s="56"/>
    </row>
    <row r="746" spans="19:20" ht="15">
      <c r="S746" s="56"/>
      <c r="T746" s="56"/>
    </row>
    <row r="747" spans="19:20" ht="15">
      <c r="S747" s="56"/>
      <c r="T747" s="56"/>
    </row>
    <row r="748" spans="19:20" ht="15">
      <c r="S748" s="56"/>
      <c r="T748" s="56"/>
    </row>
    <row r="749" spans="19:20" ht="15">
      <c r="S749" s="56"/>
      <c r="T749" s="56"/>
    </row>
    <row r="750" spans="19:20" ht="15">
      <c r="S750" s="56"/>
      <c r="T750" s="56"/>
    </row>
    <row r="751" spans="19:20" ht="15">
      <c r="S751" s="56"/>
      <c r="T751" s="56"/>
    </row>
    <row r="752" spans="19:20" ht="15">
      <c r="S752" s="56"/>
      <c r="T752" s="56"/>
    </row>
    <row r="753" spans="19:20" ht="15">
      <c r="S753" s="56"/>
      <c r="T753" s="56"/>
    </row>
    <row r="754" spans="19:20" ht="15">
      <c r="S754" s="56"/>
      <c r="T754" s="56"/>
    </row>
    <row r="755" spans="19:20" ht="15">
      <c r="S755" s="56"/>
      <c r="T755" s="56"/>
    </row>
    <row r="756" spans="19:20" ht="15">
      <c r="S756" s="56"/>
      <c r="T756" s="56"/>
    </row>
    <row r="757" spans="19:20" ht="15">
      <c r="S757" s="56"/>
      <c r="T757" s="56"/>
    </row>
    <row r="758" spans="19:20" ht="15">
      <c r="S758" s="56"/>
      <c r="T758" s="56"/>
    </row>
    <row r="759" spans="19:20" ht="15">
      <c r="S759" s="56"/>
      <c r="T759" s="56"/>
    </row>
    <row r="760" spans="19:20" ht="15">
      <c r="S760" s="56"/>
      <c r="T760" s="56"/>
    </row>
    <row r="761" spans="19:20" ht="15">
      <c r="S761" s="56"/>
      <c r="T761" s="56"/>
    </row>
    <row r="762" spans="19:20" ht="15">
      <c r="S762" s="56"/>
      <c r="T762" s="56"/>
    </row>
    <row r="763" spans="19:20" ht="15">
      <c r="S763" s="56"/>
      <c r="T763" s="56"/>
    </row>
    <row r="764" spans="19:20" ht="15">
      <c r="S764" s="56"/>
      <c r="T764" s="56"/>
    </row>
    <row r="765" spans="19:20" ht="15">
      <c r="S765" s="56"/>
      <c r="T765" s="56"/>
    </row>
    <row r="766" spans="19:20" ht="15">
      <c r="S766" s="56"/>
      <c r="T766" s="56"/>
    </row>
    <row r="767" spans="19:20" ht="15">
      <c r="S767" s="56"/>
      <c r="T767" s="56"/>
    </row>
    <row r="768" spans="19:20" ht="15">
      <c r="S768" s="56"/>
      <c r="T768" s="56"/>
    </row>
    <row r="769" spans="19:20" ht="15">
      <c r="S769" s="56"/>
      <c r="T769" s="56"/>
    </row>
    <row r="770" spans="19:20" ht="15">
      <c r="S770" s="56"/>
      <c r="T770" s="56"/>
    </row>
    <row r="771" spans="19:20" ht="15">
      <c r="S771" s="56"/>
      <c r="T771" s="56"/>
    </row>
    <row r="772" spans="19:20" ht="15">
      <c r="S772" s="56"/>
      <c r="T772" s="56"/>
    </row>
    <row r="773" spans="19:20" ht="15">
      <c r="S773" s="56"/>
      <c r="T773" s="56"/>
    </row>
    <row r="774" spans="19:20" ht="15">
      <c r="S774" s="56"/>
      <c r="T774" s="56"/>
    </row>
    <row r="775" spans="19:20" ht="15">
      <c r="S775" s="56"/>
      <c r="T775" s="56"/>
    </row>
    <row r="776" spans="19:20" ht="15">
      <c r="S776" s="56"/>
      <c r="T776" s="56"/>
    </row>
    <row r="777" spans="19:20" ht="15">
      <c r="S777" s="56"/>
      <c r="T777" s="56"/>
    </row>
    <row r="778" spans="19:20" ht="15">
      <c r="S778" s="56"/>
      <c r="T778" s="56"/>
    </row>
    <row r="779" spans="19:20" ht="15">
      <c r="S779" s="56"/>
      <c r="T779" s="56"/>
    </row>
    <row r="780" spans="19:20" ht="15">
      <c r="S780" s="56"/>
      <c r="T780" s="56"/>
    </row>
    <row r="781" spans="19:20" ht="15">
      <c r="S781" s="56"/>
      <c r="T781" s="56"/>
    </row>
    <row r="782" spans="19:20" ht="15">
      <c r="S782" s="56"/>
      <c r="T782" s="56"/>
    </row>
    <row r="783" spans="19:20" ht="15">
      <c r="S783" s="56"/>
      <c r="T783" s="56"/>
    </row>
    <row r="784" spans="19:20" ht="15">
      <c r="S784" s="56"/>
      <c r="T784" s="56"/>
    </row>
    <row r="785" spans="19:20" ht="15">
      <c r="S785" s="56"/>
      <c r="T785" s="56"/>
    </row>
    <row r="786" spans="19:20" ht="15">
      <c r="S786" s="56"/>
      <c r="T786" s="56"/>
    </row>
    <row r="787" spans="19:20" ht="15">
      <c r="S787" s="56"/>
      <c r="T787" s="56"/>
    </row>
    <row r="788" spans="19:20" ht="15">
      <c r="S788" s="56"/>
      <c r="T788" s="56"/>
    </row>
    <row r="789" spans="19:20" ht="15">
      <c r="S789" s="56"/>
      <c r="T789" s="56"/>
    </row>
    <row r="790" spans="19:20" ht="15">
      <c r="S790" s="56"/>
      <c r="T790" s="56"/>
    </row>
    <row r="791" spans="19:20" ht="15">
      <c r="S791" s="56"/>
      <c r="T791" s="56"/>
    </row>
    <row r="792" spans="19:20" ht="15">
      <c r="S792" s="56"/>
      <c r="T792" s="56"/>
    </row>
    <row r="793" spans="19:20" ht="15">
      <c r="S793" s="56"/>
      <c r="T793" s="56"/>
    </row>
    <row r="794" spans="19:20" ht="15">
      <c r="S794" s="56"/>
      <c r="T794" s="56"/>
    </row>
    <row r="795" spans="19:20" ht="15">
      <c r="S795" s="56"/>
      <c r="T795" s="56"/>
    </row>
    <row r="796" spans="19:20" ht="15">
      <c r="S796" s="56"/>
      <c r="T796" s="56"/>
    </row>
    <row r="797" spans="19:20" ht="15">
      <c r="S797" s="56"/>
      <c r="T797" s="56"/>
    </row>
    <row r="798" spans="19:20" ht="15">
      <c r="S798" s="56"/>
      <c r="T798" s="56"/>
    </row>
    <row r="799" spans="19:20" ht="15">
      <c r="S799" s="56"/>
      <c r="T799" s="56"/>
    </row>
    <row r="800" spans="19:20" ht="15">
      <c r="S800" s="56"/>
      <c r="T800" s="56"/>
    </row>
    <row r="801" spans="19:20" ht="15">
      <c r="S801" s="56"/>
      <c r="T801" s="56"/>
    </row>
    <row r="802" spans="19:20" ht="15">
      <c r="S802" s="56"/>
      <c r="T802" s="56"/>
    </row>
    <row r="803" spans="19:20" ht="15">
      <c r="S803" s="56"/>
      <c r="T803" s="56"/>
    </row>
    <row r="804" spans="19:20" ht="15">
      <c r="S804" s="56"/>
      <c r="T804" s="56"/>
    </row>
    <row r="805" spans="19:20" ht="15">
      <c r="S805" s="56"/>
      <c r="T805" s="56"/>
    </row>
    <row r="806" spans="19:20" ht="15">
      <c r="S806" s="56"/>
      <c r="T806" s="56"/>
    </row>
    <row r="807" spans="19:20" ht="15">
      <c r="S807" s="56"/>
      <c r="T807" s="56"/>
    </row>
    <row r="808" spans="19:20" ht="15">
      <c r="S808" s="56"/>
      <c r="T808" s="56"/>
    </row>
    <row r="809" spans="19:20" ht="15">
      <c r="S809" s="56"/>
      <c r="T809" s="56"/>
    </row>
    <row r="810" spans="19:20" ht="15">
      <c r="S810" s="56"/>
      <c r="T810" s="56"/>
    </row>
    <row r="811" spans="19:20" ht="15">
      <c r="S811" s="56"/>
      <c r="T811" s="56"/>
    </row>
    <row r="812" spans="19:20" ht="15">
      <c r="S812" s="56"/>
      <c r="T812" s="56"/>
    </row>
    <row r="813" spans="19:20" ht="15">
      <c r="S813" s="56"/>
      <c r="T813" s="56"/>
    </row>
    <row r="814" spans="19:20" ht="15">
      <c r="S814" s="56"/>
      <c r="T814" s="56"/>
    </row>
    <row r="815" spans="19:20" ht="15">
      <c r="S815" s="56"/>
      <c r="T815" s="56"/>
    </row>
    <row r="816" spans="19:20" ht="15">
      <c r="S816" s="56"/>
      <c r="T816" s="56"/>
    </row>
    <row r="817" spans="19:20" ht="15">
      <c r="S817" s="56"/>
      <c r="T817" s="56"/>
    </row>
    <row r="818" spans="19:20" ht="15">
      <c r="S818" s="56"/>
      <c r="T818" s="56"/>
    </row>
    <row r="819" spans="19:20" ht="15">
      <c r="S819" s="56"/>
      <c r="T819" s="56"/>
    </row>
    <row r="820" spans="19:20" ht="15">
      <c r="S820" s="56"/>
      <c r="T820" s="56"/>
    </row>
    <row r="821" spans="19:20" ht="15">
      <c r="S821" s="56"/>
      <c r="T821" s="56"/>
    </row>
    <row r="822" spans="19:20" ht="15">
      <c r="S822" s="56"/>
      <c r="T822" s="56"/>
    </row>
    <row r="823" spans="19:20" ht="15">
      <c r="S823" s="56"/>
      <c r="T823" s="56"/>
    </row>
    <row r="824" spans="19:20" ht="15">
      <c r="S824" s="56"/>
      <c r="T824" s="56"/>
    </row>
    <row r="825" spans="19:20" ht="15">
      <c r="S825" s="56"/>
      <c r="T825" s="56"/>
    </row>
    <row r="826" spans="19:20" ht="15">
      <c r="S826" s="56"/>
      <c r="T826" s="56"/>
    </row>
    <row r="827" spans="19:20" ht="15">
      <c r="S827" s="56"/>
      <c r="T827" s="56"/>
    </row>
    <row r="828" spans="19:20" ht="15">
      <c r="S828" s="56"/>
      <c r="T828" s="56"/>
    </row>
    <row r="829" spans="19:20" ht="15">
      <c r="S829" s="56"/>
      <c r="T829" s="56"/>
    </row>
    <row r="830" spans="19:20" ht="15">
      <c r="S830" s="56"/>
      <c r="T830" s="56"/>
    </row>
    <row r="831" spans="19:20" ht="15">
      <c r="S831" s="56"/>
      <c r="T831" s="56"/>
    </row>
    <row r="832" spans="19:20" ht="15">
      <c r="S832" s="56"/>
      <c r="T832" s="56"/>
    </row>
    <row r="833" spans="19:20" ht="15">
      <c r="S833" s="56"/>
      <c r="T833" s="56"/>
    </row>
    <row r="834" spans="19:20" ht="15">
      <c r="S834" s="56"/>
      <c r="T834" s="56"/>
    </row>
    <row r="835" spans="19:20" ht="15">
      <c r="S835" s="56"/>
      <c r="T835" s="56"/>
    </row>
    <row r="836" spans="19:20" ht="15">
      <c r="S836" s="56"/>
      <c r="T836" s="56"/>
    </row>
    <row r="837" spans="19:20" ht="15">
      <c r="S837" s="56"/>
      <c r="T837" s="56"/>
    </row>
    <row r="838" spans="19:20" ht="15">
      <c r="S838" s="56"/>
      <c r="T838" s="56"/>
    </row>
    <row r="839" spans="19:20" ht="15">
      <c r="S839" s="56"/>
      <c r="T839" s="56"/>
    </row>
    <row r="840" spans="19:20" ht="15">
      <c r="S840" s="56"/>
      <c r="T840" s="56"/>
    </row>
    <row r="841" spans="19:20" ht="15">
      <c r="S841" s="56"/>
      <c r="T841" s="56"/>
    </row>
    <row r="842" spans="19:20" ht="15">
      <c r="S842" s="56"/>
      <c r="T842" s="56"/>
    </row>
    <row r="843" spans="19:20" ht="15">
      <c r="S843" s="56"/>
      <c r="T843" s="56"/>
    </row>
    <row r="844" spans="19:20" ht="15">
      <c r="S844" s="56"/>
      <c r="T844" s="56"/>
    </row>
    <row r="845" spans="19:20" ht="15">
      <c r="S845" s="56"/>
      <c r="T845" s="56"/>
    </row>
    <row r="846" spans="19:20" ht="15">
      <c r="S846" s="56"/>
      <c r="T846" s="56"/>
    </row>
    <row r="847" spans="19:20" ht="15">
      <c r="S847" s="56"/>
      <c r="T847" s="56"/>
    </row>
    <row r="848" spans="19:20" ht="15">
      <c r="S848" s="56"/>
      <c r="T848" s="56"/>
    </row>
    <row r="849" spans="19:20" ht="15">
      <c r="S849" s="56"/>
      <c r="T849" s="56"/>
    </row>
    <row r="850" spans="19:20" ht="15">
      <c r="S850" s="56"/>
      <c r="T850" s="56"/>
    </row>
    <row r="851" spans="19:20" ht="15">
      <c r="S851" s="56"/>
      <c r="T851" s="56"/>
    </row>
    <row r="852" spans="19:20" ht="15">
      <c r="S852" s="56"/>
      <c r="T852" s="56"/>
    </row>
    <row r="853" spans="19:20" ht="15">
      <c r="S853" s="56"/>
      <c r="T853" s="56"/>
    </row>
    <row r="854" spans="19:20" ht="15">
      <c r="S854" s="56"/>
      <c r="T854" s="56"/>
    </row>
    <row r="855" spans="19:20" ht="15">
      <c r="S855" s="56"/>
      <c r="T855" s="56"/>
    </row>
    <row r="856" spans="19:20" ht="15">
      <c r="S856" s="56"/>
      <c r="T856" s="56"/>
    </row>
    <row r="857" spans="19:20" ht="15">
      <c r="S857" s="56"/>
      <c r="T857" s="56"/>
    </row>
    <row r="858" spans="19:20" ht="15">
      <c r="S858" s="56"/>
      <c r="T858" s="56"/>
    </row>
    <row r="859" spans="19:20" ht="15">
      <c r="S859" s="56"/>
      <c r="T859" s="56"/>
    </row>
    <row r="860" spans="19:20" ht="15">
      <c r="S860" s="56"/>
      <c r="T860" s="56"/>
    </row>
    <row r="861" spans="19:20" ht="15">
      <c r="S861" s="56"/>
      <c r="T861" s="56"/>
    </row>
    <row r="862" spans="19:20" ht="15">
      <c r="S862" s="56"/>
      <c r="T862" s="56"/>
    </row>
    <row r="863" spans="19:20" ht="15">
      <c r="S863" s="56"/>
      <c r="T863" s="56"/>
    </row>
    <row r="864" spans="19:20" ht="15">
      <c r="S864" s="56"/>
      <c r="T864" s="56"/>
    </row>
    <row r="865" spans="19:20" ht="15">
      <c r="S865" s="56"/>
      <c r="T865" s="56"/>
    </row>
    <row r="866" spans="19:20" ht="15">
      <c r="S866" s="56"/>
      <c r="T866" s="56"/>
    </row>
    <row r="867" spans="19:20" ht="15">
      <c r="S867" s="56"/>
      <c r="T867" s="56"/>
    </row>
    <row r="868" spans="19:20" ht="15">
      <c r="S868" s="56"/>
      <c r="T868" s="56"/>
    </row>
    <row r="869" spans="19:20" ht="15">
      <c r="S869" s="56"/>
      <c r="T869" s="56"/>
    </row>
    <row r="870" spans="19:20" ht="15">
      <c r="S870" s="56"/>
      <c r="T870" s="56"/>
    </row>
    <row r="871" spans="19:20" ht="15">
      <c r="S871" s="56"/>
      <c r="T871" s="56"/>
    </row>
    <row r="872" spans="19:20" ht="15">
      <c r="S872" s="56"/>
      <c r="T872" s="56"/>
    </row>
    <row r="873" spans="19:20" ht="15">
      <c r="S873" s="56"/>
      <c r="T873" s="56"/>
    </row>
    <row r="874" spans="19:20" ht="15">
      <c r="S874" s="56"/>
      <c r="T874" s="56"/>
    </row>
    <row r="875" spans="19:20" ht="15">
      <c r="S875" s="56"/>
      <c r="T875" s="56"/>
    </row>
    <row r="876" spans="19:20" ht="15">
      <c r="S876" s="56"/>
      <c r="T876" s="56"/>
    </row>
    <row r="877" spans="19:20" ht="15">
      <c r="S877" s="56"/>
      <c r="T877" s="56"/>
    </row>
    <row r="878" spans="19:20" ht="15">
      <c r="S878" s="56"/>
      <c r="T878" s="56"/>
    </row>
    <row r="879" spans="19:20" ht="15">
      <c r="S879" s="56"/>
      <c r="T879" s="56"/>
    </row>
    <row r="880" spans="19:20" ht="15">
      <c r="S880" s="56"/>
      <c r="T880" s="56"/>
    </row>
    <row r="881" spans="19:20" ht="15">
      <c r="S881" s="56"/>
      <c r="T881" s="56"/>
    </row>
    <row r="882" spans="19:20" ht="15">
      <c r="S882" s="56"/>
      <c r="T882" s="56"/>
    </row>
    <row r="883" spans="19:20" ht="15">
      <c r="S883" s="56"/>
      <c r="T883" s="56"/>
    </row>
    <row r="884" spans="19:20" ht="15">
      <c r="S884" s="56"/>
      <c r="T884" s="56"/>
    </row>
    <row r="885" spans="19:20" ht="15">
      <c r="S885" s="56"/>
      <c r="T885" s="56"/>
    </row>
    <row r="886" spans="19:20" ht="15">
      <c r="S886" s="56"/>
      <c r="T886" s="56"/>
    </row>
    <row r="887" spans="19:20" ht="15">
      <c r="S887" s="56"/>
      <c r="T887" s="56"/>
    </row>
    <row r="888" spans="19:20" ht="15">
      <c r="S888" s="56"/>
      <c r="T888" s="56"/>
    </row>
    <row r="889" spans="19:20" ht="15">
      <c r="S889" s="56"/>
      <c r="T889" s="56"/>
    </row>
    <row r="890" spans="19:20" ht="15">
      <c r="S890" s="56"/>
      <c r="T890" s="56"/>
    </row>
    <row r="891" spans="19:20" ht="15">
      <c r="S891" s="56"/>
      <c r="T891" s="56"/>
    </row>
    <row r="892" spans="19:20" ht="15">
      <c r="S892" s="56"/>
      <c r="T892" s="56"/>
    </row>
    <row r="893" spans="19:20" ht="15">
      <c r="S893" s="56"/>
      <c r="T893" s="56"/>
    </row>
    <row r="894" spans="19:20" ht="15">
      <c r="S894" s="56"/>
      <c r="T894" s="56"/>
    </row>
    <row r="895" spans="19:20" ht="15">
      <c r="S895" s="56"/>
      <c r="T895" s="56"/>
    </row>
    <row r="896" spans="19:20" ht="15">
      <c r="S896" s="56"/>
      <c r="T896" s="56"/>
    </row>
    <row r="897" spans="19:20" ht="15">
      <c r="S897" s="56"/>
      <c r="T897" s="56"/>
    </row>
    <row r="898" spans="19:20" ht="15">
      <c r="S898" s="56"/>
      <c r="T898" s="56"/>
    </row>
    <row r="899" spans="19:20" ht="15">
      <c r="S899" s="56"/>
      <c r="T899" s="56"/>
    </row>
    <row r="900" spans="19:20" ht="15">
      <c r="S900" s="56"/>
      <c r="T900" s="56"/>
    </row>
    <row r="901" spans="19:20" ht="15">
      <c r="S901" s="56"/>
      <c r="T901" s="56"/>
    </row>
    <row r="902" spans="19:20" ht="15">
      <c r="S902" s="56"/>
      <c r="T902" s="56"/>
    </row>
    <row r="903" spans="19:20" ht="15">
      <c r="S903" s="56"/>
      <c r="T903" s="56"/>
    </row>
    <row r="904" spans="19:20" ht="15">
      <c r="S904" s="56"/>
      <c r="T904" s="56"/>
    </row>
    <row r="905" spans="19:20" ht="15">
      <c r="S905" s="56"/>
      <c r="T905" s="56"/>
    </row>
    <row r="906" spans="19:20" ht="15">
      <c r="S906" s="56"/>
      <c r="T906" s="56"/>
    </row>
    <row r="907" spans="19:20" ht="15">
      <c r="S907" s="56"/>
      <c r="T907" s="56"/>
    </row>
    <row r="908" spans="19:20" ht="15">
      <c r="S908" s="56"/>
      <c r="T908" s="56"/>
    </row>
    <row r="909" spans="19:20" ht="15">
      <c r="S909" s="56"/>
      <c r="T909" s="56"/>
    </row>
    <row r="910" spans="19:20" ht="15">
      <c r="S910" s="56"/>
      <c r="T910" s="56"/>
    </row>
    <row r="911" spans="19:20" ht="15">
      <c r="S911" s="56"/>
      <c r="T911" s="56"/>
    </row>
    <row r="912" spans="19:20" ht="15">
      <c r="S912" s="56"/>
      <c r="T912" s="56"/>
    </row>
    <row r="913" spans="19:20" ht="15">
      <c r="S913" s="56"/>
      <c r="T913" s="56"/>
    </row>
    <row r="914" spans="19:20" ht="15">
      <c r="S914" s="56"/>
      <c r="T914" s="56"/>
    </row>
    <row r="915" spans="19:20" ht="15">
      <c r="S915" s="56"/>
      <c r="T915" s="56"/>
    </row>
    <row r="916" spans="19:20" ht="15">
      <c r="S916" s="56"/>
      <c r="T916" s="56"/>
    </row>
    <row r="917" spans="19:20" ht="15">
      <c r="S917" s="56"/>
      <c r="T917" s="56"/>
    </row>
    <row r="918" spans="19:20" ht="15">
      <c r="S918" s="56"/>
      <c r="T918" s="56"/>
    </row>
    <row r="919" spans="19:20" ht="15">
      <c r="S919" s="56"/>
      <c r="T919" s="56"/>
    </row>
    <row r="920" spans="19:20" ht="15">
      <c r="S920" s="56"/>
      <c r="T920" s="56"/>
    </row>
    <row r="921" spans="19:20" ht="15">
      <c r="S921" s="56"/>
      <c r="T921" s="56"/>
    </row>
    <row r="922" spans="19:20" ht="15">
      <c r="S922" s="56"/>
      <c r="T922" s="56"/>
    </row>
    <row r="923" spans="19:20" ht="15">
      <c r="S923" s="56"/>
      <c r="T923" s="56"/>
    </row>
    <row r="924" spans="19:20" ht="15">
      <c r="S924" s="56"/>
      <c r="T924" s="56"/>
    </row>
    <row r="925" spans="19:20" ht="15">
      <c r="S925" s="56"/>
      <c r="T925" s="56"/>
    </row>
    <row r="926" spans="19:20" ht="15">
      <c r="S926" s="56"/>
      <c r="T926" s="56"/>
    </row>
    <row r="927" spans="19:20" ht="15">
      <c r="S927" s="56"/>
      <c r="T927" s="56"/>
    </row>
    <row r="928" spans="19:20" ht="15">
      <c r="S928" s="56"/>
      <c r="T928" s="56"/>
    </row>
    <row r="929" spans="19:20" ht="15">
      <c r="S929" s="56"/>
      <c r="T929" s="56"/>
    </row>
    <row r="930" spans="19:20" ht="15">
      <c r="S930" s="56"/>
      <c r="T930" s="56"/>
    </row>
    <row r="931" spans="19:20" ht="15">
      <c r="S931" s="56"/>
      <c r="T931" s="56"/>
    </row>
    <row r="932" spans="19:20" ht="15">
      <c r="S932" s="56"/>
      <c r="T932" s="56"/>
    </row>
    <row r="933" spans="19:20" ht="15">
      <c r="S933" s="56"/>
      <c r="T933" s="56"/>
    </row>
    <row r="934" spans="19:20" ht="15">
      <c r="S934" s="56"/>
      <c r="T934" s="56"/>
    </row>
    <row r="935" spans="19:20" ht="15">
      <c r="S935" s="56"/>
      <c r="T935" s="56"/>
    </row>
    <row r="936" spans="19:20" ht="15">
      <c r="S936" s="56"/>
      <c r="T936" s="56"/>
    </row>
    <row r="937" spans="19:20" ht="15">
      <c r="S937" s="56"/>
      <c r="T937" s="56"/>
    </row>
    <row r="938" spans="19:20" ht="15">
      <c r="S938" s="56"/>
      <c r="T938" s="56"/>
    </row>
    <row r="939" spans="19:20" ht="15">
      <c r="S939" s="56"/>
      <c r="T939" s="56"/>
    </row>
    <row r="940" spans="19:20" ht="15">
      <c r="S940" s="56"/>
      <c r="T940" s="56"/>
    </row>
    <row r="941" spans="19:20" ht="15">
      <c r="S941" s="56"/>
      <c r="T941" s="56"/>
    </row>
    <row r="942" spans="19:20" ht="15">
      <c r="S942" s="56"/>
      <c r="T942" s="56"/>
    </row>
    <row r="943" spans="19:20" ht="15">
      <c r="S943" s="56"/>
      <c r="T943" s="56"/>
    </row>
    <row r="944" spans="19:20" ht="15">
      <c r="S944" s="56"/>
      <c r="T944" s="56"/>
    </row>
    <row r="945" spans="19:20" ht="15">
      <c r="S945" s="56"/>
      <c r="T945" s="56"/>
    </row>
    <row r="946" spans="19:20" ht="15">
      <c r="S946" s="56"/>
      <c r="T946" s="56"/>
    </row>
    <row r="947" spans="19:20" ht="15">
      <c r="S947" s="56"/>
      <c r="T947" s="56"/>
    </row>
    <row r="948" spans="19:20" ht="15">
      <c r="S948" s="56"/>
      <c r="T948" s="56"/>
    </row>
    <row r="949" spans="19:20" ht="15">
      <c r="S949" s="56"/>
      <c r="T949" s="56"/>
    </row>
    <row r="950" spans="19:20" ht="15">
      <c r="S950" s="56"/>
      <c r="T950" s="56"/>
    </row>
    <row r="951" spans="19:20" ht="15">
      <c r="S951" s="56"/>
      <c r="T951" s="56"/>
    </row>
    <row r="952" spans="19:20" ht="15">
      <c r="S952" s="56"/>
      <c r="T952" s="56"/>
    </row>
    <row r="953" spans="19:20" ht="15">
      <c r="S953" s="56"/>
      <c r="T953" s="56"/>
    </row>
    <row r="954" spans="19:20" ht="15">
      <c r="S954" s="56"/>
      <c r="T954" s="56"/>
    </row>
    <row r="955" spans="19:20" ht="15">
      <c r="S955" s="56"/>
      <c r="T955" s="56"/>
    </row>
    <row r="956" spans="19:20" ht="15">
      <c r="S956" s="56"/>
      <c r="T956" s="56"/>
    </row>
    <row r="957" spans="19:20" ht="15">
      <c r="S957" s="56"/>
      <c r="T957" s="56"/>
    </row>
    <row r="958" spans="19:20" ht="15">
      <c r="S958" s="56"/>
      <c r="T958" s="56"/>
    </row>
    <row r="959" spans="19:20" ht="15">
      <c r="S959" s="56"/>
      <c r="T959" s="56"/>
    </row>
    <row r="960" spans="19:20" ht="15">
      <c r="S960" s="56"/>
      <c r="T960" s="56"/>
    </row>
    <row r="961" spans="19:20" ht="15">
      <c r="S961" s="56"/>
      <c r="T961" s="56"/>
    </row>
    <row r="962" spans="19:20" ht="15">
      <c r="S962" s="56"/>
      <c r="T962" s="56"/>
    </row>
    <row r="963" spans="19:20" ht="15">
      <c r="S963" s="56"/>
      <c r="T963" s="56"/>
    </row>
    <row r="964" spans="19:20" ht="15">
      <c r="S964" s="56"/>
      <c r="T964" s="56"/>
    </row>
    <row r="965" spans="19:20" ht="15">
      <c r="S965" s="56"/>
      <c r="T965" s="56"/>
    </row>
    <row r="966" spans="19:20" ht="15">
      <c r="S966" s="56"/>
      <c r="T966" s="56"/>
    </row>
    <row r="967" spans="19:20" ht="15">
      <c r="S967" s="56"/>
      <c r="T967" s="56"/>
    </row>
    <row r="968" spans="19:20" ht="15">
      <c r="S968" s="56"/>
      <c r="T968" s="56"/>
    </row>
    <row r="969" spans="19:20" ht="15">
      <c r="S969" s="56"/>
      <c r="T969" s="56"/>
    </row>
    <row r="970" spans="19:20" ht="15">
      <c r="S970" s="56"/>
      <c r="T970" s="56"/>
    </row>
    <row r="971" spans="19:20" ht="15">
      <c r="S971" s="56"/>
      <c r="T971" s="56"/>
    </row>
    <row r="972" spans="19:20" ht="15">
      <c r="S972" s="56"/>
      <c r="T972" s="56"/>
    </row>
    <row r="973" spans="19:20" ht="15">
      <c r="S973" s="56"/>
      <c r="T973" s="56"/>
    </row>
    <row r="974" spans="19:20" ht="15">
      <c r="S974" s="56"/>
      <c r="T974" s="56"/>
    </row>
    <row r="975" spans="19:20" ht="15">
      <c r="S975" s="56"/>
      <c r="T975" s="56"/>
    </row>
    <row r="976" spans="19:20" ht="15">
      <c r="S976" s="56"/>
      <c r="T976" s="56"/>
    </row>
    <row r="977" spans="19:20" ht="15">
      <c r="S977" s="56"/>
      <c r="T977" s="56"/>
    </row>
    <row r="978" spans="19:20" ht="15">
      <c r="S978" s="56"/>
      <c r="T978" s="56"/>
    </row>
    <row r="979" spans="19:20" ht="15">
      <c r="S979" s="56"/>
      <c r="T979" s="56"/>
    </row>
    <row r="980" spans="19:20" ht="15">
      <c r="S980" s="56"/>
      <c r="T980" s="56"/>
    </row>
    <row r="981" spans="19:20" ht="15">
      <c r="S981" s="56"/>
      <c r="T981" s="56"/>
    </row>
    <row r="982" spans="19:20" ht="15">
      <c r="S982" s="56"/>
      <c r="T982" s="56"/>
    </row>
    <row r="983" spans="19:20" ht="15">
      <c r="S983" s="56"/>
      <c r="T983" s="56"/>
    </row>
    <row r="984" spans="19:20" ht="15">
      <c r="S984" s="56"/>
      <c r="T984" s="56"/>
    </row>
    <row r="985" spans="19:20" ht="15">
      <c r="S985" s="56"/>
      <c r="T985" s="56"/>
    </row>
    <row r="986" spans="19:20" ht="15">
      <c r="S986" s="56"/>
      <c r="T986" s="56"/>
    </row>
    <row r="987" spans="19:20" ht="15">
      <c r="S987" s="56"/>
      <c r="T987" s="56"/>
    </row>
    <row r="988" spans="19:20" ht="15">
      <c r="S988" s="56"/>
      <c r="T988" s="56"/>
    </row>
    <row r="989" spans="19:20" ht="15">
      <c r="S989" s="56"/>
      <c r="T989" s="56"/>
    </row>
    <row r="990" spans="19:20" ht="15">
      <c r="S990" s="56"/>
      <c r="T990" s="56"/>
    </row>
    <row r="991" spans="19:20" ht="15">
      <c r="S991" s="56"/>
      <c r="T991" s="56"/>
    </row>
    <row r="992" spans="19:20" ht="15">
      <c r="S992" s="56"/>
      <c r="T992" s="56"/>
    </row>
    <row r="993" spans="19:20" ht="15">
      <c r="S993" s="56"/>
      <c r="T993" s="56"/>
    </row>
    <row r="994" spans="19:20" ht="15">
      <c r="S994" s="56"/>
      <c r="T994" s="56"/>
    </row>
    <row r="995" spans="19:20" ht="15">
      <c r="S995" s="56"/>
      <c r="T995" s="56"/>
    </row>
    <row r="996" spans="19:20" ht="15">
      <c r="S996" s="56"/>
      <c r="T996" s="56"/>
    </row>
    <row r="997" spans="19:20" ht="15">
      <c r="S997" s="56"/>
      <c r="T997" s="56"/>
    </row>
    <row r="998" spans="19:20" ht="15">
      <c r="S998" s="56"/>
      <c r="T998" s="56"/>
    </row>
    <row r="999" spans="19:20" ht="15">
      <c r="S999" s="56"/>
      <c r="T999" s="56"/>
    </row>
    <row r="1000" spans="19:20" ht="15">
      <c r="S1000" s="56"/>
      <c r="T1000" s="56"/>
    </row>
    <row r="1001" spans="19:20" ht="15">
      <c r="S1001" s="56"/>
      <c r="T1001" s="56"/>
    </row>
    <row r="1002" spans="19:20" ht="15">
      <c r="S1002" s="56"/>
      <c r="T1002" s="56"/>
    </row>
    <row r="1003" spans="19:20" ht="15">
      <c r="S1003" s="56"/>
      <c r="T1003" s="56"/>
    </row>
    <row r="1004" spans="19:20" ht="15">
      <c r="S1004" s="56"/>
      <c r="T1004" s="56"/>
    </row>
    <row r="1005" spans="19:20" ht="15">
      <c r="S1005" s="56"/>
      <c r="T1005" s="56"/>
    </row>
    <row r="1006" spans="19:20" ht="15">
      <c r="S1006" s="56"/>
      <c r="T1006" s="56"/>
    </row>
    <row r="1007" spans="19:20" ht="15">
      <c r="S1007" s="56"/>
      <c r="T1007" s="56"/>
    </row>
    <row r="1008" spans="19:20" ht="15">
      <c r="S1008" s="56"/>
      <c r="T1008" s="56"/>
    </row>
    <row r="1009" spans="19:20" ht="15">
      <c r="S1009" s="56"/>
      <c r="T1009" s="56"/>
    </row>
    <row r="1010" spans="19:20" ht="15">
      <c r="S1010" s="56"/>
      <c r="T1010" s="56"/>
    </row>
    <row r="1011" spans="19:20" ht="15">
      <c r="S1011" s="56"/>
      <c r="T1011" s="56"/>
    </row>
    <row r="1012" spans="19:20" ht="15">
      <c r="S1012" s="56"/>
      <c r="T1012" s="56"/>
    </row>
    <row r="1013" spans="19:20" ht="15">
      <c r="S1013" s="56"/>
      <c r="T1013" s="56"/>
    </row>
    <row r="1014" spans="19:20" ht="15">
      <c r="S1014" s="56"/>
      <c r="T1014" s="56"/>
    </row>
    <row r="1015" spans="19:20" ht="15">
      <c r="S1015" s="56"/>
      <c r="T1015" s="56"/>
    </row>
    <row r="1016" spans="19:20" ht="15">
      <c r="S1016" s="56"/>
      <c r="T1016" s="56"/>
    </row>
    <row r="1017" spans="19:20" ht="15">
      <c r="S1017" s="56"/>
      <c r="T1017" s="56"/>
    </row>
    <row r="1018" spans="19:20" ht="15">
      <c r="S1018" s="56"/>
      <c r="T1018" s="56"/>
    </row>
    <row r="1019" spans="19:20" ht="15">
      <c r="S1019" s="56"/>
      <c r="T1019" s="56"/>
    </row>
    <row r="1020" spans="19:20" ht="15">
      <c r="S1020" s="56"/>
      <c r="T1020" s="56"/>
    </row>
    <row r="1021" spans="19:20" ht="15">
      <c r="S1021" s="56"/>
      <c r="T1021" s="56"/>
    </row>
    <row r="1022" spans="19:20" ht="15">
      <c r="S1022" s="56"/>
      <c r="T1022" s="56"/>
    </row>
    <row r="1023" spans="19:20" ht="15">
      <c r="S1023" s="56"/>
      <c r="T1023" s="56"/>
    </row>
    <row r="1024" spans="19:20" ht="15">
      <c r="S1024" s="56"/>
      <c r="T1024" s="56"/>
    </row>
    <row r="1025" spans="19:20" ht="15">
      <c r="S1025" s="56"/>
      <c r="T1025" s="56"/>
    </row>
    <row r="1026" spans="19:20" ht="15">
      <c r="S1026" s="56"/>
      <c r="T1026" s="56"/>
    </row>
    <row r="1027" spans="19:20" ht="15">
      <c r="S1027" s="56"/>
      <c r="T1027" s="56"/>
    </row>
    <row r="1028" spans="19:20" ht="15">
      <c r="S1028" s="56"/>
      <c r="T1028" s="56"/>
    </row>
    <row r="1029" spans="19:20" ht="15">
      <c r="S1029" s="56"/>
      <c r="T1029" s="56"/>
    </row>
    <row r="1030" spans="19:20" ht="15">
      <c r="S1030" s="56"/>
      <c r="T1030" s="56"/>
    </row>
    <row r="1031" spans="19:20" ht="15">
      <c r="S1031" s="56"/>
      <c r="T1031" s="56"/>
    </row>
    <row r="1032" spans="19:20" ht="15">
      <c r="S1032" s="56"/>
      <c r="T1032" s="56"/>
    </row>
    <row r="1033" spans="19:20" ht="15">
      <c r="S1033" s="56"/>
      <c r="T1033" s="56"/>
    </row>
    <row r="1034" spans="19:20" ht="15">
      <c r="S1034" s="56"/>
      <c r="T1034" s="56"/>
    </row>
    <row r="1035" spans="19:20" ht="15">
      <c r="S1035" s="56"/>
      <c r="T1035" s="56"/>
    </row>
    <row r="1036" spans="19:20" ht="15">
      <c r="S1036" s="56"/>
      <c r="T1036" s="56"/>
    </row>
    <row r="1037" spans="19:20" ht="15">
      <c r="S1037" s="56"/>
      <c r="T1037" s="56"/>
    </row>
    <row r="1038" spans="19:20" ht="15">
      <c r="S1038" s="56"/>
      <c r="T1038" s="56"/>
    </row>
    <row r="1039" spans="19:20" ht="15">
      <c r="S1039" s="56"/>
      <c r="T1039" s="56"/>
    </row>
    <row r="1040" spans="19:20" ht="15">
      <c r="S1040" s="56"/>
      <c r="T1040" s="56"/>
    </row>
    <row r="1041" spans="19:20" ht="15">
      <c r="S1041" s="56"/>
      <c r="T1041" s="56"/>
    </row>
    <row r="1042" spans="19:20" ht="15">
      <c r="S1042" s="56"/>
      <c r="T1042" s="56"/>
    </row>
    <row r="1043" spans="19:20" ht="15">
      <c r="S1043" s="56"/>
      <c r="T1043" s="56"/>
    </row>
    <row r="1044" spans="19:20" ht="15">
      <c r="S1044" s="56"/>
      <c r="T1044" s="56"/>
    </row>
    <row r="1045" spans="19:20" ht="15">
      <c r="S1045" s="56"/>
      <c r="T1045" s="56"/>
    </row>
    <row r="1046" spans="19:20" ht="15">
      <c r="S1046" s="56"/>
      <c r="T1046" s="56"/>
    </row>
    <row r="1047" spans="19:20" ht="15">
      <c r="S1047" s="56"/>
      <c r="T1047" s="56"/>
    </row>
    <row r="1048" spans="19:20" ht="15">
      <c r="S1048" s="56"/>
      <c r="T1048" s="56"/>
    </row>
    <row r="1049" spans="19:20" ht="15">
      <c r="S1049" s="56"/>
      <c r="T1049" s="56"/>
    </row>
    <row r="1050" spans="19:20" ht="15">
      <c r="S1050" s="56"/>
      <c r="T1050" s="56"/>
    </row>
    <row r="1051" spans="19:20" ht="15">
      <c r="S1051" s="56"/>
      <c r="T1051" s="56"/>
    </row>
    <row r="1052" spans="19:20" ht="15">
      <c r="S1052" s="56"/>
      <c r="T1052" s="56"/>
    </row>
    <row r="1053" spans="19:20" ht="15">
      <c r="S1053" s="56"/>
      <c r="T1053" s="56"/>
    </row>
    <row r="1054" spans="19:20" ht="15">
      <c r="S1054" s="56"/>
      <c r="T1054" s="56"/>
    </row>
    <row r="1055" spans="19:20" ht="15">
      <c r="S1055" s="56"/>
      <c r="T1055" s="56"/>
    </row>
    <row r="1056" spans="19:20" ht="15">
      <c r="S1056" s="56"/>
      <c r="T1056" s="56"/>
    </row>
    <row r="1057" spans="19:20" ht="15">
      <c r="S1057" s="56"/>
      <c r="T1057" s="56"/>
    </row>
    <row r="1058" spans="19:20" ht="15">
      <c r="S1058" s="56"/>
      <c r="T1058" s="56"/>
    </row>
    <row r="1059" spans="19:20" ht="15">
      <c r="S1059" s="56"/>
      <c r="T1059" s="56"/>
    </row>
    <row r="1060" spans="19:20" ht="15">
      <c r="S1060" s="56"/>
      <c r="T1060" s="56"/>
    </row>
    <row r="1061" spans="19:20" ht="15">
      <c r="S1061" s="56"/>
      <c r="T1061" s="56"/>
    </row>
    <row r="1062" spans="19:20" ht="15">
      <c r="S1062" s="56"/>
      <c r="T1062" s="56"/>
    </row>
    <row r="1063" spans="19:20" ht="15">
      <c r="S1063" s="56"/>
      <c r="T1063" s="56"/>
    </row>
    <row r="1064" spans="19:20" ht="15">
      <c r="S1064" s="56"/>
      <c r="T1064" s="56"/>
    </row>
    <row r="1065" spans="19:20" ht="15">
      <c r="S1065" s="56"/>
      <c r="T1065" s="56"/>
    </row>
    <row r="1066" spans="19:20" ht="15">
      <c r="S1066" s="56"/>
      <c r="T1066" s="56"/>
    </row>
    <row r="1067" spans="19:20" ht="15">
      <c r="S1067" s="56"/>
      <c r="T1067" s="56"/>
    </row>
    <row r="1068" spans="19:20" ht="15">
      <c r="S1068" s="56"/>
      <c r="T1068" s="56"/>
    </row>
    <row r="1069" spans="19:20" ht="15">
      <c r="S1069" s="56"/>
      <c r="T1069" s="56"/>
    </row>
    <row r="1070" spans="19:20" ht="15">
      <c r="S1070" s="56"/>
      <c r="T1070" s="56"/>
    </row>
    <row r="1071" spans="19:20" ht="15">
      <c r="S1071" s="56"/>
      <c r="T1071" s="56"/>
    </row>
    <row r="1072" spans="19:20" ht="15">
      <c r="S1072" s="56"/>
      <c r="T1072" s="56"/>
    </row>
    <row r="1073" spans="19:20" ht="15">
      <c r="S1073" s="56"/>
      <c r="T1073" s="56"/>
    </row>
    <row r="1074" spans="19:20" ht="15">
      <c r="S1074" s="56"/>
      <c r="T1074" s="56"/>
    </row>
    <row r="1075" spans="19:20" ht="15">
      <c r="S1075" s="56"/>
      <c r="T1075" s="56"/>
    </row>
    <row r="1076" spans="19:20" ht="15">
      <c r="S1076" s="56"/>
      <c r="T1076" s="56"/>
    </row>
    <row r="1077" spans="19:20" ht="15">
      <c r="S1077" s="56"/>
      <c r="T1077" s="56"/>
    </row>
    <row r="1078" spans="19:20" ht="15">
      <c r="S1078" s="56"/>
      <c r="T1078" s="56"/>
    </row>
    <row r="1079" spans="19:20" ht="15">
      <c r="S1079" s="56"/>
      <c r="T1079" s="56"/>
    </row>
    <row r="1080" spans="19:20" ht="15">
      <c r="S1080" s="56"/>
      <c r="T1080" s="56"/>
    </row>
    <row r="1081" spans="19:20" ht="15">
      <c r="S1081" s="56"/>
      <c r="T1081" s="56"/>
    </row>
    <row r="1082" spans="19:20" ht="15">
      <c r="S1082" s="56"/>
      <c r="T1082" s="56"/>
    </row>
    <row r="1083" spans="19:20" ht="15">
      <c r="S1083" s="56"/>
      <c r="T1083" s="56"/>
    </row>
    <row r="1084" spans="19:20" ht="15">
      <c r="S1084" s="56"/>
      <c r="T1084" s="56"/>
    </row>
    <row r="1085" spans="19:20" ht="15">
      <c r="S1085" s="56"/>
      <c r="T1085" s="56"/>
    </row>
    <row r="1086" spans="19:20" ht="15">
      <c r="S1086" s="56"/>
      <c r="T1086" s="56"/>
    </row>
    <row r="1087" spans="19:20" ht="15">
      <c r="S1087" s="56"/>
      <c r="T1087" s="56"/>
    </row>
    <row r="1088" spans="19:20" ht="15">
      <c r="S1088" s="56"/>
      <c r="T1088" s="56"/>
    </row>
    <row r="1089" spans="19:20" ht="15">
      <c r="S1089" s="56"/>
      <c r="T1089" s="56"/>
    </row>
    <row r="1090" spans="19:20" ht="15">
      <c r="S1090" s="56"/>
      <c r="T1090" s="56"/>
    </row>
    <row r="1091" spans="19:20" ht="15">
      <c r="S1091" s="56"/>
      <c r="T1091" s="56"/>
    </row>
    <row r="1092" spans="19:20" ht="15">
      <c r="S1092" s="56"/>
      <c r="T1092" s="56"/>
    </row>
    <row r="1093" spans="19:20" ht="15">
      <c r="S1093" s="56"/>
      <c r="T1093" s="56"/>
    </row>
    <row r="1094" spans="19:20" ht="15">
      <c r="S1094" s="56"/>
      <c r="T1094" s="56"/>
    </row>
    <row r="1095" spans="19:20" ht="15">
      <c r="S1095" s="56"/>
      <c r="T1095" s="56"/>
    </row>
    <row r="1096" spans="19:20" ht="15">
      <c r="S1096" s="56"/>
      <c r="T1096" s="56"/>
    </row>
    <row r="1097" spans="19:20" ht="15">
      <c r="S1097" s="56"/>
      <c r="T1097" s="56"/>
    </row>
    <row r="1098" spans="19:20" ht="15">
      <c r="S1098" s="56"/>
      <c r="T1098" s="56"/>
    </row>
    <row r="1099" spans="19:20" ht="15">
      <c r="S1099" s="56"/>
      <c r="T1099" s="56"/>
    </row>
    <row r="1100" spans="19:20" ht="15">
      <c r="S1100" s="56"/>
      <c r="T1100" s="56"/>
    </row>
    <row r="1101" spans="19:20" ht="15">
      <c r="S1101" s="56"/>
      <c r="T1101" s="56"/>
    </row>
    <row r="1102" spans="19:20" ht="15">
      <c r="S1102" s="56"/>
      <c r="T1102" s="56"/>
    </row>
    <row r="1103" spans="19:20" ht="15">
      <c r="S1103" s="56"/>
      <c r="T1103" s="56"/>
    </row>
    <row r="1104" spans="19:20" ht="15">
      <c r="S1104" s="56"/>
      <c r="T1104" s="56"/>
    </row>
    <row r="1105" spans="19:20" ht="15">
      <c r="S1105" s="56"/>
      <c r="T1105" s="56"/>
    </row>
    <row r="1106" spans="19:20" ht="15">
      <c r="S1106" s="56"/>
      <c r="T1106" s="56"/>
    </row>
    <row r="1107" spans="19:20" ht="15">
      <c r="S1107" s="56"/>
      <c r="T1107" s="56"/>
    </row>
    <row r="1108" spans="19:20" ht="15">
      <c r="S1108" s="56"/>
      <c r="T1108" s="56"/>
    </row>
    <row r="1109" spans="19:20" ht="15">
      <c r="S1109" s="56"/>
      <c r="T1109" s="56"/>
    </row>
    <row r="1110" spans="19:20" ht="15">
      <c r="S1110" s="56"/>
      <c r="T1110" s="56"/>
    </row>
    <row r="1111" spans="19:20" ht="15">
      <c r="S1111" s="56"/>
      <c r="T1111" s="56"/>
    </row>
    <row r="1112" spans="19:20" ht="15">
      <c r="S1112" s="56"/>
      <c r="T1112" s="56"/>
    </row>
    <row r="1113" spans="19:20" ht="15">
      <c r="S1113" s="56"/>
      <c r="T1113" s="56"/>
    </row>
    <row r="1114" spans="19:20" ht="15">
      <c r="S1114" s="56"/>
      <c r="T1114" s="56"/>
    </row>
    <row r="1115" spans="19:20" ht="15">
      <c r="S1115" s="56"/>
      <c r="T1115" s="56"/>
    </row>
    <row r="1116" spans="19:20" ht="15">
      <c r="S1116" s="56"/>
      <c r="T1116" s="56"/>
    </row>
    <row r="1117" spans="19:20" ht="15">
      <c r="S1117" s="56"/>
      <c r="T1117" s="56"/>
    </row>
    <row r="1118" spans="19:20" ht="15">
      <c r="S1118" s="56"/>
      <c r="T1118" s="56"/>
    </row>
    <row r="1119" spans="19:20" ht="15">
      <c r="S1119" s="56"/>
      <c r="T1119" s="56"/>
    </row>
    <row r="1120" spans="19:20" ht="15">
      <c r="S1120" s="56"/>
      <c r="T1120" s="56"/>
    </row>
    <row r="1121" spans="19:20" ht="15">
      <c r="S1121" s="56"/>
      <c r="T1121" s="56"/>
    </row>
    <row r="1122" spans="19:20" ht="15">
      <c r="S1122" s="56"/>
      <c r="T1122" s="56"/>
    </row>
    <row r="1123" spans="19:20" ht="15">
      <c r="S1123" s="56"/>
      <c r="T1123" s="56"/>
    </row>
    <row r="1124" spans="19:20" ht="15">
      <c r="S1124" s="56"/>
      <c r="T1124" s="56"/>
    </row>
    <row r="1125" spans="19:20" ht="15">
      <c r="S1125" s="56"/>
      <c r="T1125" s="56"/>
    </row>
    <row r="1126" spans="19:20" ht="15">
      <c r="S1126" s="56"/>
      <c r="T1126" s="56"/>
    </row>
    <row r="1127" spans="19:20" ht="15">
      <c r="S1127" s="56"/>
      <c r="T1127" s="56"/>
    </row>
    <row r="1128" spans="19:20" ht="15">
      <c r="S1128" s="56"/>
      <c r="T1128" s="56"/>
    </row>
    <row r="1129" spans="19:20" ht="15">
      <c r="S1129" s="56"/>
      <c r="T1129" s="56"/>
    </row>
    <row r="1130" spans="19:20" ht="15">
      <c r="S1130" s="56"/>
      <c r="T1130" s="56"/>
    </row>
    <row r="1131" spans="19:20" ht="15">
      <c r="S1131" s="56"/>
      <c r="T1131" s="56"/>
    </row>
    <row r="1132" spans="19:20" ht="15">
      <c r="S1132" s="56"/>
      <c r="T1132" s="56"/>
    </row>
    <row r="1133" spans="19:20" ht="15">
      <c r="S1133" s="56"/>
      <c r="T1133" s="56"/>
    </row>
    <row r="1134" spans="19:20" ht="15">
      <c r="S1134" s="56"/>
      <c r="T1134" s="56"/>
    </row>
    <row r="1135" spans="19:20" ht="15">
      <c r="S1135" s="56"/>
      <c r="T1135" s="56"/>
    </row>
    <row r="1136" spans="19:20" ht="15">
      <c r="S1136" s="56"/>
      <c r="T1136" s="56"/>
    </row>
    <row r="1137" spans="19:20" ht="15">
      <c r="S1137" s="56"/>
      <c r="T1137" s="56"/>
    </row>
    <row r="1138" spans="19:20" ht="15">
      <c r="S1138" s="56"/>
      <c r="T1138" s="56"/>
    </row>
    <row r="1139" spans="19:20" ht="15">
      <c r="S1139" s="56"/>
      <c r="T1139" s="56"/>
    </row>
    <row r="1140" spans="19:20" ht="15">
      <c r="S1140" s="56"/>
      <c r="T1140" s="56"/>
    </row>
    <row r="1141" spans="19:20" ht="15">
      <c r="S1141" s="56"/>
      <c r="T1141" s="56"/>
    </row>
    <row r="1142" spans="19:20" ht="15">
      <c r="S1142" s="56"/>
      <c r="T1142" s="56"/>
    </row>
    <row r="1143" spans="19:20" ht="15">
      <c r="S1143" s="56"/>
      <c r="T1143" s="56"/>
    </row>
    <row r="1144" spans="19:20" ht="15">
      <c r="S1144" s="56"/>
      <c r="T1144" s="56"/>
    </row>
    <row r="1145" spans="19:20" ht="15">
      <c r="S1145" s="56"/>
      <c r="T1145" s="56"/>
    </row>
    <row r="1146" spans="19:20" ht="15">
      <c r="S1146" s="56"/>
      <c r="T1146" s="56"/>
    </row>
    <row r="1147" spans="19:20" ht="15">
      <c r="S1147" s="56"/>
      <c r="T1147" s="56"/>
    </row>
    <row r="1148" spans="19:20" ht="15">
      <c r="S1148" s="56"/>
      <c r="T1148" s="56"/>
    </row>
    <row r="1149" spans="19:20" ht="15">
      <c r="S1149" s="56"/>
      <c r="T1149" s="56"/>
    </row>
    <row r="1150" spans="19:20" ht="15">
      <c r="S1150" s="56"/>
      <c r="T1150" s="56"/>
    </row>
    <row r="1151" spans="19:20" ht="15">
      <c r="S1151" s="56"/>
      <c r="T1151" s="56"/>
    </row>
    <row r="1152" spans="19:20" ht="15">
      <c r="S1152" s="56"/>
      <c r="T1152" s="56"/>
    </row>
    <row r="1153" spans="19:20" ht="15">
      <c r="S1153" s="56"/>
      <c r="T1153" s="56"/>
    </row>
    <row r="1154" spans="19:20" ht="15">
      <c r="S1154" s="56"/>
      <c r="T1154" s="56"/>
    </row>
    <row r="1155" spans="19:20" ht="15">
      <c r="S1155" s="56"/>
      <c r="T1155" s="56"/>
    </row>
    <row r="1156" spans="19:20" ht="15">
      <c r="S1156" s="56"/>
      <c r="T1156" s="56"/>
    </row>
    <row r="1157" spans="19:20" ht="15">
      <c r="S1157" s="56"/>
      <c r="T1157" s="56"/>
    </row>
    <row r="1158" spans="19:20" ht="15">
      <c r="S1158" s="56"/>
      <c r="T1158" s="56"/>
    </row>
    <row r="1159" spans="19:20" ht="15">
      <c r="S1159" s="56"/>
      <c r="T1159" s="56"/>
    </row>
    <row r="1160" spans="19:20" ht="15">
      <c r="S1160" s="56"/>
      <c r="T1160" s="56"/>
    </row>
    <row r="1161" spans="19:20" ht="15">
      <c r="S1161" s="56"/>
      <c r="T1161" s="56"/>
    </row>
    <row r="1162" spans="19:20" ht="15">
      <c r="S1162" s="56"/>
      <c r="T1162" s="56"/>
    </row>
    <row r="1163" spans="19:20" ht="15">
      <c r="S1163" s="56"/>
      <c r="T1163" s="56"/>
    </row>
    <row r="1164" spans="19:20" ht="15">
      <c r="S1164" s="56"/>
      <c r="T1164" s="56"/>
    </row>
    <row r="1165" spans="19:20" ht="15">
      <c r="S1165" s="56"/>
      <c r="T1165" s="56"/>
    </row>
    <row r="1166" spans="19:20" ht="15">
      <c r="S1166" s="56"/>
      <c r="T1166" s="56"/>
    </row>
    <row r="1167" spans="19:20" ht="15">
      <c r="S1167" s="56"/>
      <c r="T1167" s="56"/>
    </row>
    <row r="1168" spans="19:20" ht="15">
      <c r="S1168" s="56"/>
      <c r="T1168" s="56"/>
    </row>
    <row r="1169" spans="19:20" ht="15">
      <c r="S1169" s="56"/>
      <c r="T1169" s="56"/>
    </row>
    <row r="1170" spans="19:20" ht="15">
      <c r="S1170" s="56"/>
      <c r="T1170" s="56"/>
    </row>
    <row r="1171" spans="19:20" ht="15">
      <c r="S1171" s="56"/>
      <c r="T1171" s="56"/>
    </row>
    <row r="1172" spans="19:20" ht="15">
      <c r="S1172" s="56"/>
      <c r="T1172" s="56"/>
    </row>
    <row r="1173" spans="19:20" ht="15">
      <c r="S1173" s="56"/>
      <c r="T1173" s="56"/>
    </row>
    <row r="1174" spans="19:20" ht="15">
      <c r="S1174" s="56"/>
      <c r="T1174" s="56"/>
    </row>
    <row r="1175" spans="19:20" ht="15">
      <c r="S1175" s="56"/>
      <c r="T1175" s="56"/>
    </row>
    <row r="1176" spans="19:20" ht="15">
      <c r="S1176" s="56"/>
      <c r="T1176" s="56"/>
    </row>
    <row r="1177" spans="19:20" ht="15">
      <c r="S1177" s="56"/>
      <c r="T1177" s="56"/>
    </row>
    <row r="1178" spans="19:20" ht="15">
      <c r="S1178" s="56"/>
      <c r="T1178" s="56"/>
    </row>
    <row r="1179" spans="19:20" ht="15">
      <c r="S1179" s="56"/>
      <c r="T1179" s="56"/>
    </row>
    <row r="1180" spans="19:20" ht="15">
      <c r="S1180" s="56"/>
      <c r="T1180" s="56"/>
    </row>
    <row r="1181" spans="19:20" ht="15">
      <c r="S1181" s="56"/>
      <c r="T1181" s="56"/>
    </row>
    <row r="1182" spans="19:20" ht="15">
      <c r="S1182" s="56"/>
      <c r="T1182" s="56"/>
    </row>
    <row r="1183" spans="19:20" ht="15">
      <c r="S1183" s="56"/>
      <c r="T1183" s="56"/>
    </row>
    <row r="1184" spans="19:20" ht="15">
      <c r="S1184" s="56"/>
      <c r="T1184" s="56"/>
    </row>
    <row r="1185" spans="19:20" ht="15">
      <c r="S1185" s="56"/>
      <c r="T1185" s="56"/>
    </row>
    <row r="1186" spans="19:20" ht="15">
      <c r="S1186" s="56"/>
      <c r="T1186" s="56"/>
    </row>
    <row r="1187" spans="19:20" ht="15">
      <c r="S1187" s="56"/>
      <c r="T1187" s="56"/>
    </row>
    <row r="1188" spans="19:20" ht="15">
      <c r="S1188" s="56"/>
      <c r="T1188" s="56"/>
    </row>
    <row r="1189" spans="19:20" ht="15">
      <c r="S1189" s="56"/>
      <c r="T1189" s="56"/>
    </row>
    <row r="1190" spans="19:20" ht="15">
      <c r="S1190" s="56"/>
      <c r="T1190" s="56"/>
    </row>
    <row r="1191" spans="19:20" ht="15">
      <c r="S1191" s="56"/>
      <c r="T1191" s="56"/>
    </row>
    <row r="1192" spans="19:20" ht="15">
      <c r="S1192" s="56"/>
      <c r="T1192" s="56"/>
    </row>
    <row r="1193" spans="19:20" ht="15">
      <c r="S1193" s="56"/>
      <c r="T1193" s="56"/>
    </row>
    <row r="1194" spans="19:20" ht="15">
      <c r="S1194" s="56"/>
      <c r="T1194" s="56"/>
    </row>
    <row r="1195" spans="19:20" ht="15">
      <c r="S1195" s="56"/>
      <c r="T1195" s="56"/>
    </row>
    <row r="1196" spans="19:20" ht="15">
      <c r="S1196" s="56"/>
      <c r="T1196" s="56"/>
    </row>
    <row r="1197" spans="19:20" ht="15">
      <c r="S1197" s="56"/>
      <c r="T1197" s="56"/>
    </row>
    <row r="1198" spans="19:20" ht="15">
      <c r="S1198" s="56"/>
      <c r="T1198" s="56"/>
    </row>
    <row r="1199" spans="19:20" ht="15">
      <c r="S1199" s="56"/>
      <c r="T1199" s="56"/>
    </row>
    <row r="1200" spans="19:20" ht="15">
      <c r="S1200" s="56"/>
      <c r="T1200" s="56"/>
    </row>
    <row r="1201" spans="19:20" ht="15">
      <c r="S1201" s="56"/>
      <c r="T1201" s="56"/>
    </row>
    <row r="1202" spans="19:20" ht="15">
      <c r="S1202" s="56"/>
      <c r="T1202" s="56"/>
    </row>
    <row r="1203" spans="19:20" ht="15">
      <c r="S1203" s="56"/>
      <c r="T1203" s="56"/>
    </row>
    <row r="1204" spans="19:20" ht="15">
      <c r="S1204" s="56"/>
      <c r="T1204" s="56"/>
    </row>
    <row r="1205" spans="19:20" ht="15">
      <c r="S1205" s="56"/>
      <c r="T1205" s="56"/>
    </row>
    <row r="1206" spans="19:20" ht="15">
      <c r="S1206" s="56"/>
      <c r="T1206" s="56"/>
    </row>
    <row r="1207" spans="19:20" ht="15">
      <c r="S1207" s="56"/>
      <c r="T1207" s="56"/>
    </row>
    <row r="1208" spans="19:20" ht="15">
      <c r="S1208" s="56"/>
      <c r="T1208" s="56"/>
    </row>
    <row r="1209" spans="19:20" ht="15">
      <c r="S1209" s="56"/>
      <c r="T1209" s="56"/>
    </row>
    <row r="1210" spans="19:20" ht="15">
      <c r="S1210" s="56"/>
      <c r="T1210" s="56"/>
    </row>
    <row r="1211" spans="19:20" ht="15">
      <c r="S1211" s="56"/>
      <c r="T1211" s="56"/>
    </row>
    <row r="1212" spans="19:20" ht="15">
      <c r="S1212" s="56"/>
      <c r="T1212" s="56"/>
    </row>
    <row r="1213" spans="19:20" ht="15">
      <c r="S1213" s="56"/>
      <c r="T1213" s="56"/>
    </row>
    <row r="1214" spans="19:20" ht="15">
      <c r="S1214" s="56"/>
      <c r="T1214" s="56"/>
    </row>
    <row r="1215" spans="19:20" ht="15">
      <c r="S1215" s="56"/>
      <c r="T1215" s="56"/>
    </row>
    <row r="1216" spans="19:20" ht="15">
      <c r="S1216" s="56"/>
      <c r="T1216" s="56"/>
    </row>
    <row r="1217" spans="19:20" ht="15">
      <c r="S1217" s="56"/>
      <c r="T1217" s="56"/>
    </row>
    <row r="1218" spans="19:20" ht="15">
      <c r="S1218" s="56"/>
      <c r="T1218" s="56"/>
    </row>
    <row r="1219" spans="19:20" ht="15">
      <c r="S1219" s="56"/>
      <c r="T1219" s="56"/>
    </row>
    <row r="1220" spans="19:20" ht="15">
      <c r="S1220" s="56"/>
      <c r="T1220" s="56"/>
    </row>
    <row r="1221" spans="19:20" ht="15">
      <c r="S1221" s="56"/>
      <c r="T1221" s="56"/>
    </row>
    <row r="1222" spans="19:20" ht="15">
      <c r="S1222" s="56"/>
      <c r="T1222" s="56"/>
    </row>
    <row r="1223" spans="19:20" ht="15">
      <c r="S1223" s="56"/>
      <c r="T1223" s="56"/>
    </row>
    <row r="1224" spans="19:20" ht="15">
      <c r="S1224" s="56"/>
      <c r="T1224" s="56"/>
    </row>
    <row r="1225" spans="19:20" ht="15">
      <c r="S1225" s="56"/>
      <c r="T1225" s="56"/>
    </row>
    <row r="1226" spans="19:20" ht="15">
      <c r="S1226" s="56"/>
      <c r="T1226" s="56"/>
    </row>
    <row r="1227" spans="19:20" ht="15">
      <c r="S1227" s="56"/>
      <c r="T1227" s="56"/>
    </row>
    <row r="1228" spans="19:20" ht="15">
      <c r="S1228" s="56"/>
      <c r="T1228" s="56"/>
    </row>
    <row r="1229" spans="19:20" ht="15">
      <c r="S1229" s="56"/>
      <c r="T1229" s="56"/>
    </row>
    <row r="1230" spans="19:20" ht="15">
      <c r="S1230" s="56"/>
      <c r="T1230" s="56"/>
    </row>
    <row r="1231" spans="19:20" ht="15">
      <c r="S1231" s="56"/>
      <c r="T1231" s="56"/>
    </row>
    <row r="1232" spans="19:20" ht="15">
      <c r="S1232" s="56"/>
      <c r="T1232" s="56"/>
    </row>
    <row r="1233" spans="19:20" ht="15">
      <c r="S1233" s="56"/>
      <c r="T1233" s="56"/>
    </row>
    <row r="1234" spans="19:20" ht="15">
      <c r="S1234" s="56"/>
      <c r="T1234" s="56"/>
    </row>
    <row r="1235" spans="19:20" ht="15">
      <c r="S1235" s="56"/>
      <c r="T1235" s="56"/>
    </row>
    <row r="1236" spans="19:20" ht="15">
      <c r="S1236" s="56"/>
      <c r="T1236" s="56"/>
    </row>
    <row r="1237" spans="19:20" ht="15">
      <c r="S1237" s="56"/>
      <c r="T1237" s="56"/>
    </row>
    <row r="1238" spans="19:20" ht="15">
      <c r="S1238" s="56"/>
      <c r="T1238" s="56"/>
    </row>
    <row r="1239" spans="19:20" ht="15">
      <c r="S1239" s="56"/>
      <c r="T1239" s="56"/>
    </row>
    <row r="1240" spans="19:20" ht="15">
      <c r="S1240" s="56"/>
      <c r="T1240" s="56"/>
    </row>
    <row r="1241" spans="19:20" ht="15">
      <c r="S1241" s="56"/>
      <c r="T1241" s="56"/>
    </row>
    <row r="1242" spans="19:20" ht="15">
      <c r="S1242" s="56"/>
      <c r="T1242" s="56"/>
    </row>
    <row r="1243" spans="19:20" ht="15">
      <c r="S1243" s="56"/>
      <c r="T1243" s="56"/>
    </row>
    <row r="1244" spans="19:20" ht="15">
      <c r="S1244" s="56"/>
      <c r="T1244" s="56"/>
    </row>
    <row r="1245" spans="19:20" ht="15">
      <c r="S1245" s="56"/>
      <c r="T1245" s="56"/>
    </row>
    <row r="1246" spans="19:20" ht="15">
      <c r="S1246" s="56"/>
      <c r="T1246" s="56"/>
    </row>
    <row r="1247" spans="19:20" ht="15">
      <c r="S1247" s="56"/>
      <c r="T1247" s="56"/>
    </row>
    <row r="1248" spans="19:20" ht="15">
      <c r="S1248" s="56"/>
      <c r="T1248" s="56"/>
    </row>
    <row r="1249" spans="19:20" ht="15">
      <c r="S1249" s="56"/>
      <c r="T1249" s="56"/>
    </row>
    <row r="1250" spans="19:20" ht="15">
      <c r="S1250" s="56"/>
      <c r="T1250" s="56"/>
    </row>
    <row r="1251" spans="19:20" ht="15">
      <c r="S1251" s="56"/>
      <c r="T1251" s="56"/>
    </row>
    <row r="1252" spans="19:20" ht="15">
      <c r="S1252" s="56"/>
      <c r="T1252" s="56"/>
    </row>
    <row r="1253" spans="19:20" ht="15">
      <c r="S1253" s="56"/>
      <c r="T1253" s="56"/>
    </row>
    <row r="1254" spans="19:20" ht="15">
      <c r="S1254" s="56"/>
      <c r="T1254" s="56"/>
    </row>
    <row r="1255" spans="19:20" ht="15">
      <c r="S1255" s="56"/>
      <c r="T1255" s="56"/>
    </row>
    <row r="1256" spans="19:20" ht="15">
      <c r="S1256" s="56"/>
      <c r="T1256" s="56"/>
    </row>
    <row r="1257" spans="19:20" ht="15">
      <c r="S1257" s="56"/>
      <c r="T1257" s="56"/>
    </row>
    <row r="1258" spans="19:20" ht="15">
      <c r="S1258" s="56"/>
      <c r="T1258" s="56"/>
    </row>
    <row r="1259" spans="19:20" ht="15">
      <c r="S1259" s="56"/>
      <c r="T1259" s="56"/>
    </row>
    <row r="1260" spans="19:20" ht="15">
      <c r="S1260" s="56"/>
      <c r="T1260" s="56"/>
    </row>
    <row r="1261" spans="19:20" ht="15">
      <c r="S1261" s="56"/>
      <c r="T1261" s="56"/>
    </row>
    <row r="1262" spans="19:20" ht="15">
      <c r="S1262" s="56"/>
      <c r="T1262" s="56"/>
    </row>
    <row r="1263" spans="19:20" ht="15">
      <c r="S1263" s="56"/>
      <c r="T1263" s="56"/>
    </row>
    <row r="1264" spans="19:20" ht="15">
      <c r="S1264" s="56"/>
      <c r="T1264" s="56"/>
    </row>
    <row r="1265" spans="19:20" ht="15">
      <c r="S1265" s="56"/>
      <c r="T1265" s="56"/>
    </row>
    <row r="1266" spans="19:20" ht="15">
      <c r="S1266" s="56"/>
      <c r="T1266" s="56"/>
    </row>
    <row r="1267" spans="19:20" ht="15">
      <c r="S1267" s="56"/>
      <c r="T1267" s="56"/>
    </row>
    <row r="1268" spans="19:20" ht="15">
      <c r="S1268" s="56"/>
      <c r="T1268" s="56"/>
    </row>
    <row r="1269" spans="19:20" ht="15">
      <c r="S1269" s="56"/>
      <c r="T1269" s="56"/>
    </row>
    <row r="1270" spans="19:20" ht="15">
      <c r="S1270" s="56"/>
      <c r="T1270" s="56"/>
    </row>
    <row r="1271" spans="19:20" ht="15">
      <c r="S1271" s="56"/>
      <c r="T1271" s="56"/>
    </row>
    <row r="1272" spans="19:20" ht="15">
      <c r="S1272" s="56"/>
      <c r="T1272" s="56"/>
    </row>
    <row r="1273" spans="19:20" ht="15">
      <c r="S1273" s="56"/>
      <c r="T1273" s="56"/>
    </row>
    <row r="1274" spans="19:20" ht="15">
      <c r="S1274" s="56"/>
      <c r="T1274" s="56"/>
    </row>
    <row r="1275" spans="19:20" ht="15">
      <c r="S1275" s="56"/>
      <c r="T1275" s="56"/>
    </row>
    <row r="1276" spans="19:20" ht="15">
      <c r="S1276" s="56"/>
      <c r="T1276" s="56"/>
    </row>
    <row r="1277" spans="19:20" ht="15">
      <c r="S1277" s="56"/>
      <c r="T1277" s="56"/>
    </row>
    <row r="1278" spans="19:20" ht="15">
      <c r="S1278" s="56"/>
      <c r="T1278" s="56"/>
    </row>
    <row r="1279" spans="19:20" ht="15">
      <c r="S1279" s="56"/>
      <c r="T1279" s="56"/>
    </row>
    <row r="1280" spans="19:20" ht="15">
      <c r="S1280" s="56"/>
      <c r="T1280" s="56"/>
    </row>
    <row r="1281" spans="19:20" ht="15">
      <c r="S1281" s="56"/>
      <c r="T1281" s="56"/>
    </row>
    <row r="1282" spans="19:20" ht="15">
      <c r="S1282" s="56"/>
      <c r="T1282" s="56"/>
    </row>
    <row r="1283" spans="19:20" ht="15">
      <c r="S1283" s="56"/>
      <c r="T1283" s="56"/>
    </row>
    <row r="1284" spans="19:20" ht="15">
      <c r="S1284" s="56"/>
      <c r="T1284" s="56"/>
    </row>
    <row r="1285" spans="19:20" ht="15">
      <c r="S1285" s="56"/>
      <c r="T1285" s="56"/>
    </row>
    <row r="1286" spans="19:20" ht="15">
      <c r="S1286" s="56"/>
      <c r="T1286" s="56"/>
    </row>
    <row r="1287" spans="19:20" ht="15">
      <c r="S1287" s="56"/>
      <c r="T1287" s="56"/>
    </row>
    <row r="1288" spans="19:20" ht="15">
      <c r="S1288" s="56"/>
      <c r="T1288" s="56"/>
    </row>
    <row r="1289" spans="19:20" ht="15">
      <c r="S1289" s="56"/>
      <c r="T1289" s="56"/>
    </row>
    <row r="1290" spans="19:20" ht="15">
      <c r="S1290" s="56"/>
      <c r="T1290" s="56"/>
    </row>
    <row r="1291" spans="19:20" ht="15">
      <c r="S1291" s="56"/>
      <c r="T1291" s="56"/>
    </row>
    <row r="1292" spans="19:20" ht="15">
      <c r="S1292" s="56"/>
      <c r="T1292" s="56"/>
    </row>
    <row r="1293" spans="19:20" ht="15">
      <c r="S1293" s="56"/>
      <c r="T1293" s="56"/>
    </row>
    <row r="1294" spans="19:20" ht="15">
      <c r="S1294" s="56"/>
      <c r="T1294" s="56"/>
    </row>
    <row r="1295" spans="19:20" ht="15">
      <c r="S1295" s="56"/>
      <c r="T1295" s="56"/>
    </row>
    <row r="1296" spans="19:20" ht="15">
      <c r="S1296" s="56"/>
      <c r="T1296" s="56"/>
    </row>
    <row r="1297" spans="19:20" ht="15">
      <c r="S1297" s="56"/>
      <c r="T1297" s="56"/>
    </row>
    <row r="1298" spans="19:20" ht="15">
      <c r="S1298" s="56"/>
      <c r="T1298" s="56"/>
    </row>
    <row r="1299" spans="19:20" ht="15">
      <c r="S1299" s="56"/>
      <c r="T1299" s="56"/>
    </row>
    <row r="1300" spans="19:20" ht="15">
      <c r="S1300" s="56"/>
      <c r="T1300" s="56"/>
    </row>
    <row r="1301" spans="19:20" ht="15">
      <c r="S1301" s="56"/>
      <c r="T1301" s="56"/>
    </row>
    <row r="1302" spans="19:20" ht="15">
      <c r="S1302" s="56"/>
      <c r="T1302" s="56"/>
    </row>
    <row r="1303" spans="19:20" ht="15">
      <c r="S1303" s="56"/>
      <c r="T1303" s="56"/>
    </row>
    <row r="1304" spans="19:20" ht="15">
      <c r="S1304" s="56"/>
      <c r="T1304" s="56"/>
    </row>
    <row r="1305" spans="19:20" ht="15">
      <c r="S1305" s="56"/>
      <c r="T1305" s="56"/>
    </row>
    <row r="1306" spans="19:20" ht="15">
      <c r="S1306" s="56"/>
      <c r="T1306" s="56"/>
    </row>
    <row r="1307" spans="19:20" ht="15">
      <c r="S1307" s="56"/>
      <c r="T1307" s="56"/>
    </row>
    <row r="1308" spans="19:20" ht="15">
      <c r="S1308" s="56"/>
      <c r="T1308" s="56"/>
    </row>
    <row r="1309" spans="19:20" ht="15">
      <c r="S1309" s="56"/>
      <c r="T1309" s="56"/>
    </row>
    <row r="1310" spans="19:20" ht="15">
      <c r="S1310" s="56"/>
      <c r="T1310" s="56"/>
    </row>
    <row r="1311" spans="19:20" ht="15">
      <c r="S1311" s="56"/>
      <c r="T1311" s="56"/>
    </row>
    <row r="1312" spans="19:20" ht="15">
      <c r="S1312" s="56"/>
      <c r="T1312" s="56"/>
    </row>
    <row r="1313" spans="19:20" ht="15">
      <c r="S1313" s="56"/>
      <c r="T1313" s="56"/>
    </row>
    <row r="1314" spans="19:20" ht="15">
      <c r="S1314" s="56"/>
      <c r="T1314" s="56"/>
    </row>
    <row r="1315" spans="19:20" ht="15">
      <c r="S1315" s="56"/>
      <c r="T1315" s="56"/>
    </row>
    <row r="1316" spans="19:20" ht="15">
      <c r="S1316" s="56"/>
      <c r="T1316" s="56"/>
    </row>
    <row r="1317" spans="19:20" ht="15">
      <c r="S1317" s="56"/>
      <c r="T1317" s="56"/>
    </row>
    <row r="1318" spans="19:20" ht="15">
      <c r="S1318" s="56"/>
      <c r="T1318" s="56"/>
    </row>
    <row r="1319" spans="19:20" ht="15">
      <c r="S1319" s="56"/>
      <c r="T1319" s="56"/>
    </row>
    <row r="1320" spans="19:20" ht="15">
      <c r="S1320" s="56"/>
      <c r="T1320" s="56"/>
    </row>
    <row r="1321" spans="19:20" ht="15">
      <c r="S1321" s="56"/>
      <c r="T1321" s="56"/>
    </row>
    <row r="1322" spans="19:20" ht="15">
      <c r="S1322" s="56"/>
      <c r="T1322" s="56"/>
    </row>
    <row r="1323" spans="19:20" ht="15">
      <c r="S1323" s="56"/>
      <c r="T1323" s="56"/>
    </row>
    <row r="1324" spans="19:20" ht="15">
      <c r="S1324" s="56"/>
      <c r="T1324" s="56"/>
    </row>
    <row r="1325" spans="19:20" ht="15">
      <c r="S1325" s="56"/>
      <c r="T1325" s="56"/>
    </row>
    <row r="1326" spans="19:20" ht="15">
      <c r="S1326" s="56"/>
      <c r="T1326" s="56"/>
    </row>
    <row r="1327" spans="19:20" ht="15">
      <c r="S1327" s="56"/>
      <c r="T1327" s="56"/>
    </row>
    <row r="1328" spans="19:20" ht="15">
      <c r="S1328" s="56"/>
      <c r="T1328" s="56"/>
    </row>
    <row r="1329" spans="19:20" ht="15">
      <c r="S1329" s="56"/>
      <c r="T1329" s="56"/>
    </row>
    <row r="1330" spans="19:20" ht="15">
      <c r="S1330" s="56"/>
      <c r="T1330" s="56"/>
    </row>
    <row r="1331" spans="19:20" ht="15">
      <c r="S1331" s="56"/>
      <c r="T1331" s="56"/>
    </row>
    <row r="1332" spans="19:20" ht="15">
      <c r="S1332" s="56"/>
      <c r="T1332" s="56"/>
    </row>
    <row r="1333" spans="19:20" ht="15">
      <c r="S1333" s="56"/>
      <c r="T1333" s="56"/>
    </row>
    <row r="1334" spans="19:20" ht="15">
      <c r="S1334" s="56"/>
      <c r="T1334" s="56"/>
    </row>
    <row r="1335" spans="19:20" ht="15">
      <c r="S1335" s="56"/>
      <c r="T1335" s="56"/>
    </row>
    <row r="1336" spans="19:20" ht="15">
      <c r="S1336" s="56"/>
      <c r="T1336" s="56"/>
    </row>
    <row r="1337" spans="19:20" ht="15">
      <c r="S1337" s="56"/>
      <c r="T1337" s="56"/>
    </row>
    <row r="1338" spans="19:20" ht="15">
      <c r="S1338" s="56"/>
      <c r="T1338" s="56"/>
    </row>
    <row r="1339" spans="19:20" ht="15">
      <c r="S1339" s="56"/>
      <c r="T1339" s="56"/>
    </row>
    <row r="1340" spans="19:20" ht="15">
      <c r="S1340" s="56"/>
      <c r="T1340" s="56"/>
    </row>
    <row r="1341" spans="19:20" ht="15">
      <c r="S1341" s="56"/>
      <c r="T1341" s="56"/>
    </row>
    <row r="1342" spans="19:20" ht="15">
      <c r="S1342" s="56"/>
      <c r="T1342" s="56"/>
    </row>
    <row r="1343" spans="19:20" ht="15">
      <c r="S1343" s="56"/>
      <c r="T1343" s="56"/>
    </row>
    <row r="1344" spans="19:20" ht="15">
      <c r="S1344" s="56"/>
      <c r="T1344" s="56"/>
    </row>
    <row r="1345" spans="19:20" ht="15">
      <c r="S1345" s="56"/>
      <c r="T1345" s="56"/>
    </row>
    <row r="1346" spans="19:20" ht="15">
      <c r="S1346" s="56"/>
      <c r="T1346" s="56"/>
    </row>
    <row r="1347" spans="19:20" ht="15">
      <c r="S1347" s="56"/>
      <c r="T1347" s="56"/>
    </row>
    <row r="1348" spans="19:20" ht="15">
      <c r="S1348" s="56"/>
      <c r="T1348" s="56"/>
    </row>
    <row r="1349" spans="19:20" ht="15">
      <c r="S1349" s="56"/>
      <c r="T1349" s="56"/>
    </row>
    <row r="1350" spans="19:20" ht="15">
      <c r="S1350" s="56"/>
      <c r="T1350" s="56"/>
    </row>
    <row r="1351" spans="19:20" ht="15">
      <c r="S1351" s="56"/>
      <c r="T1351" s="56"/>
    </row>
    <row r="1352" spans="19:20" ht="15">
      <c r="S1352" s="56"/>
      <c r="T1352" s="56"/>
    </row>
    <row r="1353" spans="19:20" ht="15">
      <c r="S1353" s="56"/>
      <c r="T1353" s="56"/>
    </row>
    <row r="1354" spans="19:20" ht="15">
      <c r="S1354" s="56"/>
      <c r="T1354" s="56"/>
    </row>
    <row r="1355" spans="19:20" ht="15">
      <c r="S1355" s="56"/>
      <c r="T1355" s="56"/>
    </row>
    <row r="1356" spans="19:20" ht="15">
      <c r="S1356" s="56"/>
      <c r="T1356" s="56"/>
    </row>
    <row r="1357" spans="19:20" ht="15">
      <c r="S1357" s="56"/>
      <c r="T1357" s="56"/>
    </row>
    <row r="1358" spans="19:20" ht="15">
      <c r="S1358" s="56"/>
      <c r="T1358" s="56"/>
    </row>
    <row r="1359" spans="19:20" ht="15">
      <c r="S1359" s="56"/>
      <c r="T1359" s="56"/>
    </row>
    <row r="1360" spans="19:20" ht="15">
      <c r="S1360" s="56"/>
      <c r="T1360" s="56"/>
    </row>
    <row r="1361" spans="19:20" ht="15">
      <c r="S1361" s="56"/>
      <c r="T1361" s="56"/>
    </row>
    <row r="1362" spans="19:20" ht="15">
      <c r="S1362" s="56"/>
      <c r="T1362" s="56"/>
    </row>
    <row r="1363" spans="19:20" ht="15">
      <c r="S1363" s="56"/>
      <c r="T1363" s="56"/>
    </row>
    <row r="1364" spans="19:20" ht="15">
      <c r="S1364" s="56"/>
      <c r="T1364" s="56"/>
    </row>
    <row r="1365" spans="19:20" ht="15">
      <c r="S1365" s="56"/>
      <c r="T1365" s="56"/>
    </row>
    <row r="1366" spans="19:20" ht="15">
      <c r="S1366" s="56"/>
      <c r="T1366" s="56"/>
    </row>
    <row r="1367" spans="19:20" ht="15">
      <c r="S1367" s="56"/>
      <c r="T1367" s="56"/>
    </row>
    <row r="1368" spans="19:20" ht="15">
      <c r="S1368" s="56"/>
      <c r="T1368" s="56"/>
    </row>
    <row r="1369" spans="19:20" ht="15">
      <c r="S1369" s="56"/>
      <c r="T1369" s="56"/>
    </row>
    <row r="1370" spans="19:20" ht="15">
      <c r="S1370" s="56"/>
      <c r="T1370" s="56"/>
    </row>
    <row r="1371" spans="19:20" ht="15">
      <c r="S1371" s="56"/>
      <c r="T1371" s="56"/>
    </row>
    <row r="1372" spans="19:20" ht="15">
      <c r="S1372" s="56"/>
      <c r="T1372" s="56"/>
    </row>
    <row r="1373" spans="19:20" ht="15">
      <c r="S1373" s="56"/>
      <c r="T1373" s="56"/>
    </row>
    <row r="1374" spans="19:20" ht="15">
      <c r="S1374" s="56"/>
      <c r="T1374" s="56"/>
    </row>
    <row r="1375" spans="19:20" ht="15">
      <c r="S1375" s="56"/>
      <c r="T1375" s="56"/>
    </row>
    <row r="1376" spans="19:20" ht="15">
      <c r="S1376" s="56"/>
      <c r="T1376" s="56"/>
    </row>
    <row r="1377" spans="19:20" ht="15">
      <c r="S1377" s="56"/>
      <c r="T1377" s="56"/>
    </row>
    <row r="1378" spans="19:20" ht="15">
      <c r="S1378" s="56"/>
      <c r="T1378" s="56"/>
    </row>
    <row r="1379" spans="19:20" ht="15">
      <c r="S1379" s="56"/>
      <c r="T1379" s="56"/>
    </row>
    <row r="1380" spans="19:20" ht="15">
      <c r="S1380" s="56"/>
      <c r="T1380" s="56"/>
    </row>
    <row r="1381" spans="19:20" ht="15">
      <c r="S1381" s="56"/>
      <c r="T1381" s="56"/>
    </row>
    <row r="1382" spans="19:20" ht="15">
      <c r="S1382" s="56"/>
      <c r="T1382" s="56"/>
    </row>
    <row r="1383" spans="19:20" ht="15">
      <c r="S1383" s="56"/>
      <c r="T1383" s="56"/>
    </row>
    <row r="1384" spans="19:20" ht="15">
      <c r="S1384" s="56"/>
      <c r="T1384" s="56"/>
    </row>
    <row r="1385" spans="19:20" ht="15">
      <c r="S1385" s="56"/>
      <c r="T1385" s="56"/>
    </row>
    <row r="1386" spans="19:20" ht="15">
      <c r="S1386" s="56"/>
      <c r="T1386" s="56"/>
    </row>
    <row r="1387" spans="19:20" ht="15">
      <c r="S1387" s="56"/>
      <c r="T1387" s="56"/>
    </row>
    <row r="1388" spans="19:20" ht="15">
      <c r="S1388" s="56"/>
      <c r="T1388" s="56"/>
    </row>
    <row r="1389" spans="19:20" ht="15">
      <c r="S1389" s="56"/>
      <c r="T1389" s="56"/>
    </row>
    <row r="1390" spans="19:20" ht="15">
      <c r="S1390" s="56"/>
      <c r="T1390" s="56"/>
    </row>
    <row r="1391" spans="19:20" ht="15">
      <c r="S1391" s="56"/>
      <c r="T1391" s="56"/>
    </row>
    <row r="1392" spans="19:20" ht="15">
      <c r="S1392" s="56"/>
      <c r="T1392" s="56"/>
    </row>
    <row r="1393" spans="19:20" ht="15">
      <c r="S1393" s="56"/>
      <c r="T1393" s="56"/>
    </row>
    <row r="1394" spans="19:20" ht="15">
      <c r="S1394" s="56"/>
      <c r="T1394" s="56"/>
    </row>
    <row r="1395" spans="19:20" ht="15">
      <c r="S1395" s="56"/>
      <c r="T1395" s="56"/>
    </row>
    <row r="1396" spans="19:20" ht="15">
      <c r="S1396" s="56"/>
      <c r="T1396" s="56"/>
    </row>
    <row r="1397" spans="19:20" ht="15">
      <c r="S1397" s="56"/>
      <c r="T1397" s="56"/>
    </row>
    <row r="1398" spans="19:20" ht="15">
      <c r="S1398" s="56"/>
      <c r="T1398" s="56"/>
    </row>
    <row r="1399" spans="19:20" ht="15">
      <c r="S1399" s="56"/>
      <c r="T1399" s="56"/>
    </row>
    <row r="1400" spans="19:20" ht="15">
      <c r="S1400" s="56"/>
      <c r="T1400" s="56"/>
    </row>
    <row r="1401" spans="19:20" ht="15">
      <c r="S1401" s="56"/>
      <c r="T1401" s="56"/>
    </row>
    <row r="1402" spans="19:20" ht="15">
      <c r="S1402" s="56"/>
      <c r="T1402" s="56"/>
    </row>
    <row r="1403" spans="19:20" ht="15">
      <c r="S1403" s="56"/>
      <c r="T1403" s="56"/>
    </row>
    <row r="1404" spans="19:20" ht="15">
      <c r="S1404" s="56"/>
      <c r="T1404" s="56"/>
    </row>
    <row r="1405" spans="19:20" ht="15">
      <c r="S1405" s="56"/>
      <c r="T1405" s="56"/>
    </row>
    <row r="1406" spans="19:20" ht="15">
      <c r="S1406" s="56"/>
      <c r="T1406" s="56"/>
    </row>
    <row r="1407" spans="19:20" ht="15">
      <c r="S1407" s="56"/>
      <c r="T1407" s="56"/>
    </row>
    <row r="1408" spans="19:20" ht="15">
      <c r="S1408" s="56"/>
      <c r="T1408" s="56"/>
    </row>
    <row r="1409" spans="19:20" ht="15">
      <c r="S1409" s="56"/>
      <c r="T1409" s="56"/>
    </row>
    <row r="1410" spans="19:20" ht="15">
      <c r="S1410" s="56"/>
      <c r="T1410" s="56"/>
    </row>
    <row r="1411" spans="19:20" ht="15">
      <c r="S1411" s="56"/>
      <c r="T1411" s="56"/>
    </row>
    <row r="1412" spans="19:20" ht="15">
      <c r="S1412" s="56"/>
      <c r="T1412" s="56"/>
    </row>
    <row r="1413" spans="19:20" ht="15">
      <c r="S1413" s="56"/>
      <c r="T1413" s="56"/>
    </row>
    <row r="1414" spans="19:20" ht="15">
      <c r="S1414" s="56"/>
      <c r="T1414" s="56"/>
    </row>
    <row r="1415" spans="19:20" ht="15">
      <c r="S1415" s="56"/>
      <c r="T1415" s="56"/>
    </row>
    <row r="1416" spans="19:20" ht="15">
      <c r="S1416" s="56"/>
      <c r="T1416" s="56"/>
    </row>
    <row r="1417" spans="19:20" ht="15">
      <c r="S1417" s="56"/>
      <c r="T1417" s="56"/>
    </row>
    <row r="1418" spans="19:20" ht="15">
      <c r="S1418" s="56"/>
      <c r="T1418" s="56"/>
    </row>
    <row r="1419" spans="19:20" ht="15">
      <c r="S1419" s="56"/>
      <c r="T1419" s="56"/>
    </row>
    <row r="1420" spans="19:20" ht="15">
      <c r="S1420" s="56"/>
      <c r="T1420" s="56"/>
    </row>
    <row r="1421" spans="19:20" ht="15">
      <c r="S1421" s="56"/>
      <c r="T1421" s="56"/>
    </row>
    <row r="1422" spans="19:20" ht="15">
      <c r="S1422" s="56"/>
      <c r="T1422" s="56"/>
    </row>
    <row r="1423" spans="19:20" ht="15">
      <c r="S1423" s="56"/>
      <c r="T1423" s="56"/>
    </row>
    <row r="1424" spans="19:20" ht="15">
      <c r="S1424" s="56"/>
      <c r="T1424" s="56"/>
    </row>
    <row r="1425" spans="19:20" ht="15">
      <c r="S1425" s="56"/>
      <c r="T1425" s="56"/>
    </row>
    <row r="1426" spans="19:20" ht="15">
      <c r="S1426" s="56"/>
      <c r="T1426" s="56"/>
    </row>
    <row r="1427" spans="19:20" ht="15">
      <c r="S1427" s="56"/>
      <c r="T1427" s="56"/>
    </row>
    <row r="1428" spans="19:20" ht="15">
      <c r="S1428" s="56"/>
      <c r="T1428" s="56"/>
    </row>
    <row r="1429" spans="19:20" ht="15">
      <c r="S1429" s="56"/>
      <c r="T1429" s="56"/>
    </row>
    <row r="1430" spans="19:20" ht="15">
      <c r="S1430" s="56"/>
      <c r="T1430" s="56"/>
    </row>
    <row r="1431" spans="19:20" ht="15">
      <c r="S1431" s="56"/>
      <c r="T1431" s="56"/>
    </row>
    <row r="1432" spans="19:20" ht="15">
      <c r="S1432" s="56"/>
      <c r="T1432" s="56"/>
    </row>
    <row r="1433" spans="19:20" ht="15">
      <c r="S1433" s="56"/>
      <c r="T1433" s="56"/>
    </row>
    <row r="1434" spans="19:20" ht="15">
      <c r="S1434" s="56"/>
      <c r="T1434" s="56"/>
    </row>
    <row r="1435" spans="19:20" ht="15">
      <c r="S1435" s="56"/>
      <c r="T1435" s="56"/>
    </row>
    <row r="1436" spans="19:20" ht="15">
      <c r="S1436" s="56"/>
      <c r="T1436" s="56"/>
    </row>
    <row r="1437" spans="19:20" ht="15">
      <c r="S1437" s="56"/>
      <c r="T1437" s="56"/>
    </row>
    <row r="1438" spans="19:20" ht="15">
      <c r="S1438" s="56"/>
      <c r="T1438" s="56"/>
    </row>
    <row r="1439" spans="19:20" ht="15">
      <c r="S1439" s="56"/>
      <c r="T1439" s="56"/>
    </row>
    <row r="1440" spans="19:20" ht="15">
      <c r="S1440" s="56"/>
      <c r="T1440" s="56"/>
    </row>
    <row r="1441" spans="19:20" ht="15">
      <c r="S1441" s="56"/>
      <c r="T1441" s="56"/>
    </row>
    <row r="1442" spans="19:20" ht="15">
      <c r="S1442" s="56"/>
      <c r="T1442" s="56"/>
    </row>
    <row r="1443" spans="19:20" ht="15">
      <c r="S1443" s="56"/>
      <c r="T1443" s="56"/>
    </row>
    <row r="1444" spans="19:20" ht="15">
      <c r="S1444" s="56"/>
      <c r="T1444" s="56"/>
    </row>
    <row r="1445" spans="19:20" ht="15">
      <c r="S1445" s="56"/>
      <c r="T1445" s="56"/>
    </row>
    <row r="1446" spans="19:20" ht="15">
      <c r="S1446" s="56"/>
      <c r="T1446" s="56"/>
    </row>
    <row r="1447" spans="19:20" ht="15">
      <c r="S1447" s="56"/>
      <c r="T1447" s="56"/>
    </row>
    <row r="1448" spans="19:20" ht="15">
      <c r="S1448" s="56"/>
      <c r="T1448" s="56"/>
    </row>
    <row r="1449" spans="19:20" ht="15">
      <c r="S1449" s="56"/>
      <c r="T1449" s="56"/>
    </row>
    <row r="1450" spans="19:20" ht="15">
      <c r="S1450" s="56"/>
      <c r="T1450" s="56"/>
    </row>
    <row r="1451" spans="19:20" ht="15">
      <c r="S1451" s="56"/>
      <c r="T1451" s="56"/>
    </row>
    <row r="1452" spans="19:20" ht="15">
      <c r="S1452" s="56"/>
      <c r="T1452" s="56"/>
    </row>
    <row r="1453" spans="19:20" ht="15">
      <c r="S1453" s="56"/>
      <c r="T1453" s="56"/>
    </row>
    <row r="1454" spans="19:20" ht="15">
      <c r="S1454" s="56"/>
      <c r="T1454" s="56"/>
    </row>
    <row r="1455" spans="19:20" ht="15">
      <c r="S1455" s="56"/>
      <c r="T1455" s="56"/>
    </row>
    <row r="1456" spans="19:20" ht="15">
      <c r="S1456" s="56"/>
      <c r="T1456" s="56"/>
    </row>
    <row r="1457" spans="19:20" ht="15">
      <c r="S1457" s="56"/>
      <c r="T1457" s="56"/>
    </row>
    <row r="1458" spans="19:20" ht="15">
      <c r="S1458" s="56"/>
      <c r="T1458" s="56"/>
    </row>
    <row r="1459" spans="19:20" ht="15">
      <c r="S1459" s="56"/>
      <c r="T1459" s="56"/>
    </row>
    <row r="1460" spans="19:20" ht="15">
      <c r="S1460" s="56"/>
      <c r="T1460" s="56"/>
    </row>
    <row r="1461" spans="19:20" ht="15">
      <c r="S1461" s="56"/>
      <c r="T1461" s="56"/>
    </row>
    <row r="1462" spans="19:20" ht="15">
      <c r="S1462" s="56"/>
      <c r="T1462" s="56"/>
    </row>
    <row r="1463" spans="19:20" ht="15">
      <c r="S1463" s="56"/>
      <c r="T1463" s="56"/>
    </row>
    <row r="1464" spans="19:20" ht="15">
      <c r="S1464" s="56"/>
      <c r="T1464" s="56"/>
    </row>
    <row r="1465" spans="19:20" ht="15">
      <c r="S1465" s="56"/>
      <c r="T1465" s="56"/>
    </row>
    <row r="1466" spans="19:20" ht="15">
      <c r="S1466" s="56"/>
      <c r="T1466" s="56"/>
    </row>
    <row r="1467" spans="19:20" ht="15">
      <c r="S1467" s="56"/>
      <c r="T1467" s="56"/>
    </row>
    <row r="1468" spans="19:20" ht="15">
      <c r="S1468" s="56"/>
      <c r="T1468" s="56"/>
    </row>
    <row r="1469" spans="19:20" ht="15">
      <c r="S1469" s="56"/>
      <c r="T1469" s="56"/>
    </row>
    <row r="1470" spans="19:20" ht="15">
      <c r="S1470" s="56"/>
      <c r="T1470" s="56"/>
    </row>
    <row r="1471" spans="19:20" ht="15">
      <c r="S1471" s="56"/>
      <c r="T1471" s="56"/>
    </row>
    <row r="1472" spans="19:20" ht="15">
      <c r="S1472" s="56"/>
      <c r="T1472" s="56"/>
    </row>
    <row r="1473" spans="19:20" ht="15">
      <c r="S1473" s="56"/>
      <c r="T1473" s="56"/>
    </row>
    <row r="1474" spans="19:20" ht="15">
      <c r="S1474" s="56"/>
      <c r="T1474" s="56"/>
    </row>
    <row r="1475" spans="19:20" ht="15">
      <c r="S1475" s="56"/>
      <c r="T1475" s="56"/>
    </row>
    <row r="1476" spans="19:20" ht="15">
      <c r="S1476" s="56"/>
      <c r="T1476" s="56"/>
    </row>
    <row r="1477" spans="19:20" ht="15">
      <c r="S1477" s="56"/>
      <c r="T1477" s="56"/>
    </row>
    <row r="1478" spans="19:20" ht="15">
      <c r="S1478" s="56"/>
      <c r="T1478" s="56"/>
    </row>
    <row r="1479" spans="19:20" ht="15">
      <c r="S1479" s="56"/>
      <c r="T1479" s="56"/>
    </row>
    <row r="1480" spans="19:20" ht="15">
      <c r="S1480" s="56"/>
      <c r="T1480" s="56"/>
    </row>
    <row r="1481" spans="19:20" ht="15">
      <c r="S1481" s="56"/>
      <c r="T1481" s="56"/>
    </row>
    <row r="1482" spans="19:20" ht="15">
      <c r="S1482" s="56"/>
      <c r="T1482" s="56"/>
    </row>
    <row r="1483" spans="19:20" ht="15">
      <c r="S1483" s="56"/>
      <c r="T1483" s="56"/>
    </row>
    <row r="1484" spans="19:20" ht="15">
      <c r="S1484" s="56"/>
      <c r="T1484" s="56"/>
    </row>
    <row r="1485" spans="19:20" ht="15">
      <c r="S1485" s="56"/>
      <c r="T1485" s="56"/>
    </row>
    <row r="1486" spans="19:20" ht="15">
      <c r="S1486" s="56"/>
      <c r="T1486" s="56"/>
    </row>
    <row r="1487" spans="19:20" ht="15">
      <c r="S1487" s="56"/>
      <c r="T1487" s="56"/>
    </row>
    <row r="1488" spans="19:20" ht="15">
      <c r="S1488" s="56"/>
      <c r="T1488" s="56"/>
    </row>
    <row r="1489" spans="19:20" ht="15">
      <c r="S1489" s="56"/>
      <c r="T1489" s="56"/>
    </row>
    <row r="1490" spans="19:20" ht="15">
      <c r="S1490" s="56"/>
      <c r="T1490" s="56"/>
    </row>
    <row r="1491" spans="19:20" ht="15">
      <c r="S1491" s="56"/>
      <c r="T1491" s="56"/>
    </row>
    <row r="1492" spans="19:20" ht="15">
      <c r="S1492" s="56"/>
      <c r="T1492" s="56"/>
    </row>
    <row r="1493" spans="19:20" ht="15">
      <c r="S1493" s="56"/>
      <c r="T1493" s="56"/>
    </row>
    <row r="1494" spans="19:20" ht="15">
      <c r="S1494" s="56"/>
      <c r="T1494" s="56"/>
    </row>
    <row r="1495" spans="19:20" ht="15">
      <c r="S1495" s="56"/>
      <c r="T1495" s="56"/>
    </row>
    <row r="1496" spans="19:20" ht="15">
      <c r="S1496" s="56"/>
      <c r="T1496" s="56"/>
    </row>
    <row r="1497" spans="19:20" ht="15">
      <c r="S1497" s="56"/>
      <c r="T1497" s="56"/>
    </row>
    <row r="1498" spans="19:20" ht="15">
      <c r="S1498" s="56"/>
      <c r="T1498" s="56"/>
    </row>
    <row r="1499" spans="19:20" ht="15">
      <c r="S1499" s="56"/>
      <c r="T1499" s="56"/>
    </row>
    <row r="1500" spans="19:20" ht="15">
      <c r="S1500" s="56"/>
      <c r="T1500" s="56"/>
    </row>
    <row r="1501" spans="19:20" ht="15">
      <c r="S1501" s="56"/>
      <c r="T1501" s="56"/>
    </row>
    <row r="1502" spans="19:20" ht="15">
      <c r="S1502" s="56"/>
      <c r="T1502" s="56"/>
    </row>
    <row r="1503" spans="19:20" ht="15">
      <c r="S1503" s="56"/>
      <c r="T1503" s="56"/>
    </row>
    <row r="1504" spans="19:20" ht="15">
      <c r="S1504" s="56"/>
      <c r="T1504" s="56"/>
    </row>
    <row r="1505" spans="19:20" ht="15">
      <c r="S1505" s="56"/>
      <c r="T1505" s="56"/>
    </row>
    <row r="1506" spans="19:20" ht="15">
      <c r="S1506" s="56"/>
      <c r="T1506" s="56"/>
    </row>
    <row r="1507" spans="19:20" ht="15">
      <c r="S1507" s="56"/>
      <c r="T1507" s="56"/>
    </row>
    <row r="1508" spans="19:20" ht="15">
      <c r="S1508" s="56"/>
      <c r="T1508" s="56"/>
    </row>
    <row r="1509" spans="19:20" ht="15">
      <c r="S1509" s="56"/>
      <c r="T1509" s="56"/>
    </row>
    <row r="1510" spans="19:20" ht="15">
      <c r="S1510" s="56"/>
      <c r="T1510" s="56"/>
    </row>
    <row r="1511" spans="19:20" ht="15">
      <c r="S1511" s="56"/>
      <c r="T1511" s="56"/>
    </row>
    <row r="1512" spans="19:20" ht="15">
      <c r="S1512" s="56"/>
      <c r="T1512" s="56"/>
    </row>
    <row r="1513" spans="19:20" ht="15">
      <c r="S1513" s="56"/>
      <c r="T1513" s="56"/>
    </row>
    <row r="1514" spans="19:20" ht="15">
      <c r="S1514" s="56"/>
      <c r="T1514" s="56"/>
    </row>
    <row r="1515" spans="19:20" ht="15">
      <c r="S1515" s="56"/>
      <c r="T1515" s="56"/>
    </row>
    <row r="1516" spans="19:20" ht="15">
      <c r="S1516" s="56"/>
      <c r="T1516" s="56"/>
    </row>
    <row r="1517" spans="19:20" ht="15">
      <c r="S1517" s="56"/>
      <c r="T1517" s="56"/>
    </row>
    <row r="1518" spans="19:20" ht="15">
      <c r="S1518" s="56"/>
      <c r="T1518" s="56"/>
    </row>
    <row r="1519" spans="19:20" ht="15">
      <c r="S1519" s="56"/>
      <c r="T1519" s="56"/>
    </row>
    <row r="1520" spans="19:20" ht="15">
      <c r="S1520" s="56"/>
      <c r="T1520" s="56"/>
    </row>
    <row r="1521" spans="19:20" ht="15">
      <c r="S1521" s="56"/>
      <c r="T1521" s="56"/>
    </row>
    <row r="1522" spans="19:20" ht="15">
      <c r="S1522" s="56"/>
      <c r="T1522" s="56"/>
    </row>
    <row r="1523" spans="19:20" ht="15">
      <c r="S1523" s="56"/>
      <c r="T1523" s="56"/>
    </row>
    <row r="1524" spans="19:20" ht="15">
      <c r="S1524" s="56"/>
      <c r="T1524" s="56"/>
    </row>
    <row r="1525" spans="19:20" ht="15">
      <c r="S1525" s="56"/>
      <c r="T1525" s="56"/>
    </row>
    <row r="1526" spans="19:20" ht="15">
      <c r="S1526" s="56"/>
      <c r="T1526" s="56"/>
    </row>
    <row r="1527" spans="19:20" ht="15">
      <c r="S1527" s="56"/>
      <c r="T1527" s="56"/>
    </row>
    <row r="1528" spans="19:20" ht="15">
      <c r="S1528" s="56"/>
      <c r="T1528" s="56"/>
    </row>
    <row r="1529" spans="19:20" ht="15">
      <c r="S1529" s="56"/>
      <c r="T1529" s="56"/>
    </row>
    <row r="1530" spans="19:20" ht="15">
      <c r="S1530" s="56"/>
      <c r="T1530" s="56"/>
    </row>
    <row r="1531" spans="19:20" ht="15">
      <c r="S1531" s="56"/>
      <c r="T1531" s="56"/>
    </row>
    <row r="1532" spans="19:20" ht="15">
      <c r="S1532" s="56"/>
      <c r="T1532" s="56"/>
    </row>
    <row r="1533" spans="19:20" ht="15">
      <c r="S1533" s="56"/>
      <c r="T1533" s="56"/>
    </row>
    <row r="1534" spans="19:20" ht="15">
      <c r="S1534" s="56"/>
      <c r="T1534" s="56"/>
    </row>
    <row r="1535" spans="19:20" ht="15">
      <c r="S1535" s="56"/>
      <c r="T1535" s="56"/>
    </row>
    <row r="1536" spans="19:20" ht="15">
      <c r="S1536" s="56"/>
      <c r="T1536" s="56"/>
    </row>
    <row r="1537" spans="19:20" ht="15">
      <c r="S1537" s="56"/>
      <c r="T1537" s="56"/>
    </row>
    <row r="1538" spans="19:20" ht="15">
      <c r="S1538" s="56"/>
      <c r="T1538" s="56"/>
    </row>
    <row r="1539" spans="19:20" ht="15">
      <c r="S1539" s="56"/>
      <c r="T1539" s="56"/>
    </row>
    <row r="1540" spans="19:20" ht="15">
      <c r="S1540" s="56"/>
      <c r="T1540" s="56"/>
    </row>
    <row r="1541" spans="19:20" ht="15">
      <c r="S1541" s="56"/>
      <c r="T1541" s="56"/>
    </row>
    <row r="1542" spans="19:20" ht="15">
      <c r="S1542" s="56"/>
      <c r="T1542" s="56"/>
    </row>
    <row r="1543" spans="19:20" ht="15">
      <c r="S1543" s="56"/>
      <c r="T1543" s="56"/>
    </row>
    <row r="1544" spans="19:20" ht="15">
      <c r="S1544" s="56"/>
      <c r="T1544" s="56"/>
    </row>
    <row r="1545" spans="19:20" ht="15">
      <c r="S1545" s="56"/>
      <c r="T1545" s="56"/>
    </row>
    <row r="1546" spans="19:20" ht="15">
      <c r="S1546" s="56"/>
      <c r="T1546" s="56"/>
    </row>
    <row r="1547" spans="19:20" ht="15">
      <c r="S1547" s="56"/>
      <c r="T1547" s="56"/>
    </row>
    <row r="1548" spans="19:20" ht="15">
      <c r="S1548" s="56"/>
      <c r="T1548" s="56"/>
    </row>
    <row r="1549" spans="19:20" ht="15">
      <c r="S1549" s="56"/>
      <c r="T1549" s="56"/>
    </row>
    <row r="1550" spans="19:20" ht="15">
      <c r="S1550" s="56"/>
      <c r="T1550" s="56"/>
    </row>
    <row r="1551" spans="19:20" ht="15">
      <c r="S1551" s="56"/>
      <c r="T1551" s="56"/>
    </row>
    <row r="1552" spans="19:20" ht="15">
      <c r="S1552" s="56"/>
      <c r="T1552" s="56"/>
    </row>
    <row r="1553" spans="19:20" ht="15">
      <c r="S1553" s="56"/>
      <c r="T1553" s="56"/>
    </row>
    <row r="1554" spans="19:20" ht="15">
      <c r="S1554" s="56"/>
      <c r="T1554" s="56"/>
    </row>
    <row r="1555" spans="19:20" ht="15">
      <c r="S1555" s="56"/>
      <c r="T1555" s="56"/>
    </row>
    <row r="1556" spans="19:20" ht="15">
      <c r="S1556" s="56"/>
      <c r="T1556" s="56"/>
    </row>
    <row r="1557" spans="19:20" ht="15">
      <c r="S1557" s="56"/>
      <c r="T1557" s="56"/>
    </row>
    <row r="1558" spans="19:20" ht="15">
      <c r="S1558" s="56"/>
      <c r="T1558" s="56"/>
    </row>
    <row r="1559" spans="19:20" ht="15">
      <c r="S1559" s="56"/>
      <c r="T1559" s="56"/>
    </row>
    <row r="1560" spans="19:20" ht="15">
      <c r="S1560" s="56"/>
      <c r="T1560" s="56"/>
    </row>
    <row r="1561" spans="19:20" ht="15">
      <c r="S1561" s="56"/>
      <c r="T1561" s="56"/>
    </row>
    <row r="1562" spans="19:20" ht="15">
      <c r="S1562" s="56"/>
      <c r="T1562" s="56"/>
    </row>
    <row r="1563" spans="19:20" ht="15">
      <c r="S1563" s="56"/>
      <c r="T1563" s="56"/>
    </row>
    <row r="1564" spans="19:20" ht="15">
      <c r="S1564" s="56"/>
      <c r="T1564" s="56"/>
    </row>
    <row r="1565" spans="19:20" ht="15">
      <c r="S1565" s="56"/>
      <c r="T1565" s="56"/>
    </row>
    <row r="1566" spans="19:20" ht="15">
      <c r="S1566" s="56"/>
      <c r="T1566" s="56"/>
    </row>
    <row r="1567" spans="19:20" ht="15">
      <c r="S1567" s="56"/>
      <c r="T1567" s="56"/>
    </row>
    <row r="1568" spans="19:20" ht="15">
      <c r="S1568" s="56"/>
      <c r="T1568" s="56"/>
    </row>
    <row r="1569" spans="19:20" ht="15">
      <c r="S1569" s="56"/>
      <c r="T1569" s="56"/>
    </row>
    <row r="1570" spans="19:20" ht="15">
      <c r="S1570" s="56"/>
      <c r="T1570" s="56"/>
    </row>
    <row r="1571" spans="19:20" ht="15">
      <c r="S1571" s="56"/>
      <c r="T1571" s="56"/>
    </row>
    <row r="1572" spans="19:20" ht="15">
      <c r="S1572" s="56"/>
      <c r="T1572" s="56"/>
    </row>
    <row r="1573" spans="19:20" ht="15">
      <c r="S1573" s="56"/>
      <c r="T1573" s="56"/>
    </row>
    <row r="1574" spans="19:20" ht="15">
      <c r="S1574" s="56"/>
      <c r="T1574" s="56"/>
    </row>
    <row r="1575" spans="19:20" ht="15">
      <c r="S1575" s="56"/>
      <c r="T1575" s="56"/>
    </row>
    <row r="1576" spans="19:20" ht="15">
      <c r="S1576" s="56"/>
      <c r="T1576" s="56"/>
    </row>
    <row r="1577" spans="19:20" ht="15">
      <c r="S1577" s="56"/>
      <c r="T1577" s="56"/>
    </row>
    <row r="1578" spans="19:20" ht="15">
      <c r="S1578" s="56"/>
      <c r="T1578" s="56"/>
    </row>
    <row r="1579" spans="19:20" ht="15">
      <c r="S1579" s="56"/>
      <c r="T1579" s="56"/>
    </row>
    <row r="1580" spans="19:20" ht="15">
      <c r="S1580" s="56"/>
      <c r="T1580" s="56"/>
    </row>
    <row r="1581" spans="19:20" ht="15">
      <c r="S1581" s="56"/>
      <c r="T1581" s="56"/>
    </row>
    <row r="1582" spans="19:20" ht="15">
      <c r="S1582" s="56"/>
      <c r="T1582" s="56"/>
    </row>
    <row r="1583" spans="19:20" ht="15">
      <c r="S1583" s="56"/>
      <c r="T1583" s="56"/>
    </row>
    <row r="1584" spans="19:20" ht="15">
      <c r="S1584" s="56"/>
      <c r="T1584" s="56"/>
    </row>
    <row r="1585" spans="19:20" ht="15">
      <c r="S1585" s="56"/>
      <c r="T1585" s="56"/>
    </row>
    <row r="1586" spans="19:20" ht="15">
      <c r="S1586" s="56"/>
      <c r="T1586" s="56"/>
    </row>
    <row r="1587" spans="19:20" ht="15">
      <c r="S1587" s="56"/>
      <c r="T1587" s="56"/>
    </row>
    <row r="1588" spans="19:20" ht="15">
      <c r="S1588" s="56"/>
      <c r="T1588" s="56"/>
    </row>
    <row r="1589" spans="19:20" ht="15">
      <c r="S1589" s="56"/>
      <c r="T1589" s="56"/>
    </row>
    <row r="1590" spans="19:20" ht="15">
      <c r="S1590" s="56"/>
      <c r="T1590" s="56"/>
    </row>
    <row r="1591" spans="19:20" ht="15">
      <c r="S1591" s="56"/>
      <c r="T1591" s="56"/>
    </row>
    <row r="1592" spans="19:20" ht="15">
      <c r="S1592" s="56"/>
      <c r="T1592" s="56"/>
    </row>
    <row r="1593" spans="19:20" ht="15">
      <c r="S1593" s="56"/>
      <c r="T1593" s="56"/>
    </row>
    <row r="1594" spans="19:20" ht="15">
      <c r="S1594" s="56"/>
      <c r="T1594" s="56"/>
    </row>
    <row r="1595" spans="19:20" ht="15">
      <c r="S1595" s="56"/>
      <c r="T1595" s="56"/>
    </row>
    <row r="1596" spans="19:20" ht="15">
      <c r="S1596" s="56"/>
      <c r="T1596" s="56"/>
    </row>
    <row r="1597" spans="19:20" ht="15">
      <c r="S1597" s="56"/>
      <c r="T1597" s="56"/>
    </row>
    <row r="1598" spans="19:20" ht="15">
      <c r="S1598" s="56"/>
      <c r="T1598" s="56"/>
    </row>
    <row r="1599" spans="19:20" ht="15">
      <c r="S1599" s="56"/>
      <c r="T1599" s="56"/>
    </row>
    <row r="1600" spans="19:20" ht="15">
      <c r="S1600" s="56"/>
      <c r="T1600" s="56"/>
    </row>
    <row r="1601" spans="19:20" ht="15">
      <c r="S1601" s="56"/>
      <c r="T1601" s="56"/>
    </row>
    <row r="1602" spans="19:20" ht="15">
      <c r="S1602" s="56"/>
      <c r="T1602" s="56"/>
    </row>
    <row r="1603" spans="19:20" ht="15">
      <c r="S1603" s="56"/>
      <c r="T1603" s="56"/>
    </row>
    <row r="1604" spans="19:20" ht="15">
      <c r="S1604" s="56"/>
      <c r="T1604" s="56"/>
    </row>
    <row r="1605" spans="19:20" ht="15">
      <c r="S1605" s="56"/>
      <c r="T1605" s="56"/>
    </row>
    <row r="1606" spans="19:20" ht="15">
      <c r="S1606" s="56"/>
      <c r="T1606" s="56"/>
    </row>
    <row r="1607" spans="19:20" ht="15">
      <c r="S1607" s="56"/>
      <c r="T1607" s="56"/>
    </row>
    <row r="1608" spans="19:20" ht="15">
      <c r="S1608" s="56"/>
      <c r="T1608" s="56"/>
    </row>
    <row r="1609" spans="19:20" ht="15">
      <c r="S1609" s="56"/>
      <c r="T1609" s="56"/>
    </row>
    <row r="1610" spans="19:20" ht="15">
      <c r="S1610" s="56"/>
      <c r="T1610" s="56"/>
    </row>
    <row r="1611" spans="19:20" ht="15">
      <c r="S1611" s="56"/>
      <c r="T1611" s="56"/>
    </row>
    <row r="1612" spans="19:20" ht="15">
      <c r="S1612" s="56"/>
      <c r="T1612" s="56"/>
    </row>
    <row r="1613" spans="19:20" ht="15">
      <c r="S1613" s="56"/>
      <c r="T1613" s="56"/>
    </row>
    <row r="1614" spans="19:20" ht="15">
      <c r="S1614" s="56"/>
      <c r="T1614" s="56"/>
    </row>
    <row r="1615" spans="19:20" ht="15">
      <c r="S1615" s="56"/>
      <c r="T1615" s="56"/>
    </row>
    <row r="1616" spans="19:20" ht="15">
      <c r="S1616" s="56"/>
      <c r="T1616" s="56"/>
    </row>
    <row r="1617" spans="19:20" ht="15">
      <c r="S1617" s="56"/>
      <c r="T1617" s="56"/>
    </row>
    <row r="1618" spans="19:20" ht="15">
      <c r="S1618" s="56"/>
      <c r="T1618" s="56"/>
    </row>
    <row r="1619" spans="19:20" ht="15">
      <c r="S1619" s="56"/>
      <c r="T1619" s="56"/>
    </row>
    <row r="1620" spans="19:20" ht="15">
      <c r="S1620" s="56"/>
      <c r="T1620" s="56"/>
    </row>
    <row r="1621" spans="19:20" ht="15">
      <c r="S1621" s="56"/>
      <c r="T1621" s="56"/>
    </row>
    <row r="1622" spans="19:20" ht="15">
      <c r="S1622" s="56"/>
      <c r="T1622" s="56"/>
    </row>
    <row r="1623" spans="19:20" ht="15">
      <c r="S1623" s="56"/>
      <c r="T1623" s="56"/>
    </row>
    <row r="1624" spans="19:20" ht="15">
      <c r="S1624" s="56"/>
      <c r="T1624" s="56"/>
    </row>
    <row r="1625" spans="19:20" ht="15">
      <c r="S1625" s="56"/>
      <c r="T1625" s="56"/>
    </row>
    <row r="1626" spans="19:20" ht="15">
      <c r="S1626" s="56"/>
      <c r="T1626" s="56"/>
    </row>
    <row r="1627" spans="19:20" ht="15">
      <c r="S1627" s="56"/>
      <c r="T1627" s="56"/>
    </row>
    <row r="1628" spans="19:20" ht="15">
      <c r="S1628" s="56"/>
      <c r="T1628" s="56"/>
    </row>
    <row r="1629" spans="19:20" ht="15">
      <c r="S1629" s="56"/>
      <c r="T1629" s="56"/>
    </row>
    <row r="1630" spans="19:20" ht="15">
      <c r="S1630" s="56"/>
      <c r="T1630" s="56"/>
    </row>
    <row r="1631" spans="19:20" ht="15">
      <c r="S1631" s="56"/>
      <c r="T1631" s="56"/>
    </row>
    <row r="1632" spans="19:20" ht="15">
      <c r="S1632" s="56"/>
      <c r="T1632" s="56"/>
    </row>
    <row r="1633" spans="19:20" ht="15">
      <c r="S1633" s="56"/>
      <c r="T1633" s="56"/>
    </row>
    <row r="1634" spans="19:20" ht="15">
      <c r="S1634" s="56"/>
      <c r="T1634" s="56"/>
    </row>
    <row r="1635" spans="19:20" ht="15">
      <c r="S1635" s="56"/>
      <c r="T1635" s="56"/>
    </row>
    <row r="1636" spans="19:20" ht="15">
      <c r="S1636" s="56"/>
      <c r="T1636" s="56"/>
    </row>
    <row r="1637" spans="19:20" ht="15">
      <c r="S1637" s="56"/>
      <c r="T1637" s="56"/>
    </row>
    <row r="1638" spans="19:20" ht="15">
      <c r="S1638" s="56"/>
      <c r="T1638" s="56"/>
    </row>
    <row r="1639" spans="19:20" ht="15">
      <c r="S1639" s="56"/>
      <c r="T1639" s="56"/>
    </row>
    <row r="1640" spans="19:20" ht="15">
      <c r="S1640" s="56"/>
      <c r="T1640" s="56"/>
    </row>
    <row r="1641" spans="19:20" ht="15">
      <c r="S1641" s="56"/>
      <c r="T1641" s="56"/>
    </row>
    <row r="1642" spans="19:20" ht="15">
      <c r="S1642" s="56"/>
      <c r="T1642" s="56"/>
    </row>
    <row r="1643" spans="19:20" ht="15">
      <c r="S1643" s="56"/>
      <c r="T1643" s="56"/>
    </row>
    <row r="1644" spans="19:20" ht="15">
      <c r="S1644" s="56"/>
      <c r="T1644" s="56"/>
    </row>
    <row r="1645" spans="19:20" ht="15">
      <c r="S1645" s="56"/>
      <c r="T1645" s="56"/>
    </row>
    <row r="1646" spans="19:20" ht="15">
      <c r="S1646" s="56"/>
      <c r="T1646" s="56"/>
    </row>
    <row r="1647" spans="19:20" ht="15">
      <c r="S1647" s="56"/>
      <c r="T1647" s="56"/>
    </row>
    <row r="1648" spans="19:20" ht="15">
      <c r="S1648" s="56"/>
      <c r="T1648" s="56"/>
    </row>
    <row r="1649" spans="19:20" ht="15">
      <c r="S1649" s="56"/>
      <c r="T1649" s="56"/>
    </row>
    <row r="1650" spans="19:20" ht="15">
      <c r="S1650" s="56"/>
      <c r="T1650" s="56"/>
    </row>
    <row r="1651" spans="19:20" ht="15">
      <c r="S1651" s="56"/>
      <c r="T1651" s="56"/>
    </row>
    <row r="1652" spans="19:20" ht="15">
      <c r="S1652" s="56"/>
      <c r="T1652" s="56"/>
    </row>
    <row r="1653" spans="19:20" ht="15">
      <c r="S1653" s="56"/>
      <c r="T1653" s="56"/>
    </row>
    <row r="1654" spans="19:20" ht="15">
      <c r="S1654" s="56"/>
      <c r="T1654" s="56"/>
    </row>
    <row r="1655" spans="19:20" ht="15">
      <c r="S1655" s="56"/>
      <c r="T1655" s="56"/>
    </row>
    <row r="1656" spans="19:20" ht="15">
      <c r="S1656" s="56"/>
      <c r="T1656" s="56"/>
    </row>
    <row r="1657" spans="19:20" ht="15">
      <c r="S1657" s="56"/>
      <c r="T1657" s="56"/>
    </row>
    <row r="1658" spans="19:20" ht="15">
      <c r="S1658" s="56"/>
      <c r="T1658" s="56"/>
    </row>
    <row r="1659" spans="19:20" ht="15">
      <c r="S1659" s="56"/>
      <c r="T1659" s="56"/>
    </row>
    <row r="1660" spans="19:20" ht="15">
      <c r="S1660" s="56"/>
      <c r="T1660" s="56"/>
    </row>
    <row r="1661" spans="19:20" ht="15">
      <c r="S1661" s="56"/>
      <c r="T1661" s="56"/>
    </row>
    <row r="1662" spans="19:20" ht="15">
      <c r="S1662" s="56"/>
      <c r="T1662" s="56"/>
    </row>
    <row r="1663" spans="19:20" ht="15">
      <c r="S1663" s="56"/>
      <c r="T1663" s="56"/>
    </row>
    <row r="1664" spans="19:20" ht="15">
      <c r="S1664" s="56"/>
      <c r="T1664" s="56"/>
    </row>
    <row r="1665" spans="19:20" ht="15">
      <c r="S1665" s="56"/>
      <c r="T1665" s="56"/>
    </row>
    <row r="1666" spans="19:20" ht="15">
      <c r="S1666" s="56"/>
      <c r="T1666" s="56"/>
    </row>
    <row r="1667" spans="19:20" ht="15">
      <c r="S1667" s="56"/>
      <c r="T1667" s="56"/>
    </row>
    <row r="1668" spans="19:20" ht="15">
      <c r="S1668" s="56"/>
      <c r="T1668" s="56"/>
    </row>
    <row r="1669" spans="19:20" ht="15">
      <c r="S1669" s="56"/>
      <c r="T1669" s="56"/>
    </row>
    <row r="1670" spans="19:20" ht="15">
      <c r="S1670" s="56"/>
      <c r="T1670" s="56"/>
    </row>
    <row r="1671" spans="19:20" ht="15">
      <c r="S1671" s="56"/>
      <c r="T1671" s="56"/>
    </row>
    <row r="1672" spans="19:20" ht="15">
      <c r="S1672" s="56"/>
      <c r="T1672" s="56"/>
    </row>
    <row r="1673" spans="19:20" ht="15">
      <c r="S1673" s="56"/>
      <c r="T1673" s="56"/>
    </row>
    <row r="1674" spans="19:20" ht="15">
      <c r="S1674" s="56"/>
      <c r="T1674" s="56"/>
    </row>
    <row r="1675" spans="19:20" ht="15">
      <c r="S1675" s="56"/>
      <c r="T1675" s="56"/>
    </row>
    <row r="1676" spans="19:20" ht="15">
      <c r="S1676" s="56"/>
      <c r="T1676" s="56"/>
    </row>
    <row r="1677" spans="19:20" ht="15">
      <c r="S1677" s="56"/>
      <c r="T1677" s="56"/>
    </row>
    <row r="1678" spans="19:20" ht="15">
      <c r="S1678" s="56"/>
      <c r="T1678" s="56"/>
    </row>
    <row r="1679" spans="19:20" ht="15">
      <c r="S1679" s="56"/>
      <c r="T1679" s="56"/>
    </row>
    <row r="1680" spans="19:20" ht="15">
      <c r="S1680" s="56"/>
      <c r="T1680" s="56"/>
    </row>
    <row r="1681" spans="19:20" ht="15">
      <c r="S1681" s="56"/>
      <c r="T1681" s="56"/>
    </row>
    <row r="1682" spans="19:20" ht="15">
      <c r="S1682" s="56"/>
      <c r="T1682" s="56"/>
    </row>
    <row r="1683" spans="19:20" ht="15">
      <c r="S1683" s="56"/>
      <c r="T1683" s="56"/>
    </row>
    <row r="1684" spans="19:20" ht="15">
      <c r="S1684" s="56"/>
      <c r="T1684" s="56"/>
    </row>
    <row r="1685" spans="19:20" ht="15">
      <c r="S1685" s="56"/>
      <c r="T1685" s="56"/>
    </row>
    <row r="1686" spans="19:20" ht="15">
      <c r="S1686" s="56"/>
      <c r="T1686" s="56"/>
    </row>
    <row r="1687" spans="19:20" ht="15">
      <c r="S1687" s="56"/>
      <c r="T1687" s="56"/>
    </row>
    <row r="1688" spans="19:20" ht="15">
      <c r="S1688" s="56"/>
      <c r="T1688" s="56"/>
    </row>
    <row r="1689" spans="19:20" ht="15">
      <c r="S1689" s="56"/>
      <c r="T1689" s="56"/>
    </row>
    <row r="1690" spans="19:20" ht="15">
      <c r="S1690" s="56"/>
      <c r="T1690" s="56"/>
    </row>
    <row r="1691" spans="19:20" ht="15">
      <c r="S1691" s="56"/>
      <c r="T1691" s="56"/>
    </row>
    <row r="1692" spans="19:20" ht="15">
      <c r="S1692" s="56"/>
      <c r="T1692" s="56"/>
    </row>
    <row r="1693" spans="19:20" ht="15">
      <c r="S1693" s="56"/>
      <c r="T1693" s="56"/>
    </row>
    <row r="1694" spans="19:20" ht="15">
      <c r="S1694" s="56"/>
      <c r="T1694" s="56"/>
    </row>
    <row r="1695" spans="19:20" ht="15">
      <c r="S1695" s="56"/>
      <c r="T1695" s="56"/>
    </row>
    <row r="1696" spans="19:20" ht="15">
      <c r="S1696" s="56"/>
      <c r="T1696" s="56"/>
    </row>
    <row r="1697" spans="19:20" ht="15">
      <c r="S1697" s="56"/>
      <c r="T1697" s="56"/>
    </row>
    <row r="1698" spans="19:20" ht="15">
      <c r="S1698" s="56"/>
      <c r="T1698" s="56"/>
    </row>
    <row r="1699" spans="19:20" ht="15">
      <c r="S1699" s="56"/>
      <c r="T1699" s="56"/>
    </row>
    <row r="1700" spans="19:20" ht="15">
      <c r="S1700" s="56"/>
      <c r="T1700" s="56"/>
    </row>
    <row r="1701" spans="19:20" ht="15">
      <c r="S1701" s="56"/>
      <c r="T1701" s="56"/>
    </row>
    <row r="1702" spans="19:20" ht="15">
      <c r="S1702" s="56"/>
      <c r="T1702" s="56"/>
    </row>
    <row r="1703" spans="19:20" ht="15">
      <c r="S1703" s="56"/>
      <c r="T1703" s="56"/>
    </row>
    <row r="1704" spans="19:20" ht="15">
      <c r="S1704" s="56"/>
      <c r="T1704" s="56"/>
    </row>
    <row r="1705" spans="19:20" ht="15">
      <c r="S1705" s="56"/>
      <c r="T1705" s="56"/>
    </row>
    <row r="1706" spans="19:20" ht="15">
      <c r="S1706" s="56"/>
      <c r="T1706" s="56"/>
    </row>
    <row r="1707" spans="19:20" ht="15">
      <c r="S1707" s="56"/>
      <c r="T1707" s="56"/>
    </row>
    <row r="1708" spans="19:20" ht="15">
      <c r="S1708" s="56"/>
      <c r="T1708" s="56"/>
    </row>
    <row r="1709" spans="19:20" ht="15">
      <c r="S1709" s="56"/>
      <c r="T1709" s="56"/>
    </row>
    <row r="1710" spans="19:20" ht="15">
      <c r="S1710" s="56"/>
      <c r="T1710" s="56"/>
    </row>
    <row r="1711" spans="19:20" ht="15">
      <c r="S1711" s="56"/>
      <c r="T1711" s="56"/>
    </row>
    <row r="1712" spans="19:20" ht="15">
      <c r="S1712" s="56"/>
      <c r="T1712" s="56"/>
    </row>
    <row r="1713" spans="19:20" ht="15">
      <c r="S1713" s="56"/>
      <c r="T1713" s="56"/>
    </row>
    <row r="1714" spans="19:20" ht="15">
      <c r="S1714" s="56"/>
      <c r="T1714" s="56"/>
    </row>
    <row r="1715" spans="19:20" ht="15">
      <c r="S1715" s="56"/>
      <c r="T1715" s="56"/>
    </row>
    <row r="1716" spans="19:20" ht="15">
      <c r="S1716" s="56"/>
      <c r="T1716" s="56"/>
    </row>
    <row r="1717" spans="19:20" ht="15">
      <c r="S1717" s="56"/>
      <c r="T1717" s="56"/>
    </row>
    <row r="1718" spans="19:20" ht="15">
      <c r="S1718" s="56"/>
      <c r="T1718" s="56"/>
    </row>
    <row r="1719" spans="19:20" ht="15">
      <c r="S1719" s="56"/>
      <c r="T1719" s="56"/>
    </row>
    <row r="1720" spans="19:20" ht="15">
      <c r="S1720" s="56"/>
      <c r="T1720" s="56"/>
    </row>
    <row r="1721" spans="19:20" ht="15">
      <c r="S1721" s="56"/>
      <c r="T1721" s="56"/>
    </row>
    <row r="1722" spans="19:20" ht="15">
      <c r="S1722" s="56"/>
      <c r="T1722" s="56"/>
    </row>
    <row r="1723" spans="19:20" ht="15">
      <c r="S1723" s="56"/>
      <c r="T1723" s="56"/>
    </row>
    <row r="1724" spans="19:20" ht="15">
      <c r="S1724" s="56"/>
      <c r="T1724" s="56"/>
    </row>
    <row r="1725" spans="19:20" ht="15">
      <c r="S1725" s="56"/>
      <c r="T1725" s="56"/>
    </row>
    <row r="1726" spans="19:20" ht="15">
      <c r="S1726" s="56"/>
      <c r="T1726" s="56"/>
    </row>
    <row r="1727" spans="19:20" ht="15">
      <c r="S1727" s="56"/>
      <c r="T1727" s="56"/>
    </row>
    <row r="1728" spans="19:20" ht="15">
      <c r="S1728" s="56"/>
      <c r="T1728" s="56"/>
    </row>
    <row r="1729" spans="19:20" ht="15">
      <c r="S1729" s="56"/>
      <c r="T1729" s="56"/>
    </row>
    <row r="1730" spans="19:20" ht="15">
      <c r="S1730" s="56"/>
      <c r="T1730" s="56"/>
    </row>
    <row r="1731" spans="19:20" ht="15">
      <c r="S1731" s="56"/>
      <c r="T1731" s="56"/>
    </row>
    <row r="1732" spans="19:20" ht="15">
      <c r="S1732" s="56"/>
      <c r="T1732" s="56"/>
    </row>
    <row r="1733" spans="19:20" ht="15">
      <c r="S1733" s="56"/>
      <c r="T1733" s="56"/>
    </row>
    <row r="1734" spans="19:20" ht="15">
      <c r="S1734" s="56"/>
      <c r="T1734" s="56"/>
    </row>
    <row r="1735" spans="19:20" ht="15">
      <c r="S1735" s="56"/>
      <c r="T1735" s="56"/>
    </row>
    <row r="1736" spans="19:20" ht="15">
      <c r="S1736" s="56"/>
      <c r="T1736" s="56"/>
    </row>
    <row r="1737" spans="19:20" ht="15">
      <c r="S1737" s="56"/>
      <c r="T1737" s="56"/>
    </row>
    <row r="1738" spans="19:20" ht="15">
      <c r="S1738" s="56"/>
      <c r="T1738" s="56"/>
    </row>
    <row r="1739" spans="19:20" ht="15">
      <c r="S1739" s="56"/>
      <c r="T1739" s="56"/>
    </row>
    <row r="1740" spans="19:20" ht="15">
      <c r="S1740" s="56"/>
      <c r="T1740" s="56"/>
    </row>
    <row r="1741" spans="19:20" ht="15">
      <c r="S1741" s="56"/>
      <c r="T1741" s="56"/>
    </row>
    <row r="1742" spans="19:20" ht="15">
      <c r="S1742" s="56"/>
      <c r="T1742" s="56"/>
    </row>
    <row r="1743" spans="19:20" ht="15">
      <c r="S1743" s="56"/>
      <c r="T1743" s="56"/>
    </row>
    <row r="1744" spans="19:20" ht="15">
      <c r="S1744" s="56"/>
      <c r="T1744" s="56"/>
    </row>
    <row r="1745" spans="19:20" ht="15">
      <c r="S1745" s="56"/>
      <c r="T1745" s="56"/>
    </row>
    <row r="1746" spans="19:20" ht="15">
      <c r="S1746" s="56"/>
      <c r="T1746" s="56"/>
    </row>
    <row r="1747" spans="19:20" ht="15">
      <c r="S1747" s="56"/>
      <c r="T1747" s="56"/>
    </row>
    <row r="1748" spans="19:20" ht="15">
      <c r="S1748" s="56"/>
      <c r="T1748" s="56"/>
    </row>
    <row r="1749" spans="19:20" ht="15">
      <c r="S1749" s="56"/>
      <c r="T1749" s="56"/>
    </row>
    <row r="1750" spans="19:20" ht="15">
      <c r="S1750" s="56"/>
      <c r="T1750" s="56"/>
    </row>
    <row r="1751" spans="19:20" ht="15">
      <c r="S1751" s="56"/>
      <c r="T1751" s="56"/>
    </row>
    <row r="1752" spans="19:20" ht="15">
      <c r="S1752" s="56"/>
      <c r="T1752" s="56"/>
    </row>
    <row r="1753" spans="19:20" ht="15">
      <c r="S1753" s="56"/>
      <c r="T1753" s="56"/>
    </row>
    <row r="1754" spans="19:20" ht="15">
      <c r="S1754" s="56"/>
      <c r="T1754" s="56"/>
    </row>
    <row r="1755" spans="19:20" ht="15">
      <c r="S1755" s="56"/>
      <c r="T1755" s="56"/>
    </row>
    <row r="1756" spans="19:20" ht="15">
      <c r="S1756" s="56"/>
      <c r="T1756" s="56"/>
    </row>
    <row r="1757" spans="19:20" ht="15">
      <c r="S1757" s="56"/>
      <c r="T1757" s="56"/>
    </row>
    <row r="1758" spans="19:20" ht="15">
      <c r="S1758" s="56"/>
      <c r="T1758" s="56"/>
    </row>
    <row r="1759" spans="19:20" ht="15">
      <c r="S1759" s="56"/>
      <c r="T1759" s="56"/>
    </row>
    <row r="1760" spans="19:20" ht="15">
      <c r="S1760" s="56"/>
      <c r="T1760" s="56"/>
    </row>
    <row r="1761" spans="19:20" ht="15">
      <c r="S1761" s="56"/>
      <c r="T1761" s="56"/>
    </row>
    <row r="1762" spans="19:20" ht="15">
      <c r="S1762" s="56"/>
      <c r="T1762" s="56"/>
    </row>
    <row r="1763" spans="19:20" ht="15">
      <c r="S1763" s="56"/>
      <c r="T1763" s="56"/>
    </row>
    <row r="1764" spans="19:20" ht="15">
      <c r="S1764" s="56"/>
      <c r="T1764" s="56"/>
    </row>
    <row r="1765" spans="19:20" ht="15">
      <c r="S1765" s="56"/>
      <c r="T1765" s="56"/>
    </row>
    <row r="1766" spans="19:20" ht="15">
      <c r="S1766" s="56"/>
      <c r="T1766" s="56"/>
    </row>
    <row r="1767" spans="19:20" ht="15">
      <c r="S1767" s="56"/>
      <c r="T1767" s="56"/>
    </row>
    <row r="1768" spans="19:20" ht="15">
      <c r="S1768" s="56"/>
      <c r="T1768" s="56"/>
    </row>
    <row r="1769" spans="19:20" ht="15">
      <c r="S1769" s="56"/>
      <c r="T1769" s="56"/>
    </row>
    <row r="1770" spans="19:20" ht="15">
      <c r="S1770" s="56"/>
      <c r="T1770" s="56"/>
    </row>
    <row r="1771" spans="19:20" ht="15">
      <c r="S1771" s="56"/>
      <c r="T1771" s="56"/>
    </row>
    <row r="1772" spans="19:20" ht="15">
      <c r="S1772" s="56"/>
      <c r="T1772" s="56"/>
    </row>
    <row r="1773" spans="19:20" ht="15">
      <c r="S1773" s="56"/>
      <c r="T1773" s="56"/>
    </row>
    <row r="1774" spans="19:20" ht="15">
      <c r="S1774" s="56"/>
      <c r="T1774" s="56"/>
    </row>
    <row r="1775" spans="19:20" ht="15">
      <c r="S1775" s="56"/>
      <c r="T1775" s="56"/>
    </row>
    <row r="1776" spans="19:20" ht="15">
      <c r="S1776" s="56"/>
      <c r="T1776" s="56"/>
    </row>
    <row r="1777" spans="19:20" ht="15">
      <c r="S1777" s="56"/>
      <c r="T1777" s="56"/>
    </row>
    <row r="1778" spans="19:20" ht="15">
      <c r="S1778" s="56"/>
      <c r="T1778" s="56"/>
    </row>
    <row r="1779" spans="19:20" ht="15">
      <c r="S1779" s="56"/>
      <c r="T1779" s="56"/>
    </row>
    <row r="1780" spans="19:20" ht="15">
      <c r="S1780" s="56"/>
      <c r="T1780" s="56"/>
    </row>
    <row r="1781" spans="19:20" ht="15">
      <c r="S1781" s="56"/>
      <c r="T1781" s="56"/>
    </row>
    <row r="1782" spans="19:20" ht="15">
      <c r="S1782" s="56"/>
      <c r="T1782" s="56"/>
    </row>
    <row r="1783" spans="19:20" ht="15">
      <c r="S1783" s="56"/>
      <c r="T1783" s="56"/>
    </row>
    <row r="1784" spans="19:20" ht="15">
      <c r="S1784" s="56"/>
      <c r="T1784" s="56"/>
    </row>
    <row r="1785" spans="19:20" ht="15">
      <c r="S1785" s="56"/>
      <c r="T1785" s="56"/>
    </row>
    <row r="1786" spans="19:20" ht="15">
      <c r="S1786" s="56"/>
      <c r="T1786" s="56"/>
    </row>
    <row r="1787" spans="19:20" ht="15">
      <c r="S1787" s="56"/>
      <c r="T1787" s="56"/>
    </row>
    <row r="1788" spans="19:20" ht="15">
      <c r="S1788" s="56"/>
      <c r="T1788" s="56"/>
    </row>
    <row r="1789" spans="19:20" ht="15">
      <c r="S1789" s="56"/>
      <c r="T1789" s="56"/>
    </row>
    <row r="1790" spans="19:20" ht="15">
      <c r="S1790" s="56"/>
      <c r="T1790" s="56"/>
    </row>
    <row r="1791" spans="19:20" ht="15">
      <c r="S1791" s="56"/>
      <c r="T1791" s="56"/>
    </row>
    <row r="1792" spans="19:20" ht="15">
      <c r="S1792" s="56"/>
      <c r="T1792" s="56"/>
    </row>
    <row r="1793" spans="19:20" ht="15">
      <c r="S1793" s="56"/>
      <c r="T1793" s="56"/>
    </row>
    <row r="1794" spans="19:20" ht="15">
      <c r="S1794" s="56"/>
      <c r="T1794" s="56"/>
    </row>
    <row r="1795" spans="19:20" ht="15">
      <c r="S1795" s="56"/>
      <c r="T1795" s="56"/>
    </row>
    <row r="1796" spans="19:20" ht="15">
      <c r="S1796" s="56"/>
      <c r="T1796" s="56"/>
    </row>
    <row r="1797" spans="19:20" ht="15">
      <c r="S1797" s="56"/>
      <c r="T1797" s="56"/>
    </row>
    <row r="1798" spans="19:20" ht="15">
      <c r="S1798" s="56"/>
      <c r="T1798" s="56"/>
    </row>
    <row r="1799" spans="19:20" ht="15">
      <c r="S1799" s="56"/>
      <c r="T1799" s="56"/>
    </row>
    <row r="1800" spans="19:20" ht="15">
      <c r="S1800" s="56"/>
      <c r="T1800" s="56"/>
    </row>
    <row r="1801" spans="19:20" ht="15">
      <c r="S1801" s="56"/>
      <c r="T1801" s="56"/>
    </row>
    <row r="1802" spans="19:20" ht="15">
      <c r="S1802" s="56"/>
      <c r="T1802" s="56"/>
    </row>
    <row r="1803" spans="19:20" ht="15">
      <c r="S1803" s="56"/>
      <c r="T1803" s="56"/>
    </row>
    <row r="1804" spans="19:20" ht="15">
      <c r="S1804" s="56"/>
      <c r="T1804" s="56"/>
    </row>
    <row r="1805" spans="19:20" ht="15">
      <c r="S1805" s="56"/>
      <c r="T1805" s="56"/>
    </row>
    <row r="1806" spans="19:20" ht="15">
      <c r="S1806" s="56"/>
      <c r="T1806" s="56"/>
    </row>
    <row r="1807" spans="19:20" ht="15">
      <c r="S1807" s="56"/>
      <c r="T1807" s="56"/>
    </row>
    <row r="1808" spans="19:20" ht="15">
      <c r="S1808" s="56"/>
      <c r="T1808" s="56"/>
    </row>
    <row r="1809" spans="19:20" ht="15">
      <c r="S1809" s="56"/>
      <c r="T1809" s="56"/>
    </row>
    <row r="1810" spans="19:20" ht="15">
      <c r="S1810" s="56"/>
      <c r="T1810" s="56"/>
    </row>
    <row r="1811" spans="19:20" ht="15">
      <c r="S1811" s="56"/>
      <c r="T1811" s="56"/>
    </row>
    <row r="1812" spans="19:20" ht="15">
      <c r="S1812" s="56"/>
      <c r="T1812" s="56"/>
    </row>
    <row r="1813" spans="19:20" ht="15">
      <c r="S1813" s="56"/>
      <c r="T1813" s="56"/>
    </row>
    <row r="1814" spans="19:20" ht="15">
      <c r="S1814" s="56"/>
      <c r="T1814" s="56"/>
    </row>
    <row r="1815" spans="19:20" ht="15">
      <c r="S1815" s="56"/>
      <c r="T1815" s="56"/>
    </row>
    <row r="1816" spans="19:20" ht="15">
      <c r="S1816" s="56"/>
      <c r="T1816" s="56"/>
    </row>
    <row r="1817" spans="19:20" ht="15">
      <c r="S1817" s="56"/>
      <c r="T1817" s="56"/>
    </row>
    <row r="1818" spans="19:20" ht="15">
      <c r="S1818" s="56"/>
      <c r="T1818" s="56"/>
    </row>
    <row r="1819" spans="19:20" ht="15">
      <c r="S1819" s="56"/>
      <c r="T1819" s="56"/>
    </row>
    <row r="1820" spans="19:20" ht="15">
      <c r="S1820" s="56"/>
      <c r="T1820" s="56"/>
    </row>
    <row r="1821" spans="19:20" ht="15">
      <c r="S1821" s="56"/>
      <c r="T1821" s="56"/>
    </row>
    <row r="1822" spans="19:20" ht="15">
      <c r="S1822" s="56"/>
      <c r="T1822" s="56"/>
    </row>
    <row r="1823" spans="19:20" ht="15">
      <c r="S1823" s="56"/>
      <c r="T1823" s="56"/>
    </row>
    <row r="1824" spans="19:20" ht="15">
      <c r="S1824" s="56"/>
      <c r="T1824" s="56"/>
    </row>
    <row r="1825" spans="19:20" ht="15">
      <c r="S1825" s="56"/>
      <c r="T1825" s="56"/>
    </row>
    <row r="1826" spans="19:20" ht="15">
      <c r="S1826" s="56"/>
      <c r="T1826" s="56"/>
    </row>
    <row r="1827" spans="19:20" ht="15">
      <c r="S1827" s="56"/>
      <c r="T1827" s="56"/>
    </row>
    <row r="1828" spans="19:20" ht="15">
      <c r="S1828" s="56"/>
      <c r="T1828" s="56"/>
    </row>
    <row r="1829" spans="19:20" ht="15">
      <c r="S1829" s="56"/>
      <c r="T1829" s="56"/>
    </row>
    <row r="1830" spans="19:20" ht="15">
      <c r="S1830" s="56"/>
      <c r="T1830" s="56"/>
    </row>
    <row r="1831" spans="19:20" ht="15">
      <c r="S1831" s="56"/>
      <c r="T1831" s="56"/>
    </row>
    <row r="1832" spans="19:20" ht="15">
      <c r="S1832" s="56"/>
      <c r="T1832" s="56"/>
    </row>
    <row r="1833" spans="19:20" ht="15">
      <c r="S1833" s="56"/>
      <c r="T1833" s="56"/>
    </row>
    <row r="1834" spans="19:20" ht="15">
      <c r="S1834" s="56"/>
      <c r="T1834" s="56"/>
    </row>
    <row r="1835" spans="19:20" ht="15">
      <c r="S1835" s="56"/>
      <c r="T1835" s="56"/>
    </row>
    <row r="1836" spans="19:20" ht="15">
      <c r="S1836" s="56"/>
      <c r="T1836" s="56"/>
    </row>
    <row r="1837" spans="19:20" ht="15">
      <c r="S1837" s="56"/>
      <c r="T1837" s="56"/>
    </row>
    <row r="1838" spans="19:20" ht="15">
      <c r="S1838" s="56"/>
      <c r="T1838" s="56"/>
    </row>
    <row r="1839" spans="19:20" ht="15">
      <c r="S1839" s="56"/>
      <c r="T1839" s="56"/>
    </row>
    <row r="1840" spans="19:20" ht="15">
      <c r="S1840" s="56"/>
      <c r="T1840" s="56"/>
    </row>
    <row r="1841" spans="19:20" ht="15">
      <c r="S1841" s="56"/>
      <c r="T1841" s="56"/>
    </row>
    <row r="1842" spans="19:20" ht="15">
      <c r="S1842" s="56"/>
      <c r="T1842" s="56"/>
    </row>
    <row r="1843" spans="19:20" ht="15">
      <c r="S1843" s="56"/>
      <c r="T1843" s="56"/>
    </row>
    <row r="1844" spans="19:20" ht="15">
      <c r="S1844" s="56"/>
      <c r="T1844" s="56"/>
    </row>
    <row r="1845" spans="19:20" ht="15">
      <c r="S1845" s="56"/>
      <c r="T1845" s="56"/>
    </row>
    <row r="1846" spans="19:20" ht="15">
      <c r="S1846" s="56"/>
      <c r="T1846" s="56"/>
    </row>
    <row r="1847" spans="19:20" ht="15">
      <c r="S1847" s="56"/>
      <c r="T1847" s="56"/>
    </row>
    <row r="1848" spans="19:20" ht="15">
      <c r="S1848" s="56"/>
      <c r="T1848" s="56"/>
    </row>
    <row r="1849" spans="19:20" ht="15">
      <c r="S1849" s="56"/>
      <c r="T1849" s="56"/>
    </row>
    <row r="1850" spans="19:20" ht="15">
      <c r="S1850" s="56"/>
      <c r="T1850" s="56"/>
    </row>
    <row r="1851" spans="19:20" ht="15">
      <c r="S1851" s="56"/>
      <c r="T1851" s="56"/>
    </row>
    <row r="1852" spans="19:20" ht="15">
      <c r="S1852" s="56"/>
      <c r="T1852" s="56"/>
    </row>
    <row r="1853" spans="19:20" ht="15">
      <c r="S1853" s="56"/>
      <c r="T1853" s="56"/>
    </row>
    <row r="1854" spans="19:20" ht="15">
      <c r="S1854" s="56"/>
      <c r="T1854" s="56"/>
    </row>
    <row r="1855" spans="19:20" ht="15">
      <c r="S1855" s="56"/>
      <c r="T1855" s="56"/>
    </row>
    <row r="1856" spans="19:20" ht="15">
      <c r="S1856" s="56"/>
      <c r="T1856" s="56"/>
    </row>
    <row r="1857" spans="19:20" ht="15">
      <c r="S1857" s="56"/>
      <c r="T1857" s="56"/>
    </row>
    <row r="1858" spans="19:20" ht="15">
      <c r="S1858" s="56"/>
      <c r="T1858" s="56"/>
    </row>
    <row r="1859" spans="19:20" ht="15">
      <c r="S1859" s="56"/>
      <c r="T1859" s="56"/>
    </row>
    <row r="1860" spans="19:20" ht="15">
      <c r="S1860" s="56"/>
      <c r="T1860" s="56"/>
    </row>
    <row r="1861" spans="19:20" ht="15">
      <c r="S1861" s="56"/>
      <c r="T1861" s="56"/>
    </row>
    <row r="1862" spans="19:20" ht="15">
      <c r="S1862" s="56"/>
      <c r="T1862" s="56"/>
    </row>
    <row r="1863" spans="19:20" ht="15">
      <c r="S1863" s="56"/>
      <c r="T1863" s="56"/>
    </row>
    <row r="1864" spans="19:20" ht="15">
      <c r="S1864" s="56"/>
      <c r="T1864" s="56"/>
    </row>
    <row r="1865" spans="19:20" ht="15">
      <c r="S1865" s="56"/>
      <c r="T1865" s="56"/>
    </row>
    <row r="1866" spans="19:20" ht="15">
      <c r="S1866" s="56"/>
      <c r="T1866" s="56"/>
    </row>
    <row r="1867" spans="19:20" ht="15">
      <c r="S1867" s="56"/>
      <c r="T1867" s="56"/>
    </row>
    <row r="1868" spans="19:20" ht="15">
      <c r="S1868" s="56"/>
      <c r="T1868" s="56"/>
    </row>
    <row r="1869" spans="19:20" ht="15">
      <c r="S1869" s="56"/>
      <c r="T1869" s="56"/>
    </row>
    <row r="1870" spans="19:20" ht="15">
      <c r="S1870" s="56"/>
      <c r="T1870" s="56"/>
    </row>
    <row r="1871" spans="19:20" ht="15">
      <c r="S1871" s="56"/>
      <c r="T1871" s="56"/>
    </row>
    <row r="1872" spans="19:20" ht="15">
      <c r="S1872" s="56"/>
      <c r="T1872" s="56"/>
    </row>
    <row r="1873" spans="19:20" ht="15">
      <c r="S1873" s="56"/>
      <c r="T1873" s="56"/>
    </row>
    <row r="1874" spans="19:20" ht="15">
      <c r="S1874" s="56"/>
      <c r="T1874" s="56"/>
    </row>
    <row r="1875" spans="19:20" ht="15">
      <c r="S1875" s="56"/>
      <c r="T1875" s="56"/>
    </row>
    <row r="1876" spans="19:20" ht="15">
      <c r="S1876" s="56"/>
      <c r="T1876" s="56"/>
    </row>
    <row r="1877" spans="19:20" ht="15">
      <c r="S1877" s="56"/>
      <c r="T1877" s="56"/>
    </row>
    <row r="1878" spans="19:20" ht="15">
      <c r="S1878" s="56"/>
      <c r="T1878" s="56"/>
    </row>
    <row r="1879" spans="19:20" ht="15">
      <c r="S1879" s="56"/>
      <c r="T1879" s="56"/>
    </row>
    <row r="1880" spans="19:20" ht="15">
      <c r="S1880" s="56"/>
      <c r="T1880" s="56"/>
    </row>
    <row r="1881" spans="19:20" ht="15">
      <c r="S1881" s="56"/>
      <c r="T1881" s="56"/>
    </row>
    <row r="1882" spans="19:20" ht="15">
      <c r="S1882" s="56"/>
      <c r="T1882" s="56"/>
    </row>
    <row r="1883" spans="19:20" ht="15">
      <c r="S1883" s="56"/>
      <c r="T1883" s="56"/>
    </row>
    <row r="1884" spans="19:20" ht="15">
      <c r="S1884" s="56"/>
      <c r="T1884" s="56"/>
    </row>
    <row r="1885" spans="19:20" ht="15">
      <c r="S1885" s="56"/>
      <c r="T1885" s="56"/>
    </row>
    <row r="1886" spans="19:20" ht="15">
      <c r="S1886" s="56"/>
      <c r="T1886" s="56"/>
    </row>
    <row r="1887" spans="19:20" ht="15">
      <c r="S1887" s="56"/>
      <c r="T1887" s="56"/>
    </row>
    <row r="1888" spans="19:20" ht="15">
      <c r="S1888" s="56"/>
      <c r="T1888" s="56"/>
    </row>
    <row r="1889" spans="19:20" ht="15">
      <c r="S1889" s="56"/>
      <c r="T1889" s="56"/>
    </row>
    <row r="1890" spans="19:20" ht="15">
      <c r="S1890" s="56"/>
      <c r="T1890" s="56"/>
    </row>
    <row r="1891" spans="19:20" ht="15">
      <c r="S1891" s="56"/>
      <c r="T1891" s="56"/>
    </row>
    <row r="1892" spans="19:20" ht="15">
      <c r="S1892" s="56"/>
      <c r="T1892" s="56"/>
    </row>
    <row r="1893" spans="19:20" ht="15">
      <c r="S1893" s="56"/>
      <c r="T1893" s="56"/>
    </row>
    <row r="1894" spans="19:20" ht="15">
      <c r="S1894" s="56"/>
      <c r="T1894" s="56"/>
    </row>
    <row r="1895" spans="19:20" ht="15">
      <c r="S1895" s="56"/>
      <c r="T1895" s="56"/>
    </row>
    <row r="1896" spans="19:20" ht="15">
      <c r="S1896" s="56"/>
      <c r="T1896" s="56"/>
    </row>
    <row r="1897" spans="19:20" ht="15">
      <c r="S1897" s="56"/>
      <c r="T1897" s="56"/>
    </row>
    <row r="1898" spans="19:20" ht="15">
      <c r="S1898" s="56"/>
      <c r="T1898" s="56"/>
    </row>
    <row r="1899" spans="19:20" ht="15">
      <c r="S1899" s="56"/>
      <c r="T1899" s="56"/>
    </row>
    <row r="1900" spans="19:20" ht="15">
      <c r="S1900" s="56"/>
      <c r="T1900" s="56"/>
    </row>
    <row r="1901" spans="19:20" ht="15">
      <c r="S1901" s="56"/>
      <c r="T1901" s="56"/>
    </row>
    <row r="1902" spans="19:20" ht="15">
      <c r="S1902" s="56"/>
      <c r="T1902" s="56"/>
    </row>
    <row r="1903" spans="19:20" ht="15">
      <c r="S1903" s="56"/>
      <c r="T1903" s="56"/>
    </row>
    <row r="1904" spans="19:20" ht="15">
      <c r="S1904" s="56"/>
      <c r="T1904" s="56"/>
    </row>
    <row r="1905" spans="19:20" ht="15">
      <c r="S1905" s="56"/>
      <c r="T1905" s="56"/>
    </row>
    <row r="1906" spans="19:20" ht="15">
      <c r="S1906" s="56"/>
      <c r="T1906" s="56"/>
    </row>
    <row r="1907" spans="19:20" ht="15">
      <c r="S1907" s="56"/>
      <c r="T1907" s="56"/>
    </row>
    <row r="1908" spans="19:20" ht="15">
      <c r="S1908" s="56"/>
      <c r="T1908" s="56"/>
    </row>
    <row r="1909" spans="19:20" ht="15">
      <c r="S1909" s="56"/>
      <c r="T1909" s="56"/>
    </row>
    <row r="1910" spans="19:20" ht="15">
      <c r="S1910" s="56"/>
      <c r="T1910" s="56"/>
    </row>
    <row r="1911" spans="19:20" ht="15">
      <c r="S1911" s="56"/>
      <c r="T1911" s="56"/>
    </row>
    <row r="1912" spans="19:20" ht="15">
      <c r="S1912" s="56"/>
      <c r="T1912" s="56"/>
    </row>
    <row r="1913" spans="19:20" ht="15">
      <c r="S1913" s="56"/>
      <c r="T1913" s="56"/>
    </row>
    <row r="1914" spans="19:20" ht="15">
      <c r="S1914" s="56"/>
      <c r="T1914" s="56"/>
    </row>
    <row r="1915" spans="19:20" ht="15">
      <c r="S1915" s="56"/>
      <c r="T1915" s="56"/>
    </row>
    <row r="1916" spans="19:20" ht="15">
      <c r="S1916" s="56"/>
      <c r="T1916" s="56"/>
    </row>
    <row r="1917" spans="19:20" ht="15">
      <c r="S1917" s="56"/>
      <c r="T1917" s="56"/>
    </row>
    <row r="1918" spans="19:20" ht="15">
      <c r="S1918" s="56"/>
      <c r="T1918" s="56"/>
    </row>
    <row r="1919" spans="19:20" ht="15">
      <c r="S1919" s="56"/>
      <c r="T1919" s="56"/>
    </row>
    <row r="1920" spans="19:20" ht="15">
      <c r="S1920" s="56"/>
      <c r="T1920" s="56"/>
    </row>
    <row r="1921" spans="19:20" ht="15">
      <c r="S1921" s="56"/>
      <c r="T1921" s="56"/>
    </row>
    <row r="1922" spans="19:20" ht="15">
      <c r="S1922" s="56"/>
      <c r="T1922" s="56"/>
    </row>
    <row r="1923" spans="19:20" ht="15">
      <c r="S1923" s="56"/>
      <c r="T1923" s="56"/>
    </row>
    <row r="1924" spans="19:20" ht="15">
      <c r="S1924" s="56"/>
      <c r="T1924" s="56"/>
    </row>
    <row r="1925" spans="19:20" ht="15">
      <c r="S1925" s="56"/>
      <c r="T1925" s="56"/>
    </row>
    <row r="1926" spans="19:20" ht="15">
      <c r="S1926" s="56"/>
      <c r="T1926" s="56"/>
    </row>
    <row r="1927" spans="19:20" ht="15">
      <c r="S1927" s="56"/>
      <c r="T1927" s="56"/>
    </row>
    <row r="1928" spans="19:20" ht="15">
      <c r="S1928" s="56"/>
      <c r="T1928" s="56"/>
    </row>
    <row r="1929" spans="19:20" ht="15">
      <c r="S1929" s="56"/>
      <c r="T1929" s="56"/>
    </row>
    <row r="1930" spans="19:20" ht="15">
      <c r="S1930" s="56"/>
      <c r="T1930" s="56"/>
    </row>
    <row r="1931" spans="19:20" ht="15">
      <c r="S1931" s="56"/>
      <c r="T1931" s="56"/>
    </row>
    <row r="1932" spans="19:20" ht="15">
      <c r="S1932" s="56"/>
      <c r="T1932" s="56"/>
    </row>
    <row r="1933" spans="19:20" ht="15">
      <c r="S1933" s="56"/>
      <c r="T1933" s="56"/>
    </row>
    <row r="1934" spans="19:20" ht="15">
      <c r="S1934" s="56"/>
      <c r="T1934" s="56"/>
    </row>
    <row r="1935" spans="19:20" ht="15">
      <c r="S1935" s="56"/>
      <c r="T1935" s="56"/>
    </row>
    <row r="1936" spans="19:20" ht="15">
      <c r="S1936" s="56"/>
      <c r="T1936" s="56"/>
    </row>
    <row r="1937" spans="19:20" ht="15">
      <c r="S1937" s="56"/>
      <c r="T1937" s="56"/>
    </row>
    <row r="1938" spans="19:20" ht="15">
      <c r="S1938" s="56"/>
      <c r="T1938" s="56"/>
    </row>
    <row r="1939" spans="19:20" ht="15">
      <c r="S1939" s="56"/>
      <c r="T1939" s="56"/>
    </row>
    <row r="1940" spans="19:20" ht="15">
      <c r="S1940" s="56"/>
      <c r="T1940" s="56"/>
    </row>
    <row r="1941" spans="19:20" ht="15">
      <c r="S1941" s="56"/>
      <c r="T1941" s="56"/>
    </row>
    <row r="1942" spans="19:20" ht="15">
      <c r="S1942" s="56"/>
      <c r="T1942" s="56"/>
    </row>
    <row r="1943" spans="19:20" ht="15">
      <c r="S1943" s="56"/>
      <c r="T1943" s="56"/>
    </row>
    <row r="1944" spans="19:20" ht="15">
      <c r="S1944" s="56"/>
      <c r="T1944" s="56"/>
    </row>
    <row r="1945" spans="19:20" ht="15">
      <c r="S1945" s="56"/>
      <c r="T1945" s="56"/>
    </row>
    <row r="1946" spans="19:20" ht="15">
      <c r="S1946" s="56"/>
      <c r="T1946" s="56"/>
    </row>
    <row r="1947" spans="19:20" ht="15">
      <c r="S1947" s="56"/>
      <c r="T1947" s="56"/>
    </row>
    <row r="1948" spans="19:20" ht="15">
      <c r="S1948" s="56"/>
      <c r="T1948" s="56"/>
    </row>
    <row r="1949" spans="19:20" ht="15">
      <c r="S1949" s="56"/>
      <c r="T1949" s="56"/>
    </row>
    <row r="1950" spans="19:20" ht="15">
      <c r="S1950" s="56"/>
      <c r="T1950" s="56"/>
    </row>
    <row r="1951" spans="19:20" ht="15">
      <c r="S1951" s="56"/>
      <c r="T1951" s="56"/>
    </row>
    <row r="1952" spans="19:20" ht="15">
      <c r="S1952" s="56"/>
      <c r="T1952" s="56"/>
    </row>
    <row r="1953" spans="19:20" ht="15">
      <c r="S1953" s="56"/>
      <c r="T1953" s="56"/>
    </row>
    <row r="1954" spans="19:20" ht="15">
      <c r="S1954" s="56"/>
      <c r="T1954" s="56"/>
    </row>
    <row r="1955" spans="19:20" ht="15">
      <c r="S1955" s="56"/>
      <c r="T1955" s="56"/>
    </row>
    <row r="1956" spans="19:20" ht="15">
      <c r="S1956" s="56"/>
      <c r="T1956" s="56"/>
    </row>
    <row r="1957" spans="19:20" ht="15">
      <c r="S1957" s="56"/>
      <c r="T1957" s="56"/>
    </row>
    <row r="1958" spans="19:20" ht="15">
      <c r="S1958" s="56"/>
      <c r="T1958" s="56"/>
    </row>
    <row r="1959" spans="19:20" ht="15">
      <c r="S1959" s="56"/>
      <c r="T1959" s="56"/>
    </row>
    <row r="1960" spans="19:20" ht="15">
      <c r="S1960" s="56"/>
      <c r="T1960" s="56"/>
    </row>
    <row r="1961" spans="19:20" ht="15">
      <c r="S1961" s="56"/>
      <c r="T1961" s="56"/>
    </row>
    <row r="1962" spans="19:20" ht="15">
      <c r="S1962" s="56"/>
      <c r="T1962" s="56"/>
    </row>
    <row r="1963" spans="19:20" ht="15">
      <c r="S1963" s="56"/>
      <c r="T1963" s="56"/>
    </row>
    <row r="1964" spans="19:20" ht="15">
      <c r="S1964" s="56"/>
      <c r="T1964" s="56"/>
    </row>
    <row r="1965" spans="19:20" ht="15">
      <c r="S1965" s="56"/>
      <c r="T1965" s="56"/>
    </row>
    <row r="1966" spans="19:20" ht="15">
      <c r="S1966" s="56"/>
      <c r="T1966" s="56"/>
    </row>
    <row r="1967" spans="19:20" ht="15">
      <c r="S1967" s="56"/>
      <c r="T1967" s="56"/>
    </row>
    <row r="1968" spans="19:20" ht="15">
      <c r="S1968" s="56"/>
      <c r="T1968" s="56"/>
    </row>
    <row r="1969" spans="19:20" ht="15">
      <c r="S1969" s="56"/>
      <c r="T1969" s="56"/>
    </row>
    <row r="1970" spans="19:20" ht="15">
      <c r="S1970" s="56"/>
      <c r="T1970" s="56"/>
    </row>
    <row r="1971" spans="19:20" ht="15">
      <c r="S1971" s="56"/>
      <c r="T1971" s="56"/>
    </row>
    <row r="1972" spans="19:20" ht="15">
      <c r="S1972" s="56"/>
      <c r="T1972" s="56"/>
    </row>
    <row r="1973" spans="19:20" ht="15">
      <c r="S1973" s="56"/>
      <c r="T1973" s="56"/>
    </row>
    <row r="1974" spans="19:20" ht="15">
      <c r="S1974" s="56"/>
      <c r="T1974" s="56"/>
    </row>
    <row r="1975" spans="19:20" ht="15">
      <c r="S1975" s="56"/>
      <c r="T1975" s="56"/>
    </row>
    <row r="1976" spans="19:20" ht="15">
      <c r="S1976" s="56"/>
      <c r="T1976" s="56"/>
    </row>
    <row r="1977" spans="19:20" ht="15">
      <c r="S1977" s="56"/>
      <c r="T1977" s="56"/>
    </row>
    <row r="1978" spans="19:20" ht="15">
      <c r="S1978" s="56"/>
      <c r="T1978" s="56"/>
    </row>
    <row r="1979" spans="19:20" ht="15">
      <c r="S1979" s="56"/>
      <c r="T1979" s="56"/>
    </row>
    <row r="1980" spans="19:20" ht="15">
      <c r="S1980" s="56"/>
      <c r="T1980" s="56"/>
    </row>
    <row r="1981" spans="19:20" ht="15">
      <c r="S1981" s="56"/>
      <c r="T1981" s="56"/>
    </row>
    <row r="1982" spans="19:20" ht="15">
      <c r="S1982" s="56"/>
      <c r="T1982" s="56"/>
    </row>
    <row r="1983" spans="19:20" ht="15">
      <c r="S1983" s="56"/>
      <c r="T1983" s="56"/>
    </row>
    <row r="1984" spans="19:20" ht="15">
      <c r="S1984" s="56"/>
      <c r="T1984" s="56"/>
    </row>
    <row r="1985" spans="19:20" ht="15">
      <c r="S1985" s="56"/>
      <c r="T1985" s="56"/>
    </row>
    <row r="1986" spans="19:20" ht="15">
      <c r="S1986" s="56"/>
      <c r="T1986" s="56"/>
    </row>
    <row r="1987" spans="19:20" ht="15">
      <c r="S1987" s="56"/>
      <c r="T1987" s="56"/>
    </row>
    <row r="1988" spans="19:20" ht="15">
      <c r="S1988" s="56"/>
      <c r="T1988" s="56"/>
    </row>
    <row r="1989" spans="19:20" ht="15">
      <c r="S1989" s="56"/>
      <c r="T1989" s="56"/>
    </row>
    <row r="1990" spans="19:20" ht="15">
      <c r="S1990" s="56"/>
      <c r="T1990" s="56"/>
    </row>
    <row r="1991" spans="19:20" ht="15">
      <c r="S1991" s="56"/>
      <c r="T1991" s="56"/>
    </row>
    <row r="1992" spans="19:20" ht="15">
      <c r="S1992" s="56"/>
      <c r="T1992" s="56"/>
    </row>
    <row r="1993" spans="19:20" ht="15">
      <c r="S1993" s="56"/>
      <c r="T1993" s="56"/>
    </row>
    <row r="1994" spans="19:20" ht="15">
      <c r="S1994" s="56"/>
      <c r="T1994" s="56"/>
    </row>
    <row r="1995" spans="19:20" ht="15">
      <c r="S1995" s="56"/>
      <c r="T1995" s="56"/>
    </row>
    <row r="1996" spans="19:20" ht="15">
      <c r="S1996" s="56"/>
      <c r="T1996" s="56"/>
    </row>
    <row r="1997" spans="19:20" ht="15">
      <c r="S1997" s="56"/>
      <c r="T1997" s="56"/>
    </row>
    <row r="1998" spans="19:20" ht="15">
      <c r="S1998" s="56"/>
      <c r="T1998" s="56"/>
    </row>
    <row r="1999" spans="19:20" ht="15">
      <c r="S1999" s="56"/>
      <c r="T1999" s="56"/>
    </row>
    <row r="2000" spans="19:20" ht="15">
      <c r="S2000" s="56"/>
      <c r="T2000" s="56"/>
    </row>
    <row r="2001" spans="19:20" ht="15">
      <c r="S2001" s="56"/>
      <c r="T2001" s="56"/>
    </row>
    <row r="2002" spans="19:20" ht="15">
      <c r="S2002" s="56"/>
      <c r="T2002" s="56"/>
    </row>
    <row r="2003" spans="19:20" ht="15">
      <c r="S2003" s="56"/>
      <c r="T2003" s="56"/>
    </row>
    <row r="2004" spans="19:20" ht="15">
      <c r="S2004" s="56"/>
      <c r="T2004" s="56"/>
    </row>
    <row r="2005" spans="19:20" ht="15">
      <c r="S2005" s="56"/>
      <c r="T2005" s="56"/>
    </row>
    <row r="2006" spans="19:20" ht="15">
      <c r="S2006" s="56"/>
      <c r="T2006" s="56"/>
    </row>
    <row r="2007" spans="19:20" ht="15">
      <c r="S2007" s="56"/>
      <c r="T2007" s="56"/>
    </row>
    <row r="2008" spans="19:20" ht="15">
      <c r="S2008" s="56"/>
      <c r="T2008" s="56"/>
    </row>
    <row r="2009" spans="19:20" ht="15">
      <c r="S2009" s="56"/>
      <c r="T2009" s="56"/>
    </row>
    <row r="2010" spans="19:20" ht="15">
      <c r="S2010" s="56"/>
      <c r="T2010" s="56"/>
    </row>
    <row r="2011" spans="19:20" ht="15">
      <c r="S2011" s="56"/>
      <c r="T2011" s="56"/>
    </row>
    <row r="2012" spans="19:20" ht="15">
      <c r="S2012" s="56"/>
      <c r="T2012" s="56"/>
    </row>
    <row r="2013" spans="19:20" ht="15">
      <c r="S2013" s="56"/>
      <c r="T2013" s="56"/>
    </row>
    <row r="2014" spans="19:20" ht="15">
      <c r="S2014" s="56"/>
      <c r="T2014" s="56"/>
    </row>
    <row r="2015" spans="19:20" ht="15">
      <c r="S2015" s="56"/>
      <c r="T2015" s="56"/>
    </row>
    <row r="2016" spans="19:20" ht="15">
      <c r="S2016" s="56"/>
      <c r="T2016" s="56"/>
    </row>
    <row r="2017" spans="19:20" ht="15">
      <c r="S2017" s="56"/>
      <c r="T2017" s="56"/>
    </row>
    <row r="2018" spans="19:20" ht="15">
      <c r="S2018" s="56"/>
      <c r="T2018" s="56"/>
    </row>
    <row r="2019" spans="19:20" ht="15">
      <c r="S2019" s="56"/>
      <c r="T2019" s="56"/>
    </row>
    <row r="2020" spans="19:20" ht="15">
      <c r="S2020" s="56"/>
      <c r="T2020" s="56"/>
    </row>
    <row r="2021" spans="19:20" ht="15">
      <c r="S2021" s="56"/>
      <c r="T2021" s="56"/>
    </row>
    <row r="2022" spans="19:20" ht="15">
      <c r="S2022" s="56"/>
      <c r="T2022" s="56"/>
    </row>
    <row r="2023" spans="19:20" ht="15">
      <c r="S2023" s="56"/>
      <c r="T2023" s="56"/>
    </row>
    <row r="2024" spans="19:20" ht="15">
      <c r="S2024" s="56"/>
      <c r="T2024" s="56"/>
    </row>
    <row r="2025" spans="19:20" ht="15">
      <c r="S2025" s="56"/>
      <c r="T2025" s="56"/>
    </row>
    <row r="2026" spans="19:20" ht="15">
      <c r="S2026" s="56"/>
      <c r="T2026" s="56"/>
    </row>
    <row r="2027" spans="19:20" ht="15">
      <c r="S2027" s="56"/>
      <c r="T2027" s="56"/>
    </row>
    <row r="2028" spans="19:20" ht="15">
      <c r="S2028" s="56"/>
      <c r="T2028" s="56"/>
    </row>
    <row r="2029" spans="19:20" ht="15">
      <c r="S2029" s="56"/>
      <c r="T2029" s="56"/>
    </row>
    <row r="2030" spans="19:20" ht="15">
      <c r="S2030" s="56"/>
      <c r="T2030" s="56"/>
    </row>
    <row r="2031" spans="19:20" ht="15">
      <c r="S2031" s="56"/>
      <c r="T2031" s="56"/>
    </row>
    <row r="2032" spans="19:20" ht="15">
      <c r="S2032" s="56"/>
      <c r="T2032" s="56"/>
    </row>
    <row r="2033" spans="19:20" ht="15">
      <c r="S2033" s="56"/>
      <c r="T2033" s="56"/>
    </row>
    <row r="2034" spans="19:20" ht="15">
      <c r="S2034" s="56"/>
      <c r="T2034" s="56"/>
    </row>
    <row r="2035" spans="19:20" ht="15">
      <c r="S2035" s="56"/>
      <c r="T2035" s="56"/>
    </row>
    <row r="2036" spans="19:20" ht="15">
      <c r="S2036" s="56"/>
      <c r="T2036" s="56"/>
    </row>
    <row r="2037" spans="19:20" ht="15">
      <c r="S2037" s="56"/>
      <c r="T2037" s="56"/>
    </row>
    <row r="2038" spans="19:20" ht="15">
      <c r="S2038" s="56"/>
      <c r="T2038" s="56"/>
    </row>
    <row r="2039" spans="19:20" ht="15">
      <c r="S2039" s="56"/>
      <c r="T2039" s="56"/>
    </row>
    <row r="2040" spans="19:20" ht="15">
      <c r="S2040" s="56"/>
      <c r="T2040" s="56"/>
    </row>
    <row r="2041" spans="19:20" ht="15">
      <c r="S2041" s="56"/>
      <c r="T2041" s="56"/>
    </row>
    <row r="2042" spans="19:20" ht="15">
      <c r="S2042" s="56"/>
      <c r="T2042" s="56"/>
    </row>
    <row r="2043" spans="19:20" ht="15">
      <c r="S2043" s="56"/>
      <c r="T2043" s="56"/>
    </row>
    <row r="2044" spans="19:20" ht="15">
      <c r="S2044" s="56"/>
      <c r="T2044" s="56"/>
    </row>
    <row r="2045" spans="19:20" ht="15">
      <c r="S2045" s="56"/>
      <c r="T2045" s="56"/>
    </row>
    <row r="2046" spans="19:20" ht="15">
      <c r="S2046" s="56"/>
      <c r="T2046" s="56"/>
    </row>
    <row r="2047" spans="19:20" ht="15">
      <c r="S2047" s="56"/>
      <c r="T2047" s="56"/>
    </row>
    <row r="2048" spans="19:20" ht="15">
      <c r="S2048" s="56"/>
      <c r="T2048" s="56"/>
    </row>
    <row r="2049" spans="19:20" ht="15">
      <c r="S2049" s="56"/>
      <c r="T2049" s="56"/>
    </row>
    <row r="2050" spans="19:20" ht="15">
      <c r="S2050" s="56"/>
      <c r="T2050" s="56"/>
    </row>
    <row r="2051" spans="19:20" ht="15">
      <c r="S2051" s="56"/>
      <c r="T2051" s="56"/>
    </row>
    <row r="2052" spans="19:20" ht="15">
      <c r="S2052" s="56"/>
      <c r="T2052" s="56"/>
    </row>
    <row r="2053" spans="19:20" ht="15">
      <c r="S2053" s="56"/>
      <c r="T2053" s="56"/>
    </row>
    <row r="2054" spans="19:20" ht="15">
      <c r="S2054" s="56"/>
      <c r="T2054" s="56"/>
    </row>
    <row r="2055" spans="19:20" ht="15">
      <c r="S2055" s="56"/>
      <c r="T2055" s="56"/>
    </row>
    <row r="2056" spans="19:20" ht="15">
      <c r="S2056" s="56"/>
      <c r="T2056" s="56"/>
    </row>
    <row r="2057" spans="19:20" ht="15">
      <c r="S2057" s="56"/>
      <c r="T2057" s="56"/>
    </row>
    <row r="2058" spans="19:20" ht="15">
      <c r="S2058" s="56"/>
      <c r="T2058" s="56"/>
    </row>
    <row r="2059" spans="19:20" ht="15">
      <c r="S2059" s="56"/>
      <c r="T2059" s="56"/>
    </row>
    <row r="2060" spans="19:20" ht="15">
      <c r="S2060" s="56"/>
      <c r="T2060" s="56"/>
    </row>
    <row r="2061" spans="19:20" ht="15">
      <c r="S2061" s="56"/>
      <c r="T2061" s="56"/>
    </row>
    <row r="2062" spans="19:20" ht="15">
      <c r="S2062" s="56"/>
      <c r="T2062" s="56"/>
    </row>
    <row r="2063" spans="19:20" ht="15">
      <c r="S2063" s="56"/>
      <c r="T2063" s="56"/>
    </row>
    <row r="2064" spans="19:20" ht="15">
      <c r="S2064" s="56"/>
      <c r="T2064" s="56"/>
    </row>
    <row r="2065" spans="19:20" ht="15">
      <c r="S2065" s="56"/>
      <c r="T2065" s="56"/>
    </row>
    <row r="2066" spans="19:20" ht="15">
      <c r="S2066" s="56"/>
      <c r="T2066" s="56"/>
    </row>
    <row r="2067" spans="19:20" ht="15">
      <c r="S2067" s="56"/>
      <c r="T2067" s="56"/>
    </row>
    <row r="2068" spans="19:20" ht="15">
      <c r="S2068" s="56"/>
      <c r="T2068" s="56"/>
    </row>
    <row r="2069" spans="19:20" ht="15">
      <c r="S2069" s="56"/>
      <c r="T2069" s="56"/>
    </row>
    <row r="2070" spans="19:20" ht="15">
      <c r="S2070" s="56"/>
      <c r="T2070" s="56"/>
    </row>
    <row r="2071" spans="19:20" ht="15">
      <c r="S2071" s="56"/>
      <c r="T2071" s="56"/>
    </row>
    <row r="2072" spans="19:20" ht="15">
      <c r="S2072" s="56"/>
      <c r="T2072" s="56"/>
    </row>
    <row r="2073" spans="19:20" ht="15">
      <c r="S2073" s="56"/>
      <c r="T2073" s="56"/>
    </row>
    <row r="2074" spans="19:20" ht="15">
      <c r="S2074" s="56"/>
      <c r="T2074" s="56"/>
    </row>
    <row r="2075" spans="19:20" ht="15">
      <c r="S2075" s="56"/>
      <c r="T2075" s="56"/>
    </row>
    <row r="2076" spans="19:20" ht="15">
      <c r="S2076" s="56"/>
      <c r="T2076" s="56"/>
    </row>
    <row r="2077" spans="19:20" ht="15">
      <c r="S2077" s="56"/>
      <c r="T2077" s="56"/>
    </row>
    <row r="2078" spans="19:20" ht="15">
      <c r="S2078" s="56"/>
      <c r="T2078" s="56"/>
    </row>
    <row r="2079" spans="19:20" ht="15">
      <c r="S2079" s="56"/>
      <c r="T2079" s="56"/>
    </row>
    <row r="2080" spans="19:20" ht="15">
      <c r="S2080" s="56"/>
      <c r="T2080" s="56"/>
    </row>
    <row r="2081" spans="19:20" ht="15">
      <c r="S2081" s="56"/>
      <c r="T2081" s="56"/>
    </row>
    <row r="2082" spans="19:20" ht="15">
      <c r="S2082" s="56"/>
      <c r="T2082" s="56"/>
    </row>
    <row r="2083" spans="19:20" ht="15">
      <c r="S2083" s="56"/>
      <c r="T2083" s="56"/>
    </row>
    <row r="2084" spans="19:20" ht="15">
      <c r="S2084" s="56"/>
      <c r="T2084" s="56"/>
    </row>
    <row r="2085" spans="19:20" ht="15">
      <c r="S2085" s="56"/>
      <c r="T2085" s="56"/>
    </row>
    <row r="2086" spans="19:20" ht="15">
      <c r="S2086" s="56"/>
      <c r="T2086" s="56"/>
    </row>
    <row r="2087" spans="19:20" ht="15">
      <c r="S2087" s="56"/>
      <c r="T2087" s="56"/>
    </row>
    <row r="2088" spans="19:20" ht="15">
      <c r="S2088" s="56"/>
      <c r="T2088" s="56"/>
    </row>
    <row r="2089" spans="19:20" ht="15">
      <c r="S2089" s="56"/>
      <c r="T2089" s="56"/>
    </row>
    <row r="2090" spans="19:20" ht="15">
      <c r="S2090" s="56"/>
      <c r="T2090" s="56"/>
    </row>
    <row r="2091" spans="19:20" ht="15">
      <c r="S2091" s="56"/>
      <c r="T2091" s="56"/>
    </row>
    <row r="2092" spans="19:20" ht="15">
      <c r="S2092" s="56"/>
      <c r="T2092" s="56"/>
    </row>
    <row r="2093" spans="19:20" ht="15">
      <c r="S2093" s="56"/>
      <c r="T2093" s="56"/>
    </row>
    <row r="2094" spans="19:20" ht="15">
      <c r="S2094" s="56"/>
      <c r="T2094" s="56"/>
    </row>
    <row r="2095" spans="19:20" ht="15">
      <c r="S2095" s="56"/>
      <c r="T2095" s="56"/>
    </row>
    <row r="2096" spans="19:20" ht="15">
      <c r="S2096" s="56"/>
      <c r="T2096" s="56"/>
    </row>
    <row r="2097" spans="19:20" ht="15">
      <c r="S2097" s="56"/>
      <c r="T2097" s="56"/>
    </row>
    <row r="2098" spans="19:20" ht="15">
      <c r="S2098" s="56"/>
      <c r="T2098" s="56"/>
    </row>
    <row r="2099" spans="19:20" ht="15">
      <c r="S2099" s="56"/>
      <c r="T2099" s="56"/>
    </row>
    <row r="2100" spans="19:20" ht="15">
      <c r="S2100" s="56"/>
      <c r="T2100" s="56"/>
    </row>
    <row r="2101" spans="19:20" ht="15">
      <c r="S2101" s="56"/>
      <c r="T2101" s="56"/>
    </row>
    <row r="2102" spans="19:20" ht="15">
      <c r="S2102" s="56"/>
      <c r="T2102" s="56"/>
    </row>
    <row r="2103" spans="19:20" ht="15">
      <c r="S2103" s="56"/>
      <c r="T2103" s="56"/>
    </row>
    <row r="2104" spans="19:20" ht="15">
      <c r="S2104" s="56"/>
      <c r="T2104" s="56"/>
    </row>
    <row r="2105" spans="19:20" ht="15">
      <c r="S2105" s="56"/>
      <c r="T2105" s="56"/>
    </row>
    <row r="2106" spans="19:20" ht="15">
      <c r="S2106" s="56"/>
      <c r="T2106" s="56"/>
    </row>
    <row r="2107" spans="19:20" ht="15">
      <c r="S2107" s="56"/>
      <c r="T2107" s="56"/>
    </row>
    <row r="2108" spans="19:20" ht="15">
      <c r="S2108" s="56"/>
      <c r="T2108" s="56"/>
    </row>
    <row r="2109" spans="19:20" ht="15">
      <c r="S2109" s="56"/>
      <c r="T2109" s="56"/>
    </row>
    <row r="2110" spans="19:20" ht="15">
      <c r="S2110" s="56"/>
      <c r="T2110" s="56"/>
    </row>
    <row r="2111" spans="19:20" ht="15">
      <c r="S2111" s="56"/>
      <c r="T2111" s="56"/>
    </row>
    <row r="2112" spans="19:20" ht="15">
      <c r="S2112" s="56"/>
      <c r="T2112" s="56"/>
    </row>
    <row r="2113" spans="19:20" ht="15">
      <c r="S2113" s="56"/>
      <c r="T2113" s="56"/>
    </row>
    <row r="2114" spans="19:20" ht="15">
      <c r="S2114" s="56"/>
      <c r="T2114" s="56"/>
    </row>
    <row r="2115" spans="19:20" ht="15">
      <c r="S2115" s="56"/>
      <c r="T2115" s="56"/>
    </row>
    <row r="2116" spans="19:20" ht="15">
      <c r="S2116" s="56"/>
      <c r="T2116" s="56"/>
    </row>
    <row r="2117" spans="19:20" ht="15">
      <c r="S2117" s="56"/>
      <c r="T2117" s="56"/>
    </row>
    <row r="2118" spans="19:20" ht="15">
      <c r="S2118" s="56"/>
      <c r="T2118" s="56"/>
    </row>
    <row r="2119" spans="19:20" ht="15">
      <c r="S2119" s="56"/>
      <c r="T2119" s="56"/>
    </row>
    <row r="2120" spans="19:20" ht="15">
      <c r="S2120" s="56"/>
      <c r="T2120" s="56"/>
    </row>
    <row r="2121" spans="19:20" ht="15">
      <c r="S2121" s="56"/>
      <c r="T2121" s="56"/>
    </row>
    <row r="2122" spans="19:20" ht="15">
      <c r="S2122" s="56"/>
      <c r="T2122" s="56"/>
    </row>
    <row r="2123" spans="19:20" ht="15">
      <c r="S2123" s="56"/>
      <c r="T2123" s="56"/>
    </row>
    <row r="2124" spans="19:20" ht="15">
      <c r="S2124" s="56"/>
      <c r="T2124" s="56"/>
    </row>
    <row r="2125" spans="19:20" ht="15">
      <c r="S2125" s="56"/>
      <c r="T2125" s="56"/>
    </row>
    <row r="2126" spans="19:20" ht="15">
      <c r="S2126" s="56"/>
      <c r="T2126" s="56"/>
    </row>
    <row r="2127" spans="19:20" ht="15">
      <c r="S2127" s="56"/>
      <c r="T2127" s="56"/>
    </row>
    <row r="2128" spans="19:20" ht="15">
      <c r="S2128" s="56"/>
      <c r="T2128" s="56"/>
    </row>
    <row r="2129" spans="19:20" ht="15">
      <c r="S2129" s="56"/>
      <c r="T2129" s="56"/>
    </row>
    <row r="2130" spans="19:20" ht="15">
      <c r="S2130" s="56"/>
      <c r="T2130" s="56"/>
    </row>
    <row r="2131" spans="19:20" ht="15">
      <c r="S2131" s="56"/>
      <c r="T2131" s="56"/>
    </row>
    <row r="2132" spans="19:20" ht="15">
      <c r="S2132" s="56"/>
      <c r="T2132" s="56"/>
    </row>
    <row r="2133" spans="19:20" ht="15">
      <c r="S2133" s="56"/>
      <c r="T2133" s="56"/>
    </row>
    <row r="2134" spans="19:20" ht="15">
      <c r="S2134" s="56"/>
      <c r="T2134" s="56"/>
    </row>
    <row r="2135" spans="19:20" ht="15">
      <c r="S2135" s="56"/>
      <c r="T2135" s="56"/>
    </row>
    <row r="2136" spans="19:20" ht="15">
      <c r="S2136" s="56"/>
      <c r="T2136" s="56"/>
    </row>
    <row r="2137" spans="19:20" ht="15">
      <c r="S2137" s="56"/>
      <c r="T2137" s="56"/>
    </row>
    <row r="2138" spans="19:20" ht="15">
      <c r="S2138" s="56"/>
      <c r="T2138" s="56"/>
    </row>
    <row r="2139" spans="19:20" ht="15">
      <c r="S2139" s="56"/>
      <c r="T2139" s="56"/>
    </row>
    <row r="2140" spans="19:20" ht="15">
      <c r="S2140" s="56"/>
      <c r="T2140" s="56"/>
    </row>
    <row r="2141" spans="19:20" ht="15">
      <c r="S2141" s="56"/>
      <c r="T2141" s="56"/>
    </row>
    <row r="2142" spans="19:20" ht="15">
      <c r="S2142" s="56"/>
      <c r="T2142" s="56"/>
    </row>
    <row r="2143" spans="19:20" ht="15">
      <c r="S2143" s="56"/>
      <c r="T2143" s="56"/>
    </row>
    <row r="2144" spans="19:20" ht="15">
      <c r="S2144" s="56"/>
      <c r="T2144" s="56"/>
    </row>
    <row r="2145" spans="19:20" ht="15">
      <c r="S2145" s="56"/>
      <c r="T2145" s="56"/>
    </row>
    <row r="2146" spans="19:20" ht="15">
      <c r="S2146" s="56"/>
      <c r="T2146" s="56"/>
    </row>
    <row r="2147" spans="19:20" ht="15">
      <c r="S2147" s="56"/>
      <c r="T2147" s="56"/>
    </row>
    <row r="2148" spans="19:20" ht="15">
      <c r="S2148" s="56"/>
      <c r="T2148" s="56"/>
    </row>
    <row r="2149" spans="19:20" ht="15">
      <c r="S2149" s="56"/>
      <c r="T2149" s="56"/>
    </row>
    <row r="2150" spans="19:20" ht="15">
      <c r="S2150" s="56"/>
      <c r="T2150" s="56"/>
    </row>
    <row r="2151" spans="19:20" ht="15">
      <c r="S2151" s="56"/>
      <c r="T2151" s="56"/>
    </row>
    <row r="2152" spans="19:20" ht="15">
      <c r="S2152" s="56"/>
      <c r="T2152" s="56"/>
    </row>
    <row r="2153" spans="19:20" ht="15">
      <c r="S2153" s="56"/>
      <c r="T2153" s="56"/>
    </row>
    <row r="2154" spans="19:20" ht="15">
      <c r="S2154" s="56"/>
      <c r="T2154" s="56"/>
    </row>
    <row r="2155" spans="19:20" ht="15">
      <c r="S2155" s="56"/>
      <c r="T2155" s="56"/>
    </row>
    <row r="2156" spans="19:20" ht="15">
      <c r="S2156" s="56"/>
      <c r="T2156" s="56"/>
    </row>
    <row r="2157" spans="19:20" ht="15">
      <c r="S2157" s="56"/>
      <c r="T2157" s="56"/>
    </row>
    <row r="2158" spans="19:20" ht="15">
      <c r="S2158" s="56"/>
      <c r="T2158" s="56"/>
    </row>
    <row r="2159" spans="19:20" ht="15">
      <c r="S2159" s="56"/>
      <c r="T2159" s="56"/>
    </row>
    <row r="2160" spans="19:20" ht="15">
      <c r="S2160" s="56"/>
      <c r="T2160" s="56"/>
    </row>
    <row r="2161" spans="19:20" ht="15">
      <c r="S2161" s="56"/>
      <c r="T2161" s="56"/>
    </row>
    <row r="2162" spans="19:20" ht="15">
      <c r="S2162" s="56"/>
      <c r="T2162" s="56"/>
    </row>
    <row r="2163" spans="19:20" ht="15">
      <c r="S2163" s="56"/>
      <c r="T2163" s="56"/>
    </row>
    <row r="2164" spans="19:20" ht="15">
      <c r="S2164" s="56"/>
      <c r="T2164" s="56"/>
    </row>
    <row r="2165" spans="19:20" ht="15">
      <c r="S2165" s="56"/>
      <c r="T2165" s="56"/>
    </row>
    <row r="2166" spans="19:20" ht="15">
      <c r="S2166" s="56"/>
      <c r="T2166" s="56"/>
    </row>
    <row r="2167" spans="19:20" ht="15">
      <c r="S2167" s="56"/>
      <c r="T2167" s="56"/>
    </row>
    <row r="2168" spans="19:20" ht="15">
      <c r="S2168" s="56"/>
      <c r="T2168" s="56"/>
    </row>
    <row r="2169" spans="19:20" ht="15">
      <c r="S2169" s="56"/>
      <c r="T2169" s="56"/>
    </row>
    <row r="2170" spans="19:20" ht="15">
      <c r="S2170" s="56"/>
      <c r="T2170" s="56"/>
    </row>
    <row r="2171" spans="19:20" ht="15">
      <c r="S2171" s="56"/>
      <c r="T2171" s="56"/>
    </row>
    <row r="2172" spans="19:20" ht="15">
      <c r="S2172" s="56"/>
      <c r="T2172" s="56"/>
    </row>
    <row r="2173" spans="19:20" ht="15">
      <c r="S2173" s="56"/>
      <c r="T2173" s="56"/>
    </row>
    <row r="2174" spans="19:20" ht="15">
      <c r="S2174" s="56"/>
      <c r="T2174" s="56"/>
    </row>
    <row r="2175" spans="19:20" ht="15">
      <c r="S2175" s="56"/>
      <c r="T2175" s="56"/>
    </row>
    <row r="2176" spans="19:20" ht="15">
      <c r="S2176" s="56"/>
      <c r="T2176" s="56"/>
    </row>
    <row r="2177" spans="19:20" ht="15">
      <c r="S2177" s="56"/>
      <c r="T2177" s="56"/>
    </row>
    <row r="2178" spans="19:20" ht="15">
      <c r="S2178" s="56"/>
      <c r="T2178" s="56"/>
    </row>
    <row r="2179" spans="19:20" ht="15">
      <c r="S2179" s="56"/>
      <c r="T2179" s="56"/>
    </row>
    <row r="2180" spans="19:20" ht="15">
      <c r="S2180" s="56"/>
      <c r="T2180" s="56"/>
    </row>
    <row r="2181" spans="19:20" ht="15">
      <c r="S2181" s="56"/>
      <c r="T2181" s="56"/>
    </row>
    <row r="2182" spans="19:20" ht="15">
      <c r="S2182" s="56"/>
      <c r="T2182" s="56"/>
    </row>
    <row r="2183" spans="19:20" ht="15">
      <c r="S2183" s="56"/>
      <c r="T2183" s="56"/>
    </row>
    <row r="2184" spans="19:20" ht="15">
      <c r="S2184" s="56"/>
      <c r="T2184" s="56"/>
    </row>
    <row r="2185" spans="19:20" ht="15">
      <c r="S2185" s="56"/>
      <c r="T2185" s="56"/>
    </row>
    <row r="2186" spans="19:20" ht="15">
      <c r="S2186" s="56"/>
      <c r="T2186" s="56"/>
    </row>
    <row r="2187" spans="19:20" ht="15">
      <c r="S2187" s="56"/>
      <c r="T2187" s="56"/>
    </row>
    <row r="2188" spans="19:20" ht="15">
      <c r="S2188" s="56"/>
      <c r="T2188" s="56"/>
    </row>
    <row r="2189" spans="19:20" ht="15">
      <c r="S2189" s="56"/>
      <c r="T2189" s="56"/>
    </row>
    <row r="2190" spans="19:20" ht="15">
      <c r="S2190" s="56"/>
      <c r="T2190" s="56"/>
    </row>
    <row r="2191" spans="19:20" ht="15">
      <c r="S2191" s="56"/>
      <c r="T2191" s="56"/>
    </row>
    <row r="2192" spans="19:20" ht="15">
      <c r="S2192" s="56"/>
      <c r="T2192" s="56"/>
    </row>
    <row r="2193" spans="19:20" ht="15">
      <c r="S2193" s="56"/>
      <c r="T2193" s="56"/>
    </row>
    <row r="2194" spans="19:20" ht="15">
      <c r="S2194" s="56"/>
      <c r="T2194" s="56"/>
    </row>
    <row r="2195" spans="19:20" ht="15">
      <c r="S2195" s="56"/>
      <c r="T2195" s="56"/>
    </row>
    <row r="2196" spans="19:20" ht="15">
      <c r="S2196" s="56"/>
      <c r="T2196" s="56"/>
    </row>
    <row r="2197" spans="19:20" ht="15">
      <c r="S2197" s="56"/>
      <c r="T2197" s="56"/>
    </row>
    <row r="2198" spans="19:20" ht="15">
      <c r="S2198" s="56"/>
      <c r="T2198" s="56"/>
    </row>
    <row r="2199" spans="19:20" ht="15">
      <c r="S2199" s="56"/>
      <c r="T2199" s="56"/>
    </row>
    <row r="2200" spans="19:20" ht="15">
      <c r="S2200" s="56"/>
      <c r="T2200" s="56"/>
    </row>
    <row r="2201" spans="19:20" ht="15">
      <c r="S2201" s="56"/>
      <c r="T2201" s="56"/>
    </row>
    <row r="2202" spans="19:20" ht="15">
      <c r="S2202" s="56"/>
      <c r="T2202" s="56"/>
    </row>
    <row r="2203" spans="19:20" ht="15">
      <c r="S2203" s="56"/>
      <c r="T2203" s="56"/>
    </row>
    <row r="2204" spans="19:20" ht="15">
      <c r="S2204" s="56"/>
      <c r="T2204" s="56"/>
    </row>
    <row r="2205" spans="19:20" ht="15">
      <c r="S2205" s="56"/>
      <c r="T2205" s="56"/>
    </row>
    <row r="2206" spans="19:20" ht="15">
      <c r="S2206" s="56"/>
      <c r="T2206" s="56"/>
    </row>
    <row r="2207" spans="19:20" ht="15">
      <c r="S2207" s="56"/>
      <c r="T2207" s="56"/>
    </row>
    <row r="2208" spans="19:20" ht="15">
      <c r="S2208" s="56"/>
      <c r="T2208" s="56"/>
    </row>
    <row r="2209" spans="19:20" ht="15">
      <c r="S2209" s="56"/>
      <c r="T2209" s="56"/>
    </row>
    <row r="2210" spans="19:20" ht="15">
      <c r="S2210" s="56"/>
      <c r="T2210" s="56"/>
    </row>
    <row r="2211" spans="19:20" ht="15">
      <c r="S2211" s="56"/>
      <c r="T2211" s="56"/>
    </row>
    <row r="2212" spans="19:20" ht="15">
      <c r="S2212" s="56"/>
      <c r="T2212" s="56"/>
    </row>
    <row r="2213" spans="19:20" ht="15">
      <c r="S2213" s="56"/>
      <c r="T2213" s="56"/>
    </row>
    <row r="2214" spans="19:20" ht="15">
      <c r="S2214" s="56"/>
      <c r="T2214" s="56"/>
    </row>
    <row r="2215" spans="19:20" ht="15">
      <c r="S2215" s="56"/>
      <c r="T2215" s="56"/>
    </row>
    <row r="2216" spans="19:20" ht="15">
      <c r="S2216" s="56"/>
      <c r="T2216" s="56"/>
    </row>
    <row r="2217" spans="19:20" ht="15">
      <c r="S2217" s="56"/>
      <c r="T2217" s="56"/>
    </row>
    <row r="2218" spans="19:20" ht="15">
      <c r="S2218" s="56"/>
      <c r="T2218" s="56"/>
    </row>
    <row r="2219" spans="19:20" ht="15">
      <c r="S2219" s="56"/>
      <c r="T2219" s="56"/>
    </row>
    <row r="2220" spans="19:20" ht="15">
      <c r="S2220" s="56"/>
      <c r="T2220" s="56"/>
    </row>
    <row r="2221" spans="19:20" ht="15">
      <c r="S2221" s="56"/>
      <c r="T2221" s="56"/>
    </row>
    <row r="2222" spans="19:20" ht="15">
      <c r="S2222" s="56"/>
      <c r="T2222" s="56"/>
    </row>
    <row r="2223" spans="19:20" ht="15">
      <c r="S2223" s="56"/>
      <c r="T2223" s="56"/>
    </row>
    <row r="2224" spans="19:20" ht="15">
      <c r="S2224" s="56"/>
      <c r="T2224" s="56"/>
    </row>
    <row r="2225" spans="19:20" ht="15">
      <c r="S2225" s="56"/>
      <c r="T2225" s="56"/>
    </row>
    <row r="2226" spans="19:20" ht="15">
      <c r="S2226" s="56"/>
      <c r="T2226" s="56"/>
    </row>
    <row r="2227" spans="19:20" ht="15">
      <c r="S2227" s="56"/>
      <c r="T2227" s="56"/>
    </row>
    <row r="2228" spans="19:20" ht="15">
      <c r="S2228" s="56"/>
      <c r="T2228" s="56"/>
    </row>
    <row r="2229" spans="19:20" ht="15">
      <c r="S2229" s="56"/>
      <c r="T2229" s="56"/>
    </row>
    <row r="2230" spans="19:20" ht="15">
      <c r="S2230" s="56"/>
      <c r="T2230" s="56"/>
    </row>
    <row r="2231" spans="19:20" ht="15">
      <c r="S2231" s="56"/>
      <c r="T2231" s="56"/>
    </row>
    <row r="2232" spans="19:20" ht="15">
      <c r="S2232" s="56"/>
      <c r="T2232" s="56"/>
    </row>
    <row r="2233" spans="19:20" ht="15">
      <c r="S2233" s="56"/>
      <c r="T2233" s="56"/>
    </row>
    <row r="2234" spans="19:20" ht="15">
      <c r="S2234" s="56"/>
      <c r="T2234" s="56"/>
    </row>
    <row r="2235" spans="19:20" ht="15">
      <c r="S2235" s="56"/>
      <c r="T2235" s="56"/>
    </row>
    <row r="2236" spans="19:20" ht="15">
      <c r="S2236" s="56"/>
      <c r="T2236" s="56"/>
    </row>
    <row r="2237" spans="19:20" ht="15">
      <c r="S2237" s="56"/>
      <c r="T2237" s="56"/>
    </row>
    <row r="2238" spans="19:20" ht="15">
      <c r="S2238" s="56"/>
      <c r="T2238" s="56"/>
    </row>
    <row r="2239" spans="19:20" ht="15">
      <c r="S2239" s="56"/>
      <c r="T2239" s="56"/>
    </row>
    <row r="2240" spans="19:20" ht="15">
      <c r="S2240" s="56"/>
      <c r="T2240" s="56"/>
    </row>
    <row r="2241" spans="19:20" ht="15">
      <c r="S2241" s="56"/>
      <c r="T2241" s="56"/>
    </row>
    <row r="2242" spans="19:20" ht="15">
      <c r="S2242" s="56"/>
      <c r="T2242" s="56"/>
    </row>
    <row r="2243" spans="19:20" ht="15">
      <c r="S2243" s="56"/>
      <c r="T2243" s="56"/>
    </row>
    <row r="2244" spans="19:20" ht="15">
      <c r="S2244" s="56"/>
      <c r="T2244" s="56"/>
    </row>
    <row r="2245" spans="19:20" ht="15">
      <c r="S2245" s="56"/>
      <c r="T2245" s="56"/>
    </row>
    <row r="2246" spans="19:20" ht="15">
      <c r="S2246" s="56"/>
      <c r="T2246" s="56"/>
    </row>
    <row r="2247" spans="19:20" ht="15">
      <c r="S2247" s="56"/>
      <c r="T2247" s="56"/>
    </row>
    <row r="2248" spans="19:20" ht="15">
      <c r="S2248" s="56"/>
      <c r="T2248" s="56"/>
    </row>
    <row r="2249" spans="19:20" ht="15">
      <c r="S2249" s="56"/>
      <c r="T2249" s="56"/>
    </row>
    <row r="2250" spans="19:20" ht="15">
      <c r="S2250" s="56"/>
      <c r="T2250" s="56"/>
    </row>
    <row r="2251" spans="19:20" ht="15">
      <c r="S2251" s="56"/>
      <c r="T2251" s="56"/>
    </row>
    <row r="2252" spans="19:20" ht="15">
      <c r="S2252" s="56"/>
      <c r="T2252" s="56"/>
    </row>
    <row r="2253" spans="19:20" ht="15">
      <c r="S2253" s="56"/>
      <c r="T2253" s="56"/>
    </row>
    <row r="2254" spans="19:20" ht="15">
      <c r="S2254" s="56"/>
      <c r="T2254" s="56"/>
    </row>
    <row r="2255" spans="19:20" ht="15">
      <c r="S2255" s="56"/>
      <c r="T2255" s="56"/>
    </row>
    <row r="2256" spans="19:20" ht="15">
      <c r="S2256" s="56"/>
      <c r="T2256" s="56"/>
    </row>
    <row r="2257" spans="19:20" ht="15">
      <c r="S2257" s="56"/>
      <c r="T2257" s="56"/>
    </row>
    <row r="2258" spans="19:20" ht="15">
      <c r="S2258" s="56"/>
      <c r="T2258" s="56"/>
    </row>
    <row r="2259" spans="19:20" ht="15">
      <c r="S2259" s="56"/>
      <c r="T2259" s="56"/>
    </row>
    <row r="2260" spans="19:20" ht="15">
      <c r="S2260" s="56"/>
      <c r="T2260" s="56"/>
    </row>
    <row r="2261" spans="19:20" ht="15">
      <c r="S2261" s="56"/>
      <c r="T2261" s="56"/>
    </row>
    <row r="2262" spans="19:20" ht="15">
      <c r="S2262" s="56"/>
      <c r="T2262" s="56"/>
    </row>
    <row r="2263" spans="19:20" ht="15">
      <c r="S2263" s="56"/>
      <c r="T2263" s="56"/>
    </row>
    <row r="2264" spans="19:20" ht="15">
      <c r="S2264" s="56"/>
      <c r="T2264" s="56"/>
    </row>
    <row r="2265" spans="19:20" ht="15">
      <c r="S2265" s="56"/>
      <c r="T2265" s="56"/>
    </row>
    <row r="2266" spans="19:20" ht="15">
      <c r="S2266" s="56"/>
      <c r="T2266" s="56"/>
    </row>
    <row r="2267" spans="19:20" ht="15">
      <c r="S2267" s="56"/>
      <c r="T2267" s="56"/>
    </row>
    <row r="2268" spans="19:20" ht="15">
      <c r="S2268" s="56"/>
      <c r="T2268" s="56"/>
    </row>
    <row r="2269" spans="19:20" ht="15">
      <c r="S2269" s="56"/>
      <c r="T2269" s="56"/>
    </row>
    <row r="2270" spans="19:20" ht="15">
      <c r="S2270" s="56"/>
      <c r="T2270" s="56"/>
    </row>
    <row r="2271" spans="19:20" ht="15">
      <c r="S2271" s="56"/>
      <c r="T2271" s="56"/>
    </row>
    <row r="2272" spans="19:20" ht="15">
      <c r="S2272" s="56"/>
      <c r="T2272" s="56"/>
    </row>
    <row r="2273" spans="19:20" ht="15">
      <c r="S2273" s="56"/>
      <c r="T2273" s="56"/>
    </row>
    <row r="2274" spans="19:20" ht="15">
      <c r="S2274" s="56"/>
      <c r="T2274" s="56"/>
    </row>
    <row r="2275" spans="19:20" ht="15">
      <c r="S2275" s="56"/>
      <c r="T2275" s="56"/>
    </row>
    <row r="2276" spans="19:20" ht="15">
      <c r="S2276" s="56"/>
      <c r="T2276" s="56"/>
    </row>
    <row r="2277" spans="19:20" ht="15">
      <c r="S2277" s="56"/>
      <c r="T2277" s="56"/>
    </row>
    <row r="2278" spans="19:20" ht="15">
      <c r="S2278" s="56"/>
      <c r="T2278" s="56"/>
    </row>
    <row r="2279" spans="19:20" ht="15">
      <c r="S2279" s="56"/>
      <c r="T2279" s="56"/>
    </row>
    <row r="2280" spans="19:20" ht="15">
      <c r="S2280" s="56"/>
      <c r="T2280" s="56"/>
    </row>
    <row r="2281" spans="19:20" ht="15">
      <c r="S2281" s="56"/>
      <c r="T2281" s="56"/>
    </row>
    <row r="2282" spans="19:20" ht="15">
      <c r="S2282" s="56"/>
      <c r="T2282" s="56"/>
    </row>
    <row r="2283" spans="19:20" ht="15">
      <c r="S2283" s="56"/>
      <c r="T2283" s="56"/>
    </row>
    <row r="2284" spans="19:20" ht="15">
      <c r="S2284" s="56"/>
      <c r="T2284" s="56"/>
    </row>
    <row r="2285" spans="19:20" ht="15">
      <c r="S2285" s="56"/>
      <c r="T2285" s="56"/>
    </row>
    <row r="2286" spans="19:20" ht="15">
      <c r="S2286" s="56"/>
      <c r="T2286" s="56"/>
    </row>
    <row r="2287" spans="19:20" ht="15">
      <c r="S2287" s="56"/>
      <c r="T2287" s="56"/>
    </row>
    <row r="2288" spans="19:20" ht="15">
      <c r="S2288" s="56"/>
      <c r="T2288" s="56"/>
    </row>
    <row r="2289" spans="19:20" ht="15">
      <c r="S2289" s="56"/>
      <c r="T2289" s="56"/>
    </row>
    <row r="2290" spans="19:20" ht="15">
      <c r="S2290" s="56"/>
      <c r="T2290" s="56"/>
    </row>
    <row r="2291" spans="19:20" ht="15">
      <c r="S2291" s="56"/>
      <c r="T2291" s="56"/>
    </row>
    <row r="2292" spans="19:20" ht="15">
      <c r="S2292" s="56"/>
      <c r="T2292" s="56"/>
    </row>
    <row r="2293" spans="19:20" ht="15">
      <c r="S2293" s="56"/>
      <c r="T2293" s="56"/>
    </row>
    <row r="2294" spans="19:20" ht="15">
      <c r="S2294" s="56"/>
      <c r="T2294" s="56"/>
    </row>
    <row r="2295" spans="19:20" ht="15">
      <c r="S2295" s="56"/>
      <c r="T2295" s="56"/>
    </row>
    <row r="2296" spans="19:20" ht="15">
      <c r="S2296" s="56"/>
      <c r="T2296" s="56"/>
    </row>
    <row r="2297" spans="19:20" ht="15">
      <c r="S2297" s="56"/>
      <c r="T2297" s="56"/>
    </row>
    <row r="2298" spans="19:20" ht="15">
      <c r="S2298" s="56"/>
      <c r="T2298" s="56"/>
    </row>
    <row r="2299" spans="19:20" ht="15">
      <c r="S2299" s="56"/>
      <c r="T2299" s="56"/>
    </row>
    <row r="2300" spans="19:20" ht="15">
      <c r="S2300" s="56"/>
      <c r="T2300" s="56"/>
    </row>
    <row r="2301" spans="19:20" ht="15">
      <c r="S2301" s="56"/>
      <c r="T2301" s="56"/>
    </row>
    <row r="2302" spans="19:20" ht="15">
      <c r="S2302" s="56"/>
      <c r="T2302" s="56"/>
    </row>
    <row r="2303" spans="19:20" ht="15">
      <c r="S2303" s="56"/>
      <c r="T2303" s="56"/>
    </row>
    <row r="2304" spans="19:20" ht="15">
      <c r="S2304" s="56"/>
      <c r="T2304" s="56"/>
    </row>
    <row r="2305" spans="19:20" ht="15">
      <c r="S2305" s="56"/>
      <c r="T2305" s="56"/>
    </row>
    <row r="2306" spans="19:20" ht="15">
      <c r="S2306" s="56"/>
      <c r="T2306" s="56"/>
    </row>
    <row r="2307" spans="19:20" ht="15">
      <c r="S2307" s="56"/>
      <c r="T2307" s="56"/>
    </row>
    <row r="2308" spans="19:20" ht="15">
      <c r="S2308" s="56"/>
      <c r="T2308" s="56"/>
    </row>
    <row r="2309" spans="19:20" ht="15">
      <c r="S2309" s="56"/>
      <c r="T2309" s="56"/>
    </row>
    <row r="2310" spans="19:20" ht="15">
      <c r="S2310" s="56"/>
      <c r="T2310" s="56"/>
    </row>
    <row r="2311" spans="19:20" ht="15">
      <c r="S2311" s="56"/>
      <c r="T2311" s="56"/>
    </row>
    <row r="2312" spans="19:20" ht="15">
      <c r="S2312" s="56"/>
      <c r="T2312" s="56"/>
    </row>
    <row r="2313" spans="19:20" ht="15">
      <c r="S2313" s="56"/>
      <c r="T2313" s="56"/>
    </row>
    <row r="2314" spans="19:20" ht="15">
      <c r="S2314" s="56"/>
      <c r="T2314" s="56"/>
    </row>
    <row r="2315" spans="19:20" ht="15">
      <c r="S2315" s="56"/>
      <c r="T2315" s="56"/>
    </row>
    <row r="2316" spans="19:20" ht="15">
      <c r="S2316" s="56"/>
      <c r="T2316" s="56"/>
    </row>
    <row r="2317" spans="19:20" ht="15">
      <c r="S2317" s="56"/>
      <c r="T2317" s="56"/>
    </row>
    <row r="2318" spans="19:20" ht="15">
      <c r="S2318" s="56"/>
      <c r="T2318" s="56"/>
    </row>
    <row r="2319" spans="19:20" ht="15">
      <c r="S2319" s="56"/>
      <c r="T2319" s="56"/>
    </row>
    <row r="2320" spans="19:20" ht="15">
      <c r="S2320" s="56"/>
      <c r="T2320" s="56"/>
    </row>
    <row r="2321" spans="19:20" ht="15">
      <c r="S2321" s="56"/>
      <c r="T2321" s="56"/>
    </row>
    <row r="2322" spans="19:20" ht="15">
      <c r="S2322" s="56"/>
      <c r="T2322" s="56"/>
    </row>
    <row r="2323" spans="19:20" ht="15">
      <c r="S2323" s="56"/>
      <c r="T2323" s="56"/>
    </row>
    <row r="2324" spans="19:20" ht="15">
      <c r="S2324" s="56"/>
      <c r="T2324" s="56"/>
    </row>
    <row r="2325" spans="19:20" ht="15">
      <c r="S2325" s="56"/>
      <c r="T2325" s="56"/>
    </row>
    <row r="2326" spans="19:20" ht="15">
      <c r="S2326" s="56"/>
      <c r="T2326" s="56"/>
    </row>
    <row r="2327" spans="19:20" ht="15">
      <c r="S2327" s="56"/>
      <c r="T2327" s="56"/>
    </row>
    <row r="2328" spans="19:20" ht="15">
      <c r="S2328" s="56"/>
      <c r="T2328" s="56"/>
    </row>
    <row r="2329" spans="19:20" ht="15">
      <c r="S2329" s="56"/>
      <c r="T2329" s="56"/>
    </row>
    <row r="2330" spans="19:20" ht="15">
      <c r="S2330" s="56"/>
      <c r="T2330" s="56"/>
    </row>
    <row r="2331" spans="19:20" ht="15">
      <c r="S2331" s="56"/>
      <c r="T2331" s="56"/>
    </row>
    <row r="2332" spans="19:20" ht="15">
      <c r="S2332" s="56"/>
      <c r="T2332" s="56"/>
    </row>
    <row r="2333" spans="19:20" ht="15">
      <c r="S2333" s="56"/>
      <c r="T2333" s="56"/>
    </row>
    <row r="2334" spans="19:20" ht="15">
      <c r="S2334" s="56"/>
      <c r="T2334" s="56"/>
    </row>
    <row r="2335" spans="19:20" ht="15">
      <c r="S2335" s="56"/>
      <c r="T2335" s="56"/>
    </row>
    <row r="2336" spans="19:20" ht="15">
      <c r="S2336" s="56"/>
      <c r="T2336" s="56"/>
    </row>
    <row r="2337" spans="19:20" ht="15">
      <c r="S2337" s="56"/>
      <c r="T2337" s="56"/>
    </row>
    <row r="2338" spans="19:20" ht="15">
      <c r="S2338" s="56"/>
      <c r="T2338" s="56"/>
    </row>
    <row r="2339" spans="19:20" ht="15">
      <c r="S2339" s="56"/>
      <c r="T2339" s="56"/>
    </row>
    <row r="2340" spans="19:20" ht="15">
      <c r="S2340" s="56"/>
      <c r="T2340" s="56"/>
    </row>
    <row r="2341" spans="19:20" ht="15">
      <c r="S2341" s="56"/>
      <c r="T2341" s="56"/>
    </row>
    <row r="2342" spans="19:20" ht="15">
      <c r="S2342" s="56"/>
      <c r="T2342" s="56"/>
    </row>
    <row r="2343" spans="19:20" ht="15">
      <c r="S2343" s="56"/>
      <c r="T2343" s="56"/>
    </row>
    <row r="2344" spans="19:20" ht="15">
      <c r="S2344" s="56"/>
      <c r="T2344" s="56"/>
    </row>
    <row r="2345" spans="19:20" ht="15">
      <c r="S2345" s="56"/>
      <c r="T2345" s="56"/>
    </row>
    <row r="2346" spans="19:20" ht="15">
      <c r="S2346" s="56"/>
      <c r="T2346" s="56"/>
    </row>
    <row r="2347" spans="19:20" ht="15">
      <c r="S2347" s="56"/>
      <c r="T2347" s="56"/>
    </row>
    <row r="2348" spans="19:20" ht="15">
      <c r="S2348" s="56"/>
      <c r="T2348" s="56"/>
    </row>
    <row r="2349" spans="19:20" ht="15">
      <c r="S2349" s="56"/>
      <c r="T2349" s="56"/>
    </row>
    <row r="2350" spans="19:20" ht="15">
      <c r="S2350" s="56"/>
      <c r="T2350" s="56"/>
    </row>
    <row r="2351" spans="19:20" ht="15">
      <c r="S2351" s="56"/>
      <c r="T2351" s="56"/>
    </row>
    <row r="2352" spans="19:20" ht="15">
      <c r="S2352" s="56"/>
      <c r="T2352" s="56"/>
    </row>
    <row r="2353" spans="19:20" ht="15">
      <c r="S2353" s="56"/>
      <c r="T2353" s="56"/>
    </row>
    <row r="2354" spans="19:20" ht="15">
      <c r="S2354" s="56"/>
      <c r="T2354" s="56"/>
    </row>
    <row r="2355" spans="19:20" ht="15">
      <c r="S2355" s="56"/>
      <c r="T2355" s="56"/>
    </row>
    <row r="2356" spans="19:20" ht="15">
      <c r="S2356" s="56"/>
      <c r="T2356" s="56"/>
    </row>
    <row r="2357" spans="19:20" ht="15">
      <c r="S2357" s="56"/>
      <c r="T2357" s="56"/>
    </row>
    <row r="2358" spans="19:20" ht="15">
      <c r="S2358" s="56"/>
      <c r="T2358" s="56"/>
    </row>
    <row r="2359" spans="19:20" ht="15">
      <c r="S2359" s="56"/>
      <c r="T2359" s="56"/>
    </row>
    <row r="2360" spans="19:20" ht="15">
      <c r="S2360" s="56"/>
      <c r="T2360" s="56"/>
    </row>
    <row r="2361" spans="19:20" ht="15">
      <c r="S2361" s="56"/>
      <c r="T2361" s="56"/>
    </row>
    <row r="2362" spans="19:20" ht="15">
      <c r="S2362" s="56"/>
      <c r="T2362" s="56"/>
    </row>
    <row r="2363" spans="19:20" ht="15">
      <c r="S2363" s="56"/>
      <c r="T2363" s="56"/>
    </row>
    <row r="2364" spans="19:20" ht="15">
      <c r="S2364" s="56"/>
      <c r="T2364" s="56"/>
    </row>
    <row r="2365" spans="19:20" ht="15">
      <c r="S2365" s="56"/>
      <c r="T2365" s="56"/>
    </row>
    <row r="2366" spans="19:20" ht="15">
      <c r="S2366" s="56"/>
      <c r="T2366" s="56"/>
    </row>
    <row r="2367" spans="19:20" ht="15">
      <c r="S2367" s="56"/>
      <c r="T2367" s="56"/>
    </row>
    <row r="2368" spans="19:20" ht="15">
      <c r="S2368" s="56"/>
      <c r="T2368" s="56"/>
    </row>
    <row r="2369" spans="19:20" ht="15">
      <c r="S2369" s="56"/>
      <c r="T2369" s="56"/>
    </row>
    <row r="2370" spans="19:20" ht="15">
      <c r="S2370" s="56"/>
      <c r="T2370" s="56"/>
    </row>
    <row r="2371" spans="19:20" ht="15">
      <c r="S2371" s="56"/>
      <c r="T2371" s="56"/>
    </row>
    <row r="2372" spans="19:20" ht="15">
      <c r="S2372" s="56"/>
      <c r="T2372" s="56"/>
    </row>
    <row r="2373" spans="19:20" ht="15">
      <c r="S2373" s="56"/>
      <c r="T2373" s="56"/>
    </row>
    <row r="2374" spans="19:20" ht="15">
      <c r="S2374" s="56"/>
      <c r="T2374" s="56"/>
    </row>
    <row r="2375" spans="19:20" ht="15">
      <c r="S2375" s="56"/>
      <c r="T2375" s="56"/>
    </row>
    <row r="2376" spans="19:20" ht="15">
      <c r="S2376" s="56"/>
      <c r="T2376" s="56"/>
    </row>
    <row r="2377" spans="19:20" ht="15">
      <c r="S2377" s="56"/>
      <c r="T2377" s="56"/>
    </row>
    <row r="2378" spans="19:20" ht="15">
      <c r="S2378" s="56"/>
      <c r="T2378" s="56"/>
    </row>
    <row r="2379" spans="19:20" ht="15">
      <c r="S2379" s="56"/>
      <c r="T2379" s="56"/>
    </row>
    <row r="2380" spans="19:20" ht="15">
      <c r="S2380" s="56"/>
      <c r="T2380" s="56"/>
    </row>
    <row r="2381" spans="19:20" ht="15">
      <c r="S2381" s="56"/>
      <c r="T2381" s="56"/>
    </row>
    <row r="2382" spans="19:20" ht="15">
      <c r="S2382" s="56"/>
      <c r="T2382" s="56"/>
    </row>
    <row r="2383" spans="19:20" ht="15">
      <c r="S2383" s="56"/>
      <c r="T2383" s="56"/>
    </row>
    <row r="2384" spans="19:20" ht="15">
      <c r="S2384" s="56"/>
      <c r="T2384" s="56"/>
    </row>
    <row r="2385" spans="19:20" ht="15">
      <c r="S2385" s="56"/>
      <c r="T2385" s="56"/>
    </row>
    <row r="2386" spans="19:20" ht="15">
      <c r="S2386" s="56"/>
      <c r="T2386" s="56"/>
    </row>
    <row r="2387" spans="19:20" ht="15">
      <c r="S2387" s="56"/>
      <c r="T2387" s="56"/>
    </row>
    <row r="2388" spans="19:20" ht="15">
      <c r="S2388" s="56"/>
      <c r="T2388" s="56"/>
    </row>
    <row r="2389" spans="19:20" ht="15">
      <c r="S2389" s="56"/>
      <c r="T2389" s="56"/>
    </row>
    <row r="2390" spans="19:20" ht="15">
      <c r="S2390" s="56"/>
      <c r="T2390" s="56"/>
    </row>
    <row r="2391" spans="19:20" ht="15">
      <c r="S2391" s="56"/>
      <c r="T2391" s="56"/>
    </row>
    <row r="2392" spans="19:20" ht="15">
      <c r="S2392" s="56"/>
      <c r="T2392" s="56"/>
    </row>
    <row r="2393" spans="19:20" ht="15">
      <c r="S2393" s="56"/>
      <c r="T2393" s="56"/>
    </row>
    <row r="2394" spans="19:20" ht="15">
      <c r="S2394" s="56"/>
      <c r="T2394" s="56"/>
    </row>
    <row r="2395" spans="19:20" ht="15">
      <c r="S2395" s="56"/>
      <c r="T2395" s="56"/>
    </row>
    <row r="2396" spans="19:20" ht="15">
      <c r="S2396" s="56"/>
      <c r="T2396" s="56"/>
    </row>
    <row r="2397" spans="19:20" ht="15">
      <c r="S2397" s="56"/>
      <c r="T2397" s="56"/>
    </row>
    <row r="2398" spans="19:20" ht="15">
      <c r="S2398" s="56"/>
      <c r="T2398" s="56"/>
    </row>
    <row r="2399" spans="19:20" ht="15">
      <c r="S2399" s="56"/>
      <c r="T2399" s="56"/>
    </row>
    <row r="2400" spans="19:20" ht="15">
      <c r="S2400" s="56"/>
      <c r="T2400" s="56"/>
    </row>
    <row r="2401" spans="19:20" ht="15">
      <c r="S2401" s="56"/>
      <c r="T2401" s="56"/>
    </row>
  </sheetData>
  <sortState ref="A4:T505">
    <sortCondition ref="E4:E505"/>
    <sortCondition ref="B4:B505"/>
  </sortState>
  <conditionalFormatting sqref="B1:B1048576">
    <cfRule type="duplicateValues" dxfId="54" priority="1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4"/>
  <sheetViews>
    <sheetView topLeftCell="A7" workbookViewId="0">
      <selection activeCell="A3" sqref="A3"/>
    </sheetView>
  </sheetViews>
  <sheetFormatPr defaultRowHeight="12"/>
  <cols>
    <col min="1" max="1" width="9.28515625" style="33" customWidth="1"/>
    <col min="2" max="2" width="5.42578125" style="33" bestFit="1" customWidth="1"/>
    <col min="3" max="3" width="9.5703125" style="33" bestFit="1" customWidth="1"/>
    <col min="4" max="4" width="33.28515625" style="33" bestFit="1" customWidth="1"/>
    <col min="5" max="5" width="8.140625" style="33" bestFit="1" customWidth="1"/>
    <col min="6" max="6" width="42.140625" style="33" bestFit="1" customWidth="1"/>
    <col min="7" max="7" width="11.7109375" style="33" bestFit="1" customWidth="1"/>
    <col min="8" max="8" width="9.28515625" style="33" bestFit="1" customWidth="1"/>
    <col min="9" max="9" width="10.140625" style="33" bestFit="1" customWidth="1"/>
    <col min="10" max="16384" width="9.140625" style="65"/>
  </cols>
  <sheetData>
    <row r="1" spans="1:9" ht="12" customHeight="1">
      <c r="A1" s="82" t="s">
        <v>746</v>
      </c>
      <c r="B1" s="82"/>
      <c r="C1" s="82"/>
      <c r="D1" s="82"/>
      <c r="E1" s="82"/>
      <c r="F1" s="82"/>
      <c r="G1" s="82"/>
      <c r="H1" s="82"/>
      <c r="I1" s="82"/>
    </row>
    <row r="2" spans="1:9" s="12" customFormat="1" ht="15" customHeight="1">
      <c r="A2" s="82"/>
      <c r="B2" s="82"/>
      <c r="C2" s="82"/>
      <c r="D2" s="82"/>
      <c r="E2" s="82"/>
      <c r="F2" s="82"/>
      <c r="G2" s="82"/>
      <c r="H2" s="82"/>
      <c r="I2" s="82"/>
    </row>
    <row r="3" spans="1:9" s="12" customFormat="1" ht="15.75" customHeight="1">
      <c r="A3" s="33"/>
      <c r="B3" s="33"/>
      <c r="C3" s="33"/>
      <c r="D3" s="33"/>
      <c r="E3" s="33"/>
      <c r="F3" s="33"/>
      <c r="G3" s="80"/>
      <c r="H3" s="80"/>
      <c r="I3" s="33"/>
    </row>
    <row r="4" spans="1:9" s="12" customFormat="1" ht="15.75" customHeight="1">
      <c r="A4" s="75" t="s">
        <v>579</v>
      </c>
      <c r="B4" s="75" t="s">
        <v>489</v>
      </c>
      <c r="C4" s="75" t="s">
        <v>490</v>
      </c>
      <c r="D4" s="75" t="s">
        <v>2</v>
      </c>
      <c r="E4" s="75" t="s">
        <v>722</v>
      </c>
      <c r="F4" s="75" t="s">
        <v>596</v>
      </c>
      <c r="G4" s="75" t="s">
        <v>597</v>
      </c>
      <c r="H4" s="75" t="s">
        <v>598</v>
      </c>
      <c r="I4" s="75" t="s">
        <v>599</v>
      </c>
    </row>
    <row r="5" spans="1:9" s="12" customFormat="1" ht="15.75" customHeight="1">
      <c r="A5" s="69">
        <v>1</v>
      </c>
      <c r="B5" s="69">
        <v>1</v>
      </c>
      <c r="C5" s="69">
        <v>897</v>
      </c>
      <c r="D5" s="72" t="s">
        <v>13</v>
      </c>
      <c r="E5" s="69">
        <v>1150</v>
      </c>
      <c r="F5" s="69" t="s">
        <v>727</v>
      </c>
      <c r="G5" s="70">
        <v>44440</v>
      </c>
      <c r="H5" s="71">
        <v>30</v>
      </c>
      <c r="I5" s="70">
        <v>44469</v>
      </c>
    </row>
    <row r="6" spans="1:9" s="12" customFormat="1" ht="15.75" customHeight="1">
      <c r="A6" s="69">
        <v>2</v>
      </c>
      <c r="B6" s="69">
        <v>1</v>
      </c>
      <c r="C6" s="69">
        <v>3317</v>
      </c>
      <c r="D6" s="72" t="s">
        <v>383</v>
      </c>
      <c r="E6" s="69">
        <v>1141</v>
      </c>
      <c r="F6" s="69" t="s">
        <v>728</v>
      </c>
      <c r="G6" s="70">
        <v>44440</v>
      </c>
      <c r="H6" s="71">
        <v>20</v>
      </c>
      <c r="I6" s="70">
        <v>44459</v>
      </c>
    </row>
    <row r="7" spans="1:9" s="12" customFormat="1" ht="15.75" customHeight="1">
      <c r="A7" s="69">
        <v>3</v>
      </c>
      <c r="B7" s="69">
        <v>1</v>
      </c>
      <c r="C7" s="69">
        <v>1631</v>
      </c>
      <c r="D7" s="72" t="s">
        <v>61</v>
      </c>
      <c r="E7" s="69">
        <v>1152</v>
      </c>
      <c r="F7" s="69" t="s">
        <v>729</v>
      </c>
      <c r="G7" s="70">
        <v>44440</v>
      </c>
      <c r="H7" s="71">
        <v>30</v>
      </c>
      <c r="I7" s="70">
        <v>44469</v>
      </c>
    </row>
    <row r="8" spans="1:9" s="12" customFormat="1" ht="15.75" customHeight="1">
      <c r="A8" s="69">
        <v>4</v>
      </c>
      <c r="B8" s="69">
        <v>1</v>
      </c>
      <c r="C8" s="69">
        <v>3067</v>
      </c>
      <c r="D8" s="72" t="s">
        <v>318</v>
      </c>
      <c r="E8" s="69">
        <v>1171</v>
      </c>
      <c r="F8" s="69" t="s">
        <v>730</v>
      </c>
      <c r="G8" s="70">
        <v>44440</v>
      </c>
      <c r="H8" s="71">
        <v>20</v>
      </c>
      <c r="I8" s="70">
        <v>44459</v>
      </c>
    </row>
    <row r="9" spans="1:9" s="12" customFormat="1" ht="15.75" customHeight="1">
      <c r="A9" s="69">
        <v>5</v>
      </c>
      <c r="B9" s="69">
        <v>1</v>
      </c>
      <c r="C9" s="69">
        <v>3049</v>
      </c>
      <c r="D9" s="72" t="s">
        <v>311</v>
      </c>
      <c r="E9" s="69">
        <v>1181</v>
      </c>
      <c r="F9" s="69" t="s">
        <v>731</v>
      </c>
      <c r="G9" s="70">
        <v>44440</v>
      </c>
      <c r="H9" s="71">
        <v>20</v>
      </c>
      <c r="I9" s="70">
        <v>44459</v>
      </c>
    </row>
    <row r="10" spans="1:9" s="12" customFormat="1" ht="15.75" customHeight="1">
      <c r="A10" s="69">
        <v>6</v>
      </c>
      <c r="B10" s="69">
        <v>2</v>
      </c>
      <c r="C10" s="69">
        <v>2525</v>
      </c>
      <c r="D10" s="72" t="s">
        <v>418</v>
      </c>
      <c r="E10" s="69">
        <v>2201</v>
      </c>
      <c r="F10" s="69" t="s">
        <v>732</v>
      </c>
      <c r="G10" s="70">
        <v>44440</v>
      </c>
      <c r="H10" s="71">
        <v>30</v>
      </c>
      <c r="I10" s="70">
        <v>44469</v>
      </c>
    </row>
    <row r="11" spans="1:9" s="12" customFormat="1" ht="15">
      <c r="A11" s="69">
        <v>7</v>
      </c>
      <c r="B11" s="69">
        <v>16</v>
      </c>
      <c r="C11" s="69">
        <v>2115</v>
      </c>
      <c r="D11" s="72" t="s">
        <v>438</v>
      </c>
      <c r="E11" s="69">
        <v>2209</v>
      </c>
      <c r="F11" s="69" t="s">
        <v>733</v>
      </c>
      <c r="G11" s="70">
        <v>44440</v>
      </c>
      <c r="H11" s="71">
        <v>20</v>
      </c>
      <c r="I11" s="70">
        <v>44459</v>
      </c>
    </row>
    <row r="12" spans="1:9" s="12" customFormat="1" ht="15">
      <c r="A12" s="69">
        <v>8</v>
      </c>
      <c r="B12" s="69">
        <v>1</v>
      </c>
      <c r="C12" s="69">
        <v>2503</v>
      </c>
      <c r="D12" s="72" t="s">
        <v>166</v>
      </c>
      <c r="E12" s="69">
        <v>1005</v>
      </c>
      <c r="F12" s="69" t="s">
        <v>734</v>
      </c>
      <c r="G12" s="70">
        <v>44440</v>
      </c>
      <c r="H12" s="71">
        <v>30</v>
      </c>
      <c r="I12" s="70">
        <v>44469</v>
      </c>
    </row>
    <row r="13" spans="1:9" s="12" customFormat="1" ht="15">
      <c r="A13" s="69">
        <v>9</v>
      </c>
      <c r="B13" s="69">
        <v>3</v>
      </c>
      <c r="C13" s="69">
        <v>3025</v>
      </c>
      <c r="D13" s="72" t="s">
        <v>480</v>
      </c>
      <c r="E13" s="69">
        <v>2202</v>
      </c>
      <c r="F13" s="69" t="s">
        <v>735</v>
      </c>
      <c r="G13" s="70">
        <v>44440</v>
      </c>
      <c r="H13" s="71">
        <v>30</v>
      </c>
      <c r="I13" s="70">
        <v>44469</v>
      </c>
    </row>
    <row r="14" spans="1:9" s="12" customFormat="1" ht="15">
      <c r="A14" s="69">
        <v>10</v>
      </c>
      <c r="B14" s="69">
        <v>1</v>
      </c>
      <c r="C14" s="69">
        <v>3258</v>
      </c>
      <c r="D14" s="72" t="s">
        <v>373</v>
      </c>
      <c r="E14" s="69">
        <v>4130</v>
      </c>
      <c r="F14" s="69" t="s">
        <v>736</v>
      </c>
      <c r="G14" s="70">
        <v>44440</v>
      </c>
      <c r="H14" s="71">
        <v>20</v>
      </c>
      <c r="I14" s="70">
        <v>44459</v>
      </c>
    </row>
    <row r="15" spans="1:9" s="12" customFormat="1" ht="15">
      <c r="A15" s="69">
        <v>11</v>
      </c>
      <c r="B15" s="69">
        <v>1</v>
      </c>
      <c r="C15" s="69">
        <v>2835</v>
      </c>
      <c r="D15" s="72" t="s">
        <v>479</v>
      </c>
      <c r="E15" s="69">
        <v>3122</v>
      </c>
      <c r="F15" s="69" t="s">
        <v>737</v>
      </c>
      <c r="G15" s="70">
        <v>44440</v>
      </c>
      <c r="H15" s="71">
        <v>30</v>
      </c>
      <c r="I15" s="70">
        <v>44469</v>
      </c>
    </row>
    <row r="16" spans="1:9" s="12" customFormat="1" ht="15">
      <c r="A16" s="69">
        <v>12</v>
      </c>
      <c r="B16" s="69">
        <v>1</v>
      </c>
      <c r="C16" s="69">
        <v>2526</v>
      </c>
      <c r="D16" s="72" t="s">
        <v>174</v>
      </c>
      <c r="E16" s="69">
        <v>1193</v>
      </c>
      <c r="F16" s="69" t="s">
        <v>738</v>
      </c>
      <c r="G16" s="70">
        <v>44440</v>
      </c>
      <c r="H16" s="71">
        <v>30</v>
      </c>
      <c r="I16" s="70">
        <v>44469</v>
      </c>
    </row>
    <row r="17" spans="1:9" ht="15">
      <c r="A17" s="69">
        <v>13</v>
      </c>
      <c r="B17" s="69">
        <v>1</v>
      </c>
      <c r="C17" s="69">
        <v>2371</v>
      </c>
      <c r="D17" s="72" t="s">
        <v>142</v>
      </c>
      <c r="E17" s="69">
        <v>1160</v>
      </c>
      <c r="F17" s="69" t="s">
        <v>739</v>
      </c>
      <c r="G17" s="70">
        <v>44441</v>
      </c>
      <c r="H17" s="71">
        <v>15</v>
      </c>
      <c r="I17" s="70">
        <v>44455</v>
      </c>
    </row>
    <row r="18" spans="1:9" ht="15">
      <c r="A18" s="69">
        <v>14</v>
      </c>
      <c r="B18" s="69">
        <v>10</v>
      </c>
      <c r="C18" s="69">
        <v>2974</v>
      </c>
      <c r="D18" s="72" t="s">
        <v>432</v>
      </c>
      <c r="E18" s="69">
        <v>2207</v>
      </c>
      <c r="F18" s="69" t="s">
        <v>740</v>
      </c>
      <c r="G18" s="70">
        <v>44447</v>
      </c>
      <c r="H18" s="71">
        <v>30</v>
      </c>
      <c r="I18" s="70">
        <v>44476</v>
      </c>
    </row>
    <row r="19" spans="1:9" ht="15">
      <c r="A19" s="69">
        <v>15</v>
      </c>
      <c r="B19" s="69">
        <v>1</v>
      </c>
      <c r="C19" s="69">
        <v>3134</v>
      </c>
      <c r="D19" s="72" t="s">
        <v>327</v>
      </c>
      <c r="E19" s="69">
        <v>4172</v>
      </c>
      <c r="F19" s="69" t="s">
        <v>741</v>
      </c>
      <c r="G19" s="70">
        <v>44447</v>
      </c>
      <c r="H19" s="71">
        <v>10</v>
      </c>
      <c r="I19" s="70">
        <v>44456</v>
      </c>
    </row>
    <row r="20" spans="1:9" ht="15">
      <c r="A20" s="69">
        <v>16</v>
      </c>
      <c r="B20" s="69">
        <v>1</v>
      </c>
      <c r="C20" s="69">
        <v>2791</v>
      </c>
      <c r="D20" s="72" t="s">
        <v>229</v>
      </c>
      <c r="E20" s="69">
        <v>3110</v>
      </c>
      <c r="F20" s="69" t="s">
        <v>742</v>
      </c>
      <c r="G20" s="70">
        <v>44447</v>
      </c>
      <c r="H20" s="71">
        <v>10</v>
      </c>
      <c r="I20" s="70">
        <v>44456</v>
      </c>
    </row>
    <row r="21" spans="1:9" ht="15">
      <c r="A21" s="69">
        <v>17</v>
      </c>
      <c r="B21" s="69">
        <v>1</v>
      </c>
      <c r="C21" s="69">
        <v>2942</v>
      </c>
      <c r="D21" s="72" t="s">
        <v>282</v>
      </c>
      <c r="E21" s="69">
        <v>3111</v>
      </c>
      <c r="F21" s="69" t="s">
        <v>743</v>
      </c>
      <c r="G21" s="70">
        <v>44447</v>
      </c>
      <c r="H21" s="71">
        <v>10</v>
      </c>
      <c r="I21" s="70">
        <v>44456</v>
      </c>
    </row>
    <row r="22" spans="1:9" ht="15">
      <c r="A22" s="69">
        <v>18</v>
      </c>
      <c r="B22" s="69">
        <v>1</v>
      </c>
      <c r="C22" s="69">
        <v>2440</v>
      </c>
      <c r="D22" s="72" t="s">
        <v>154</v>
      </c>
      <c r="E22" s="69">
        <v>3111</v>
      </c>
      <c r="F22" s="69" t="s">
        <v>743</v>
      </c>
      <c r="G22" s="70">
        <v>44447</v>
      </c>
      <c r="H22" s="71">
        <v>10</v>
      </c>
      <c r="I22" s="70">
        <v>44456</v>
      </c>
    </row>
    <row r="23" spans="1:9" ht="15">
      <c r="A23" s="69">
        <v>19</v>
      </c>
      <c r="B23" s="69">
        <v>1</v>
      </c>
      <c r="C23" s="69">
        <v>3052</v>
      </c>
      <c r="D23" s="72" t="s">
        <v>312</v>
      </c>
      <c r="E23" s="69">
        <v>1072</v>
      </c>
      <c r="F23" s="69" t="s">
        <v>744</v>
      </c>
      <c r="G23" s="70">
        <v>44452</v>
      </c>
      <c r="H23" s="71">
        <v>20</v>
      </c>
      <c r="I23" s="70">
        <v>44471</v>
      </c>
    </row>
    <row r="24" spans="1:9" ht="15">
      <c r="A24" s="69">
        <v>20</v>
      </c>
      <c r="B24" s="69">
        <v>1</v>
      </c>
      <c r="C24" s="69">
        <v>2770</v>
      </c>
      <c r="D24" s="72" t="s">
        <v>220</v>
      </c>
      <c r="E24" s="69">
        <v>3111</v>
      </c>
      <c r="F24" s="69" t="s">
        <v>743</v>
      </c>
      <c r="G24" s="70">
        <v>44452</v>
      </c>
      <c r="H24" s="71">
        <v>5</v>
      </c>
      <c r="I24" s="70">
        <v>44456</v>
      </c>
    </row>
    <row r="25" spans="1:9" ht="15">
      <c r="A25" s="69">
        <v>21</v>
      </c>
      <c r="B25" s="69">
        <v>1</v>
      </c>
      <c r="C25" s="69">
        <v>2140</v>
      </c>
      <c r="D25" s="72" t="s">
        <v>116</v>
      </c>
      <c r="E25" s="69">
        <v>3111</v>
      </c>
      <c r="F25" s="69" t="s">
        <v>743</v>
      </c>
      <c r="G25" s="70">
        <v>44452</v>
      </c>
      <c r="H25" s="71">
        <v>5</v>
      </c>
      <c r="I25" s="70">
        <v>44456</v>
      </c>
    </row>
    <row r="26" spans="1:9" ht="15">
      <c r="A26" s="69">
        <v>22</v>
      </c>
      <c r="B26" s="69">
        <v>1</v>
      </c>
      <c r="C26" s="69">
        <v>2854</v>
      </c>
      <c r="D26" s="72" t="s">
        <v>245</v>
      </c>
      <c r="E26" s="69">
        <v>3111</v>
      </c>
      <c r="F26" s="69" t="s">
        <v>743</v>
      </c>
      <c r="G26" s="70">
        <v>44459</v>
      </c>
      <c r="H26" s="71">
        <v>10</v>
      </c>
      <c r="I26" s="70">
        <v>44468</v>
      </c>
    </row>
    <row r="27" spans="1:9" ht="15">
      <c r="A27" s="69">
        <v>23</v>
      </c>
      <c r="B27" s="69">
        <v>1</v>
      </c>
      <c r="C27" s="69">
        <v>2675</v>
      </c>
      <c r="D27" s="72" t="s">
        <v>200</v>
      </c>
      <c r="E27" s="69">
        <v>3111</v>
      </c>
      <c r="F27" s="69" t="s">
        <v>743</v>
      </c>
      <c r="G27" s="70">
        <v>44459</v>
      </c>
      <c r="H27" s="71">
        <v>5</v>
      </c>
      <c r="I27" s="70">
        <v>44463</v>
      </c>
    </row>
    <row r="28" spans="1:9" ht="15">
      <c r="A28" s="69">
        <v>24</v>
      </c>
      <c r="B28" s="69">
        <v>1</v>
      </c>
      <c r="C28" s="69">
        <v>2417</v>
      </c>
      <c r="D28" s="72" t="s">
        <v>150</v>
      </c>
      <c r="E28" s="69">
        <v>3111</v>
      </c>
      <c r="F28" s="69" t="s">
        <v>743</v>
      </c>
      <c r="G28" s="70">
        <v>44459</v>
      </c>
      <c r="H28" s="71">
        <v>5</v>
      </c>
      <c r="I28" s="70">
        <v>44463</v>
      </c>
    </row>
    <row r="29" spans="1:9" ht="15">
      <c r="A29" s="69">
        <v>25</v>
      </c>
      <c r="B29" s="69">
        <v>1</v>
      </c>
      <c r="C29" s="69">
        <v>2574</v>
      </c>
      <c r="D29" s="72" t="s">
        <v>181</v>
      </c>
      <c r="E29" s="69">
        <v>2102</v>
      </c>
      <c r="F29" s="69" t="s">
        <v>745</v>
      </c>
      <c r="G29" s="70">
        <v>44459</v>
      </c>
      <c r="H29" s="71">
        <v>10</v>
      </c>
      <c r="I29" s="70">
        <v>44468</v>
      </c>
    </row>
    <row r="30" spans="1:9" ht="15">
      <c r="A30" s="69">
        <v>26</v>
      </c>
      <c r="B30" s="69">
        <v>1</v>
      </c>
      <c r="C30" s="69">
        <v>2913</v>
      </c>
      <c r="D30" s="72" t="s">
        <v>267</v>
      </c>
      <c r="E30" s="69">
        <v>3111</v>
      </c>
      <c r="F30" s="69" t="s">
        <v>743</v>
      </c>
      <c r="G30" s="70">
        <v>44461</v>
      </c>
      <c r="H30" s="71">
        <v>10</v>
      </c>
      <c r="I30" s="70">
        <v>44470</v>
      </c>
    </row>
    <row r="31" spans="1:9" ht="15">
      <c r="A31" s="69">
        <v>27</v>
      </c>
      <c r="B31" s="69">
        <v>1</v>
      </c>
      <c r="C31" s="69">
        <v>2890</v>
      </c>
      <c r="D31" s="72" t="s">
        <v>259</v>
      </c>
      <c r="E31" s="69">
        <v>3111</v>
      </c>
      <c r="F31" s="69" t="s">
        <v>743</v>
      </c>
      <c r="G31" s="70">
        <v>44461</v>
      </c>
      <c r="H31" s="71">
        <v>10</v>
      </c>
      <c r="I31" s="70">
        <v>44470</v>
      </c>
    </row>
    <row r="32" spans="1:9" ht="15">
      <c r="A32" s="79"/>
      <c r="B32" s="79"/>
      <c r="C32" s="79"/>
      <c r="D32" s="77"/>
      <c r="E32" s="79"/>
      <c r="F32" s="79"/>
      <c r="G32" s="78"/>
      <c r="H32" s="76"/>
      <c r="I32" s="78"/>
    </row>
    <row r="33" spans="1:4">
      <c r="A33" s="33" t="s">
        <v>723</v>
      </c>
      <c r="D33" s="33" t="s">
        <v>724</v>
      </c>
    </row>
    <row r="34" spans="1:4">
      <c r="A34" s="33" t="s">
        <v>725</v>
      </c>
      <c r="D34" s="33" t="s">
        <v>726</v>
      </c>
    </row>
  </sheetData>
  <mergeCells count="1">
    <mergeCell ref="A1:I2"/>
  </mergeCells>
  <conditionalFormatting sqref="C3:C5">
    <cfRule type="duplicateValues" dxfId="53" priority="52"/>
  </conditionalFormatting>
  <conditionalFormatting sqref="C3:C10">
    <cfRule type="duplicateValues" dxfId="52" priority="51"/>
  </conditionalFormatting>
  <conditionalFormatting sqref="C16 C3:C14">
    <cfRule type="duplicateValues" dxfId="51" priority="57"/>
  </conditionalFormatting>
  <conditionalFormatting sqref="C3:C16">
    <cfRule type="duplicateValues" dxfId="50" priority="59"/>
  </conditionalFormatting>
  <conditionalFormatting sqref="C3:C9">
    <cfRule type="duplicateValues" dxfId="49" priority="49"/>
  </conditionalFormatting>
  <conditionalFormatting sqref="C3:C21">
    <cfRule type="duplicateValues" dxfId="48" priority="48"/>
  </conditionalFormatting>
  <conditionalFormatting sqref="A3:A9">
    <cfRule type="duplicateValues" dxfId="47" priority="60"/>
  </conditionalFormatting>
  <conditionalFormatting sqref="C4:C5">
    <cfRule type="duplicateValues" dxfId="46" priority="47"/>
  </conditionalFormatting>
  <conditionalFormatting sqref="C6:C24">
    <cfRule type="duplicateValues" dxfId="45" priority="46"/>
  </conditionalFormatting>
  <conditionalFormatting sqref="C5">
    <cfRule type="duplicateValues" dxfId="44" priority="45"/>
  </conditionalFormatting>
  <conditionalFormatting sqref="C173 C6:C170">
    <cfRule type="duplicateValues" dxfId="43" priority="44"/>
  </conditionalFormatting>
  <conditionalFormatting sqref="C171">
    <cfRule type="duplicateValues" dxfId="42" priority="43"/>
  </conditionalFormatting>
  <conditionalFormatting sqref="C172">
    <cfRule type="duplicateValues" dxfId="41" priority="42"/>
  </conditionalFormatting>
  <conditionalFormatting sqref="C174:C176">
    <cfRule type="duplicateValues" dxfId="40" priority="41"/>
  </conditionalFormatting>
  <conditionalFormatting sqref="C177">
    <cfRule type="duplicateValues" dxfId="39" priority="40"/>
  </conditionalFormatting>
  <conditionalFormatting sqref="C178">
    <cfRule type="duplicateValues" dxfId="38" priority="39"/>
  </conditionalFormatting>
  <conditionalFormatting sqref="C179">
    <cfRule type="duplicateValues" dxfId="37" priority="38"/>
  </conditionalFormatting>
  <conditionalFormatting sqref="C180">
    <cfRule type="duplicateValues" dxfId="36" priority="37"/>
  </conditionalFormatting>
  <conditionalFormatting sqref="C181">
    <cfRule type="duplicateValues" dxfId="35" priority="36"/>
  </conditionalFormatting>
  <conditionalFormatting sqref="C182">
    <cfRule type="duplicateValues" dxfId="34" priority="35"/>
  </conditionalFormatting>
  <conditionalFormatting sqref="C187:C190">
    <cfRule type="duplicateValues" dxfId="33" priority="33"/>
  </conditionalFormatting>
  <conditionalFormatting sqref="C189">
    <cfRule type="duplicateValues" dxfId="32" priority="32"/>
  </conditionalFormatting>
  <conditionalFormatting sqref="C192:C194">
    <cfRule type="duplicateValues" dxfId="31" priority="30"/>
  </conditionalFormatting>
  <conditionalFormatting sqref="C201:C222">
    <cfRule type="duplicateValues" dxfId="30" priority="27"/>
  </conditionalFormatting>
  <conditionalFormatting sqref="C203:C222">
    <cfRule type="duplicateValues" dxfId="29" priority="26"/>
  </conditionalFormatting>
  <conditionalFormatting sqref="C205:C222">
    <cfRule type="duplicateValues" dxfId="28" priority="25"/>
  </conditionalFormatting>
  <conditionalFormatting sqref="C206">
    <cfRule type="duplicateValues" dxfId="27" priority="24"/>
  </conditionalFormatting>
  <conditionalFormatting sqref="C207:C222">
    <cfRule type="duplicateValues" dxfId="26" priority="23"/>
  </conditionalFormatting>
  <conditionalFormatting sqref="C215">
    <cfRule type="duplicateValues" dxfId="25" priority="22"/>
  </conditionalFormatting>
  <conditionalFormatting sqref="C216:C222">
    <cfRule type="duplicateValues" dxfId="24" priority="21"/>
  </conditionalFormatting>
  <conditionalFormatting sqref="C217:C220">
    <cfRule type="duplicateValues" dxfId="23" priority="20"/>
  </conditionalFormatting>
  <conditionalFormatting sqref="C218">
    <cfRule type="duplicateValues" dxfId="22" priority="19"/>
  </conditionalFormatting>
  <conditionalFormatting sqref="C219:C220">
    <cfRule type="duplicateValues" dxfId="21" priority="18"/>
  </conditionalFormatting>
  <conditionalFormatting sqref="C220">
    <cfRule type="duplicateValues" dxfId="20" priority="17"/>
  </conditionalFormatting>
  <conditionalFormatting sqref="C185:C222">
    <cfRule type="duplicateValues" dxfId="19" priority="84"/>
  </conditionalFormatting>
  <conditionalFormatting sqref="C190:C222">
    <cfRule type="duplicateValues" dxfId="18" priority="87"/>
  </conditionalFormatting>
  <conditionalFormatting sqref="C195:C222">
    <cfRule type="duplicateValues" dxfId="17" priority="89"/>
  </conditionalFormatting>
  <conditionalFormatting sqref="C196:C222">
    <cfRule type="duplicateValues" dxfId="16" priority="90"/>
  </conditionalFormatting>
  <conditionalFormatting sqref="C19">
    <cfRule type="duplicateValues" dxfId="15" priority="16"/>
  </conditionalFormatting>
  <conditionalFormatting sqref="C29">
    <cfRule type="duplicateValues" dxfId="14" priority="15"/>
  </conditionalFormatting>
  <conditionalFormatting sqref="C30:C32">
    <cfRule type="duplicateValues" dxfId="13" priority="14"/>
  </conditionalFormatting>
  <conditionalFormatting sqref="C21:C28">
    <cfRule type="duplicateValues" dxfId="12" priority="13"/>
  </conditionalFormatting>
  <conditionalFormatting sqref="C30">
    <cfRule type="duplicateValues" dxfId="11" priority="12"/>
  </conditionalFormatting>
  <conditionalFormatting sqref="C24:C27">
    <cfRule type="duplicateValues" dxfId="10" priority="11"/>
  </conditionalFormatting>
  <conditionalFormatting sqref="C25:C27">
    <cfRule type="duplicateValues" dxfId="9" priority="10"/>
  </conditionalFormatting>
  <conditionalFormatting sqref="C27">
    <cfRule type="duplicateValues" dxfId="8" priority="9"/>
  </conditionalFormatting>
  <conditionalFormatting sqref="C28">
    <cfRule type="duplicateValues" dxfId="7" priority="8"/>
  </conditionalFormatting>
  <conditionalFormatting sqref="C26">
    <cfRule type="duplicateValues" dxfId="6" priority="7"/>
  </conditionalFormatting>
  <conditionalFormatting sqref="C20:C32">
    <cfRule type="duplicateValues" dxfId="5" priority="6"/>
  </conditionalFormatting>
  <conditionalFormatting sqref="C21:C32">
    <cfRule type="duplicateValues" dxfId="4" priority="5"/>
  </conditionalFormatting>
  <conditionalFormatting sqref="C5:C19">
    <cfRule type="duplicateValues" dxfId="3" priority="4"/>
  </conditionalFormatting>
  <conditionalFormatting sqref="C31">
    <cfRule type="duplicateValues" dxfId="2" priority="3"/>
  </conditionalFormatting>
  <conditionalFormatting sqref="C23">
    <cfRule type="duplicateValues" dxfId="1" priority="2"/>
  </conditionalFormatting>
  <conditionalFormatting sqref="C16:C17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10"/>
  <sheetViews>
    <sheetView workbookViewId="0">
      <pane ySplit="4" topLeftCell="A471" activePane="bottomLeft" state="frozen"/>
      <selection pane="bottomLeft" activeCell="F501" sqref="F501:G501"/>
    </sheetView>
  </sheetViews>
  <sheetFormatPr defaultRowHeight="12"/>
  <cols>
    <col min="1" max="1" width="4.5703125" style="67" customWidth="1"/>
    <col min="2" max="2" width="8" style="67" bestFit="1" customWidth="1"/>
    <col min="3" max="3" width="34.28515625" style="67" bestFit="1" customWidth="1"/>
    <col min="4" max="4" width="15.140625" style="68" bestFit="1" customWidth="1"/>
    <col min="5" max="5" width="15.140625" style="23" bestFit="1" customWidth="1"/>
    <col min="6" max="6" width="15.140625" style="3" bestFit="1" customWidth="1"/>
    <col min="7" max="7" width="14.140625" style="68" bestFit="1" customWidth="1"/>
    <col min="8" max="8" width="15.140625" style="16" bestFit="1" customWidth="1"/>
    <col min="9" max="9" width="10.5703125" style="35" customWidth="1"/>
    <col min="10" max="10" width="11" style="15" bestFit="1" customWidth="1"/>
    <col min="11" max="11" width="11" style="15" customWidth="1"/>
    <col min="12" max="13" width="15.140625" style="9" bestFit="1" customWidth="1"/>
    <col min="14" max="14" width="15.140625" style="15" bestFit="1" customWidth="1"/>
    <col min="15" max="15" width="14.140625" style="15" bestFit="1" customWidth="1"/>
    <col min="16" max="16" width="8" style="15" bestFit="1" customWidth="1"/>
    <col min="17" max="16384" width="9.140625" style="15"/>
  </cols>
  <sheetData>
    <row r="1" spans="1:16">
      <c r="M1" s="9" t="s">
        <v>589</v>
      </c>
    </row>
    <row r="2" spans="1:16">
      <c r="A2" s="85" t="s">
        <v>747</v>
      </c>
      <c r="B2" s="84"/>
      <c r="C2" s="84"/>
      <c r="D2" s="84"/>
      <c r="E2" s="51"/>
      <c r="F2" s="47"/>
      <c r="G2" s="92"/>
      <c r="H2" s="51"/>
      <c r="L2" s="9" t="s">
        <v>588</v>
      </c>
      <c r="M2" s="9">
        <v>701</v>
      </c>
    </row>
    <row r="3" spans="1:16">
      <c r="J3" s="16"/>
      <c r="K3" s="16"/>
      <c r="L3" s="9" t="s">
        <v>590</v>
      </c>
      <c r="M3" s="31" t="s">
        <v>690</v>
      </c>
    </row>
    <row r="4" spans="1:16">
      <c r="A4" s="85" t="s">
        <v>0</v>
      </c>
      <c r="B4" s="85" t="s">
        <v>1</v>
      </c>
      <c r="C4" s="85" t="s">
        <v>2</v>
      </c>
      <c r="D4" s="89" t="s">
        <v>591</v>
      </c>
      <c r="E4" s="54" t="s">
        <v>590</v>
      </c>
      <c r="F4" s="49" t="s">
        <v>592</v>
      </c>
      <c r="G4" s="93" t="s">
        <v>593</v>
      </c>
      <c r="H4" s="53" t="s">
        <v>587</v>
      </c>
      <c r="L4" s="31" t="s">
        <v>691</v>
      </c>
      <c r="M4" s="31" t="s">
        <v>699</v>
      </c>
    </row>
    <row r="5" spans="1:16">
      <c r="A5" s="88">
        <v>1</v>
      </c>
      <c r="B5" s="88">
        <v>200</v>
      </c>
      <c r="C5" s="86" t="s">
        <v>3</v>
      </c>
      <c r="D5" s="90">
        <v>4449.54</v>
      </c>
      <c r="E5" s="52">
        <f>D5-H5</f>
        <v>2621.6</v>
      </c>
      <c r="F5" s="50" t="str">
        <f>IFERROR(VLOOKUP(B5,Plan1!B:D,3,0),"0,00")</f>
        <v>0,00</v>
      </c>
      <c r="G5" s="94">
        <v>1827.94</v>
      </c>
      <c r="H5" s="52">
        <f>F5+G5</f>
        <v>1827.94</v>
      </c>
      <c r="I5" s="35" t="str">
        <f>VLOOKUP(B5,'FOLHA RESUMIDA'!C:D,2,0)</f>
        <v>MARIA DO CARMO DE SOUSA</v>
      </c>
    </row>
    <row r="6" spans="1:16">
      <c r="A6" s="88">
        <v>1</v>
      </c>
      <c r="B6" s="88">
        <v>397</v>
      </c>
      <c r="C6" s="86" t="s">
        <v>4</v>
      </c>
      <c r="D6" s="90">
        <v>4168.55</v>
      </c>
      <c r="E6" s="52">
        <f t="shared" ref="E6:E69" si="0">D6-H6</f>
        <v>1065.1400000000003</v>
      </c>
      <c r="F6" s="52">
        <f>IFERROR(VLOOKUP(B6,Plan1!B:D,3,0),"0,00")</f>
        <v>1417.31</v>
      </c>
      <c r="G6" s="94">
        <v>1686.1</v>
      </c>
      <c r="H6" s="52">
        <f t="shared" ref="H6:H69" si="1">F6+G6</f>
        <v>3103.41</v>
      </c>
      <c r="I6" s="35" t="str">
        <f>VLOOKUP(B6,'FOLHA RESUMIDA'!C:D,2,0)</f>
        <v>MARIA AMARA MEDEIROS</v>
      </c>
    </row>
    <row r="7" spans="1:16">
      <c r="A7" s="88">
        <v>1</v>
      </c>
      <c r="B7" s="88">
        <v>508</v>
      </c>
      <c r="C7" s="86" t="s">
        <v>5</v>
      </c>
      <c r="D7" s="90">
        <v>4236.7</v>
      </c>
      <c r="E7" s="52">
        <f t="shared" si="0"/>
        <v>1482.7599999999998</v>
      </c>
      <c r="F7" s="52">
        <f>IFERROR(VLOOKUP(B7,Plan1!B:D,3,0),"0,00")</f>
        <v>1440.48</v>
      </c>
      <c r="G7" s="94">
        <v>1313.46</v>
      </c>
      <c r="H7" s="52">
        <f t="shared" si="1"/>
        <v>2753.94</v>
      </c>
      <c r="I7" s="35" t="str">
        <f>VLOOKUP(B7,'FOLHA RESUMIDA'!C:D,2,0)</f>
        <v>SANDRA EMIDIO PEREIRA</v>
      </c>
      <c r="L7" s="16" t="s">
        <v>591</v>
      </c>
      <c r="M7" s="10" t="s">
        <v>590</v>
      </c>
      <c r="N7" s="16" t="s">
        <v>592</v>
      </c>
      <c r="O7" s="16" t="s">
        <v>593</v>
      </c>
      <c r="P7" s="11" t="s">
        <v>587</v>
      </c>
    </row>
    <row r="8" spans="1:16">
      <c r="A8" s="88">
        <v>1</v>
      </c>
      <c r="B8" s="88">
        <v>510</v>
      </c>
      <c r="C8" s="86" t="s">
        <v>6</v>
      </c>
      <c r="D8" s="90">
        <v>3433.36</v>
      </c>
      <c r="E8" s="52">
        <f t="shared" si="0"/>
        <v>1059.0800000000004</v>
      </c>
      <c r="F8" s="52">
        <f>IFERROR(VLOOKUP(B8,Plan1!B:D,3,0),"0,00")</f>
        <v>1167.3399999999999</v>
      </c>
      <c r="G8" s="94">
        <v>1206.94</v>
      </c>
      <c r="H8" s="52">
        <f t="shared" si="1"/>
        <v>2374.2799999999997</v>
      </c>
      <c r="I8" s="35" t="str">
        <f>VLOOKUP(B8,'FOLHA RESUMIDA'!C:D,2,0)</f>
        <v>FRANCISCO FERREIRA DE SOUSA</v>
      </c>
    </row>
    <row r="9" spans="1:16">
      <c r="A9" s="88">
        <v>1</v>
      </c>
      <c r="B9" s="88">
        <v>542</v>
      </c>
      <c r="C9" s="86" t="s">
        <v>7</v>
      </c>
      <c r="D9" s="90">
        <v>2917.22</v>
      </c>
      <c r="E9" s="52">
        <f t="shared" si="0"/>
        <v>1306.7699999999998</v>
      </c>
      <c r="F9" s="52">
        <f>IFERROR(VLOOKUP(B9,Plan1!B:D,3,0),"0,00")</f>
        <v>561.51</v>
      </c>
      <c r="G9" s="94">
        <v>1048.94</v>
      </c>
      <c r="H9" s="52">
        <f t="shared" si="1"/>
        <v>1610.45</v>
      </c>
      <c r="I9" s="35" t="str">
        <f>VLOOKUP(B9,'FOLHA RESUMIDA'!C:D,2,0)</f>
        <v>ANA MARTA MARCELINO DA SILVA</v>
      </c>
    </row>
    <row r="10" spans="1:16">
      <c r="A10" s="88">
        <v>1</v>
      </c>
      <c r="B10" s="88">
        <v>788</v>
      </c>
      <c r="C10" s="86" t="s">
        <v>8</v>
      </c>
      <c r="D10" s="90">
        <v>2795.76</v>
      </c>
      <c r="E10" s="52">
        <f t="shared" si="0"/>
        <v>903.61000000000013</v>
      </c>
      <c r="F10" s="52">
        <f>IFERROR(VLOOKUP(B10,Plan1!B:D,3,0),"0,00")</f>
        <v>950.56</v>
      </c>
      <c r="G10" s="94">
        <v>941.59</v>
      </c>
      <c r="H10" s="52">
        <f t="shared" si="1"/>
        <v>1892.15</v>
      </c>
      <c r="I10" s="35" t="str">
        <f>VLOOKUP(B10,'FOLHA RESUMIDA'!C:D,2,0)</f>
        <v>IVONEIDE FRANCISCA S ALMEIDA</v>
      </c>
    </row>
    <row r="11" spans="1:16">
      <c r="A11" s="88">
        <v>1</v>
      </c>
      <c r="B11" s="88">
        <v>820</v>
      </c>
      <c r="C11" s="86" t="s">
        <v>9</v>
      </c>
      <c r="D11" s="90">
        <v>2822.17</v>
      </c>
      <c r="E11" s="52">
        <f t="shared" si="0"/>
        <v>2791.21</v>
      </c>
      <c r="F11" s="52" t="str">
        <f>IFERROR(VLOOKUP(B11,Plan1!B:D,3,0),"0,00")</f>
        <v>0,00</v>
      </c>
      <c r="G11" s="94">
        <v>30.96</v>
      </c>
      <c r="H11" s="52">
        <f t="shared" si="1"/>
        <v>30.96</v>
      </c>
      <c r="I11" s="35" t="str">
        <f>VLOOKUP(B11,'FOLHA RESUMIDA'!C:D,2,0)</f>
        <v>JOSE TELMO DA PAIXAO</v>
      </c>
    </row>
    <row r="12" spans="1:16">
      <c r="A12" s="88">
        <v>1</v>
      </c>
      <c r="B12" s="88">
        <v>830</v>
      </c>
      <c r="C12" s="86" t="s">
        <v>10</v>
      </c>
      <c r="D12" s="90">
        <v>4173.26</v>
      </c>
      <c r="E12" s="52">
        <f t="shared" si="0"/>
        <v>1210.54</v>
      </c>
      <c r="F12" s="52">
        <f>IFERROR(VLOOKUP(B12,Plan1!B:D,3,0),"0,00")</f>
        <v>1418.91</v>
      </c>
      <c r="G12" s="94">
        <v>1543.81</v>
      </c>
      <c r="H12" s="52">
        <f t="shared" si="1"/>
        <v>2962.7200000000003</v>
      </c>
      <c r="I12" s="35" t="str">
        <f>VLOOKUP(B12,'FOLHA RESUMIDA'!C:D,2,0)</f>
        <v>CARLOS ANTONIO DA SILVA</v>
      </c>
    </row>
    <row r="13" spans="1:16">
      <c r="A13" s="88">
        <v>1</v>
      </c>
      <c r="B13" s="88">
        <v>863</v>
      </c>
      <c r="C13" s="86" t="s">
        <v>11</v>
      </c>
      <c r="D13" s="90">
        <v>2116.63</v>
      </c>
      <c r="E13" s="52">
        <f t="shared" si="0"/>
        <v>1003.9700000000003</v>
      </c>
      <c r="F13" s="52">
        <f>IFERROR(VLOOKUP(B13,Plan1!B:D,3,0),"0,00")</f>
        <v>719.65</v>
      </c>
      <c r="G13" s="94">
        <v>393.01</v>
      </c>
      <c r="H13" s="52">
        <f t="shared" si="1"/>
        <v>1112.6599999999999</v>
      </c>
      <c r="I13" s="35" t="str">
        <f>VLOOKUP(B13,'FOLHA RESUMIDA'!C:D,2,0)</f>
        <v>JOSE AMARO DOS SANTOS</v>
      </c>
    </row>
    <row r="14" spans="1:16">
      <c r="A14" s="88">
        <v>1</v>
      </c>
      <c r="B14" s="88">
        <v>871</v>
      </c>
      <c r="C14" s="86" t="s">
        <v>12</v>
      </c>
      <c r="D14" s="90">
        <v>4487.76</v>
      </c>
      <c r="E14" s="52">
        <f t="shared" si="0"/>
        <v>2051.0500000000002</v>
      </c>
      <c r="F14" s="52">
        <f>IFERROR(VLOOKUP(B14,Plan1!B:D,3,0),"0,00")</f>
        <v>1525.84</v>
      </c>
      <c r="G14" s="94">
        <v>910.87</v>
      </c>
      <c r="H14" s="52">
        <f t="shared" si="1"/>
        <v>2436.71</v>
      </c>
      <c r="I14" s="35" t="str">
        <f>VLOOKUP(B14,'FOLHA RESUMIDA'!C:D,2,0)</f>
        <v>MARIA LUISA P DE LEMOS</v>
      </c>
    </row>
    <row r="15" spans="1:16">
      <c r="A15" s="88">
        <v>1</v>
      </c>
      <c r="B15" s="88">
        <v>897</v>
      </c>
      <c r="C15" s="86" t="s">
        <v>13</v>
      </c>
      <c r="D15" s="90">
        <v>1579.46</v>
      </c>
      <c r="E15" s="52">
        <f t="shared" si="0"/>
        <v>1080.4100000000001</v>
      </c>
      <c r="F15" s="52">
        <f>IFERROR(VLOOKUP(B15,Plan1!B:D,3,0),"0,00")</f>
        <v>426.45</v>
      </c>
      <c r="G15" s="94">
        <v>72.599999999999994</v>
      </c>
      <c r="H15" s="52">
        <f t="shared" si="1"/>
        <v>499.04999999999995</v>
      </c>
      <c r="I15" s="35" t="str">
        <f>VLOOKUP(B15,'FOLHA RESUMIDA'!C:D,2,0)</f>
        <v>EUNICE DE ASSIS CALIXTO</v>
      </c>
    </row>
    <row r="16" spans="1:16">
      <c r="A16" s="88">
        <v>1</v>
      </c>
      <c r="B16" s="88">
        <v>996</v>
      </c>
      <c r="C16" s="86" t="s">
        <v>14</v>
      </c>
      <c r="D16" s="90">
        <v>4813.76</v>
      </c>
      <c r="E16" s="52">
        <f t="shared" si="0"/>
        <v>2569.08</v>
      </c>
      <c r="F16" s="52">
        <f>IFERROR(VLOOKUP(B16,Plan1!B:D,3,0),"0,00")</f>
        <v>1116.42</v>
      </c>
      <c r="G16" s="94">
        <v>1128.26</v>
      </c>
      <c r="H16" s="52">
        <f t="shared" si="1"/>
        <v>2244.6800000000003</v>
      </c>
      <c r="I16" s="35" t="str">
        <f>VLOOKUP(B16,'FOLHA RESUMIDA'!C:D,2,0)</f>
        <v>FIRMINO SIQUEIRA DA SILVA</v>
      </c>
    </row>
    <row r="17" spans="1:13">
      <c r="A17" s="88">
        <v>1</v>
      </c>
      <c r="B17" s="88">
        <v>1008</v>
      </c>
      <c r="C17" s="86" t="s">
        <v>15</v>
      </c>
      <c r="D17" s="90">
        <v>1828.4</v>
      </c>
      <c r="E17" s="52">
        <f t="shared" si="0"/>
        <v>564.46</v>
      </c>
      <c r="F17" s="52">
        <f>IFERROR(VLOOKUP(B17,Plan1!B:D,3,0),"0,00")</f>
        <v>621.66</v>
      </c>
      <c r="G17" s="94">
        <v>642.28</v>
      </c>
      <c r="H17" s="52">
        <f t="shared" si="1"/>
        <v>1263.94</v>
      </c>
      <c r="I17" s="35" t="str">
        <f>VLOOKUP(B17,'FOLHA RESUMIDA'!C:D,2,0)</f>
        <v>MARIO JOSE DO NASCIMENTO</v>
      </c>
    </row>
    <row r="18" spans="1:13">
      <c r="A18" s="88">
        <v>1</v>
      </c>
      <c r="B18" s="88">
        <v>1037</v>
      </c>
      <c r="C18" s="86" t="s">
        <v>16</v>
      </c>
      <c r="D18" s="90">
        <v>4540.2</v>
      </c>
      <c r="E18" s="52">
        <f t="shared" si="0"/>
        <v>2526.4399999999996</v>
      </c>
      <c r="F18" s="52">
        <f>IFERROR(VLOOKUP(B18,Plan1!B:D,3,0),"0,00")</f>
        <v>1063.27</v>
      </c>
      <c r="G18" s="94">
        <v>950.49</v>
      </c>
      <c r="H18" s="52">
        <f t="shared" si="1"/>
        <v>2013.76</v>
      </c>
      <c r="I18" s="35" t="str">
        <f>VLOOKUP(B18,'FOLHA RESUMIDA'!C:D,2,0)</f>
        <v>DAVI INACIO FILHO</v>
      </c>
    </row>
    <row r="19" spans="1:13">
      <c r="A19" s="88">
        <v>1</v>
      </c>
      <c r="B19" s="88">
        <v>1051</v>
      </c>
      <c r="C19" s="86" t="s">
        <v>17</v>
      </c>
      <c r="D19" s="90">
        <v>16814.78</v>
      </c>
      <c r="E19" s="52">
        <f t="shared" si="0"/>
        <v>5749.8599999999988</v>
      </c>
      <c r="F19" s="52">
        <f>IFERROR(VLOOKUP(B19,Plan1!B:D,3,0),"0,00")</f>
        <v>5717.03</v>
      </c>
      <c r="G19" s="94">
        <v>5347.89</v>
      </c>
      <c r="H19" s="52">
        <f t="shared" si="1"/>
        <v>11064.92</v>
      </c>
      <c r="I19" s="35" t="str">
        <f>VLOOKUP(B19,'FOLHA RESUMIDA'!C:D,2,0)</f>
        <v>GEORGE HAROLD DE B  WALMSLEY</v>
      </c>
    </row>
    <row r="20" spans="1:13">
      <c r="A20" s="88">
        <v>1</v>
      </c>
      <c r="B20" s="88">
        <v>1056</v>
      </c>
      <c r="C20" s="86" t="s">
        <v>18</v>
      </c>
      <c r="D20" s="90">
        <v>4150.87</v>
      </c>
      <c r="E20" s="52">
        <f t="shared" si="0"/>
        <v>2070.5</v>
      </c>
      <c r="F20" s="52">
        <f>IFERROR(VLOOKUP(B20,Plan1!B:D,3,0),"0,00")</f>
        <v>1286.99</v>
      </c>
      <c r="G20" s="94">
        <v>793.38</v>
      </c>
      <c r="H20" s="52">
        <f t="shared" si="1"/>
        <v>2080.37</v>
      </c>
      <c r="I20" s="35" t="str">
        <f>VLOOKUP(B20,'FOLHA RESUMIDA'!C:D,2,0)</f>
        <v>VALERIA MARIA DA SILVA</v>
      </c>
    </row>
    <row r="21" spans="1:13">
      <c r="A21" s="88">
        <v>1</v>
      </c>
      <c r="B21" s="88">
        <v>1067</v>
      </c>
      <c r="C21" s="86" t="s">
        <v>19</v>
      </c>
      <c r="D21" s="90">
        <v>5911.82</v>
      </c>
      <c r="E21" s="52">
        <f t="shared" si="0"/>
        <v>4036.62</v>
      </c>
      <c r="F21" s="52">
        <f>IFERROR(VLOOKUP(B21,Plan1!B:D,3,0),"0,00")</f>
        <v>1367.42</v>
      </c>
      <c r="G21" s="94">
        <v>507.78</v>
      </c>
      <c r="H21" s="52">
        <f t="shared" si="1"/>
        <v>1875.2</v>
      </c>
      <c r="I21" s="35" t="str">
        <f>VLOOKUP(B21,'FOLHA RESUMIDA'!C:D,2,0)</f>
        <v>ALCINEIA JOSE CABRAL DE MELO</v>
      </c>
    </row>
    <row r="22" spans="1:13">
      <c r="A22" s="88">
        <v>1</v>
      </c>
      <c r="B22" s="88">
        <v>1071</v>
      </c>
      <c r="C22" s="86" t="s">
        <v>20</v>
      </c>
      <c r="D22" s="90">
        <v>1934.84</v>
      </c>
      <c r="E22" s="52">
        <f t="shared" si="0"/>
        <v>1108.33</v>
      </c>
      <c r="F22" s="52" t="str">
        <f>IFERROR(VLOOKUP(B22,Plan1!B:D,3,0),"0,00")</f>
        <v>0,00</v>
      </c>
      <c r="G22" s="94">
        <v>826.51</v>
      </c>
      <c r="H22" s="52">
        <f t="shared" si="1"/>
        <v>826.51</v>
      </c>
      <c r="I22" s="35" t="str">
        <f>VLOOKUP(B22,'FOLHA RESUMIDA'!C:D,2,0)</f>
        <v>MARIA JOSE DA HORA</v>
      </c>
    </row>
    <row r="23" spans="1:13">
      <c r="A23" s="88">
        <v>1</v>
      </c>
      <c r="B23" s="88">
        <v>1080</v>
      </c>
      <c r="C23" s="86" t="s">
        <v>21</v>
      </c>
      <c r="D23" s="90">
        <v>3433.36</v>
      </c>
      <c r="E23" s="52">
        <f t="shared" si="0"/>
        <v>811.13000000000011</v>
      </c>
      <c r="F23" s="52">
        <f>IFERROR(VLOOKUP(B23,Plan1!B:D,3,0),"0,00")</f>
        <v>1167.3399999999999</v>
      </c>
      <c r="G23" s="94">
        <v>1454.89</v>
      </c>
      <c r="H23" s="52">
        <f t="shared" si="1"/>
        <v>2622.23</v>
      </c>
      <c r="I23" s="35" t="str">
        <f>VLOOKUP(B23,'FOLHA RESUMIDA'!C:D,2,0)</f>
        <v>VALDIRENE ANDRE PEREIRA</v>
      </c>
    </row>
    <row r="24" spans="1:13" s="24" customFormat="1">
      <c r="A24" s="88">
        <v>1</v>
      </c>
      <c r="B24" s="88">
        <v>1099</v>
      </c>
      <c r="C24" s="86" t="s">
        <v>22</v>
      </c>
      <c r="D24" s="90">
        <v>3474.72</v>
      </c>
      <c r="E24" s="52">
        <f t="shared" si="0"/>
        <v>1769.0699999999997</v>
      </c>
      <c r="F24" s="52" t="str">
        <f>IFERROR(VLOOKUP(B24,Plan1!B:D,3,0),"0,00")</f>
        <v>0,00</v>
      </c>
      <c r="G24" s="94">
        <v>1705.65</v>
      </c>
      <c r="H24" s="52">
        <f t="shared" si="1"/>
        <v>1705.65</v>
      </c>
      <c r="I24" s="35" t="str">
        <f>VLOOKUP(B24,'FOLHA RESUMIDA'!C:D,2,0)</f>
        <v>VALERIA DA SILVA SOUZA</v>
      </c>
      <c r="L24" s="9"/>
      <c r="M24" s="9"/>
    </row>
    <row r="25" spans="1:13">
      <c r="A25" s="88">
        <v>1</v>
      </c>
      <c r="B25" s="88">
        <v>1125</v>
      </c>
      <c r="C25" s="86" t="s">
        <v>23</v>
      </c>
      <c r="D25" s="90">
        <v>2572.79</v>
      </c>
      <c r="E25" s="52">
        <f t="shared" si="0"/>
        <v>838.61000000000013</v>
      </c>
      <c r="F25" s="52">
        <f>IFERROR(VLOOKUP(B25,Plan1!B:D,3,0),"0,00")</f>
        <v>874.75</v>
      </c>
      <c r="G25" s="94">
        <v>859.43</v>
      </c>
      <c r="H25" s="52">
        <f t="shared" si="1"/>
        <v>1734.1799999999998</v>
      </c>
      <c r="I25" s="35" t="str">
        <f>VLOOKUP(B25,'FOLHA RESUMIDA'!C:D,2,0)</f>
        <v>IVANILDO FELIX DA SILVA</v>
      </c>
    </row>
    <row r="26" spans="1:13">
      <c r="A26" s="88">
        <v>1</v>
      </c>
      <c r="B26" s="88">
        <v>1126</v>
      </c>
      <c r="C26" s="86" t="s">
        <v>24</v>
      </c>
      <c r="D26" s="90">
        <v>5367.85</v>
      </c>
      <c r="E26" s="52">
        <f t="shared" si="0"/>
        <v>2049.6500000000005</v>
      </c>
      <c r="F26" s="52">
        <f>IFERROR(VLOOKUP(B26,Plan1!B:D,3,0),"0,00")</f>
        <v>1825.07</v>
      </c>
      <c r="G26" s="94">
        <v>1493.13</v>
      </c>
      <c r="H26" s="52">
        <f t="shared" si="1"/>
        <v>3318.2</v>
      </c>
      <c r="I26" s="35" t="str">
        <f>VLOOKUP(B26,'FOLHA RESUMIDA'!C:D,2,0)</f>
        <v>ALUISIO GOMES FERREIRA FILHO</v>
      </c>
    </row>
    <row r="27" spans="1:13">
      <c r="A27" s="88">
        <v>2</v>
      </c>
      <c r="B27" s="88">
        <v>1135</v>
      </c>
      <c r="C27" s="86" t="s">
        <v>417</v>
      </c>
      <c r="D27" s="90">
        <v>2824.62</v>
      </c>
      <c r="E27" s="52">
        <f t="shared" si="0"/>
        <v>1125.08</v>
      </c>
      <c r="F27" s="52">
        <f>IFERROR(VLOOKUP(B27,Plan1!B:D,3,0),"0,00")</f>
        <v>960.37</v>
      </c>
      <c r="G27" s="94">
        <v>739.17</v>
      </c>
      <c r="H27" s="52">
        <f t="shared" si="1"/>
        <v>1699.54</v>
      </c>
      <c r="I27" s="35" t="str">
        <f>VLOOKUP(B27,'FOLHA RESUMIDA'!C:D,2,0)</f>
        <v>ANTONIO LUIZ DOS SANTOS</v>
      </c>
    </row>
    <row r="28" spans="1:13">
      <c r="A28" s="88">
        <v>1</v>
      </c>
      <c r="B28" s="88">
        <v>1159</v>
      </c>
      <c r="C28" s="86" t="s">
        <v>25</v>
      </c>
      <c r="D28" s="90">
        <v>1754.96</v>
      </c>
      <c r="E28" s="52">
        <f t="shared" si="0"/>
        <v>1632.58</v>
      </c>
      <c r="F28" s="52" t="str">
        <f>IFERROR(VLOOKUP(B28,Plan1!B:D,3,0),"0,00")</f>
        <v>0,00</v>
      </c>
      <c r="G28" s="94">
        <v>122.38</v>
      </c>
      <c r="H28" s="52">
        <f t="shared" si="1"/>
        <v>122.38</v>
      </c>
      <c r="I28" s="35" t="str">
        <f>VLOOKUP(B28,'FOLHA RESUMIDA'!C:D,2,0)</f>
        <v>VERA LUCIA MARIA C  DA SILVA</v>
      </c>
    </row>
    <row r="29" spans="1:13">
      <c r="A29" s="88">
        <v>1</v>
      </c>
      <c r="B29" s="88">
        <v>1164</v>
      </c>
      <c r="C29" s="86" t="s">
        <v>26</v>
      </c>
      <c r="D29" s="90">
        <v>4381.8999999999996</v>
      </c>
      <c r="E29" s="52">
        <f t="shared" si="0"/>
        <v>1057.3999999999996</v>
      </c>
      <c r="F29" s="52">
        <f>IFERROR(VLOOKUP(B29,Plan1!B:D,3,0),"0,00")</f>
        <v>1489.85</v>
      </c>
      <c r="G29" s="94">
        <v>1834.65</v>
      </c>
      <c r="H29" s="52">
        <f t="shared" si="1"/>
        <v>3324.5</v>
      </c>
      <c r="I29" s="35" t="str">
        <f>VLOOKUP(B29,'FOLHA RESUMIDA'!C:D,2,0)</f>
        <v>TERESINHA MARIA DE F  FELIX</v>
      </c>
    </row>
    <row r="30" spans="1:13">
      <c r="A30" s="88">
        <v>1</v>
      </c>
      <c r="B30" s="88">
        <v>1169</v>
      </c>
      <c r="C30" s="86" t="s">
        <v>27</v>
      </c>
      <c r="D30" s="90">
        <v>3963.56</v>
      </c>
      <c r="E30" s="52">
        <f t="shared" si="0"/>
        <v>2679.49</v>
      </c>
      <c r="F30" s="52">
        <f>IFERROR(VLOOKUP(B30,Plan1!B:D,3,0),"0,00")</f>
        <v>918.48</v>
      </c>
      <c r="G30" s="94">
        <v>365.59</v>
      </c>
      <c r="H30" s="52">
        <f t="shared" si="1"/>
        <v>1284.07</v>
      </c>
      <c r="I30" s="35" t="str">
        <f>VLOOKUP(B30,'FOLHA RESUMIDA'!C:D,2,0)</f>
        <v>MARIA DO CARMO SANTOS</v>
      </c>
    </row>
    <row r="31" spans="1:13">
      <c r="A31" s="88">
        <v>1</v>
      </c>
      <c r="B31" s="88">
        <v>1177</v>
      </c>
      <c r="C31" s="86" t="s">
        <v>28</v>
      </c>
      <c r="D31" s="90">
        <v>3114.16</v>
      </c>
      <c r="E31" s="52">
        <f t="shared" si="0"/>
        <v>1674.1299999999999</v>
      </c>
      <c r="F31" s="52">
        <f>IFERROR(VLOOKUP(B31,Plan1!B:D,3,0),"0,00")</f>
        <v>1058.81</v>
      </c>
      <c r="G31" s="94">
        <v>381.22</v>
      </c>
      <c r="H31" s="52">
        <f t="shared" si="1"/>
        <v>1440.03</v>
      </c>
      <c r="I31" s="35" t="str">
        <f>VLOOKUP(B31,'FOLHA RESUMIDA'!C:D,2,0)</f>
        <v>SELMA MARIA P DO NASCIMENTO</v>
      </c>
    </row>
    <row r="32" spans="1:13">
      <c r="A32" s="88">
        <v>1</v>
      </c>
      <c r="B32" s="88">
        <v>1221</v>
      </c>
      <c r="C32" s="86" t="s">
        <v>29</v>
      </c>
      <c r="D32" s="90">
        <v>11500.8</v>
      </c>
      <c r="E32" s="52">
        <f t="shared" si="0"/>
        <v>5980.6599999999989</v>
      </c>
      <c r="F32" s="52">
        <f>IFERROR(VLOOKUP(B32,Plan1!B:D,3,0),"0,00")</f>
        <v>2707.11</v>
      </c>
      <c r="G32" s="94">
        <v>2813.03</v>
      </c>
      <c r="H32" s="52">
        <f t="shared" si="1"/>
        <v>5520.14</v>
      </c>
      <c r="I32" s="35" t="str">
        <f>VLOOKUP(B32,'FOLHA RESUMIDA'!C:D,2,0)</f>
        <v>JOSE CARLOS TENORIO DE MELO</v>
      </c>
    </row>
    <row r="33" spans="1:9">
      <c r="A33" s="88">
        <v>1</v>
      </c>
      <c r="B33" s="88">
        <v>1229</v>
      </c>
      <c r="C33" s="86" t="s">
        <v>30</v>
      </c>
      <c r="D33" s="90">
        <v>3765.86</v>
      </c>
      <c r="E33" s="52">
        <f t="shared" si="0"/>
        <v>2794.05</v>
      </c>
      <c r="F33" s="52" t="str">
        <f>IFERROR(VLOOKUP(B33,Plan1!B:D,3,0),"0,00")</f>
        <v>0,00</v>
      </c>
      <c r="G33" s="94">
        <v>971.81</v>
      </c>
      <c r="H33" s="52">
        <f t="shared" si="1"/>
        <v>971.81</v>
      </c>
      <c r="I33" s="35" t="str">
        <f>VLOOKUP(B33,'FOLHA RESUMIDA'!C:D,2,0)</f>
        <v>IVANETE RODRIGUES DOS SANTOS</v>
      </c>
    </row>
    <row r="34" spans="1:9">
      <c r="A34" s="88">
        <v>1</v>
      </c>
      <c r="B34" s="88">
        <v>1243</v>
      </c>
      <c r="C34" s="86" t="s">
        <v>31</v>
      </c>
      <c r="D34" s="90">
        <v>2351.81</v>
      </c>
      <c r="E34" s="52">
        <f t="shared" si="0"/>
        <v>1780.26</v>
      </c>
      <c r="F34" s="52" t="str">
        <f>IFERROR(VLOOKUP(B34,Plan1!B:D,3,0),"0,00")</f>
        <v>0,00</v>
      </c>
      <c r="G34" s="94">
        <v>571.54999999999995</v>
      </c>
      <c r="H34" s="52">
        <f t="shared" si="1"/>
        <v>571.54999999999995</v>
      </c>
      <c r="I34" s="35" t="str">
        <f>VLOOKUP(B34,'FOLHA RESUMIDA'!C:D,2,0)</f>
        <v>MARIA EUGENIA VILARIM LIMA</v>
      </c>
    </row>
    <row r="35" spans="1:9">
      <c r="A35" s="88">
        <v>1</v>
      </c>
      <c r="B35" s="88">
        <v>1258</v>
      </c>
      <c r="C35" s="86" t="s">
        <v>32</v>
      </c>
      <c r="D35" s="90">
        <v>5637.06</v>
      </c>
      <c r="E35" s="52">
        <f t="shared" si="0"/>
        <v>4231.7300000000005</v>
      </c>
      <c r="F35" s="52" t="str">
        <f>IFERROR(VLOOKUP(B35,Plan1!B:D,3,0),"0,00")</f>
        <v>0,00</v>
      </c>
      <c r="G35" s="94">
        <v>1405.33</v>
      </c>
      <c r="H35" s="52">
        <f t="shared" si="1"/>
        <v>1405.33</v>
      </c>
      <c r="I35" s="35" t="str">
        <f>VLOOKUP(B35,'FOLHA RESUMIDA'!C:D,2,0)</f>
        <v>ADIGALENE RODRIGUES DA SILVA</v>
      </c>
    </row>
    <row r="36" spans="1:9">
      <c r="A36" s="88">
        <v>1</v>
      </c>
      <c r="B36" s="88">
        <v>1263</v>
      </c>
      <c r="C36" s="86" t="s">
        <v>33</v>
      </c>
      <c r="D36" s="90">
        <v>11165.88</v>
      </c>
      <c r="E36" s="52">
        <f t="shared" si="0"/>
        <v>4630.2799999999988</v>
      </c>
      <c r="F36" s="52">
        <f>IFERROR(VLOOKUP(B36,Plan1!B:D,3,0),"0,00")</f>
        <v>3796.4</v>
      </c>
      <c r="G36" s="94">
        <v>2739.2</v>
      </c>
      <c r="H36" s="52">
        <f t="shared" si="1"/>
        <v>6535.6</v>
      </c>
      <c r="I36" s="35" t="str">
        <f>VLOOKUP(B36,'FOLHA RESUMIDA'!C:D,2,0)</f>
        <v>JOVITA MARIA DE FARIAS BRAGA</v>
      </c>
    </row>
    <row r="37" spans="1:9">
      <c r="A37" s="88">
        <v>1</v>
      </c>
      <c r="B37" s="88">
        <v>1267</v>
      </c>
      <c r="C37" s="86" t="s">
        <v>34</v>
      </c>
      <c r="D37" s="90">
        <v>18126.419999999998</v>
      </c>
      <c r="E37" s="52">
        <f t="shared" si="0"/>
        <v>8917.8999999999978</v>
      </c>
      <c r="F37" s="52">
        <f>IFERROR(VLOOKUP(B37,Plan1!B:D,3,0),"0,00")</f>
        <v>5838.61</v>
      </c>
      <c r="G37" s="94">
        <v>3369.91</v>
      </c>
      <c r="H37" s="52">
        <f t="shared" si="1"/>
        <v>9208.52</v>
      </c>
      <c r="I37" s="35" t="str">
        <f>VLOOKUP(B37,'FOLHA RESUMIDA'!C:D,2,0)</f>
        <v>MARCO AURELIO O DE OLIVEIRA</v>
      </c>
    </row>
    <row r="38" spans="1:9">
      <c r="A38" s="88">
        <v>1</v>
      </c>
      <c r="B38" s="88">
        <v>1269</v>
      </c>
      <c r="C38" s="86" t="s">
        <v>35</v>
      </c>
      <c r="D38" s="90">
        <v>1579.46</v>
      </c>
      <c r="E38" s="52">
        <f t="shared" si="0"/>
        <v>307.26000000000022</v>
      </c>
      <c r="F38" s="52">
        <f>IFERROR(VLOOKUP(B38,Plan1!B:D,3,0),"0,00")</f>
        <v>537.02</v>
      </c>
      <c r="G38" s="94">
        <v>735.18</v>
      </c>
      <c r="H38" s="52">
        <f t="shared" si="1"/>
        <v>1272.1999999999998</v>
      </c>
      <c r="I38" s="35" t="str">
        <f>VLOOKUP(B38,'FOLHA RESUMIDA'!C:D,2,0)</f>
        <v>VALDECY FERREIRA DA COSTA</v>
      </c>
    </row>
    <row r="39" spans="1:9">
      <c r="A39" s="88">
        <v>1</v>
      </c>
      <c r="B39" s="88">
        <v>1328</v>
      </c>
      <c r="C39" s="86" t="s">
        <v>36</v>
      </c>
      <c r="D39" s="90">
        <v>3114.15</v>
      </c>
      <c r="E39" s="52">
        <f t="shared" si="0"/>
        <v>1119.2600000000002</v>
      </c>
      <c r="F39" s="52">
        <f>IFERROR(VLOOKUP(B39,Plan1!B:D,3,0),"0,00")</f>
        <v>1058.81</v>
      </c>
      <c r="G39" s="94">
        <v>936.08</v>
      </c>
      <c r="H39" s="52">
        <f t="shared" si="1"/>
        <v>1994.8899999999999</v>
      </c>
      <c r="I39" s="35" t="str">
        <f>VLOOKUP(B39,'FOLHA RESUMIDA'!C:D,2,0)</f>
        <v>LIZETE ALFREDINA DA SILVA</v>
      </c>
    </row>
    <row r="40" spans="1:9">
      <c r="A40" s="88">
        <v>1</v>
      </c>
      <c r="B40" s="88">
        <v>1330</v>
      </c>
      <c r="C40" s="86" t="s">
        <v>37</v>
      </c>
      <c r="D40" s="90">
        <v>4174.5600000000004</v>
      </c>
      <c r="E40" s="52">
        <f t="shared" si="0"/>
        <v>2948.05</v>
      </c>
      <c r="F40" s="52">
        <f>IFERROR(VLOOKUP(B40,Plan1!B:D,3,0),"0,00")</f>
        <v>964.41</v>
      </c>
      <c r="G40" s="94">
        <v>262.10000000000002</v>
      </c>
      <c r="H40" s="52">
        <f t="shared" si="1"/>
        <v>1226.51</v>
      </c>
      <c r="I40" s="35" t="str">
        <f>VLOOKUP(B40,'FOLHA RESUMIDA'!C:D,2,0)</f>
        <v>IVANISE MARIA DA LUZ SANTOS</v>
      </c>
    </row>
    <row r="41" spans="1:9">
      <c r="A41" s="88">
        <v>1</v>
      </c>
      <c r="B41" s="88">
        <v>1333</v>
      </c>
      <c r="C41" s="86" t="s">
        <v>38</v>
      </c>
      <c r="D41" s="90">
        <v>3127.25</v>
      </c>
      <c r="E41" s="52">
        <f t="shared" si="0"/>
        <v>1078.8699999999999</v>
      </c>
      <c r="F41" s="52">
        <f>IFERROR(VLOOKUP(B41,Plan1!B:D,3,0),"0,00")</f>
        <v>1063.27</v>
      </c>
      <c r="G41" s="94">
        <v>985.11</v>
      </c>
      <c r="H41" s="52">
        <f t="shared" si="1"/>
        <v>2048.38</v>
      </c>
      <c r="I41" s="35" t="str">
        <f>VLOOKUP(B41,'FOLHA RESUMIDA'!C:D,2,0)</f>
        <v>JORGE CUNHA OLIVEIRA</v>
      </c>
    </row>
    <row r="42" spans="1:9">
      <c r="A42" s="88">
        <v>1</v>
      </c>
      <c r="B42" s="88">
        <v>1337</v>
      </c>
      <c r="C42" s="86" t="s">
        <v>39</v>
      </c>
      <c r="D42" s="90">
        <v>3879.02</v>
      </c>
      <c r="E42" s="52">
        <f t="shared" si="0"/>
        <v>1628.7800000000002</v>
      </c>
      <c r="F42" s="52">
        <f>IFERROR(VLOOKUP(B42,Plan1!B:D,3,0),"0,00")</f>
        <v>1318.87</v>
      </c>
      <c r="G42" s="94">
        <v>931.37</v>
      </c>
      <c r="H42" s="52">
        <f t="shared" si="1"/>
        <v>2250.2399999999998</v>
      </c>
      <c r="I42" s="35" t="str">
        <f>VLOOKUP(B42,'FOLHA RESUMIDA'!C:D,2,0)</f>
        <v>ROSILDA BARBOSA DOS SANTOS</v>
      </c>
    </row>
    <row r="43" spans="1:9">
      <c r="A43" s="88">
        <v>1</v>
      </c>
      <c r="B43" s="88">
        <v>1363</v>
      </c>
      <c r="C43" s="86" t="s">
        <v>40</v>
      </c>
      <c r="D43" s="90">
        <v>4142.3100000000004</v>
      </c>
      <c r="E43" s="52">
        <f t="shared" si="0"/>
        <v>1196.7400000000002</v>
      </c>
      <c r="F43" s="52">
        <f>IFERROR(VLOOKUP(B43,Plan1!B:D,3,0),"0,00")</f>
        <v>1408.39</v>
      </c>
      <c r="G43" s="94">
        <v>1537.18</v>
      </c>
      <c r="H43" s="52">
        <f t="shared" si="1"/>
        <v>2945.57</v>
      </c>
      <c r="I43" s="35" t="str">
        <f>VLOOKUP(B43,'FOLHA RESUMIDA'!C:D,2,0)</f>
        <v>JOSE CARLOS FERREIRA DE ARRUDA</v>
      </c>
    </row>
    <row r="44" spans="1:9">
      <c r="A44" s="88">
        <v>1</v>
      </c>
      <c r="B44" s="88">
        <v>1369</v>
      </c>
      <c r="C44" s="86" t="s">
        <v>41</v>
      </c>
      <c r="D44" s="90">
        <v>2870.48</v>
      </c>
      <c r="E44" s="52">
        <f t="shared" si="0"/>
        <v>2320.56</v>
      </c>
      <c r="F44" s="52" t="str">
        <f>IFERROR(VLOOKUP(B44,Plan1!B:D,3,0),"0,00")</f>
        <v>0,00</v>
      </c>
      <c r="G44" s="94">
        <v>549.91999999999996</v>
      </c>
      <c r="H44" s="52">
        <f t="shared" si="1"/>
        <v>549.91999999999996</v>
      </c>
      <c r="I44" s="35" t="str">
        <f>VLOOKUP(B44,'FOLHA RESUMIDA'!C:D,2,0)</f>
        <v>ELIANE BATISTA DE CASTILHO</v>
      </c>
    </row>
    <row r="45" spans="1:9">
      <c r="A45" s="88">
        <v>1</v>
      </c>
      <c r="B45" s="88">
        <v>1393</v>
      </c>
      <c r="C45" s="86" t="s">
        <v>42</v>
      </c>
      <c r="D45" s="90">
        <v>3114.15</v>
      </c>
      <c r="E45" s="52">
        <f t="shared" si="0"/>
        <v>686.00000000000045</v>
      </c>
      <c r="F45" s="52">
        <f>IFERROR(VLOOKUP(B45,Plan1!B:D,3,0),"0,00")</f>
        <v>1058.81</v>
      </c>
      <c r="G45" s="94">
        <v>1369.34</v>
      </c>
      <c r="H45" s="52">
        <f t="shared" si="1"/>
        <v>2428.1499999999996</v>
      </c>
      <c r="I45" s="35" t="str">
        <f>VLOOKUP(B45,'FOLHA RESUMIDA'!C:D,2,0)</f>
        <v>MANOEL CORREIA DOS SANTOS</v>
      </c>
    </row>
    <row r="46" spans="1:9">
      <c r="A46" s="88">
        <v>1</v>
      </c>
      <c r="B46" s="88">
        <v>1413</v>
      </c>
      <c r="C46" s="86" t="s">
        <v>43</v>
      </c>
      <c r="D46" s="90">
        <v>20940.45</v>
      </c>
      <c r="E46" s="52">
        <f t="shared" si="0"/>
        <v>8558.41</v>
      </c>
      <c r="F46" s="52">
        <f>IFERROR(VLOOKUP(B46,Plan1!B:D,3,0),"0,00")</f>
        <v>7119.75</v>
      </c>
      <c r="G46" s="94">
        <v>5262.29</v>
      </c>
      <c r="H46" s="52">
        <f t="shared" si="1"/>
        <v>12382.04</v>
      </c>
      <c r="I46" s="35" t="str">
        <f>VLOOKUP(B46,'FOLHA RESUMIDA'!C:D,2,0)</f>
        <v>LEDUAR GUEDES DE LIMA</v>
      </c>
    </row>
    <row r="47" spans="1:9">
      <c r="A47" s="88">
        <v>1</v>
      </c>
      <c r="B47" s="88">
        <v>1418</v>
      </c>
      <c r="C47" s="86" t="s">
        <v>44</v>
      </c>
      <c r="D47" s="90">
        <v>3785.26</v>
      </c>
      <c r="E47" s="52">
        <f t="shared" si="0"/>
        <v>1545.4800000000005</v>
      </c>
      <c r="F47" s="52">
        <f>IFERROR(VLOOKUP(B47,Plan1!B:D,3,0),"0,00")</f>
        <v>1286.99</v>
      </c>
      <c r="G47" s="94">
        <v>952.79</v>
      </c>
      <c r="H47" s="52">
        <f t="shared" si="1"/>
        <v>2239.7799999999997</v>
      </c>
      <c r="I47" s="35" t="str">
        <f>VLOOKUP(B47,'FOLHA RESUMIDA'!C:D,2,0)</f>
        <v>ELVIS GOMES PEREIRA</v>
      </c>
    </row>
    <row r="48" spans="1:9">
      <c r="A48" s="88">
        <v>1</v>
      </c>
      <c r="B48" s="88">
        <v>1427</v>
      </c>
      <c r="C48" s="86" t="s">
        <v>45</v>
      </c>
      <c r="D48" s="90">
        <v>16128.49</v>
      </c>
      <c r="E48" s="52">
        <f t="shared" si="0"/>
        <v>8502.34</v>
      </c>
      <c r="F48" s="52">
        <f>IFERROR(VLOOKUP(B48,Plan1!B:D,3,0),"0,00")</f>
        <v>3796.4</v>
      </c>
      <c r="G48" s="94">
        <v>3829.75</v>
      </c>
      <c r="H48" s="52">
        <f t="shared" si="1"/>
        <v>7626.15</v>
      </c>
      <c r="I48" s="35" t="str">
        <f>VLOOKUP(B48,'FOLHA RESUMIDA'!C:D,2,0)</f>
        <v>ANA MARIA ELOI DA H  DA SILVA</v>
      </c>
    </row>
    <row r="49" spans="1:9">
      <c r="A49" s="88">
        <v>1</v>
      </c>
      <c r="B49" s="88">
        <v>1429</v>
      </c>
      <c r="C49" s="86" t="s">
        <v>46</v>
      </c>
      <c r="D49" s="90">
        <v>4611.71</v>
      </c>
      <c r="E49" s="52">
        <f t="shared" si="0"/>
        <v>2524.17</v>
      </c>
      <c r="F49" s="52" t="str">
        <f>IFERROR(VLOOKUP(B49,Plan1!B:D,3,0),"0,00")</f>
        <v>0,00</v>
      </c>
      <c r="G49" s="94">
        <v>2087.54</v>
      </c>
      <c r="H49" s="52">
        <f t="shared" si="1"/>
        <v>2087.54</v>
      </c>
      <c r="I49" s="35" t="str">
        <f>VLOOKUP(B49,'FOLHA RESUMIDA'!C:D,2,0)</f>
        <v>JOSE HENRIQUE DA PAZ</v>
      </c>
    </row>
    <row r="50" spans="1:9">
      <c r="A50" s="88">
        <v>1</v>
      </c>
      <c r="B50" s="88">
        <v>1454</v>
      </c>
      <c r="C50" s="86" t="s">
        <v>47</v>
      </c>
      <c r="D50" s="90">
        <v>4246.99</v>
      </c>
      <c r="E50" s="52">
        <f t="shared" si="0"/>
        <v>3166.2299999999996</v>
      </c>
      <c r="F50" s="52" t="str">
        <f>IFERROR(VLOOKUP(B50,Plan1!B:D,3,0),"0,00")</f>
        <v>0,00</v>
      </c>
      <c r="G50" s="94">
        <v>1080.76</v>
      </c>
      <c r="H50" s="52">
        <f t="shared" si="1"/>
        <v>1080.76</v>
      </c>
      <c r="I50" s="35" t="str">
        <f>VLOOKUP(B50,'FOLHA RESUMIDA'!C:D,2,0)</f>
        <v>MAURICIO LOPES DA SILVA</v>
      </c>
    </row>
    <row r="51" spans="1:9">
      <c r="A51" s="88">
        <v>1</v>
      </c>
      <c r="B51" s="88">
        <v>1475</v>
      </c>
      <c r="C51" s="86" t="s">
        <v>48</v>
      </c>
      <c r="D51" s="90">
        <v>3114.15</v>
      </c>
      <c r="E51" s="52">
        <f t="shared" si="0"/>
        <v>700.06</v>
      </c>
      <c r="F51" s="52">
        <f>IFERROR(VLOOKUP(B51,Plan1!B:D,3,0),"0,00")</f>
        <v>1058.81</v>
      </c>
      <c r="G51" s="94">
        <v>1355.28</v>
      </c>
      <c r="H51" s="52">
        <f t="shared" si="1"/>
        <v>2414.09</v>
      </c>
      <c r="I51" s="35" t="str">
        <f>VLOOKUP(B51,'FOLHA RESUMIDA'!C:D,2,0)</f>
        <v>MARTA ARAUJO DA F  SANTANA</v>
      </c>
    </row>
    <row r="52" spans="1:9">
      <c r="A52" s="88">
        <v>1</v>
      </c>
      <c r="B52" s="88">
        <v>1483</v>
      </c>
      <c r="C52" s="86" t="s">
        <v>49</v>
      </c>
      <c r="D52" s="90">
        <v>1741.36</v>
      </c>
      <c r="E52" s="52">
        <f t="shared" si="0"/>
        <v>1165.77</v>
      </c>
      <c r="F52" s="52">
        <f>IFERROR(VLOOKUP(B52,Plan1!B:D,3,0),"0,00")</f>
        <v>174.14</v>
      </c>
      <c r="G52" s="94">
        <v>401.45</v>
      </c>
      <c r="H52" s="52">
        <f t="shared" si="1"/>
        <v>575.58999999999992</v>
      </c>
      <c r="I52" s="35" t="str">
        <f>VLOOKUP(B52,'FOLHA RESUMIDA'!C:D,2,0)</f>
        <v>REGINA LEANDRO SANTOS DE LIMA</v>
      </c>
    </row>
    <row r="53" spans="1:9">
      <c r="A53" s="88">
        <v>1</v>
      </c>
      <c r="B53" s="88">
        <v>1522</v>
      </c>
      <c r="C53" s="86" t="s">
        <v>50</v>
      </c>
      <c r="D53" s="90">
        <v>1504.26</v>
      </c>
      <c r="E53" s="52">
        <f t="shared" si="0"/>
        <v>407.82999999999993</v>
      </c>
      <c r="F53" s="52">
        <f>IFERROR(VLOOKUP(B53,Plan1!B:D,3,0),"0,00")</f>
        <v>511.45</v>
      </c>
      <c r="G53" s="94">
        <v>584.98</v>
      </c>
      <c r="H53" s="52">
        <f t="shared" si="1"/>
        <v>1096.43</v>
      </c>
      <c r="I53" s="35" t="str">
        <f>VLOOKUP(B53,'FOLHA RESUMIDA'!C:D,2,0)</f>
        <v>TEREZINHA P  DA SILVA CORREIA</v>
      </c>
    </row>
    <row r="54" spans="1:9">
      <c r="A54" s="88">
        <v>1</v>
      </c>
      <c r="B54" s="88">
        <v>1536</v>
      </c>
      <c r="C54" s="86" t="s">
        <v>51</v>
      </c>
      <c r="D54" s="90">
        <v>2824.62</v>
      </c>
      <c r="E54" s="52">
        <f t="shared" si="0"/>
        <v>1485.1699999999998</v>
      </c>
      <c r="F54" s="52">
        <f>IFERROR(VLOOKUP(B54,Plan1!B:D,3,0),"0,00")</f>
        <v>960.37</v>
      </c>
      <c r="G54" s="94">
        <v>379.08</v>
      </c>
      <c r="H54" s="52">
        <f t="shared" si="1"/>
        <v>1339.45</v>
      </c>
      <c r="I54" s="35" t="str">
        <f>VLOOKUP(B54,'FOLHA RESUMIDA'!C:D,2,0)</f>
        <v>MARIA ADRIAO DA SILVA</v>
      </c>
    </row>
    <row r="55" spans="1:9">
      <c r="A55" s="88">
        <v>1</v>
      </c>
      <c r="B55" s="88">
        <v>1545</v>
      </c>
      <c r="C55" s="86" t="s">
        <v>52</v>
      </c>
      <c r="D55" s="90">
        <v>3376.13</v>
      </c>
      <c r="E55" s="52">
        <f t="shared" si="0"/>
        <v>1645.5900000000001</v>
      </c>
      <c r="F55" s="52">
        <f>IFERROR(VLOOKUP(B55,Plan1!B:D,3,0),"0,00")</f>
        <v>1147.8800000000001</v>
      </c>
      <c r="G55" s="94">
        <v>582.66</v>
      </c>
      <c r="H55" s="52">
        <f t="shared" si="1"/>
        <v>1730.54</v>
      </c>
      <c r="I55" s="35" t="str">
        <f>VLOOKUP(B55,'FOLHA RESUMIDA'!C:D,2,0)</f>
        <v>HERON VILAR DE ANDRADE</v>
      </c>
    </row>
    <row r="56" spans="1:9">
      <c r="A56" s="88">
        <v>1</v>
      </c>
      <c r="B56" s="88">
        <v>1549</v>
      </c>
      <c r="C56" s="86" t="s">
        <v>53</v>
      </c>
      <c r="D56" s="90">
        <v>3269.86</v>
      </c>
      <c r="E56" s="52">
        <f t="shared" si="0"/>
        <v>419.42999999999984</v>
      </c>
      <c r="F56" s="52">
        <f>IFERROR(VLOOKUP(B56,Plan1!B:D,3,0),"0,00")</f>
        <v>1111.75</v>
      </c>
      <c r="G56" s="94">
        <v>1738.68</v>
      </c>
      <c r="H56" s="52">
        <f t="shared" si="1"/>
        <v>2850.4300000000003</v>
      </c>
      <c r="I56" s="35" t="str">
        <f>VLOOKUP(B56,'FOLHA RESUMIDA'!C:D,2,0)</f>
        <v>JOSE JOAQUIM DA SILVA FILHO</v>
      </c>
    </row>
    <row r="57" spans="1:9">
      <c r="A57" s="88">
        <v>1</v>
      </c>
      <c r="B57" s="88">
        <v>1553</v>
      </c>
      <c r="C57" s="86" t="s">
        <v>54</v>
      </c>
      <c r="D57" s="90">
        <v>3127.25</v>
      </c>
      <c r="E57" s="52">
        <f t="shared" si="0"/>
        <v>411.63000000000011</v>
      </c>
      <c r="F57" s="52">
        <f>IFERROR(VLOOKUP(B57,Plan1!B:D,3,0),"0,00")</f>
        <v>1063.27</v>
      </c>
      <c r="G57" s="94">
        <v>1652.35</v>
      </c>
      <c r="H57" s="52">
        <f t="shared" si="1"/>
        <v>2715.62</v>
      </c>
      <c r="I57" s="35" t="str">
        <f>VLOOKUP(B57,'FOLHA RESUMIDA'!C:D,2,0)</f>
        <v>MARIA DO CARMO A DOS SANTOS</v>
      </c>
    </row>
    <row r="58" spans="1:9">
      <c r="A58" s="88">
        <v>1</v>
      </c>
      <c r="B58" s="88">
        <v>1554</v>
      </c>
      <c r="C58" s="86" t="s">
        <v>55</v>
      </c>
      <c r="D58" s="90">
        <v>8051.77</v>
      </c>
      <c r="E58" s="52">
        <f t="shared" si="0"/>
        <v>6635.2400000000007</v>
      </c>
      <c r="F58" s="52" t="str">
        <f>IFERROR(VLOOKUP(B58,Plan1!B:D,3,0),"0,00")</f>
        <v>0,00</v>
      </c>
      <c r="G58" s="94">
        <v>1416.53</v>
      </c>
      <c r="H58" s="52">
        <f t="shared" si="1"/>
        <v>1416.53</v>
      </c>
      <c r="I58" s="35" t="str">
        <f>VLOOKUP(B58,'FOLHA RESUMIDA'!C:D,2,0)</f>
        <v>SONEIDE P DO NASCIMENTO CORREA</v>
      </c>
    </row>
    <row r="59" spans="1:9">
      <c r="A59" s="88">
        <v>1</v>
      </c>
      <c r="B59" s="88">
        <v>1561</v>
      </c>
      <c r="C59" s="86" t="s">
        <v>56</v>
      </c>
      <c r="D59" s="90">
        <v>1671.4</v>
      </c>
      <c r="E59" s="52">
        <f t="shared" si="0"/>
        <v>1113.8600000000001</v>
      </c>
      <c r="F59" s="52" t="str">
        <f>IFERROR(VLOOKUP(B59,Plan1!B:D,3,0),"0,00")</f>
        <v>0,00</v>
      </c>
      <c r="G59" s="94">
        <v>557.54</v>
      </c>
      <c r="H59" s="52">
        <f t="shared" si="1"/>
        <v>557.54</v>
      </c>
      <c r="I59" s="35" t="str">
        <f>VLOOKUP(B59,'FOLHA RESUMIDA'!C:D,2,0)</f>
        <v>ANDRE LUIZ MACIEL FERREIRA</v>
      </c>
    </row>
    <row r="60" spans="1:9">
      <c r="A60" s="88">
        <v>1</v>
      </c>
      <c r="B60" s="88">
        <v>1588</v>
      </c>
      <c r="C60" s="86" t="s">
        <v>57</v>
      </c>
      <c r="D60" s="90">
        <v>1579.46</v>
      </c>
      <c r="E60" s="52">
        <f t="shared" si="0"/>
        <v>910.24</v>
      </c>
      <c r="F60" s="52">
        <f>IFERROR(VLOOKUP(B60,Plan1!B:D,3,0),"0,00")</f>
        <v>537.02</v>
      </c>
      <c r="G60" s="94">
        <v>132.19999999999999</v>
      </c>
      <c r="H60" s="52">
        <f t="shared" si="1"/>
        <v>669.22</v>
      </c>
      <c r="I60" s="35" t="str">
        <f>VLOOKUP(B60,'FOLHA RESUMIDA'!C:D,2,0)</f>
        <v>MARIA ANDREA DOS SANTOS</v>
      </c>
    </row>
    <row r="61" spans="1:9">
      <c r="A61" s="88">
        <v>1</v>
      </c>
      <c r="B61" s="88">
        <v>1589</v>
      </c>
      <c r="C61" s="86" t="s">
        <v>58</v>
      </c>
      <c r="D61" s="90">
        <v>1671.4</v>
      </c>
      <c r="E61" s="52">
        <f t="shared" si="0"/>
        <v>1136.6600000000001</v>
      </c>
      <c r="F61" s="52" t="str">
        <f>IFERROR(VLOOKUP(B61,Plan1!B:D,3,0),"0,00")</f>
        <v>0,00</v>
      </c>
      <c r="G61" s="94">
        <v>534.74</v>
      </c>
      <c r="H61" s="52">
        <f t="shared" si="1"/>
        <v>534.74</v>
      </c>
      <c r="I61" s="35" t="str">
        <f>VLOOKUP(B61,'FOLHA RESUMIDA'!C:D,2,0)</f>
        <v>SEVERINA DE SANTANA NEVES</v>
      </c>
    </row>
    <row r="62" spans="1:9">
      <c r="A62" s="88">
        <v>1</v>
      </c>
      <c r="B62" s="88">
        <v>1596</v>
      </c>
      <c r="C62" s="86" t="s">
        <v>59</v>
      </c>
      <c r="D62" s="90">
        <v>2116.63</v>
      </c>
      <c r="E62" s="52">
        <f t="shared" si="0"/>
        <v>1203.8400000000001</v>
      </c>
      <c r="F62" s="52">
        <f>IFERROR(VLOOKUP(B62,Plan1!B:D,3,0),"0,00")</f>
        <v>719.65</v>
      </c>
      <c r="G62" s="94">
        <v>193.14</v>
      </c>
      <c r="H62" s="52">
        <f t="shared" si="1"/>
        <v>912.79</v>
      </c>
      <c r="I62" s="35" t="str">
        <f>VLOOKUP(B62,'FOLHA RESUMIDA'!C:D,2,0)</f>
        <v>IVANE FRANCISCO DE AZEVEDO</v>
      </c>
    </row>
    <row r="63" spans="1:9">
      <c r="A63" s="88">
        <v>1</v>
      </c>
      <c r="B63" s="88">
        <v>1597</v>
      </c>
      <c r="C63" s="86" t="s">
        <v>60</v>
      </c>
      <c r="D63" s="90">
        <v>3544.15</v>
      </c>
      <c r="E63" s="52">
        <f t="shared" si="0"/>
        <v>1692.65</v>
      </c>
      <c r="F63" s="52">
        <f>IFERROR(VLOOKUP(B63,Plan1!B:D,3,0),"0,00")</f>
        <v>1058.81</v>
      </c>
      <c r="G63" s="94">
        <v>792.69</v>
      </c>
      <c r="H63" s="52">
        <f t="shared" si="1"/>
        <v>1851.5</v>
      </c>
      <c r="I63" s="35" t="str">
        <f>VLOOKUP(B63,'FOLHA RESUMIDA'!C:D,2,0)</f>
        <v>DILMA NEUZA DAS MERCES</v>
      </c>
    </row>
    <row r="64" spans="1:9">
      <c r="A64" s="88">
        <v>1</v>
      </c>
      <c r="B64" s="88">
        <v>1631</v>
      </c>
      <c r="C64" s="86" t="s">
        <v>61</v>
      </c>
      <c r="D64" s="90">
        <v>1919.86</v>
      </c>
      <c r="E64" s="52">
        <f t="shared" si="0"/>
        <v>797.31</v>
      </c>
      <c r="F64" s="52">
        <f>IFERROR(VLOOKUP(B64,Plan1!B:D,3,0),"0,00")</f>
        <v>652.75</v>
      </c>
      <c r="G64" s="94">
        <v>469.8</v>
      </c>
      <c r="H64" s="52">
        <f t="shared" si="1"/>
        <v>1122.55</v>
      </c>
      <c r="I64" s="35" t="str">
        <f>VLOOKUP(B64,'FOLHA RESUMIDA'!C:D,2,0)</f>
        <v>GERSON MARTINS DA SILVA</v>
      </c>
    </row>
    <row r="65" spans="1:9">
      <c r="A65" s="88">
        <v>1</v>
      </c>
      <c r="B65" s="88">
        <v>1641</v>
      </c>
      <c r="C65" s="86" t="s">
        <v>62</v>
      </c>
      <c r="D65" s="90">
        <v>2170.7600000000002</v>
      </c>
      <c r="E65" s="52">
        <f t="shared" si="0"/>
        <v>970.44</v>
      </c>
      <c r="F65" s="52">
        <f>IFERROR(VLOOKUP(B65,Plan1!B:D,3,0),"0,00")</f>
        <v>652.75</v>
      </c>
      <c r="G65" s="94">
        <v>547.57000000000005</v>
      </c>
      <c r="H65" s="52">
        <f t="shared" si="1"/>
        <v>1200.3200000000002</v>
      </c>
      <c r="I65" s="35" t="str">
        <f>VLOOKUP(B65,'FOLHA RESUMIDA'!C:D,2,0)</f>
        <v>JOAO FELICIANO ALVES</v>
      </c>
    </row>
    <row r="66" spans="1:9">
      <c r="A66" s="88">
        <v>1</v>
      </c>
      <c r="B66" s="88">
        <v>1650</v>
      </c>
      <c r="C66" s="86" t="s">
        <v>63</v>
      </c>
      <c r="D66" s="90">
        <v>1934.84</v>
      </c>
      <c r="E66" s="52">
        <f t="shared" si="0"/>
        <v>1905.82</v>
      </c>
      <c r="F66" s="52" t="str">
        <f>IFERROR(VLOOKUP(B66,Plan1!B:D,3,0),"0,00")</f>
        <v>0,00</v>
      </c>
      <c r="G66" s="94">
        <v>29.02</v>
      </c>
      <c r="H66" s="52">
        <f t="shared" si="1"/>
        <v>29.02</v>
      </c>
      <c r="I66" s="35" t="str">
        <f>VLOOKUP(B66,'FOLHA RESUMIDA'!C:D,2,0)</f>
        <v>JANETE MARIA DA SILVA</v>
      </c>
    </row>
    <row r="67" spans="1:9">
      <c r="A67" s="88">
        <v>1</v>
      </c>
      <c r="B67" s="88">
        <v>1652</v>
      </c>
      <c r="C67" s="86" t="s">
        <v>64</v>
      </c>
      <c r="D67" s="90">
        <v>1955.64</v>
      </c>
      <c r="E67" s="52">
        <f t="shared" si="0"/>
        <v>977.63000000000011</v>
      </c>
      <c r="F67" s="52" t="str">
        <f>IFERROR(VLOOKUP(B67,Plan1!B:D,3,0),"0,00")</f>
        <v>0,00</v>
      </c>
      <c r="G67" s="94">
        <v>978.01</v>
      </c>
      <c r="H67" s="52">
        <f t="shared" si="1"/>
        <v>978.01</v>
      </c>
      <c r="I67" s="35" t="str">
        <f>VLOOKUP(B67,'FOLHA RESUMIDA'!C:D,2,0)</f>
        <v>ROMILDO NUNES DIAS</v>
      </c>
    </row>
    <row r="68" spans="1:9">
      <c r="A68" s="88">
        <v>1</v>
      </c>
      <c r="B68" s="88">
        <v>1665</v>
      </c>
      <c r="C68" s="86" t="s">
        <v>65</v>
      </c>
      <c r="D68" s="90">
        <v>1919.86</v>
      </c>
      <c r="E68" s="52">
        <f t="shared" si="0"/>
        <v>1026.71</v>
      </c>
      <c r="F68" s="52">
        <f>IFERROR(VLOOKUP(B68,Plan1!B:D,3,0),"0,00")</f>
        <v>652.75</v>
      </c>
      <c r="G68" s="94">
        <v>240.4</v>
      </c>
      <c r="H68" s="52">
        <f t="shared" si="1"/>
        <v>893.15</v>
      </c>
      <c r="I68" s="35" t="str">
        <f>VLOOKUP(B68,'FOLHA RESUMIDA'!C:D,2,0)</f>
        <v>LUZIA BERNARDO DE SOUSA</v>
      </c>
    </row>
    <row r="69" spans="1:9">
      <c r="A69" s="88">
        <v>1</v>
      </c>
      <c r="B69" s="88">
        <v>1672</v>
      </c>
      <c r="C69" s="86" t="s">
        <v>66</v>
      </c>
      <c r="D69" s="90">
        <v>1919.86</v>
      </c>
      <c r="E69" s="52">
        <f t="shared" si="0"/>
        <v>909.8599999999999</v>
      </c>
      <c r="F69" s="52">
        <f>IFERROR(VLOOKUP(B69,Plan1!B:D,3,0),"0,00")</f>
        <v>652.75</v>
      </c>
      <c r="G69" s="94">
        <v>357.25</v>
      </c>
      <c r="H69" s="52">
        <f t="shared" si="1"/>
        <v>1010</v>
      </c>
      <c r="I69" s="35" t="str">
        <f>VLOOKUP(B69,'FOLHA RESUMIDA'!C:D,2,0)</f>
        <v>JOSE KENNEDY DA SILVA</v>
      </c>
    </row>
    <row r="70" spans="1:9">
      <c r="A70" s="88">
        <v>1</v>
      </c>
      <c r="B70" s="88">
        <v>1674</v>
      </c>
      <c r="C70" s="86" t="s">
        <v>67</v>
      </c>
      <c r="D70" s="90">
        <v>2281.4499999999998</v>
      </c>
      <c r="E70" s="52">
        <f t="shared" ref="E70:E133" si="2">D70-H70</f>
        <v>1651.6399999999999</v>
      </c>
      <c r="F70" s="52">
        <f>IFERROR(VLOOKUP(B70,Plan1!B:D,3,0),"0,00")</f>
        <v>537.02</v>
      </c>
      <c r="G70" s="94">
        <v>92.79</v>
      </c>
      <c r="H70" s="52">
        <f t="shared" ref="H70:H133" si="3">F70+G70</f>
        <v>629.80999999999995</v>
      </c>
      <c r="I70" s="35" t="str">
        <f>VLOOKUP(B70,'FOLHA RESUMIDA'!C:D,2,0)</f>
        <v>MARIA HELENA FERREIRA DA SILVA</v>
      </c>
    </row>
    <row r="71" spans="1:9">
      <c r="A71" s="88">
        <v>16</v>
      </c>
      <c r="B71" s="88">
        <v>1682</v>
      </c>
      <c r="C71" s="86" t="s">
        <v>437</v>
      </c>
      <c r="D71" s="90">
        <v>8147.18</v>
      </c>
      <c r="E71" s="52">
        <f t="shared" si="2"/>
        <v>4681.1200000000008</v>
      </c>
      <c r="F71" s="52" t="str">
        <f>IFERROR(VLOOKUP(B71,Plan1!B:D,3,0),"0,00")</f>
        <v>0,00</v>
      </c>
      <c r="G71" s="94">
        <v>3466.06</v>
      </c>
      <c r="H71" s="52">
        <f t="shared" si="3"/>
        <v>3466.06</v>
      </c>
      <c r="I71" s="35" t="str">
        <f>VLOOKUP(B71,'FOLHA RESUMIDA'!C:D,2,0)</f>
        <v>MOISES MARTINS DE MELO NETO</v>
      </c>
    </row>
    <row r="72" spans="1:9">
      <c r="A72" s="88">
        <v>2</v>
      </c>
      <c r="B72" s="88">
        <v>1683</v>
      </c>
      <c r="C72" s="86" t="s">
        <v>475</v>
      </c>
      <c r="D72" s="90">
        <v>3344.63</v>
      </c>
      <c r="E72" s="52">
        <f t="shared" si="2"/>
        <v>1627.66</v>
      </c>
      <c r="F72" s="52">
        <f>IFERROR(VLOOKUP(B72,Plan1!B:D,3,0),"0,00")</f>
        <v>1137.17</v>
      </c>
      <c r="G72" s="94">
        <v>579.79999999999995</v>
      </c>
      <c r="H72" s="52">
        <f t="shared" si="3"/>
        <v>1716.97</v>
      </c>
      <c r="I72" s="35" t="str">
        <f>VLOOKUP(B72,'FOLHA RESUMIDA'!C:D,2,0)</f>
        <v>ADEMIR LOPES DA SILVA</v>
      </c>
    </row>
    <row r="73" spans="1:9">
      <c r="A73" s="88">
        <v>51</v>
      </c>
      <c r="B73" s="88">
        <v>1726</v>
      </c>
      <c r="C73" s="86" t="s">
        <v>476</v>
      </c>
      <c r="D73" s="90">
        <v>3344.63</v>
      </c>
      <c r="E73" s="52">
        <f t="shared" si="2"/>
        <v>1270.7800000000002</v>
      </c>
      <c r="F73" s="52">
        <f>IFERROR(VLOOKUP(B73,Plan1!B:D,3,0),"0,00")</f>
        <v>1137.17</v>
      </c>
      <c r="G73" s="94">
        <v>936.68</v>
      </c>
      <c r="H73" s="52">
        <f t="shared" si="3"/>
        <v>2073.85</v>
      </c>
      <c r="I73" s="35" t="str">
        <f>VLOOKUP(B73,'FOLHA RESUMIDA'!C:D,2,0)</f>
        <v>JOSE CARLOS VIEIRA</v>
      </c>
    </row>
    <row r="74" spans="1:9">
      <c r="A74" s="88">
        <v>1</v>
      </c>
      <c r="B74" s="88">
        <v>1741</v>
      </c>
      <c r="C74" s="86" t="s">
        <v>68</v>
      </c>
      <c r="D74" s="90">
        <v>2701.41</v>
      </c>
      <c r="E74" s="52">
        <f t="shared" si="2"/>
        <v>1007.7199999999998</v>
      </c>
      <c r="F74" s="52">
        <f>IFERROR(VLOOKUP(B74,Plan1!B:D,3,0),"0,00")</f>
        <v>918.48</v>
      </c>
      <c r="G74" s="94">
        <v>775.21</v>
      </c>
      <c r="H74" s="52">
        <f t="shared" si="3"/>
        <v>1693.69</v>
      </c>
      <c r="I74" s="35" t="str">
        <f>VLOOKUP(B74,'FOLHA RESUMIDA'!C:D,2,0)</f>
        <v>MARCONDES C  DE OLIVEIRA</v>
      </c>
    </row>
    <row r="75" spans="1:9">
      <c r="A75" s="88">
        <v>1</v>
      </c>
      <c r="B75" s="88">
        <v>1749</v>
      </c>
      <c r="C75" s="86" t="s">
        <v>69</v>
      </c>
      <c r="D75" s="90">
        <v>2624.12</v>
      </c>
      <c r="E75" s="52">
        <f t="shared" si="2"/>
        <v>2624.12</v>
      </c>
      <c r="F75" s="52" t="str">
        <f>IFERROR(VLOOKUP(B75,Plan1!B:D,3,0),"0,00")</f>
        <v>0,00</v>
      </c>
      <c r="G75" s="94">
        <v>0</v>
      </c>
      <c r="H75" s="52">
        <f t="shared" si="3"/>
        <v>0</v>
      </c>
      <c r="I75" s="35" t="str">
        <f>VLOOKUP(B75,'FOLHA RESUMIDA'!C:D,2,0)</f>
        <v>MANOEL MARTINS LEITE NETO</v>
      </c>
    </row>
    <row r="76" spans="1:9">
      <c r="A76" s="88">
        <v>1</v>
      </c>
      <c r="B76" s="88">
        <v>1774</v>
      </c>
      <c r="C76" s="86" t="s">
        <v>70</v>
      </c>
      <c r="D76" s="90">
        <v>2015.97</v>
      </c>
      <c r="E76" s="52">
        <f t="shared" si="2"/>
        <v>490.08999999999992</v>
      </c>
      <c r="F76" s="52">
        <f>IFERROR(VLOOKUP(B76,Plan1!B:D,3,0),"0,00")</f>
        <v>685.39</v>
      </c>
      <c r="G76" s="94">
        <v>840.49</v>
      </c>
      <c r="H76" s="52">
        <f t="shared" si="3"/>
        <v>1525.88</v>
      </c>
      <c r="I76" s="35" t="str">
        <f>VLOOKUP(B76,'FOLHA RESUMIDA'!C:D,2,0)</f>
        <v>FRANCISCO DE ASSIS BEZERRA</v>
      </c>
    </row>
    <row r="77" spans="1:9">
      <c r="A77" s="88">
        <v>1</v>
      </c>
      <c r="B77" s="88">
        <v>1794</v>
      </c>
      <c r="C77" s="86" t="s">
        <v>71</v>
      </c>
      <c r="D77" s="90">
        <v>5226.2299999999996</v>
      </c>
      <c r="E77" s="52">
        <f t="shared" si="2"/>
        <v>3786.95</v>
      </c>
      <c r="F77" s="52">
        <f>IFERROR(VLOOKUP(B77,Plan1!B:D,3,0),"0,00")</f>
        <v>1225.71</v>
      </c>
      <c r="G77" s="94">
        <v>213.57</v>
      </c>
      <c r="H77" s="52">
        <f t="shared" si="3"/>
        <v>1439.28</v>
      </c>
      <c r="I77" s="35" t="str">
        <f>VLOOKUP(B77,'FOLHA RESUMIDA'!C:D,2,0)</f>
        <v>LUCIENE MARIA DE ANDRADE</v>
      </c>
    </row>
    <row r="78" spans="1:9">
      <c r="A78" s="88">
        <v>1</v>
      </c>
      <c r="B78" s="88">
        <v>1796</v>
      </c>
      <c r="C78" s="86" t="s">
        <v>72</v>
      </c>
      <c r="D78" s="90">
        <v>1579.46</v>
      </c>
      <c r="E78" s="52">
        <f t="shared" si="2"/>
        <v>351.48</v>
      </c>
      <c r="F78" s="52">
        <f>IFERROR(VLOOKUP(B78,Plan1!B:D,3,0),"0,00")</f>
        <v>537.02</v>
      </c>
      <c r="G78" s="94">
        <v>690.96</v>
      </c>
      <c r="H78" s="52">
        <f t="shared" si="3"/>
        <v>1227.98</v>
      </c>
      <c r="I78" s="35" t="str">
        <f>VLOOKUP(B78,'FOLHA RESUMIDA'!C:D,2,0)</f>
        <v>NEUZA ANUNCIACAO COELHO</v>
      </c>
    </row>
    <row r="79" spans="1:9">
      <c r="A79" s="88">
        <v>1</v>
      </c>
      <c r="B79" s="88">
        <v>1809</v>
      </c>
      <c r="C79" s="86" t="s">
        <v>73</v>
      </c>
      <c r="D79" s="90">
        <v>4915.43</v>
      </c>
      <c r="E79" s="52">
        <f t="shared" si="2"/>
        <v>4115.68</v>
      </c>
      <c r="F79" s="52" t="str">
        <f>IFERROR(VLOOKUP(B79,Plan1!B:D,3,0),"0,00")</f>
        <v>0,00</v>
      </c>
      <c r="G79" s="94">
        <v>799.75</v>
      </c>
      <c r="H79" s="52">
        <f t="shared" si="3"/>
        <v>799.75</v>
      </c>
      <c r="I79" s="35" t="str">
        <f>VLOOKUP(B79,'FOLHA RESUMIDA'!C:D,2,0)</f>
        <v>JOSE IRANILDO DE ANDRADE SILVA</v>
      </c>
    </row>
    <row r="80" spans="1:9">
      <c r="A80" s="88">
        <v>1</v>
      </c>
      <c r="B80" s="88">
        <v>1821</v>
      </c>
      <c r="C80" s="86" t="s">
        <v>74</v>
      </c>
      <c r="D80" s="90">
        <v>3417.9</v>
      </c>
      <c r="E80" s="52">
        <f t="shared" si="2"/>
        <v>1827.63</v>
      </c>
      <c r="F80" s="52">
        <f>IFERROR(VLOOKUP(B80,Plan1!B:D,3,0),"0,00")</f>
        <v>1162.0899999999999</v>
      </c>
      <c r="G80" s="94">
        <v>428.18</v>
      </c>
      <c r="H80" s="52">
        <f t="shared" si="3"/>
        <v>1590.27</v>
      </c>
      <c r="I80" s="35" t="str">
        <f>VLOOKUP(B80,'FOLHA RESUMIDA'!C:D,2,0)</f>
        <v>CARLOS STENIO DE DEUS</v>
      </c>
    </row>
    <row r="81" spans="1:9">
      <c r="A81" s="88">
        <v>1</v>
      </c>
      <c r="B81" s="88">
        <v>1822</v>
      </c>
      <c r="C81" s="86" t="s">
        <v>75</v>
      </c>
      <c r="D81" s="90">
        <v>1432.61</v>
      </c>
      <c r="E81" s="52">
        <f t="shared" si="2"/>
        <v>132.92999999999984</v>
      </c>
      <c r="F81" s="52">
        <f>IFERROR(VLOOKUP(B81,Plan1!B:D,3,0),"0,00")</f>
        <v>487.09</v>
      </c>
      <c r="G81" s="94">
        <v>812.59</v>
      </c>
      <c r="H81" s="52">
        <f t="shared" si="3"/>
        <v>1299.68</v>
      </c>
      <c r="I81" s="35" t="str">
        <f>VLOOKUP(B81,'FOLHA RESUMIDA'!C:D,2,0)</f>
        <v>GILMAR BEZERRA DE OLIVEIRA</v>
      </c>
    </row>
    <row r="82" spans="1:9">
      <c r="A82" s="88">
        <v>1</v>
      </c>
      <c r="B82" s="88">
        <v>1906</v>
      </c>
      <c r="C82" s="86" t="s">
        <v>76</v>
      </c>
      <c r="D82" s="90">
        <v>2965.86</v>
      </c>
      <c r="E82" s="52">
        <f t="shared" si="2"/>
        <v>1288.9300000000003</v>
      </c>
      <c r="F82" s="52">
        <f>IFERROR(VLOOKUP(B82,Plan1!B:D,3,0),"0,00")</f>
        <v>1008.39</v>
      </c>
      <c r="G82" s="94">
        <v>668.54</v>
      </c>
      <c r="H82" s="52">
        <f t="shared" si="3"/>
        <v>1676.9299999999998</v>
      </c>
      <c r="I82" s="35" t="str">
        <f>VLOOKUP(B82,'FOLHA RESUMIDA'!C:D,2,0)</f>
        <v>IZABEL CRISTINA F DE ARRUDA</v>
      </c>
    </row>
    <row r="83" spans="1:9">
      <c r="A83" s="88">
        <v>1</v>
      </c>
      <c r="B83" s="88">
        <v>1907</v>
      </c>
      <c r="C83" s="86" t="s">
        <v>77</v>
      </c>
      <c r="D83" s="90">
        <v>5779.18</v>
      </c>
      <c r="E83" s="52">
        <f t="shared" si="2"/>
        <v>3150</v>
      </c>
      <c r="F83" s="52">
        <f>IFERROR(VLOOKUP(B83,Plan1!B:D,3,0),"0,00")</f>
        <v>1964.92</v>
      </c>
      <c r="G83" s="94">
        <v>664.26</v>
      </c>
      <c r="H83" s="52">
        <f t="shared" si="3"/>
        <v>2629.1800000000003</v>
      </c>
      <c r="I83" s="35" t="str">
        <f>VLOOKUP(B83,'FOLHA RESUMIDA'!C:D,2,0)</f>
        <v>SUELY RICARDO DE FIGUEIREDO</v>
      </c>
    </row>
    <row r="84" spans="1:9">
      <c r="A84" s="88">
        <v>1</v>
      </c>
      <c r="B84" s="88">
        <v>1908</v>
      </c>
      <c r="C84" s="86" t="s">
        <v>78</v>
      </c>
      <c r="D84" s="90">
        <v>6269.86</v>
      </c>
      <c r="E84" s="52">
        <f t="shared" si="2"/>
        <v>3159.66</v>
      </c>
      <c r="F84" s="52">
        <f>IFERROR(VLOOKUP(B84,Plan1!B:D,3,0),"0,00")</f>
        <v>2131.75</v>
      </c>
      <c r="G84" s="94">
        <v>978.45</v>
      </c>
      <c r="H84" s="52">
        <f t="shared" si="3"/>
        <v>3110.2</v>
      </c>
      <c r="I84" s="35" t="str">
        <f>VLOOKUP(B84,'FOLHA RESUMIDA'!C:D,2,0)</f>
        <v>LUCIA MARIA ARAUJO LAVOR</v>
      </c>
    </row>
    <row r="85" spans="1:9">
      <c r="A85" s="88">
        <v>1</v>
      </c>
      <c r="B85" s="88">
        <v>1909</v>
      </c>
      <c r="C85" s="86" t="s">
        <v>79</v>
      </c>
      <c r="D85" s="90">
        <v>3779.34</v>
      </c>
      <c r="E85" s="52">
        <f t="shared" si="2"/>
        <v>1703.04</v>
      </c>
      <c r="F85" s="52">
        <f>IFERROR(VLOOKUP(B85,Plan1!B:D,3,0),"0,00")</f>
        <v>874.75</v>
      </c>
      <c r="G85" s="94">
        <v>1201.55</v>
      </c>
      <c r="H85" s="52">
        <f t="shared" si="3"/>
        <v>2076.3000000000002</v>
      </c>
      <c r="I85" s="35" t="str">
        <f>VLOOKUP(B85,'FOLHA RESUMIDA'!C:D,2,0)</f>
        <v>IVANILDO BATISTA DA SILVA</v>
      </c>
    </row>
    <row r="86" spans="1:9">
      <c r="A86" s="88">
        <v>14</v>
      </c>
      <c r="B86" s="88">
        <v>1916</v>
      </c>
      <c r="C86" s="86" t="s">
        <v>433</v>
      </c>
      <c r="D86" s="90">
        <v>2363.54</v>
      </c>
      <c r="E86" s="52">
        <f t="shared" si="2"/>
        <v>1125.1099999999999</v>
      </c>
      <c r="F86" s="52">
        <f>IFERROR(VLOOKUP(B86,Plan1!B:D,3,0),"0,00")</f>
        <v>803.6</v>
      </c>
      <c r="G86" s="94">
        <v>434.83</v>
      </c>
      <c r="H86" s="52">
        <f t="shared" si="3"/>
        <v>1238.43</v>
      </c>
      <c r="I86" s="35" t="str">
        <f>VLOOKUP(B86,'FOLHA RESUMIDA'!C:D,2,0)</f>
        <v>FABIOLA ALBUQUERQUE PINHEIRO</v>
      </c>
    </row>
    <row r="87" spans="1:9">
      <c r="A87" s="88">
        <v>1</v>
      </c>
      <c r="B87" s="88">
        <v>1921</v>
      </c>
      <c r="C87" s="86" t="s">
        <v>80</v>
      </c>
      <c r="D87" s="90">
        <v>14306.52</v>
      </c>
      <c r="E87" s="52">
        <f t="shared" si="2"/>
        <v>7637.77</v>
      </c>
      <c r="F87" s="52">
        <f>IFERROR(VLOOKUP(B87,Plan1!B:D,3,0),"0,00")</f>
        <v>3367.12</v>
      </c>
      <c r="G87" s="94">
        <v>3301.63</v>
      </c>
      <c r="H87" s="52">
        <f t="shared" si="3"/>
        <v>6668.75</v>
      </c>
      <c r="I87" s="35" t="str">
        <f>VLOOKUP(B87,'FOLHA RESUMIDA'!C:D,2,0)</f>
        <v>MARCIA APARECIDA DA SILVA</v>
      </c>
    </row>
    <row r="88" spans="1:9">
      <c r="A88" s="88">
        <v>1</v>
      </c>
      <c r="B88" s="88">
        <v>1924</v>
      </c>
      <c r="C88" s="86" t="s">
        <v>81</v>
      </c>
      <c r="D88" s="90">
        <v>6317.78</v>
      </c>
      <c r="E88" s="52">
        <f t="shared" si="2"/>
        <v>2912.0599999999995</v>
      </c>
      <c r="F88" s="52">
        <f>IFERROR(VLOOKUP(B88,Plan1!B:D,3,0),"0,00")</f>
        <v>2054.0300000000002</v>
      </c>
      <c r="G88" s="94">
        <v>1351.69</v>
      </c>
      <c r="H88" s="52">
        <f t="shared" si="3"/>
        <v>3405.7200000000003</v>
      </c>
      <c r="I88" s="35" t="str">
        <f>VLOOKUP(B88,'FOLHA RESUMIDA'!C:D,2,0)</f>
        <v>CARLOS HENRIQUE LIMA DE MELO</v>
      </c>
    </row>
    <row r="89" spans="1:9">
      <c r="A89" s="88">
        <v>1</v>
      </c>
      <c r="B89" s="88">
        <v>1927</v>
      </c>
      <c r="C89" s="86" t="s">
        <v>82</v>
      </c>
      <c r="D89" s="90">
        <v>4492.07</v>
      </c>
      <c r="E89" s="52">
        <f t="shared" si="2"/>
        <v>2044.7999999999997</v>
      </c>
      <c r="F89" s="52">
        <f>IFERROR(VLOOKUP(B89,Plan1!B:D,3,0),"0,00")</f>
        <v>1527.3</v>
      </c>
      <c r="G89" s="94">
        <v>919.97</v>
      </c>
      <c r="H89" s="52">
        <f t="shared" si="3"/>
        <v>2447.27</v>
      </c>
      <c r="I89" s="35" t="str">
        <f>VLOOKUP(B89,'FOLHA RESUMIDA'!C:D,2,0)</f>
        <v>RITA DE CASSIA CHAGAS</v>
      </c>
    </row>
    <row r="90" spans="1:9">
      <c r="A90" s="88">
        <v>1</v>
      </c>
      <c r="B90" s="88">
        <v>1932</v>
      </c>
      <c r="C90" s="86" t="s">
        <v>83</v>
      </c>
      <c r="D90" s="90">
        <v>5719.62</v>
      </c>
      <c r="E90" s="52">
        <f t="shared" si="2"/>
        <v>2154.62</v>
      </c>
      <c r="F90" s="52">
        <f>IFERROR(VLOOKUP(B90,Plan1!B:D,3,0),"0,00")</f>
        <v>1944.67</v>
      </c>
      <c r="G90" s="94">
        <v>1620.33</v>
      </c>
      <c r="H90" s="52">
        <f t="shared" si="3"/>
        <v>3565</v>
      </c>
      <c r="I90" s="35" t="str">
        <f>VLOOKUP(B90,'FOLHA RESUMIDA'!C:D,2,0)</f>
        <v>ROSILENE MARIA ANACLETO</v>
      </c>
    </row>
    <row r="91" spans="1:9">
      <c r="A91" s="88">
        <v>1</v>
      </c>
      <c r="B91" s="88">
        <v>1937</v>
      </c>
      <c r="C91" s="86" t="s">
        <v>84</v>
      </c>
      <c r="D91" s="90">
        <v>2779.52</v>
      </c>
      <c r="E91" s="52">
        <f t="shared" si="2"/>
        <v>1156.0700000000002</v>
      </c>
      <c r="F91" s="52">
        <f>IFERROR(VLOOKUP(B91,Plan1!B:D,3,0),"0,00")</f>
        <v>945.04</v>
      </c>
      <c r="G91" s="94">
        <v>678.41</v>
      </c>
      <c r="H91" s="52">
        <f t="shared" si="3"/>
        <v>1623.4499999999998</v>
      </c>
      <c r="I91" s="35" t="str">
        <f>VLOOKUP(B91,'FOLHA RESUMIDA'!C:D,2,0)</f>
        <v>RILDA MARIA DA SILVA</v>
      </c>
    </row>
    <row r="92" spans="1:9">
      <c r="A92" s="88">
        <v>1</v>
      </c>
      <c r="B92" s="88">
        <v>1980</v>
      </c>
      <c r="C92" s="86" t="s">
        <v>85</v>
      </c>
      <c r="D92" s="90">
        <v>10521.21</v>
      </c>
      <c r="E92" s="52">
        <f t="shared" si="2"/>
        <v>4041.869999999999</v>
      </c>
      <c r="F92" s="52">
        <f>IFERROR(VLOOKUP(B92,Plan1!B:D,3,0),"0,00")</f>
        <v>3577.21</v>
      </c>
      <c r="G92" s="94">
        <v>2902.13</v>
      </c>
      <c r="H92" s="52">
        <f t="shared" si="3"/>
        <v>6479.34</v>
      </c>
      <c r="I92" s="35" t="str">
        <f>VLOOKUP(B92,'FOLHA RESUMIDA'!C:D,2,0)</f>
        <v>MANOEL NETO DINIZ</v>
      </c>
    </row>
    <row r="93" spans="1:9">
      <c r="A93" s="88">
        <v>1</v>
      </c>
      <c r="B93" s="88">
        <v>1988</v>
      </c>
      <c r="C93" s="86" t="s">
        <v>86</v>
      </c>
      <c r="D93" s="90">
        <v>3674.81</v>
      </c>
      <c r="E93" s="52">
        <f t="shared" si="2"/>
        <v>1079.9199999999996</v>
      </c>
      <c r="F93" s="52">
        <f>IFERROR(VLOOKUP(B93,Plan1!B:D,3,0),"0,00")</f>
        <v>1249.44</v>
      </c>
      <c r="G93" s="94">
        <v>1345.45</v>
      </c>
      <c r="H93" s="52">
        <f t="shared" si="3"/>
        <v>2594.8900000000003</v>
      </c>
      <c r="I93" s="35" t="str">
        <f>VLOOKUP(B93,'FOLHA RESUMIDA'!C:D,2,0)</f>
        <v>FRANCISCA CARVALHO NASCIMENTO</v>
      </c>
    </row>
    <row r="94" spans="1:9">
      <c r="A94" s="88">
        <v>1</v>
      </c>
      <c r="B94" s="88">
        <v>1994</v>
      </c>
      <c r="C94" s="86" t="s">
        <v>87</v>
      </c>
      <c r="D94" s="90">
        <v>3924.62</v>
      </c>
      <c r="E94" s="52">
        <f t="shared" si="2"/>
        <v>1178.3400000000001</v>
      </c>
      <c r="F94" s="52">
        <f>IFERROR(VLOOKUP(B94,Plan1!B:D,3,0),"0,00")</f>
        <v>1334.37</v>
      </c>
      <c r="G94" s="94">
        <v>1411.91</v>
      </c>
      <c r="H94" s="52">
        <f t="shared" si="3"/>
        <v>2746.2799999999997</v>
      </c>
      <c r="I94" s="35" t="str">
        <f>VLOOKUP(B94,'FOLHA RESUMIDA'!C:D,2,0)</f>
        <v>PAULO JOSE DA SILVA</v>
      </c>
    </row>
    <row r="95" spans="1:9">
      <c r="A95" s="88">
        <v>1</v>
      </c>
      <c r="B95" s="88">
        <v>1999</v>
      </c>
      <c r="C95" s="86" t="s">
        <v>88</v>
      </c>
      <c r="D95" s="90">
        <v>2213.16</v>
      </c>
      <c r="E95" s="52">
        <f t="shared" si="2"/>
        <v>1104.0999999999999</v>
      </c>
      <c r="F95" s="52">
        <f>IFERROR(VLOOKUP(B95,Plan1!B:D,3,0),"0,00")</f>
        <v>752.47</v>
      </c>
      <c r="G95" s="94">
        <v>356.59</v>
      </c>
      <c r="H95" s="52">
        <f t="shared" si="3"/>
        <v>1109.06</v>
      </c>
      <c r="I95" s="35" t="str">
        <f>VLOOKUP(B95,'FOLHA RESUMIDA'!C:D,2,0)</f>
        <v>ELIAS RIBEIRO DA SILVA FILHO</v>
      </c>
    </row>
    <row r="96" spans="1:9">
      <c r="A96" s="88">
        <v>1</v>
      </c>
      <c r="B96" s="88">
        <v>2008</v>
      </c>
      <c r="C96" s="86" t="s">
        <v>89</v>
      </c>
      <c r="D96" s="90">
        <v>3364.65</v>
      </c>
      <c r="E96" s="52">
        <f t="shared" si="2"/>
        <v>421.23</v>
      </c>
      <c r="F96" s="52">
        <f>IFERROR(VLOOKUP(B96,Plan1!B:D,3,0),"0,00")</f>
        <v>1012.63</v>
      </c>
      <c r="G96" s="94">
        <v>1930.79</v>
      </c>
      <c r="H96" s="52">
        <f t="shared" si="3"/>
        <v>2943.42</v>
      </c>
      <c r="I96" s="35" t="str">
        <f>VLOOKUP(B96,'FOLHA RESUMIDA'!C:D,2,0)</f>
        <v>AMAURI GONCALO DA SILVA</v>
      </c>
    </row>
    <row r="97" spans="1:9">
      <c r="A97" s="88">
        <v>1</v>
      </c>
      <c r="B97" s="88">
        <v>2014</v>
      </c>
      <c r="C97" s="86" t="s">
        <v>90</v>
      </c>
      <c r="D97" s="90">
        <v>2105.44</v>
      </c>
      <c r="E97" s="52">
        <f t="shared" si="2"/>
        <v>834.6400000000001</v>
      </c>
      <c r="F97" s="52">
        <f>IFERROR(VLOOKUP(B97,Plan1!B:D,3,0),"0,00")</f>
        <v>685.39</v>
      </c>
      <c r="G97" s="94">
        <v>585.41</v>
      </c>
      <c r="H97" s="52">
        <f t="shared" si="3"/>
        <v>1270.8</v>
      </c>
      <c r="I97" s="35" t="str">
        <f>VLOOKUP(B97,'FOLHA RESUMIDA'!C:D,2,0)</f>
        <v>SOLANGE NASCIMENTO DE LIMA</v>
      </c>
    </row>
    <row r="98" spans="1:9">
      <c r="A98" s="88">
        <v>1</v>
      </c>
      <c r="B98" s="88">
        <v>2015</v>
      </c>
      <c r="C98" s="86" t="s">
        <v>91</v>
      </c>
      <c r="D98" s="90">
        <v>8792.56</v>
      </c>
      <c r="E98" s="52">
        <f t="shared" si="2"/>
        <v>2974.3599999999997</v>
      </c>
      <c r="F98" s="52">
        <f>IFERROR(VLOOKUP(B98,Plan1!B:D,3,0),"0,00")</f>
        <v>2989.47</v>
      </c>
      <c r="G98" s="94">
        <v>2828.73</v>
      </c>
      <c r="H98" s="52">
        <f t="shared" si="3"/>
        <v>5818.2</v>
      </c>
      <c r="I98" s="35" t="str">
        <f>VLOOKUP(B98,'FOLHA RESUMIDA'!C:D,2,0)</f>
        <v>MARIA SANDRA PONTES MENDONCA</v>
      </c>
    </row>
    <row r="99" spans="1:9">
      <c r="A99" s="88">
        <v>1</v>
      </c>
      <c r="B99" s="88">
        <v>2019</v>
      </c>
      <c r="C99" s="86" t="s">
        <v>92</v>
      </c>
      <c r="D99" s="90">
        <v>1820.76</v>
      </c>
      <c r="E99" s="52">
        <f t="shared" si="2"/>
        <v>412.5</v>
      </c>
      <c r="F99" s="52">
        <f>IFERROR(VLOOKUP(B99,Plan1!B:D,3,0),"0,00")</f>
        <v>619.05999999999995</v>
      </c>
      <c r="G99" s="94">
        <v>789.2</v>
      </c>
      <c r="H99" s="52">
        <f t="shared" si="3"/>
        <v>1408.26</v>
      </c>
      <c r="I99" s="35" t="str">
        <f>VLOOKUP(B99,'FOLHA RESUMIDA'!C:D,2,0)</f>
        <v>MARCOS DO NASCIMENTO</v>
      </c>
    </row>
    <row r="100" spans="1:9">
      <c r="A100" s="88">
        <v>1</v>
      </c>
      <c r="B100" s="88">
        <v>2038</v>
      </c>
      <c r="C100" s="86" t="s">
        <v>93</v>
      </c>
      <c r="D100" s="90">
        <v>3070.25</v>
      </c>
      <c r="E100" s="52">
        <f t="shared" si="2"/>
        <v>1451.1599999999999</v>
      </c>
      <c r="F100" s="52">
        <f>IFERROR(VLOOKUP(B100,Plan1!B:D,3,0),"0,00")</f>
        <v>1043.8900000000001</v>
      </c>
      <c r="G100" s="94">
        <v>575.20000000000005</v>
      </c>
      <c r="H100" s="52">
        <f t="shared" si="3"/>
        <v>1619.0900000000001</v>
      </c>
      <c r="I100" s="35" t="str">
        <f>VLOOKUP(B100,'FOLHA RESUMIDA'!C:D,2,0)</f>
        <v>IRONILDA FERREIRA DA SILVA</v>
      </c>
    </row>
    <row r="101" spans="1:9">
      <c r="A101" s="88">
        <v>1</v>
      </c>
      <c r="B101" s="88">
        <v>2043</v>
      </c>
      <c r="C101" s="86" t="s">
        <v>94</v>
      </c>
      <c r="D101" s="90">
        <v>2849.31</v>
      </c>
      <c r="E101" s="52">
        <f t="shared" si="2"/>
        <v>906.34999999999991</v>
      </c>
      <c r="F101" s="52">
        <f>IFERROR(VLOOKUP(B101,Plan1!B:D,3,0),"0,00")</f>
        <v>874.75</v>
      </c>
      <c r="G101" s="94">
        <v>1068.21</v>
      </c>
      <c r="H101" s="52">
        <f t="shared" si="3"/>
        <v>1942.96</v>
      </c>
      <c r="I101" s="35" t="str">
        <f>VLOOKUP(B101,'FOLHA RESUMIDA'!C:D,2,0)</f>
        <v>JOAO LUIZ BRAGA DE PONTES</v>
      </c>
    </row>
    <row r="102" spans="1:9">
      <c r="A102" s="88">
        <v>1</v>
      </c>
      <c r="B102" s="88">
        <v>2052</v>
      </c>
      <c r="C102" s="86" t="s">
        <v>95</v>
      </c>
      <c r="D102" s="90">
        <v>3005.91</v>
      </c>
      <c r="E102" s="52">
        <f t="shared" si="2"/>
        <v>1993.2799999999997</v>
      </c>
      <c r="F102" s="52">
        <f>IFERROR(VLOOKUP(B102,Plan1!B:D,3,0),"0,00")</f>
        <v>1012.63</v>
      </c>
      <c r="G102" s="94">
        <v>0</v>
      </c>
      <c r="H102" s="52">
        <f t="shared" si="3"/>
        <v>1012.63</v>
      </c>
      <c r="I102" s="35" t="str">
        <f>VLOOKUP(B102,'FOLHA RESUMIDA'!C:D,2,0)</f>
        <v>JOSE FERNANDO PEREIRA DA COSTA</v>
      </c>
    </row>
    <row r="103" spans="1:9">
      <c r="A103" s="88">
        <v>1</v>
      </c>
      <c r="B103" s="88">
        <v>2063</v>
      </c>
      <c r="C103" s="86" t="s">
        <v>96</v>
      </c>
      <c r="D103" s="90">
        <v>12449.86</v>
      </c>
      <c r="E103" s="52">
        <f t="shared" si="2"/>
        <v>5196.9600000000009</v>
      </c>
      <c r="F103" s="52">
        <f>IFERROR(VLOOKUP(B103,Plan1!B:D,3,0),"0,00")</f>
        <v>4232.95</v>
      </c>
      <c r="G103" s="94">
        <v>3019.95</v>
      </c>
      <c r="H103" s="52">
        <f t="shared" si="3"/>
        <v>7252.9</v>
      </c>
      <c r="I103" s="35" t="str">
        <f>VLOOKUP(B103,'FOLHA RESUMIDA'!C:D,2,0)</f>
        <v>JOAQUIM PEDRO CARNEIRO C NETO</v>
      </c>
    </row>
    <row r="104" spans="1:9">
      <c r="A104" s="88">
        <v>1</v>
      </c>
      <c r="B104" s="88">
        <v>2069</v>
      </c>
      <c r="C104" s="86" t="s">
        <v>97</v>
      </c>
      <c r="D104" s="90">
        <v>15877.28</v>
      </c>
      <c r="E104" s="52">
        <f t="shared" si="2"/>
        <v>3991.0300000000007</v>
      </c>
      <c r="F104" s="52">
        <f>IFERROR(VLOOKUP(B104,Plan1!B:D,3,0),"0,00")</f>
        <v>5398.28</v>
      </c>
      <c r="G104" s="94">
        <v>6487.97</v>
      </c>
      <c r="H104" s="52">
        <f t="shared" si="3"/>
        <v>11886.25</v>
      </c>
      <c r="I104" s="35" t="str">
        <f>VLOOKUP(B104,'FOLHA RESUMIDA'!C:D,2,0)</f>
        <v>SELMA VERONICA VIEIRA RAMOS</v>
      </c>
    </row>
    <row r="105" spans="1:9">
      <c r="A105" s="88">
        <v>1</v>
      </c>
      <c r="B105" s="88">
        <v>2079</v>
      </c>
      <c r="C105" s="86" t="s">
        <v>98</v>
      </c>
      <c r="D105" s="90">
        <v>3716.26</v>
      </c>
      <c r="E105" s="52">
        <f t="shared" si="2"/>
        <v>2377.15</v>
      </c>
      <c r="F105" s="52">
        <f>IFERROR(VLOOKUP(B105,Plan1!B:D,3,0),"0,00")</f>
        <v>874.75</v>
      </c>
      <c r="G105" s="94">
        <v>464.36</v>
      </c>
      <c r="H105" s="52">
        <f t="shared" si="3"/>
        <v>1339.1100000000001</v>
      </c>
      <c r="I105" s="35" t="str">
        <f>VLOOKUP(B105,'FOLHA RESUMIDA'!C:D,2,0)</f>
        <v>SANDRO JOSE MARTINS</v>
      </c>
    </row>
    <row r="106" spans="1:9">
      <c r="A106" s="88">
        <v>1</v>
      </c>
      <c r="B106" s="88">
        <v>2086</v>
      </c>
      <c r="C106" s="86" t="s">
        <v>99</v>
      </c>
      <c r="D106" s="90">
        <v>3197.3</v>
      </c>
      <c r="E106" s="52">
        <f t="shared" si="2"/>
        <v>2069.4</v>
      </c>
      <c r="F106" s="52">
        <f>IFERROR(VLOOKUP(B106,Plan1!B:D,3,0),"0,00")</f>
        <v>752.49</v>
      </c>
      <c r="G106" s="94">
        <v>375.41</v>
      </c>
      <c r="H106" s="52">
        <f t="shared" si="3"/>
        <v>1127.9000000000001</v>
      </c>
      <c r="I106" s="35" t="str">
        <f>VLOOKUP(B106,'FOLHA RESUMIDA'!C:D,2,0)</f>
        <v>ALBANITA LUCIANA DA SILVA</v>
      </c>
    </row>
    <row r="107" spans="1:9">
      <c r="A107" s="88">
        <v>1</v>
      </c>
      <c r="B107" s="88">
        <v>2092</v>
      </c>
      <c r="C107" s="86" t="s">
        <v>100</v>
      </c>
      <c r="D107" s="90">
        <v>2007.4</v>
      </c>
      <c r="E107" s="52">
        <f t="shared" si="2"/>
        <v>808.21</v>
      </c>
      <c r="F107" s="52">
        <f>IFERROR(VLOOKUP(B107,Plan1!B:D,3,0),"0,00")</f>
        <v>682.52</v>
      </c>
      <c r="G107" s="94">
        <v>516.66999999999996</v>
      </c>
      <c r="H107" s="52">
        <f t="shared" si="3"/>
        <v>1199.19</v>
      </c>
      <c r="I107" s="35" t="str">
        <f>VLOOKUP(B107,'FOLHA RESUMIDA'!C:D,2,0)</f>
        <v>REINALDO PEREIRA DA SILVA</v>
      </c>
    </row>
    <row r="108" spans="1:9">
      <c r="A108" s="88">
        <v>1</v>
      </c>
      <c r="B108" s="88">
        <v>2093</v>
      </c>
      <c r="C108" s="86" t="s">
        <v>101</v>
      </c>
      <c r="D108" s="90">
        <v>2097.2800000000002</v>
      </c>
      <c r="E108" s="52">
        <f t="shared" si="2"/>
        <v>1179.4900000000002</v>
      </c>
      <c r="F108" s="52">
        <f>IFERROR(VLOOKUP(B108,Plan1!B:D,3,0),"0,00")</f>
        <v>619.05999999999995</v>
      </c>
      <c r="G108" s="94">
        <v>298.73</v>
      </c>
      <c r="H108" s="52">
        <f t="shared" si="3"/>
        <v>917.79</v>
      </c>
      <c r="I108" s="35" t="str">
        <f>VLOOKUP(B108,'FOLHA RESUMIDA'!C:D,2,0)</f>
        <v>GILBERTO RIBEIRO DA SILVA</v>
      </c>
    </row>
    <row r="109" spans="1:9">
      <c r="A109" s="88">
        <v>2</v>
      </c>
      <c r="B109" s="88">
        <v>2096</v>
      </c>
      <c r="C109" s="86" t="s">
        <v>425</v>
      </c>
      <c r="D109" s="90">
        <v>3344.63</v>
      </c>
      <c r="E109" s="52">
        <f t="shared" si="2"/>
        <v>1164.6999999999998</v>
      </c>
      <c r="F109" s="52">
        <f>IFERROR(VLOOKUP(B109,Plan1!B:D,3,0),"0,00")</f>
        <v>1137.17</v>
      </c>
      <c r="G109" s="94">
        <v>1042.76</v>
      </c>
      <c r="H109" s="52">
        <f t="shared" si="3"/>
        <v>2179.9300000000003</v>
      </c>
      <c r="I109" s="35" t="str">
        <f>VLOOKUP(B109,'FOLHA RESUMIDA'!C:D,2,0)</f>
        <v>MARCELO MORAIS DE OLIVEIRA</v>
      </c>
    </row>
    <row r="110" spans="1:9">
      <c r="A110" s="88">
        <v>1</v>
      </c>
      <c r="B110" s="88">
        <v>2101</v>
      </c>
      <c r="C110" s="86" t="s">
        <v>102</v>
      </c>
      <c r="D110" s="90">
        <v>3716.26</v>
      </c>
      <c r="E110" s="52">
        <f t="shared" si="2"/>
        <v>2532.2300000000005</v>
      </c>
      <c r="F110" s="52">
        <f>IFERROR(VLOOKUP(B110,Plan1!B:D,3,0),"0,00")</f>
        <v>874.75</v>
      </c>
      <c r="G110" s="94">
        <v>309.27999999999997</v>
      </c>
      <c r="H110" s="52">
        <f t="shared" si="3"/>
        <v>1184.03</v>
      </c>
      <c r="I110" s="35" t="str">
        <f>VLOOKUP(B110,'FOLHA RESUMIDA'!C:D,2,0)</f>
        <v>JOSE LUCIANO CANDIDO DA SILVA</v>
      </c>
    </row>
    <row r="111" spans="1:9">
      <c r="A111" s="88">
        <v>16</v>
      </c>
      <c r="B111" s="88">
        <v>2115</v>
      </c>
      <c r="C111" s="86" t="s">
        <v>438</v>
      </c>
      <c r="D111" s="90">
        <v>3344.63</v>
      </c>
      <c r="E111" s="52">
        <f t="shared" si="2"/>
        <v>661.35000000000036</v>
      </c>
      <c r="F111" s="52">
        <f>IFERROR(VLOOKUP(B111,Plan1!B:D,3,0),"0,00")</f>
        <v>1137.17</v>
      </c>
      <c r="G111" s="94">
        <v>1546.11</v>
      </c>
      <c r="H111" s="52">
        <f t="shared" si="3"/>
        <v>2683.2799999999997</v>
      </c>
      <c r="I111" s="35" t="str">
        <f>VLOOKUP(B111,'FOLHA RESUMIDA'!C:D,2,0)</f>
        <v>SEVERINO JOSE RAMOS DE SOUZA</v>
      </c>
    </row>
    <row r="112" spans="1:9">
      <c r="A112" s="88">
        <v>1</v>
      </c>
      <c r="B112" s="88">
        <v>2117</v>
      </c>
      <c r="C112" s="86" t="s">
        <v>103</v>
      </c>
      <c r="D112" s="90">
        <v>2617.4</v>
      </c>
      <c r="E112" s="52">
        <f t="shared" si="2"/>
        <v>2617.4</v>
      </c>
      <c r="F112" s="52" t="str">
        <f>IFERROR(VLOOKUP(B112,Plan1!B:D,3,0),"0,00")</f>
        <v>0,00</v>
      </c>
      <c r="G112" s="94">
        <v>0</v>
      </c>
      <c r="H112" s="52">
        <f t="shared" si="3"/>
        <v>0</v>
      </c>
      <c r="I112" s="35" t="str">
        <f>VLOOKUP(B112,'FOLHA RESUMIDA'!C:D,2,0)</f>
        <v>WILSON JOSE QUEIROZ DE LIMA</v>
      </c>
    </row>
    <row r="113" spans="1:9">
      <c r="A113" s="88">
        <v>1</v>
      </c>
      <c r="B113" s="88">
        <v>2120</v>
      </c>
      <c r="C113" s="86" t="s">
        <v>104</v>
      </c>
      <c r="D113" s="90">
        <v>2040.87</v>
      </c>
      <c r="E113" s="52">
        <f t="shared" si="2"/>
        <v>645.48999999999978</v>
      </c>
      <c r="F113" s="52">
        <f>IFERROR(VLOOKUP(B113,Plan1!B:D,3,0),"0,00")</f>
        <v>693.9</v>
      </c>
      <c r="G113" s="94">
        <v>701.48</v>
      </c>
      <c r="H113" s="52">
        <f t="shared" si="3"/>
        <v>1395.38</v>
      </c>
      <c r="I113" s="35" t="str">
        <f>VLOOKUP(B113,'FOLHA RESUMIDA'!C:D,2,0)</f>
        <v>ANTONIO SOARES DE MELO</v>
      </c>
    </row>
    <row r="114" spans="1:9">
      <c r="A114" s="88">
        <v>1</v>
      </c>
      <c r="B114" s="88">
        <v>2121</v>
      </c>
      <c r="C114" s="86" t="s">
        <v>105</v>
      </c>
      <c r="D114" s="90">
        <v>1820.76</v>
      </c>
      <c r="E114" s="52">
        <f t="shared" si="2"/>
        <v>620.03</v>
      </c>
      <c r="F114" s="52">
        <f>IFERROR(VLOOKUP(B114,Plan1!B:D,3,0),"0,00")</f>
        <v>619.05999999999995</v>
      </c>
      <c r="G114" s="94">
        <v>581.66999999999996</v>
      </c>
      <c r="H114" s="52">
        <f t="shared" si="3"/>
        <v>1200.73</v>
      </c>
      <c r="I114" s="35" t="str">
        <f>VLOOKUP(B114,'FOLHA RESUMIDA'!C:D,2,0)</f>
        <v>SAMUEL MAURICIO</v>
      </c>
    </row>
    <row r="115" spans="1:9">
      <c r="A115" s="88">
        <v>1</v>
      </c>
      <c r="B115" s="88">
        <v>2122</v>
      </c>
      <c r="C115" s="86" t="s">
        <v>106</v>
      </c>
      <c r="D115" s="90">
        <v>1820.76</v>
      </c>
      <c r="E115" s="52">
        <f t="shared" si="2"/>
        <v>1032.7</v>
      </c>
      <c r="F115" s="52">
        <f>IFERROR(VLOOKUP(B115,Plan1!B:D,3,0),"0,00")</f>
        <v>619.05999999999995</v>
      </c>
      <c r="G115" s="94">
        <v>169</v>
      </c>
      <c r="H115" s="52">
        <f t="shared" si="3"/>
        <v>788.06</v>
      </c>
      <c r="I115" s="35" t="str">
        <f>VLOOKUP(B115,'FOLHA RESUMIDA'!C:D,2,0)</f>
        <v>JOSE MARIO MACHADO G  LINS</v>
      </c>
    </row>
    <row r="116" spans="1:9">
      <c r="A116" s="88">
        <v>10</v>
      </c>
      <c r="B116" s="88">
        <v>2124</v>
      </c>
      <c r="C116" s="86" t="s">
        <v>429</v>
      </c>
      <c r="D116" s="90">
        <v>3344.63</v>
      </c>
      <c r="E116" s="52">
        <f t="shared" si="2"/>
        <v>905.93000000000029</v>
      </c>
      <c r="F116" s="52">
        <f>IFERROR(VLOOKUP(B116,Plan1!B:D,3,0),"0,00")</f>
        <v>1137.17</v>
      </c>
      <c r="G116" s="94">
        <v>1301.53</v>
      </c>
      <c r="H116" s="52">
        <f t="shared" si="3"/>
        <v>2438.6999999999998</v>
      </c>
      <c r="I116" s="35" t="str">
        <f>VLOOKUP(B116,'FOLHA RESUMIDA'!C:D,2,0)</f>
        <v>JOSE ALVES FIGUEIREDO FILHO</v>
      </c>
    </row>
    <row r="117" spans="1:9">
      <c r="A117" s="88">
        <v>1</v>
      </c>
      <c r="B117" s="88">
        <v>2125</v>
      </c>
      <c r="C117" s="86" t="s">
        <v>107</v>
      </c>
      <c r="D117" s="90">
        <v>3545.44</v>
      </c>
      <c r="E117" s="52">
        <f t="shared" si="2"/>
        <v>1200.27</v>
      </c>
      <c r="F117" s="52">
        <f>IFERROR(VLOOKUP(B117,Plan1!B:D,3,0),"0,00")</f>
        <v>1205.45</v>
      </c>
      <c r="G117" s="94">
        <v>1139.72</v>
      </c>
      <c r="H117" s="52">
        <f t="shared" si="3"/>
        <v>2345.17</v>
      </c>
      <c r="I117" s="35" t="str">
        <f>VLOOKUP(B117,'FOLHA RESUMIDA'!C:D,2,0)</f>
        <v>GILMAR GALVAO SANTANA</v>
      </c>
    </row>
    <row r="118" spans="1:9">
      <c r="A118" s="88">
        <v>1</v>
      </c>
      <c r="B118" s="88">
        <v>2126</v>
      </c>
      <c r="C118" s="86" t="s">
        <v>108</v>
      </c>
      <c r="D118" s="90">
        <v>2836.49</v>
      </c>
      <c r="E118" s="52">
        <f t="shared" si="2"/>
        <v>1462.9899999999998</v>
      </c>
      <c r="F118" s="52">
        <f>IFERROR(VLOOKUP(B118,Plan1!B:D,3,0),"0,00")</f>
        <v>567.29999999999995</v>
      </c>
      <c r="G118" s="94">
        <v>806.2</v>
      </c>
      <c r="H118" s="52">
        <f t="shared" si="3"/>
        <v>1373.5</v>
      </c>
      <c r="I118" s="35" t="str">
        <f>VLOOKUP(B118,'FOLHA RESUMIDA'!C:D,2,0)</f>
        <v>JAFFE JOSE LIMA XAVIER</v>
      </c>
    </row>
    <row r="119" spans="1:9">
      <c r="A119" s="88">
        <v>1</v>
      </c>
      <c r="B119" s="88">
        <v>2128</v>
      </c>
      <c r="C119" s="86" t="s">
        <v>109</v>
      </c>
      <c r="D119" s="90">
        <v>8065.2</v>
      </c>
      <c r="E119" s="52">
        <f t="shared" si="2"/>
        <v>4442.41</v>
      </c>
      <c r="F119" s="52">
        <f>IFERROR(VLOOKUP(B119,Plan1!B:D,3,0),"0,00")</f>
        <v>2648.15</v>
      </c>
      <c r="G119" s="94">
        <v>974.64</v>
      </c>
      <c r="H119" s="52">
        <f t="shared" si="3"/>
        <v>3622.79</v>
      </c>
      <c r="I119" s="35" t="str">
        <f>VLOOKUP(B119,'FOLHA RESUMIDA'!C:D,2,0)</f>
        <v>JORGE DA SILVA LIMA</v>
      </c>
    </row>
    <row r="120" spans="1:9">
      <c r="A120" s="88">
        <v>1</v>
      </c>
      <c r="B120" s="88">
        <v>2129</v>
      </c>
      <c r="C120" s="86" t="s">
        <v>110</v>
      </c>
      <c r="D120" s="90">
        <v>2382.71</v>
      </c>
      <c r="E120" s="52">
        <f t="shared" si="2"/>
        <v>951.93000000000006</v>
      </c>
      <c r="F120" s="52">
        <f>IFERROR(VLOOKUP(B120,Plan1!B:D,3,0),"0,00")</f>
        <v>561.51</v>
      </c>
      <c r="G120" s="94">
        <v>869.27</v>
      </c>
      <c r="H120" s="52">
        <f t="shared" si="3"/>
        <v>1430.78</v>
      </c>
      <c r="I120" s="35" t="str">
        <f>VLOOKUP(B120,'FOLHA RESUMIDA'!C:D,2,0)</f>
        <v>RICARDO JORGE XAVIER</v>
      </c>
    </row>
    <row r="121" spans="1:9">
      <c r="A121" s="88">
        <v>1</v>
      </c>
      <c r="B121" s="88">
        <v>2130</v>
      </c>
      <c r="C121" s="86" t="s">
        <v>111</v>
      </c>
      <c r="D121" s="90">
        <v>4403.9799999999996</v>
      </c>
      <c r="E121" s="52">
        <f t="shared" si="2"/>
        <v>2278.5899999999997</v>
      </c>
      <c r="F121" s="52" t="str">
        <f>IFERROR(VLOOKUP(B121,Plan1!B:D,3,0),"0,00")</f>
        <v>0,00</v>
      </c>
      <c r="G121" s="94">
        <v>2125.39</v>
      </c>
      <c r="H121" s="52">
        <f t="shared" si="3"/>
        <v>2125.39</v>
      </c>
      <c r="I121" s="35" t="str">
        <f>VLOOKUP(B121,'FOLHA RESUMIDA'!C:D,2,0)</f>
        <v>HELVIO MOZART MONTENEGRO</v>
      </c>
    </row>
    <row r="122" spans="1:9">
      <c r="A122" s="88">
        <v>1</v>
      </c>
      <c r="B122" s="88">
        <v>2131</v>
      </c>
      <c r="C122" s="86" t="s">
        <v>112</v>
      </c>
      <c r="D122" s="90">
        <v>3878.55</v>
      </c>
      <c r="E122" s="52">
        <f t="shared" si="2"/>
        <v>2928.08</v>
      </c>
      <c r="F122" s="52">
        <f>IFERROR(VLOOKUP(B122,Plan1!B:D,3,0),"0,00")</f>
        <v>694.65</v>
      </c>
      <c r="G122" s="94">
        <v>255.82</v>
      </c>
      <c r="H122" s="52">
        <f t="shared" si="3"/>
        <v>950.47</v>
      </c>
      <c r="I122" s="35" t="str">
        <f>VLOOKUP(B122,'FOLHA RESUMIDA'!C:D,2,0)</f>
        <v>ALEXANDRE BARBOSA DA SILVA</v>
      </c>
    </row>
    <row r="123" spans="1:9">
      <c r="A123" s="88">
        <v>1</v>
      </c>
      <c r="B123" s="88">
        <v>2134</v>
      </c>
      <c r="C123" s="86" t="s">
        <v>113</v>
      </c>
      <c r="D123" s="90">
        <v>4097.16</v>
      </c>
      <c r="E123" s="52">
        <f t="shared" si="2"/>
        <v>2551.4699999999998</v>
      </c>
      <c r="F123" s="52">
        <f>IFERROR(VLOOKUP(B123,Plan1!B:D,3,0),"0,00")</f>
        <v>964.41</v>
      </c>
      <c r="G123" s="94">
        <v>581.28</v>
      </c>
      <c r="H123" s="52">
        <f t="shared" si="3"/>
        <v>1545.69</v>
      </c>
      <c r="I123" s="35" t="str">
        <f>VLOOKUP(B123,'FOLHA RESUMIDA'!C:D,2,0)</f>
        <v>ROSIVALDO SATIRO DOS SANTOS</v>
      </c>
    </row>
    <row r="124" spans="1:9">
      <c r="A124" s="88">
        <v>1</v>
      </c>
      <c r="B124" s="88">
        <v>2136</v>
      </c>
      <c r="C124" s="86" t="s">
        <v>114</v>
      </c>
      <c r="D124" s="90">
        <v>2367.38</v>
      </c>
      <c r="E124" s="52">
        <f t="shared" si="2"/>
        <v>621.3900000000001</v>
      </c>
      <c r="F124" s="52">
        <f>IFERROR(VLOOKUP(B124,Plan1!B:D,3,0),"0,00")</f>
        <v>804.91</v>
      </c>
      <c r="G124" s="94">
        <v>941.08</v>
      </c>
      <c r="H124" s="52">
        <f t="shared" si="3"/>
        <v>1745.99</v>
      </c>
      <c r="I124" s="35" t="str">
        <f>VLOOKUP(B124,'FOLHA RESUMIDA'!C:D,2,0)</f>
        <v>GESIEL DAVID DE CASTRO</v>
      </c>
    </row>
    <row r="125" spans="1:9">
      <c r="A125" s="88">
        <v>1</v>
      </c>
      <c r="B125" s="88">
        <v>2137</v>
      </c>
      <c r="C125" s="86" t="s">
        <v>115</v>
      </c>
      <c r="D125" s="90">
        <v>8884.1299999999992</v>
      </c>
      <c r="E125" s="52">
        <f t="shared" si="2"/>
        <v>2867.6099999999988</v>
      </c>
      <c r="F125" s="52">
        <f>IFERROR(VLOOKUP(B125,Plan1!B:D,3,0),"0,00")</f>
        <v>2418.86</v>
      </c>
      <c r="G125" s="94">
        <v>3597.66</v>
      </c>
      <c r="H125" s="52">
        <f t="shared" si="3"/>
        <v>6016.52</v>
      </c>
      <c r="I125" s="35" t="str">
        <f>VLOOKUP(B125,'FOLHA RESUMIDA'!C:D,2,0)</f>
        <v>FRANCISCO DE ASSIS DE OLIVEIRA</v>
      </c>
    </row>
    <row r="126" spans="1:9">
      <c r="A126" s="88">
        <v>1</v>
      </c>
      <c r="B126" s="88">
        <v>2140</v>
      </c>
      <c r="C126" s="86" t="s">
        <v>116</v>
      </c>
      <c r="D126" s="90">
        <v>4793.47</v>
      </c>
      <c r="E126" s="52">
        <f t="shared" si="2"/>
        <v>911.61000000000058</v>
      </c>
      <c r="F126" s="52">
        <f>IFERROR(VLOOKUP(B126,Plan1!B:D,3,0),"0,00")</f>
        <v>1629.78</v>
      </c>
      <c r="G126" s="94">
        <v>2252.08</v>
      </c>
      <c r="H126" s="52">
        <f t="shared" si="3"/>
        <v>3881.8599999999997</v>
      </c>
      <c r="I126" s="35" t="str">
        <f>VLOOKUP(B126,'FOLHA RESUMIDA'!C:D,2,0)</f>
        <v>LUCIENE PEREIRA DE A NASCIMENT</v>
      </c>
    </row>
    <row r="127" spans="1:9">
      <c r="A127" s="88">
        <v>1</v>
      </c>
      <c r="B127" s="88">
        <v>2142</v>
      </c>
      <c r="C127" s="86" t="s">
        <v>117</v>
      </c>
      <c r="D127" s="90">
        <v>6967.04</v>
      </c>
      <c r="E127" s="52">
        <f t="shared" si="2"/>
        <v>3206.17</v>
      </c>
      <c r="F127" s="52">
        <f>IFERROR(VLOOKUP(B127,Plan1!B:D,3,0),"0,00")</f>
        <v>1551.69</v>
      </c>
      <c r="G127" s="94">
        <v>2209.1799999999998</v>
      </c>
      <c r="H127" s="52">
        <f t="shared" si="3"/>
        <v>3760.87</v>
      </c>
      <c r="I127" s="35" t="str">
        <f>VLOOKUP(B127,'FOLHA RESUMIDA'!C:D,2,0)</f>
        <v>LAERCIO LUIZ SANTOS A  ASSIS</v>
      </c>
    </row>
    <row r="128" spans="1:9">
      <c r="A128" s="88">
        <v>1</v>
      </c>
      <c r="B128" s="88">
        <v>2143</v>
      </c>
      <c r="C128" s="86" t="s">
        <v>118</v>
      </c>
      <c r="D128" s="90">
        <v>1658.43</v>
      </c>
      <c r="E128" s="52">
        <f t="shared" si="2"/>
        <v>331.91000000000008</v>
      </c>
      <c r="F128" s="52">
        <f>IFERROR(VLOOKUP(B128,Plan1!B:D,3,0),"0,00")</f>
        <v>563.87</v>
      </c>
      <c r="G128" s="94">
        <v>762.65</v>
      </c>
      <c r="H128" s="52">
        <f t="shared" si="3"/>
        <v>1326.52</v>
      </c>
      <c r="I128" s="35" t="str">
        <f>VLOOKUP(B128,'FOLHA RESUMIDA'!C:D,2,0)</f>
        <v>RUBEM JOSE DOS S DE PAULA</v>
      </c>
    </row>
    <row r="129" spans="1:9">
      <c r="A129" s="88">
        <v>1</v>
      </c>
      <c r="B129" s="88">
        <v>2145</v>
      </c>
      <c r="C129" s="86" t="s">
        <v>119</v>
      </c>
      <c r="D129" s="90">
        <v>3194.23</v>
      </c>
      <c r="E129" s="52">
        <f t="shared" si="2"/>
        <v>2137.46</v>
      </c>
      <c r="F129" s="52" t="str">
        <f>IFERROR(VLOOKUP(B129,Plan1!B:D,3,0),"0,00")</f>
        <v>0,00</v>
      </c>
      <c r="G129" s="94">
        <v>1056.77</v>
      </c>
      <c r="H129" s="52">
        <f t="shared" si="3"/>
        <v>1056.77</v>
      </c>
      <c r="I129" s="35" t="str">
        <f>VLOOKUP(B129,'FOLHA RESUMIDA'!C:D,2,0)</f>
        <v>EVERALDO DA SILVA CABRAL</v>
      </c>
    </row>
    <row r="130" spans="1:9">
      <c r="A130" s="88">
        <v>1</v>
      </c>
      <c r="B130" s="88">
        <v>2146</v>
      </c>
      <c r="C130" s="86" t="s">
        <v>120</v>
      </c>
      <c r="D130" s="90">
        <v>2450.25</v>
      </c>
      <c r="E130" s="52">
        <f t="shared" si="2"/>
        <v>659.75</v>
      </c>
      <c r="F130" s="52">
        <f>IFERROR(VLOOKUP(B130,Plan1!B:D,3,0),"0,00")</f>
        <v>833.09</v>
      </c>
      <c r="G130" s="94">
        <v>957.41</v>
      </c>
      <c r="H130" s="52">
        <f t="shared" si="3"/>
        <v>1790.5</v>
      </c>
      <c r="I130" s="35" t="str">
        <f>VLOOKUP(B130,'FOLHA RESUMIDA'!C:D,2,0)</f>
        <v>ROGERIO BARROS DOS SANTOS</v>
      </c>
    </row>
    <row r="131" spans="1:9">
      <c r="A131" s="88">
        <v>1</v>
      </c>
      <c r="B131" s="88">
        <v>2149</v>
      </c>
      <c r="C131" s="86" t="s">
        <v>121</v>
      </c>
      <c r="D131" s="90">
        <v>2450.25</v>
      </c>
      <c r="E131" s="52">
        <f t="shared" si="2"/>
        <v>851.76</v>
      </c>
      <c r="F131" s="52">
        <f>IFERROR(VLOOKUP(B131,Plan1!B:D,3,0),"0,00")</f>
        <v>833.09</v>
      </c>
      <c r="G131" s="94">
        <v>765.4</v>
      </c>
      <c r="H131" s="52">
        <f t="shared" si="3"/>
        <v>1598.49</v>
      </c>
      <c r="I131" s="35" t="str">
        <f>VLOOKUP(B131,'FOLHA RESUMIDA'!C:D,2,0)</f>
        <v>CARLOS AUGUSTO O  DA SILVA</v>
      </c>
    </row>
    <row r="132" spans="1:9">
      <c r="A132" s="88">
        <v>14</v>
      </c>
      <c r="B132" s="88">
        <v>2151</v>
      </c>
      <c r="C132" s="86" t="s">
        <v>122</v>
      </c>
      <c r="D132" s="90">
        <v>2555.98</v>
      </c>
      <c r="E132" s="52">
        <f t="shared" si="2"/>
        <v>452.96000000000004</v>
      </c>
      <c r="F132" s="52">
        <f>IFERROR(VLOOKUP(B132,Plan1!B:D,3,0),"0,00")</f>
        <v>869.03</v>
      </c>
      <c r="G132" s="94">
        <v>1233.99</v>
      </c>
      <c r="H132" s="52">
        <f t="shared" si="3"/>
        <v>2103.02</v>
      </c>
      <c r="I132" s="35" t="str">
        <f>VLOOKUP(B132,'FOLHA RESUMIDA'!C:D,2,0)</f>
        <v>JUREMA MARIA BONGALHARDO</v>
      </c>
    </row>
    <row r="133" spans="1:9">
      <c r="A133" s="88">
        <v>1</v>
      </c>
      <c r="B133" s="88">
        <v>2153</v>
      </c>
      <c r="C133" s="86" t="s">
        <v>123</v>
      </c>
      <c r="D133" s="90">
        <v>2978.32</v>
      </c>
      <c r="E133" s="52">
        <f t="shared" si="2"/>
        <v>1364.65</v>
      </c>
      <c r="F133" s="52">
        <f>IFERROR(VLOOKUP(B133,Plan1!B:D,3,0),"0,00")</f>
        <v>1012.63</v>
      </c>
      <c r="G133" s="94">
        <v>601.04</v>
      </c>
      <c r="H133" s="52">
        <f t="shared" si="3"/>
        <v>1613.67</v>
      </c>
      <c r="I133" s="35" t="str">
        <f>VLOOKUP(B133,'FOLHA RESUMIDA'!C:D,2,0)</f>
        <v>SERGIO PEREIRA DA COSTA</v>
      </c>
    </row>
    <row r="134" spans="1:9">
      <c r="A134" s="88">
        <v>1</v>
      </c>
      <c r="B134" s="88">
        <v>2156</v>
      </c>
      <c r="C134" s="86" t="s">
        <v>124</v>
      </c>
      <c r="D134" s="90">
        <v>4080.01</v>
      </c>
      <c r="E134" s="52">
        <f t="shared" ref="E134:E197" si="4">D134-H134</f>
        <v>2532.0100000000002</v>
      </c>
      <c r="F134" s="52">
        <f>IFERROR(VLOOKUP(B134,Plan1!B:D,3,0),"0,00")</f>
        <v>960.37</v>
      </c>
      <c r="G134" s="94">
        <v>587.63</v>
      </c>
      <c r="H134" s="52">
        <f t="shared" ref="H134:H197" si="5">F134+G134</f>
        <v>1548</v>
      </c>
      <c r="I134" s="35" t="str">
        <f>VLOOKUP(B134,'FOLHA RESUMIDA'!C:D,2,0)</f>
        <v>EDLEUSA LUCIA BATISTA DA SILVA</v>
      </c>
    </row>
    <row r="135" spans="1:9">
      <c r="A135" s="88">
        <v>1</v>
      </c>
      <c r="B135" s="88">
        <v>2159</v>
      </c>
      <c r="C135" s="86" t="s">
        <v>125</v>
      </c>
      <c r="D135" s="90">
        <v>5990.55</v>
      </c>
      <c r="E135" s="52">
        <f t="shared" si="4"/>
        <v>1907.7600000000002</v>
      </c>
      <c r="F135" s="52">
        <f>IFERROR(VLOOKUP(B135,Plan1!B:D,3,0),"0,00")</f>
        <v>1797.17</v>
      </c>
      <c r="G135" s="94">
        <v>2285.62</v>
      </c>
      <c r="H135" s="52">
        <f t="shared" si="5"/>
        <v>4082.79</v>
      </c>
      <c r="I135" s="35" t="str">
        <f>VLOOKUP(B135,'FOLHA RESUMIDA'!C:D,2,0)</f>
        <v>FREDERICO JOSE C  DA NOBREGA</v>
      </c>
    </row>
    <row r="136" spans="1:9">
      <c r="A136" s="88">
        <v>1</v>
      </c>
      <c r="B136" s="88">
        <v>2161</v>
      </c>
      <c r="C136" s="86" t="s">
        <v>126</v>
      </c>
      <c r="D136" s="90">
        <v>3924.62</v>
      </c>
      <c r="E136" s="52">
        <f t="shared" si="4"/>
        <v>2418.8000000000002</v>
      </c>
      <c r="F136" s="52">
        <f>IFERROR(VLOOKUP(B136,Plan1!B:D,3,0),"0,00")</f>
        <v>1334.37</v>
      </c>
      <c r="G136" s="94">
        <v>171.45</v>
      </c>
      <c r="H136" s="52">
        <f t="shared" si="5"/>
        <v>1505.82</v>
      </c>
      <c r="I136" s="35" t="str">
        <f>VLOOKUP(B136,'FOLHA RESUMIDA'!C:D,2,0)</f>
        <v>WLADIMIR MACHADO DO E  SANTO</v>
      </c>
    </row>
    <row r="137" spans="1:9">
      <c r="A137" s="88">
        <v>1</v>
      </c>
      <c r="B137" s="88">
        <v>2181</v>
      </c>
      <c r="C137" s="86" t="s">
        <v>127</v>
      </c>
      <c r="D137" s="90">
        <v>9649.3799999999992</v>
      </c>
      <c r="E137" s="52">
        <f t="shared" si="4"/>
        <v>3957.7499999999991</v>
      </c>
      <c r="F137" s="52">
        <f>IFERROR(VLOOKUP(B137,Plan1!B:D,3,0),"0,00")</f>
        <v>3280.79</v>
      </c>
      <c r="G137" s="94">
        <v>2410.84</v>
      </c>
      <c r="H137" s="52">
        <f t="shared" si="5"/>
        <v>5691.63</v>
      </c>
      <c r="I137" s="35" t="str">
        <f>VLOOKUP(B137,'FOLHA RESUMIDA'!C:D,2,0)</f>
        <v>ELCY SILVA DE ARAUJO</v>
      </c>
    </row>
    <row r="138" spans="1:9">
      <c r="A138" s="88">
        <v>1</v>
      </c>
      <c r="B138" s="88">
        <v>2274</v>
      </c>
      <c r="C138" s="86" t="s">
        <v>128</v>
      </c>
      <c r="D138" s="90">
        <v>9570.82</v>
      </c>
      <c r="E138" s="52">
        <f t="shared" si="4"/>
        <v>2310.8899999999994</v>
      </c>
      <c r="F138" s="52">
        <f>IFERROR(VLOOKUP(B138,Plan1!B:D,3,0),"0,00")</f>
        <v>3254.08</v>
      </c>
      <c r="G138" s="94">
        <v>4005.85</v>
      </c>
      <c r="H138" s="52">
        <f t="shared" si="5"/>
        <v>7259.93</v>
      </c>
      <c r="I138" s="35" t="str">
        <f>VLOOKUP(B138,'FOLHA RESUMIDA'!C:D,2,0)</f>
        <v>DJALMA LIMA DE OLIVEIRA DANTAS</v>
      </c>
    </row>
    <row r="139" spans="1:9">
      <c r="A139" s="88">
        <v>1</v>
      </c>
      <c r="B139" s="88">
        <v>2280</v>
      </c>
      <c r="C139" s="86" t="s">
        <v>129</v>
      </c>
      <c r="D139" s="90">
        <v>2742.96</v>
      </c>
      <c r="E139" s="52">
        <f t="shared" si="4"/>
        <v>294.07000000000016</v>
      </c>
      <c r="F139" s="52">
        <f>IFERROR(VLOOKUP(B139,Plan1!B:D,3,0),"0,00")</f>
        <v>932.61</v>
      </c>
      <c r="G139" s="94">
        <v>1516.28</v>
      </c>
      <c r="H139" s="52">
        <f t="shared" si="5"/>
        <v>2448.89</v>
      </c>
      <c r="I139" s="35" t="str">
        <f>VLOOKUP(B139,'FOLHA RESUMIDA'!C:D,2,0)</f>
        <v>JACQUELINE CESAR DE GUSMAO</v>
      </c>
    </row>
    <row r="140" spans="1:9">
      <c r="A140" s="88">
        <v>1</v>
      </c>
      <c r="B140" s="88">
        <v>2291</v>
      </c>
      <c r="C140" s="86" t="s">
        <v>130</v>
      </c>
      <c r="D140" s="90">
        <v>3797.94</v>
      </c>
      <c r="E140" s="52">
        <f t="shared" si="4"/>
        <v>1700.1799999999998</v>
      </c>
      <c r="F140" s="52">
        <f>IFERROR(VLOOKUP(B140,Plan1!B:D,3,0),"0,00")</f>
        <v>1291.3</v>
      </c>
      <c r="G140" s="94">
        <v>806.46</v>
      </c>
      <c r="H140" s="52">
        <f t="shared" si="5"/>
        <v>2097.7600000000002</v>
      </c>
      <c r="I140" s="35" t="str">
        <f>VLOOKUP(B140,'FOLHA RESUMIDA'!C:D,2,0)</f>
        <v>PAULO PEDROSA VICTOR NETO</v>
      </c>
    </row>
    <row r="141" spans="1:9">
      <c r="A141" s="88">
        <v>1</v>
      </c>
      <c r="B141" s="88">
        <v>2295</v>
      </c>
      <c r="C141" s="86" t="s">
        <v>131</v>
      </c>
      <c r="D141" s="90">
        <v>3797.94</v>
      </c>
      <c r="E141" s="52">
        <f t="shared" si="4"/>
        <v>541.5300000000002</v>
      </c>
      <c r="F141" s="52">
        <f>IFERROR(VLOOKUP(B141,Plan1!B:D,3,0),"0,00")</f>
        <v>1291.3</v>
      </c>
      <c r="G141" s="94">
        <v>1965.11</v>
      </c>
      <c r="H141" s="52">
        <f t="shared" si="5"/>
        <v>3256.41</v>
      </c>
      <c r="I141" s="35" t="str">
        <f>VLOOKUP(B141,'FOLHA RESUMIDA'!C:D,2,0)</f>
        <v>VINCENZO PAPARIELLO</v>
      </c>
    </row>
    <row r="142" spans="1:9">
      <c r="A142" s="88">
        <v>1</v>
      </c>
      <c r="B142" s="88">
        <v>2308</v>
      </c>
      <c r="C142" s="86" t="s">
        <v>132</v>
      </c>
      <c r="D142" s="90">
        <v>3120.87</v>
      </c>
      <c r="E142" s="52">
        <f t="shared" si="4"/>
        <v>1094.7199999999998</v>
      </c>
      <c r="F142" s="52">
        <f>IFERROR(VLOOKUP(B142,Plan1!B:D,3,0),"0,00")</f>
        <v>430.43</v>
      </c>
      <c r="G142" s="94">
        <v>1595.72</v>
      </c>
      <c r="H142" s="52">
        <f t="shared" si="5"/>
        <v>2026.15</v>
      </c>
      <c r="I142" s="35" t="str">
        <f>VLOOKUP(B142,'FOLHA RESUMIDA'!C:D,2,0)</f>
        <v>ADEILDO CARLOS DIAS BEZERRA</v>
      </c>
    </row>
    <row r="143" spans="1:9">
      <c r="A143" s="88">
        <v>1</v>
      </c>
      <c r="B143" s="88">
        <v>2330</v>
      </c>
      <c r="C143" s="86" t="s">
        <v>133</v>
      </c>
      <c r="D143" s="90">
        <v>4834.58</v>
      </c>
      <c r="E143" s="52">
        <f t="shared" si="4"/>
        <v>849.6899999999996</v>
      </c>
      <c r="F143" s="52">
        <f>IFERROR(VLOOKUP(B143,Plan1!B:D,3,0),"0,00")</f>
        <v>1550.26</v>
      </c>
      <c r="G143" s="94">
        <v>2434.63</v>
      </c>
      <c r="H143" s="52">
        <f t="shared" si="5"/>
        <v>3984.8900000000003</v>
      </c>
      <c r="I143" s="35" t="str">
        <f>VLOOKUP(B143,'FOLHA RESUMIDA'!C:D,2,0)</f>
        <v>ERICK RENAN PEREIRA DE ACIOLI</v>
      </c>
    </row>
    <row r="144" spans="1:9">
      <c r="A144" s="88">
        <v>1</v>
      </c>
      <c r="B144" s="88">
        <v>2337</v>
      </c>
      <c r="C144" s="86" t="s">
        <v>134</v>
      </c>
      <c r="D144" s="90">
        <v>4763.66</v>
      </c>
      <c r="E144" s="52">
        <f t="shared" si="4"/>
        <v>1575.2299999999996</v>
      </c>
      <c r="F144" s="52">
        <f>IFERROR(VLOOKUP(B144,Plan1!B:D,3,0),"0,00")</f>
        <v>1619.64</v>
      </c>
      <c r="G144" s="94">
        <v>1568.79</v>
      </c>
      <c r="H144" s="52">
        <f t="shared" si="5"/>
        <v>3188.4300000000003</v>
      </c>
      <c r="I144" s="35" t="str">
        <f>VLOOKUP(B144,'FOLHA RESUMIDA'!C:D,2,0)</f>
        <v>FLAVIA PATRICIA M  MEDEIROS</v>
      </c>
    </row>
    <row r="145" spans="1:9">
      <c r="A145" s="88">
        <v>1</v>
      </c>
      <c r="B145" s="88">
        <v>2339</v>
      </c>
      <c r="C145" s="86" t="s">
        <v>135</v>
      </c>
      <c r="D145" s="90">
        <v>7885.25</v>
      </c>
      <c r="E145" s="52">
        <f t="shared" si="4"/>
        <v>2080.8999999999996</v>
      </c>
      <c r="F145" s="52">
        <f>IFERROR(VLOOKUP(B145,Plan1!B:D,3,0),"0,00")</f>
        <v>2680.99</v>
      </c>
      <c r="G145" s="94">
        <v>3123.36</v>
      </c>
      <c r="H145" s="52">
        <f t="shared" si="5"/>
        <v>5804.35</v>
      </c>
      <c r="I145" s="35" t="str">
        <f>VLOOKUP(B145,'FOLHA RESUMIDA'!C:D,2,0)</f>
        <v>DEBORAH BEZERRA MONTEIRO</v>
      </c>
    </row>
    <row r="146" spans="1:9">
      <c r="A146" s="88">
        <v>1</v>
      </c>
      <c r="B146" s="88">
        <v>2342</v>
      </c>
      <c r="C146" s="86" t="s">
        <v>136</v>
      </c>
      <c r="D146" s="90">
        <v>6757.58</v>
      </c>
      <c r="E146" s="52">
        <f t="shared" si="4"/>
        <v>3223.17</v>
      </c>
      <c r="F146" s="52">
        <f>IFERROR(VLOOKUP(B146,Plan1!B:D,3,0),"0,00")</f>
        <v>2297.58</v>
      </c>
      <c r="G146" s="94">
        <v>1236.83</v>
      </c>
      <c r="H146" s="52">
        <f t="shared" si="5"/>
        <v>3534.41</v>
      </c>
      <c r="I146" s="35" t="str">
        <f>VLOOKUP(B146,'FOLHA RESUMIDA'!C:D,2,0)</f>
        <v>MARCOS ANDRE CUNHA DE OLIVEIRA</v>
      </c>
    </row>
    <row r="147" spans="1:9">
      <c r="A147" s="88">
        <v>1</v>
      </c>
      <c r="B147" s="88">
        <v>2343</v>
      </c>
      <c r="C147" s="86" t="s">
        <v>137</v>
      </c>
      <c r="D147" s="90">
        <v>11389.82</v>
      </c>
      <c r="E147" s="52">
        <f t="shared" si="4"/>
        <v>5367.42</v>
      </c>
      <c r="F147" s="52">
        <f>IFERROR(VLOOKUP(B147,Plan1!B:D,3,0),"0,00")</f>
        <v>2680.99</v>
      </c>
      <c r="G147" s="94">
        <v>3341.41</v>
      </c>
      <c r="H147" s="52">
        <f t="shared" si="5"/>
        <v>6022.4</v>
      </c>
      <c r="I147" s="35" t="str">
        <f>VLOOKUP(B147,'FOLHA RESUMIDA'!C:D,2,0)</f>
        <v>SEVERINO GRANGEIRO JUNIOR</v>
      </c>
    </row>
    <row r="148" spans="1:9">
      <c r="A148" s="88">
        <v>1</v>
      </c>
      <c r="B148" s="88">
        <v>2344</v>
      </c>
      <c r="C148" s="86" t="s">
        <v>138</v>
      </c>
      <c r="D148" s="90">
        <v>10503.13</v>
      </c>
      <c r="E148" s="52">
        <f t="shared" si="4"/>
        <v>2570.2699999999986</v>
      </c>
      <c r="F148" s="52">
        <f>IFERROR(VLOOKUP(B148,Plan1!B:D,3,0),"0,00")</f>
        <v>3571.06</v>
      </c>
      <c r="G148" s="94">
        <v>4361.8</v>
      </c>
      <c r="H148" s="52">
        <f t="shared" si="5"/>
        <v>7932.8600000000006</v>
      </c>
      <c r="I148" s="35" t="str">
        <f>VLOOKUP(B148,'FOLHA RESUMIDA'!C:D,2,0)</f>
        <v>AMANDA TATIANE C  DE OLIVEIRA</v>
      </c>
    </row>
    <row r="149" spans="1:9">
      <c r="A149" s="88">
        <v>1</v>
      </c>
      <c r="B149" s="88">
        <v>2351</v>
      </c>
      <c r="C149" s="86" t="s">
        <v>139</v>
      </c>
      <c r="D149" s="90">
        <v>1396.37</v>
      </c>
      <c r="E149" s="52">
        <f t="shared" si="4"/>
        <v>932.46999999999991</v>
      </c>
      <c r="F149" s="52">
        <f>IFERROR(VLOOKUP(B149,Plan1!B:D,3,0),"0,00")</f>
        <v>463.9</v>
      </c>
      <c r="G149" s="94">
        <v>0</v>
      </c>
      <c r="H149" s="52">
        <f t="shared" si="5"/>
        <v>463.9</v>
      </c>
      <c r="I149" s="35" t="str">
        <f>VLOOKUP(B149,'FOLHA RESUMIDA'!C:D,2,0)</f>
        <v>CLAUDIA SALVINA DE SANTANA</v>
      </c>
    </row>
    <row r="150" spans="1:9">
      <c r="A150" s="88">
        <v>1</v>
      </c>
      <c r="B150" s="88">
        <v>2363</v>
      </c>
      <c r="C150" s="86" t="s">
        <v>140</v>
      </c>
      <c r="D150" s="90">
        <v>2248.86</v>
      </c>
      <c r="E150" s="52">
        <f t="shared" si="4"/>
        <v>1215.6000000000001</v>
      </c>
      <c r="F150" s="52">
        <f>IFERROR(VLOOKUP(B150,Plan1!B:D,3,0),"0,00")</f>
        <v>511.45</v>
      </c>
      <c r="G150" s="94">
        <v>521.80999999999995</v>
      </c>
      <c r="H150" s="52">
        <f t="shared" si="5"/>
        <v>1033.26</v>
      </c>
      <c r="I150" s="35" t="str">
        <f>VLOOKUP(B150,'FOLHA RESUMIDA'!C:D,2,0)</f>
        <v>MIRIAM ALVES BASTOS DA SILVA</v>
      </c>
    </row>
    <row r="151" spans="1:9">
      <c r="A151" s="88">
        <v>1</v>
      </c>
      <c r="B151" s="88">
        <v>2367</v>
      </c>
      <c r="C151" s="86" t="s">
        <v>141</v>
      </c>
      <c r="D151" s="90">
        <v>1572.83</v>
      </c>
      <c r="E151" s="52">
        <f t="shared" si="4"/>
        <v>885.20999999999992</v>
      </c>
      <c r="F151" s="52">
        <f>IFERROR(VLOOKUP(B151,Plan1!B:D,3,0),"0,00")</f>
        <v>534.76</v>
      </c>
      <c r="G151" s="94">
        <v>152.86000000000001</v>
      </c>
      <c r="H151" s="52">
        <f t="shared" si="5"/>
        <v>687.62</v>
      </c>
      <c r="I151" s="35" t="str">
        <f>VLOOKUP(B151,'FOLHA RESUMIDA'!C:D,2,0)</f>
        <v>PRISCILLA RODRIGUES P DA SILVA</v>
      </c>
    </row>
    <row r="152" spans="1:9">
      <c r="A152" s="88">
        <v>1</v>
      </c>
      <c r="B152" s="88">
        <v>2371</v>
      </c>
      <c r="C152" s="86" t="s">
        <v>142</v>
      </c>
      <c r="D152" s="90">
        <v>2408.87</v>
      </c>
      <c r="E152" s="52">
        <f t="shared" si="4"/>
        <v>1420.62</v>
      </c>
      <c r="F152" s="52">
        <f>IFERROR(VLOOKUP(B152,Plan1!B:D,3,0),"0,00")</f>
        <v>682.52</v>
      </c>
      <c r="G152" s="94">
        <v>305.73</v>
      </c>
      <c r="H152" s="52">
        <f t="shared" si="5"/>
        <v>988.25</v>
      </c>
      <c r="I152" s="35" t="str">
        <f>VLOOKUP(B152,'FOLHA RESUMIDA'!C:D,2,0)</f>
        <v>SUZELLE TRAJANO BENTO</v>
      </c>
    </row>
    <row r="153" spans="1:9">
      <c r="A153" s="88">
        <v>1</v>
      </c>
      <c r="B153" s="88">
        <v>2382</v>
      </c>
      <c r="C153" s="86" t="s">
        <v>143</v>
      </c>
      <c r="D153" s="90">
        <v>10503.13</v>
      </c>
      <c r="E153" s="52">
        <f t="shared" si="4"/>
        <v>2570.2699999999986</v>
      </c>
      <c r="F153" s="52">
        <f>IFERROR(VLOOKUP(B153,Plan1!B:D,3,0),"0,00")</f>
        <v>3571.06</v>
      </c>
      <c r="G153" s="94">
        <v>4361.8</v>
      </c>
      <c r="H153" s="52">
        <f t="shared" si="5"/>
        <v>7932.8600000000006</v>
      </c>
      <c r="I153" s="35" t="str">
        <f>VLOOKUP(B153,'FOLHA RESUMIDA'!C:D,2,0)</f>
        <v>AILA KARLA MOTA SANTANA</v>
      </c>
    </row>
    <row r="154" spans="1:9">
      <c r="A154" s="88">
        <v>1</v>
      </c>
      <c r="B154" s="88">
        <v>2384</v>
      </c>
      <c r="C154" s="86" t="s">
        <v>144</v>
      </c>
      <c r="D154" s="90">
        <v>1938.44</v>
      </c>
      <c r="E154" s="52">
        <f t="shared" si="4"/>
        <v>711.2800000000002</v>
      </c>
      <c r="F154" s="52">
        <f>IFERROR(VLOOKUP(B154,Plan1!B:D,3,0),"0,00")</f>
        <v>534.76</v>
      </c>
      <c r="G154" s="94">
        <v>692.4</v>
      </c>
      <c r="H154" s="52">
        <f t="shared" si="5"/>
        <v>1227.1599999999999</v>
      </c>
      <c r="I154" s="35" t="str">
        <f>VLOOKUP(B154,'FOLHA RESUMIDA'!C:D,2,0)</f>
        <v>KATIA MIRANDA DE ARAUJO LOPES</v>
      </c>
    </row>
    <row r="155" spans="1:9">
      <c r="A155" s="88">
        <v>1</v>
      </c>
      <c r="B155" s="88">
        <v>2392</v>
      </c>
      <c r="C155" s="86" t="s">
        <v>145</v>
      </c>
      <c r="D155" s="90">
        <v>3843.27</v>
      </c>
      <c r="E155" s="52">
        <f t="shared" si="4"/>
        <v>1480.7999999999997</v>
      </c>
      <c r="F155" s="52">
        <f>IFERROR(VLOOKUP(B155,Plan1!B:D,3,0),"0,00")</f>
        <v>1212.7</v>
      </c>
      <c r="G155" s="94">
        <v>1149.77</v>
      </c>
      <c r="H155" s="52">
        <f t="shared" si="5"/>
        <v>2362.4700000000003</v>
      </c>
      <c r="I155" s="35" t="str">
        <f>VLOOKUP(B155,'FOLHA RESUMIDA'!C:D,2,0)</f>
        <v>KLEYTON DA SILVA A PEREIRA</v>
      </c>
    </row>
    <row r="156" spans="1:9">
      <c r="A156" s="88">
        <v>1</v>
      </c>
      <c r="B156" s="88">
        <v>2403</v>
      </c>
      <c r="C156" s="86" t="s">
        <v>146</v>
      </c>
      <c r="D156" s="90">
        <v>2004.46</v>
      </c>
      <c r="E156" s="52">
        <f t="shared" si="4"/>
        <v>1351.5</v>
      </c>
      <c r="F156" s="52">
        <f>IFERROR(VLOOKUP(B156,Plan1!B:D,3,0),"0,00")</f>
        <v>537.02</v>
      </c>
      <c r="G156" s="94">
        <v>115.94</v>
      </c>
      <c r="H156" s="52">
        <f t="shared" si="5"/>
        <v>652.96</v>
      </c>
      <c r="I156" s="35" t="str">
        <f>VLOOKUP(B156,'FOLHA RESUMIDA'!C:D,2,0)</f>
        <v>ANDRE HENRIQUE DE S  MAFRA</v>
      </c>
    </row>
    <row r="157" spans="1:9">
      <c r="A157" s="88">
        <v>1</v>
      </c>
      <c r="B157" s="88">
        <v>2406</v>
      </c>
      <c r="C157" s="86" t="s">
        <v>147</v>
      </c>
      <c r="D157" s="90">
        <v>1404.94</v>
      </c>
      <c r="E157" s="52">
        <f t="shared" si="4"/>
        <v>1102.5500000000002</v>
      </c>
      <c r="F157" s="52" t="str">
        <f>IFERROR(VLOOKUP(B157,Plan1!B:D,3,0),"0,00")</f>
        <v>0,00</v>
      </c>
      <c r="G157" s="94">
        <v>302.39</v>
      </c>
      <c r="H157" s="52">
        <f t="shared" si="5"/>
        <v>302.39</v>
      </c>
      <c r="I157" s="35" t="str">
        <f>VLOOKUP(B157,'FOLHA RESUMIDA'!C:D,2,0)</f>
        <v>DEYSE MARIA DOS SANTOS SILVA</v>
      </c>
    </row>
    <row r="158" spans="1:9">
      <c r="A158" s="88">
        <v>1</v>
      </c>
      <c r="B158" s="88">
        <v>2414</v>
      </c>
      <c r="C158" s="86" t="s">
        <v>148</v>
      </c>
      <c r="D158" s="90">
        <v>1122.48</v>
      </c>
      <c r="E158" s="52">
        <f t="shared" si="4"/>
        <v>480.24</v>
      </c>
      <c r="F158" s="52">
        <f>IFERROR(VLOOKUP(B158,Plan1!B:D,3,0),"0,00")</f>
        <v>381.64</v>
      </c>
      <c r="G158" s="94">
        <v>260.60000000000002</v>
      </c>
      <c r="H158" s="52">
        <f t="shared" si="5"/>
        <v>642.24</v>
      </c>
      <c r="I158" s="35" t="str">
        <f>VLOOKUP(B158,'FOLHA RESUMIDA'!C:D,2,0)</f>
        <v>SILAS PINTO BEZERRA</v>
      </c>
    </row>
    <row r="159" spans="1:9">
      <c r="A159" s="88">
        <v>1</v>
      </c>
      <c r="B159" s="88">
        <v>2415</v>
      </c>
      <c r="C159" s="86" t="s">
        <v>149</v>
      </c>
      <c r="D159" s="90">
        <v>10503.13</v>
      </c>
      <c r="E159" s="52">
        <f t="shared" si="4"/>
        <v>2570.2699999999986</v>
      </c>
      <c r="F159" s="52">
        <f>IFERROR(VLOOKUP(B159,Plan1!B:D,3,0),"0,00")</f>
        <v>3571.06</v>
      </c>
      <c r="G159" s="94">
        <v>4361.8</v>
      </c>
      <c r="H159" s="52">
        <f t="shared" si="5"/>
        <v>7932.8600000000006</v>
      </c>
      <c r="I159" s="35" t="str">
        <f>VLOOKUP(B159,'FOLHA RESUMIDA'!C:D,2,0)</f>
        <v>SILVIA RENATA QUEIROZ DE FARIA</v>
      </c>
    </row>
    <row r="160" spans="1:9">
      <c r="A160" s="88">
        <v>1</v>
      </c>
      <c r="B160" s="88">
        <v>2417</v>
      </c>
      <c r="C160" s="86" t="s">
        <v>150</v>
      </c>
      <c r="D160" s="90">
        <v>1364.4</v>
      </c>
      <c r="E160" s="52">
        <f t="shared" si="4"/>
        <v>357.37000000000012</v>
      </c>
      <c r="F160" s="52">
        <f>IFERROR(VLOOKUP(B160,Plan1!B:D,3,0),"0,00")</f>
        <v>463.9</v>
      </c>
      <c r="G160" s="94">
        <v>543.13</v>
      </c>
      <c r="H160" s="52">
        <f t="shared" si="5"/>
        <v>1007.03</v>
      </c>
      <c r="I160" s="35" t="str">
        <f>VLOOKUP(B160,'FOLHA RESUMIDA'!C:D,2,0)</f>
        <v>ZILDA FRUTUOSO DA SILVA</v>
      </c>
    </row>
    <row r="161" spans="1:9">
      <c r="A161" s="88">
        <v>1</v>
      </c>
      <c r="B161" s="88">
        <v>2420</v>
      </c>
      <c r="C161" s="86" t="s">
        <v>151</v>
      </c>
      <c r="D161" s="90">
        <v>10779.65</v>
      </c>
      <c r="E161" s="52">
        <f t="shared" si="4"/>
        <v>2542.0399999999991</v>
      </c>
      <c r="F161" s="52">
        <f>IFERROR(VLOOKUP(B161,Plan1!B:D,3,0),"0,00")</f>
        <v>3571.06</v>
      </c>
      <c r="G161" s="94">
        <v>4666.55</v>
      </c>
      <c r="H161" s="52">
        <f t="shared" si="5"/>
        <v>8237.61</v>
      </c>
      <c r="I161" s="35" t="str">
        <f>VLOOKUP(B161,'FOLHA RESUMIDA'!C:D,2,0)</f>
        <v>TEREZA RAQUEL F ALMEIDA</v>
      </c>
    </row>
    <row r="162" spans="1:9">
      <c r="A162" s="88">
        <v>1</v>
      </c>
      <c r="B162" s="88">
        <v>2421</v>
      </c>
      <c r="C162" s="86" t="s">
        <v>152</v>
      </c>
      <c r="D162" s="90">
        <v>5010.99</v>
      </c>
      <c r="E162" s="52">
        <f t="shared" si="4"/>
        <v>946.65999999999985</v>
      </c>
      <c r="F162" s="52">
        <f>IFERROR(VLOOKUP(B162,Plan1!B:D,3,0),"0,00")</f>
        <v>1703.74</v>
      </c>
      <c r="G162" s="94">
        <v>2360.59</v>
      </c>
      <c r="H162" s="52">
        <f t="shared" si="5"/>
        <v>4064.33</v>
      </c>
      <c r="I162" s="35" t="str">
        <f>VLOOKUP(B162,'FOLHA RESUMIDA'!C:D,2,0)</f>
        <v>ANA CLAUDIA NUNES DE MOURA</v>
      </c>
    </row>
    <row r="163" spans="1:9">
      <c r="A163" s="88">
        <v>1</v>
      </c>
      <c r="B163" s="88">
        <v>2437</v>
      </c>
      <c r="C163" s="86" t="s">
        <v>153</v>
      </c>
      <c r="D163" s="90">
        <v>1747.59</v>
      </c>
      <c r="E163" s="52">
        <f t="shared" si="4"/>
        <v>1108.92</v>
      </c>
      <c r="F163" s="52" t="str">
        <f>IFERROR(VLOOKUP(B163,Plan1!B:D,3,0),"0,00")</f>
        <v>0,00</v>
      </c>
      <c r="G163" s="94">
        <v>638.66999999999996</v>
      </c>
      <c r="H163" s="52">
        <f t="shared" si="5"/>
        <v>638.66999999999996</v>
      </c>
      <c r="I163" s="35" t="str">
        <f>VLOOKUP(B163,'FOLHA RESUMIDA'!C:D,2,0)</f>
        <v>CLAUDILENE DE LIMA</v>
      </c>
    </row>
    <row r="164" spans="1:9">
      <c r="A164" s="88">
        <v>1</v>
      </c>
      <c r="B164" s="88">
        <v>2440</v>
      </c>
      <c r="C164" s="86" t="s">
        <v>154</v>
      </c>
      <c r="D164" s="90">
        <v>2472.27</v>
      </c>
      <c r="E164" s="52">
        <f t="shared" si="4"/>
        <v>791.7</v>
      </c>
      <c r="F164" s="52">
        <f>IFERROR(VLOOKUP(B164,Plan1!B:D,3,0),"0,00")</f>
        <v>840.52</v>
      </c>
      <c r="G164" s="94">
        <v>840.05</v>
      </c>
      <c r="H164" s="52">
        <f t="shared" si="5"/>
        <v>1680.57</v>
      </c>
      <c r="I164" s="35" t="str">
        <f>VLOOKUP(B164,'FOLHA RESUMIDA'!C:D,2,0)</f>
        <v>ELIANE MOREIRA DE SOUZA</v>
      </c>
    </row>
    <row r="165" spans="1:9">
      <c r="A165" s="88">
        <v>1</v>
      </c>
      <c r="B165" s="88">
        <v>2441</v>
      </c>
      <c r="C165" s="86" t="s">
        <v>155</v>
      </c>
      <c r="D165" s="90">
        <v>2475.96</v>
      </c>
      <c r="E165" s="52">
        <f t="shared" si="4"/>
        <v>1222.5800000000002</v>
      </c>
      <c r="F165" s="52">
        <f>IFERROR(VLOOKUP(B165,Plan1!B:D,3,0),"0,00")</f>
        <v>511.45</v>
      </c>
      <c r="G165" s="94">
        <v>741.93</v>
      </c>
      <c r="H165" s="52">
        <f t="shared" si="5"/>
        <v>1253.3799999999999</v>
      </c>
      <c r="I165" s="35" t="str">
        <f>VLOOKUP(B165,'FOLHA RESUMIDA'!C:D,2,0)</f>
        <v>ERIC JOSE SILVA VELOZO</v>
      </c>
    </row>
    <row r="166" spans="1:9">
      <c r="A166" s="88">
        <v>1</v>
      </c>
      <c r="B166" s="88">
        <v>2443</v>
      </c>
      <c r="C166" s="86" t="s">
        <v>156</v>
      </c>
      <c r="D166" s="90">
        <v>1692.19</v>
      </c>
      <c r="E166" s="52">
        <f t="shared" si="4"/>
        <v>303.32999999999993</v>
      </c>
      <c r="F166" s="52">
        <f>IFERROR(VLOOKUP(B166,Plan1!B:D,3,0),"0,00")</f>
        <v>463.9</v>
      </c>
      <c r="G166" s="94">
        <v>924.96</v>
      </c>
      <c r="H166" s="52">
        <f t="shared" si="5"/>
        <v>1388.8600000000001</v>
      </c>
      <c r="I166" s="35" t="str">
        <f>VLOOKUP(B166,'FOLHA RESUMIDA'!C:D,2,0)</f>
        <v>GEYZA JANAINA FERREIRA DE LIMA</v>
      </c>
    </row>
    <row r="167" spans="1:9">
      <c r="A167" s="88">
        <v>1</v>
      </c>
      <c r="B167" s="88">
        <v>2448</v>
      </c>
      <c r="C167" s="86" t="s">
        <v>157</v>
      </c>
      <c r="D167" s="90">
        <v>3659.46</v>
      </c>
      <c r="E167" s="52">
        <f t="shared" si="4"/>
        <v>1782.8</v>
      </c>
      <c r="F167" s="52">
        <f>IFERROR(VLOOKUP(B167,Plan1!B:D,3,0),"0,00")</f>
        <v>840.52</v>
      </c>
      <c r="G167" s="94">
        <v>1036.1400000000001</v>
      </c>
      <c r="H167" s="52">
        <f t="shared" si="5"/>
        <v>1876.66</v>
      </c>
      <c r="I167" s="35" t="str">
        <f>VLOOKUP(B167,'FOLHA RESUMIDA'!C:D,2,0)</f>
        <v>JULIO CESAR DA SILVA</v>
      </c>
    </row>
    <row r="168" spans="1:9">
      <c r="A168" s="88">
        <v>1</v>
      </c>
      <c r="B168" s="88">
        <v>2451</v>
      </c>
      <c r="C168" s="86" t="s">
        <v>158</v>
      </c>
      <c r="D168" s="90">
        <v>1753.71</v>
      </c>
      <c r="E168" s="52">
        <f t="shared" si="4"/>
        <v>198.19999999999982</v>
      </c>
      <c r="F168" s="52">
        <f>IFERROR(VLOOKUP(B168,Plan1!B:D,3,0),"0,00")</f>
        <v>801.94</v>
      </c>
      <c r="G168" s="94">
        <v>753.57</v>
      </c>
      <c r="H168" s="52">
        <f t="shared" si="5"/>
        <v>1555.5100000000002</v>
      </c>
      <c r="I168" s="35" t="str">
        <f>VLOOKUP(B168,'FOLHA RESUMIDA'!C:D,2,0)</f>
        <v>MANUELLA BOMFIM DA SILVA</v>
      </c>
    </row>
    <row r="169" spans="1:9">
      <c r="A169" s="88">
        <v>1</v>
      </c>
      <c r="B169" s="88">
        <v>2460</v>
      </c>
      <c r="C169" s="86" t="s">
        <v>159</v>
      </c>
      <c r="D169" s="90">
        <v>972.58</v>
      </c>
      <c r="E169" s="52">
        <f t="shared" si="4"/>
        <v>238.25</v>
      </c>
      <c r="F169" s="52" t="str">
        <f>IFERROR(VLOOKUP(B169,Plan1!B:D,3,0),"0,00")</f>
        <v>0,00</v>
      </c>
      <c r="G169" s="94">
        <v>734.33</v>
      </c>
      <c r="H169" s="52">
        <f t="shared" si="5"/>
        <v>734.33</v>
      </c>
      <c r="I169" s="35" t="str">
        <f>VLOOKUP(B169,'FOLHA RESUMIDA'!C:D,2,0)</f>
        <v>VIVIANE OLIMPIO DOS SANTOS</v>
      </c>
    </row>
    <row r="170" spans="1:9">
      <c r="A170" s="88">
        <v>1</v>
      </c>
      <c r="B170" s="88">
        <v>2468</v>
      </c>
      <c r="C170" s="86" t="s">
        <v>160</v>
      </c>
      <c r="D170" s="90">
        <v>6921.93</v>
      </c>
      <c r="E170" s="52">
        <f t="shared" si="4"/>
        <v>2810.5200000000004</v>
      </c>
      <c r="F170" s="52">
        <f>IFERROR(VLOOKUP(B170,Plan1!B:D,3,0),"0,00")</f>
        <v>2259.44</v>
      </c>
      <c r="G170" s="94">
        <v>1851.97</v>
      </c>
      <c r="H170" s="52">
        <f t="shared" si="5"/>
        <v>4111.41</v>
      </c>
      <c r="I170" s="35" t="str">
        <f>VLOOKUP(B170,'FOLHA RESUMIDA'!C:D,2,0)</f>
        <v>ANA GERTRUDES DE A F GUERRA</v>
      </c>
    </row>
    <row r="171" spans="1:9">
      <c r="A171" s="88">
        <v>1</v>
      </c>
      <c r="B171" s="88">
        <v>2474</v>
      </c>
      <c r="C171" s="86" t="s">
        <v>161</v>
      </c>
      <c r="D171" s="90">
        <v>11286.07</v>
      </c>
      <c r="E171" s="52">
        <f t="shared" si="4"/>
        <v>3182.6399999999994</v>
      </c>
      <c r="F171" s="52">
        <f>IFERROR(VLOOKUP(B171,Plan1!B:D,3,0),"0,00")</f>
        <v>3743.25</v>
      </c>
      <c r="G171" s="94">
        <v>4360.18</v>
      </c>
      <c r="H171" s="52">
        <f t="shared" si="5"/>
        <v>8103.43</v>
      </c>
      <c r="I171" s="35" t="str">
        <f>VLOOKUP(B171,'FOLHA RESUMIDA'!C:D,2,0)</f>
        <v>MARIA ROSEANE DOS A CLEMENTINO</v>
      </c>
    </row>
    <row r="172" spans="1:9">
      <c r="A172" s="88">
        <v>50</v>
      </c>
      <c r="B172" s="88">
        <v>2478</v>
      </c>
      <c r="C172" s="86" t="s">
        <v>471</v>
      </c>
      <c r="D172" s="90">
        <v>4245.33</v>
      </c>
      <c r="E172" s="52">
        <f t="shared" si="4"/>
        <v>728.40999999999985</v>
      </c>
      <c r="F172" s="52">
        <f>IFERROR(VLOOKUP(B172,Plan1!B:D,3,0),"0,00")</f>
        <v>1443.41</v>
      </c>
      <c r="G172" s="94">
        <v>2073.5100000000002</v>
      </c>
      <c r="H172" s="52">
        <f t="shared" si="5"/>
        <v>3516.92</v>
      </c>
      <c r="I172" s="35" t="str">
        <f>VLOOKUP(B172,'FOLHA RESUMIDA'!C:D,2,0)</f>
        <v>ROGERIO MOURA VIEIRA</v>
      </c>
    </row>
    <row r="173" spans="1:9">
      <c r="A173" s="88">
        <v>20</v>
      </c>
      <c r="B173" s="88">
        <v>2481</v>
      </c>
      <c r="C173" s="86" t="s">
        <v>443</v>
      </c>
      <c r="D173" s="90">
        <v>4245.33</v>
      </c>
      <c r="E173" s="52">
        <f t="shared" si="4"/>
        <v>956.38999999999987</v>
      </c>
      <c r="F173" s="52">
        <f>IFERROR(VLOOKUP(B173,Plan1!B:D,3,0),"0,00")</f>
        <v>1443.41</v>
      </c>
      <c r="G173" s="94">
        <v>1845.53</v>
      </c>
      <c r="H173" s="52">
        <f t="shared" si="5"/>
        <v>3288.94</v>
      </c>
      <c r="I173" s="35" t="str">
        <f>VLOOKUP(B173,'FOLHA RESUMIDA'!C:D,2,0)</f>
        <v>RAFAELLA MICHELLE DE L MIRANDA</v>
      </c>
    </row>
    <row r="174" spans="1:9">
      <c r="A174" s="88">
        <v>39</v>
      </c>
      <c r="B174" s="88">
        <v>2484</v>
      </c>
      <c r="C174" s="86" t="s">
        <v>464</v>
      </c>
      <c r="D174" s="90">
        <v>4457.59</v>
      </c>
      <c r="E174" s="52">
        <f t="shared" si="4"/>
        <v>1177.3600000000001</v>
      </c>
      <c r="F174" s="52">
        <f>IFERROR(VLOOKUP(B174,Plan1!B:D,3,0),"0,00")</f>
        <v>1515.58</v>
      </c>
      <c r="G174" s="94">
        <v>1764.65</v>
      </c>
      <c r="H174" s="52">
        <f t="shared" si="5"/>
        <v>3280.23</v>
      </c>
      <c r="I174" s="35" t="str">
        <f>VLOOKUP(B174,'FOLHA RESUMIDA'!C:D,2,0)</f>
        <v>ARLEY ANDERSON TAVARES MOREIRA</v>
      </c>
    </row>
    <row r="175" spans="1:9">
      <c r="A175" s="88">
        <v>1</v>
      </c>
      <c r="B175" s="88">
        <v>2490</v>
      </c>
      <c r="C175" s="86" t="s">
        <v>162</v>
      </c>
      <c r="D175" s="90">
        <v>2360.44</v>
      </c>
      <c r="E175" s="52">
        <f t="shared" si="4"/>
        <v>408</v>
      </c>
      <c r="F175" s="52">
        <f>IFERROR(VLOOKUP(B175,Plan1!B:D,3,0),"0,00")</f>
        <v>802.55</v>
      </c>
      <c r="G175" s="94">
        <v>1149.8900000000001</v>
      </c>
      <c r="H175" s="52">
        <f t="shared" si="5"/>
        <v>1952.44</v>
      </c>
      <c r="I175" s="35" t="str">
        <f>VLOOKUP(B175,'FOLHA RESUMIDA'!C:D,2,0)</f>
        <v>PAULO EDUARDO SANTOS FERREIRA</v>
      </c>
    </row>
    <row r="176" spans="1:9">
      <c r="A176" s="88">
        <v>1</v>
      </c>
      <c r="B176" s="88">
        <v>2493</v>
      </c>
      <c r="C176" s="86" t="s">
        <v>163</v>
      </c>
      <c r="D176" s="90">
        <v>3645.41</v>
      </c>
      <c r="E176" s="52">
        <f t="shared" si="4"/>
        <v>1133.0299999999997</v>
      </c>
      <c r="F176" s="52">
        <f>IFERROR(VLOOKUP(B176,Plan1!B:D,3,0),"0,00")</f>
        <v>1239.44</v>
      </c>
      <c r="G176" s="94">
        <v>1272.94</v>
      </c>
      <c r="H176" s="52">
        <f t="shared" si="5"/>
        <v>2512.38</v>
      </c>
      <c r="I176" s="35" t="str">
        <f>VLOOKUP(B176,'FOLHA RESUMIDA'!C:D,2,0)</f>
        <v>CRISTIANE R  DE O  GONCALVES</v>
      </c>
    </row>
    <row r="177" spans="1:9">
      <c r="A177" s="88">
        <v>1</v>
      </c>
      <c r="B177" s="88">
        <v>2498</v>
      </c>
      <c r="C177" s="86" t="s">
        <v>164</v>
      </c>
      <c r="D177" s="90">
        <v>1849.35</v>
      </c>
      <c r="E177" s="52">
        <f t="shared" si="4"/>
        <v>452.61999999999989</v>
      </c>
      <c r="F177" s="52">
        <f>IFERROR(VLOOKUP(B177,Plan1!B:D,3,0),"0,00")</f>
        <v>534.76</v>
      </c>
      <c r="G177" s="94">
        <v>861.97</v>
      </c>
      <c r="H177" s="52">
        <f t="shared" si="5"/>
        <v>1396.73</v>
      </c>
      <c r="I177" s="35" t="str">
        <f>VLOOKUP(B177,'FOLHA RESUMIDA'!C:D,2,0)</f>
        <v>TEREZINHA DE J  DE L  M  NETA</v>
      </c>
    </row>
    <row r="178" spans="1:9">
      <c r="A178" s="88">
        <v>1</v>
      </c>
      <c r="B178" s="88">
        <v>2502</v>
      </c>
      <c r="C178" s="86" t="s">
        <v>165</v>
      </c>
      <c r="D178" s="90">
        <v>1572.83</v>
      </c>
      <c r="E178" s="52">
        <f t="shared" si="4"/>
        <v>559.80999999999995</v>
      </c>
      <c r="F178" s="52">
        <f>IFERROR(VLOOKUP(B178,Plan1!B:D,3,0),"0,00")</f>
        <v>534.76</v>
      </c>
      <c r="G178" s="94">
        <v>478.26</v>
      </c>
      <c r="H178" s="52">
        <f t="shared" si="5"/>
        <v>1013.02</v>
      </c>
      <c r="I178" s="35" t="str">
        <f>VLOOKUP(B178,'FOLHA RESUMIDA'!C:D,2,0)</f>
        <v>PAULO ROBERTO DA SILVA CUNHA</v>
      </c>
    </row>
    <row r="179" spans="1:9">
      <c r="A179" s="88">
        <v>1</v>
      </c>
      <c r="B179" s="88">
        <v>2503</v>
      </c>
      <c r="C179" s="86" t="s">
        <v>166</v>
      </c>
      <c r="D179" s="90">
        <v>4245.33</v>
      </c>
      <c r="E179" s="52">
        <f t="shared" si="4"/>
        <v>1081.0500000000002</v>
      </c>
      <c r="F179" s="52">
        <f>IFERROR(VLOOKUP(B179,Plan1!B:D,3,0),"0,00")</f>
        <v>1443.41</v>
      </c>
      <c r="G179" s="94">
        <v>1720.87</v>
      </c>
      <c r="H179" s="52">
        <f t="shared" si="5"/>
        <v>3164.2799999999997</v>
      </c>
      <c r="I179" s="35" t="str">
        <f>VLOOKUP(B179,'FOLHA RESUMIDA'!C:D,2,0)</f>
        <v>TACIZO LUIZ PEREIRA DA SILVA</v>
      </c>
    </row>
    <row r="180" spans="1:9">
      <c r="A180" s="88">
        <v>1</v>
      </c>
      <c r="B180" s="88">
        <v>2504</v>
      </c>
      <c r="C180" s="86" t="s">
        <v>167</v>
      </c>
      <c r="D180" s="90">
        <v>1828.63</v>
      </c>
      <c r="E180" s="52">
        <f t="shared" si="4"/>
        <v>1207.67</v>
      </c>
      <c r="F180" s="52">
        <f>IFERROR(VLOOKUP(B180,Plan1!B:D,3,0),"0,00")</f>
        <v>430.43</v>
      </c>
      <c r="G180" s="94">
        <v>190.53</v>
      </c>
      <c r="H180" s="52">
        <f t="shared" si="5"/>
        <v>620.96</v>
      </c>
      <c r="I180" s="35" t="str">
        <f>VLOOKUP(B180,'FOLHA RESUMIDA'!C:D,2,0)</f>
        <v>RIVALDO GOMES DA SILVA</v>
      </c>
    </row>
    <row r="181" spans="1:9">
      <c r="A181" s="88">
        <v>1</v>
      </c>
      <c r="B181" s="88">
        <v>2506</v>
      </c>
      <c r="C181" s="86" t="s">
        <v>168</v>
      </c>
      <c r="D181" s="90">
        <v>1828.63</v>
      </c>
      <c r="E181" s="52">
        <f t="shared" si="4"/>
        <v>1134.0900000000001</v>
      </c>
      <c r="F181" s="52">
        <f>IFERROR(VLOOKUP(B181,Plan1!B:D,3,0),"0,00")</f>
        <v>430.43</v>
      </c>
      <c r="G181" s="94">
        <v>264.11</v>
      </c>
      <c r="H181" s="52">
        <f t="shared" si="5"/>
        <v>694.54</v>
      </c>
      <c r="I181" s="35" t="str">
        <f>VLOOKUP(B181,'FOLHA RESUMIDA'!C:D,2,0)</f>
        <v>IVETE ANTONIETA B  DE CARVALHO</v>
      </c>
    </row>
    <row r="182" spans="1:9">
      <c r="A182" s="88">
        <v>1</v>
      </c>
      <c r="B182" s="88">
        <v>2507</v>
      </c>
      <c r="C182" s="86" t="s">
        <v>169</v>
      </c>
      <c r="D182" s="90">
        <v>1265.98</v>
      </c>
      <c r="E182" s="52">
        <f t="shared" si="4"/>
        <v>286.73</v>
      </c>
      <c r="F182" s="52">
        <f>IFERROR(VLOOKUP(B182,Plan1!B:D,3,0),"0,00")</f>
        <v>430.43</v>
      </c>
      <c r="G182" s="94">
        <v>548.82000000000005</v>
      </c>
      <c r="H182" s="52">
        <f t="shared" si="5"/>
        <v>979.25</v>
      </c>
      <c r="I182" s="35" t="str">
        <f>VLOOKUP(B182,'FOLHA RESUMIDA'!C:D,2,0)</f>
        <v>ANANIAS TEIXEIRA DE LIMA</v>
      </c>
    </row>
    <row r="183" spans="1:9">
      <c r="A183" s="88">
        <v>1</v>
      </c>
      <c r="B183" s="88">
        <v>2508</v>
      </c>
      <c r="C183" s="86" t="s">
        <v>170</v>
      </c>
      <c r="D183" s="90">
        <v>1828.63</v>
      </c>
      <c r="E183" s="52">
        <f t="shared" si="4"/>
        <v>838.83000000000015</v>
      </c>
      <c r="F183" s="52">
        <f>IFERROR(VLOOKUP(B183,Plan1!B:D,3,0),"0,00")</f>
        <v>430.43</v>
      </c>
      <c r="G183" s="94">
        <v>559.37</v>
      </c>
      <c r="H183" s="52">
        <f t="shared" si="5"/>
        <v>989.8</v>
      </c>
      <c r="I183" s="35" t="str">
        <f>VLOOKUP(B183,'FOLHA RESUMIDA'!C:D,2,0)</f>
        <v>JOSE ALEXANDRE DE BARROS ALVES</v>
      </c>
    </row>
    <row r="184" spans="1:9">
      <c r="A184" s="88">
        <v>1</v>
      </c>
      <c r="B184" s="88">
        <v>2509</v>
      </c>
      <c r="C184" s="86" t="s">
        <v>171</v>
      </c>
      <c r="D184" s="90">
        <v>1828.63</v>
      </c>
      <c r="E184" s="52">
        <f t="shared" si="4"/>
        <v>1535.8700000000001</v>
      </c>
      <c r="F184" s="52">
        <f>IFERROR(VLOOKUP(B184,Plan1!B:D,3,0),"0,00")</f>
        <v>253.2</v>
      </c>
      <c r="G184" s="94">
        <v>39.56</v>
      </c>
      <c r="H184" s="52">
        <f t="shared" si="5"/>
        <v>292.76</v>
      </c>
      <c r="I184" s="35" t="str">
        <f>VLOOKUP(B184,'FOLHA RESUMIDA'!C:D,2,0)</f>
        <v>ALDEMIR NASCIMENTO DA SILVA</v>
      </c>
    </row>
    <row r="185" spans="1:9">
      <c r="A185" s="88">
        <v>1</v>
      </c>
      <c r="B185" s="88">
        <v>2512</v>
      </c>
      <c r="C185" s="86" t="s">
        <v>455</v>
      </c>
      <c r="D185" s="90">
        <v>4245.33</v>
      </c>
      <c r="E185" s="52">
        <f t="shared" si="4"/>
        <v>949.82999999999993</v>
      </c>
      <c r="F185" s="52">
        <f>IFERROR(VLOOKUP(B185,Plan1!B:D,3,0),"0,00")</f>
        <v>1443.41</v>
      </c>
      <c r="G185" s="94">
        <v>1852.09</v>
      </c>
      <c r="H185" s="52">
        <f t="shared" si="5"/>
        <v>3295.5</v>
      </c>
      <c r="I185" s="35" t="str">
        <f>VLOOKUP(B185,'FOLHA RESUMIDA'!C:D,2,0)</f>
        <v>JOSENILDO JOSE TORRES</v>
      </c>
    </row>
    <row r="186" spans="1:9">
      <c r="A186" s="88">
        <v>1</v>
      </c>
      <c r="B186" s="88">
        <v>2514</v>
      </c>
      <c r="C186" s="86" t="s">
        <v>173</v>
      </c>
      <c r="D186" s="90">
        <v>1651.5</v>
      </c>
      <c r="E186" s="52">
        <f t="shared" si="4"/>
        <v>586.5</v>
      </c>
      <c r="F186" s="52">
        <f>IFERROR(VLOOKUP(B186,Plan1!B:D,3,0),"0,00")</f>
        <v>561.51</v>
      </c>
      <c r="G186" s="94">
        <v>503.49</v>
      </c>
      <c r="H186" s="52">
        <f t="shared" si="5"/>
        <v>1065</v>
      </c>
      <c r="I186" s="35" t="str">
        <f>VLOOKUP(B186,'FOLHA RESUMIDA'!C:D,2,0)</f>
        <v>JULIANA CAVALCANTI DE SOUSA</v>
      </c>
    </row>
    <row r="187" spans="1:9">
      <c r="A187" s="88">
        <v>1</v>
      </c>
      <c r="B187" s="88">
        <v>2518</v>
      </c>
      <c r="C187" s="86" t="s">
        <v>454</v>
      </c>
      <c r="D187" s="90">
        <v>54.2</v>
      </c>
      <c r="E187" s="52">
        <f t="shared" si="4"/>
        <v>54.2</v>
      </c>
      <c r="F187" s="52" t="str">
        <f>IFERROR(VLOOKUP(B187,Plan1!B:D,3,0),"0,00")</f>
        <v>0,00</v>
      </c>
      <c r="G187" s="94">
        <v>0</v>
      </c>
      <c r="H187" s="52">
        <f t="shared" si="5"/>
        <v>0</v>
      </c>
      <c r="I187" s="35" t="str">
        <f>VLOOKUP(B187,'FOLHA RESUMIDA'!C:D,2,0)</f>
        <v>ROSA MARIA BARROS VALOES</v>
      </c>
    </row>
    <row r="188" spans="1:9">
      <c r="A188" s="88">
        <v>1</v>
      </c>
      <c r="B188" s="88">
        <v>2520</v>
      </c>
      <c r="C188" s="86" t="s">
        <v>456</v>
      </c>
      <c r="D188" s="90">
        <v>1651.49</v>
      </c>
      <c r="E188" s="52">
        <f t="shared" si="4"/>
        <v>751.31999999999994</v>
      </c>
      <c r="F188" s="52">
        <f>IFERROR(VLOOKUP(B188,Plan1!B:D,3,0),"0,00")</f>
        <v>561.51</v>
      </c>
      <c r="G188" s="94">
        <v>338.66</v>
      </c>
      <c r="H188" s="52">
        <f t="shared" si="5"/>
        <v>900.17000000000007</v>
      </c>
      <c r="I188" s="35" t="str">
        <f>VLOOKUP(B188,'FOLHA RESUMIDA'!C:D,2,0)</f>
        <v>SELMA CRISTIANIA LIMA RORIZ</v>
      </c>
    </row>
    <row r="189" spans="1:9">
      <c r="A189" s="88">
        <v>39</v>
      </c>
      <c r="B189" s="88">
        <v>2523</v>
      </c>
      <c r="C189" s="86" t="s">
        <v>465</v>
      </c>
      <c r="D189" s="90">
        <v>1830.46</v>
      </c>
      <c r="E189" s="52">
        <f t="shared" si="4"/>
        <v>339.80999999999995</v>
      </c>
      <c r="F189" s="52">
        <f>IFERROR(VLOOKUP(B189,Plan1!B:D,3,0),"0,00")</f>
        <v>622.36</v>
      </c>
      <c r="G189" s="94">
        <v>868.29</v>
      </c>
      <c r="H189" s="52">
        <f t="shared" si="5"/>
        <v>1490.65</v>
      </c>
      <c r="I189" s="35" t="str">
        <f>VLOOKUP(B189,'FOLHA RESUMIDA'!C:D,2,0)</f>
        <v>JANISSON COELHO DE VASCONCELOS</v>
      </c>
    </row>
    <row r="190" spans="1:9">
      <c r="A190" s="88">
        <v>2</v>
      </c>
      <c r="B190" s="88">
        <v>2525</v>
      </c>
      <c r="C190" s="86" t="s">
        <v>418</v>
      </c>
      <c r="D190" s="90">
        <v>1830.46</v>
      </c>
      <c r="E190" s="52">
        <f t="shared" si="4"/>
        <v>254.5</v>
      </c>
      <c r="F190" s="52">
        <f>IFERROR(VLOOKUP(B190,Plan1!B:D,3,0),"0,00")</f>
        <v>622.36</v>
      </c>
      <c r="G190" s="94">
        <v>953.6</v>
      </c>
      <c r="H190" s="52">
        <f t="shared" si="5"/>
        <v>1575.96</v>
      </c>
      <c r="I190" s="35" t="str">
        <f>VLOOKUP(B190,'FOLHA RESUMIDA'!C:D,2,0)</f>
        <v>FABIANE TAVARES DE SOUZA</v>
      </c>
    </row>
    <row r="191" spans="1:9">
      <c r="A191" s="88">
        <v>1</v>
      </c>
      <c r="B191" s="88">
        <v>2526</v>
      </c>
      <c r="C191" s="86" t="s">
        <v>174</v>
      </c>
      <c r="D191" s="90">
        <v>2044.76</v>
      </c>
      <c r="E191" s="52">
        <f t="shared" si="4"/>
        <v>736.8900000000001</v>
      </c>
      <c r="F191" s="52">
        <f>IFERROR(VLOOKUP(B191,Plan1!B:D,3,0),"0,00")</f>
        <v>695.19</v>
      </c>
      <c r="G191" s="94">
        <v>612.67999999999995</v>
      </c>
      <c r="H191" s="52">
        <f t="shared" si="5"/>
        <v>1307.8699999999999</v>
      </c>
      <c r="I191" s="35" t="str">
        <f>VLOOKUP(B191,'FOLHA RESUMIDA'!C:D,2,0)</f>
        <v>JARBAS FERREIRA DE LIMA JUNIOR</v>
      </c>
    </row>
    <row r="192" spans="1:9">
      <c r="A192" s="88">
        <v>1</v>
      </c>
      <c r="B192" s="88">
        <v>2530</v>
      </c>
      <c r="C192" s="86" t="s">
        <v>175</v>
      </c>
      <c r="D192" s="90">
        <v>1364.4</v>
      </c>
      <c r="E192" s="52">
        <f t="shared" si="4"/>
        <v>434.40000000000009</v>
      </c>
      <c r="F192" s="52">
        <f>IFERROR(VLOOKUP(B192,Plan1!B:D,3,0),"0,00")</f>
        <v>463.9</v>
      </c>
      <c r="G192" s="94">
        <v>466.1</v>
      </c>
      <c r="H192" s="52">
        <f t="shared" si="5"/>
        <v>930</v>
      </c>
      <c r="I192" s="35" t="str">
        <f>VLOOKUP(B192,'FOLHA RESUMIDA'!C:D,2,0)</f>
        <v>ARLEILDA MENDES DA SILVA</v>
      </c>
    </row>
    <row r="193" spans="1:9">
      <c r="A193" s="88">
        <v>1</v>
      </c>
      <c r="B193" s="88">
        <v>2534</v>
      </c>
      <c r="C193" s="86" t="s">
        <v>176</v>
      </c>
      <c r="D193" s="90">
        <v>1364.4</v>
      </c>
      <c r="E193" s="52">
        <f t="shared" si="4"/>
        <v>389.38000000000011</v>
      </c>
      <c r="F193" s="52">
        <f>IFERROR(VLOOKUP(B193,Plan1!B:D,3,0),"0,00")</f>
        <v>463.9</v>
      </c>
      <c r="G193" s="94">
        <v>511.12</v>
      </c>
      <c r="H193" s="52">
        <f t="shared" si="5"/>
        <v>975.02</v>
      </c>
      <c r="I193" s="35" t="str">
        <f>VLOOKUP(B193,'FOLHA RESUMIDA'!C:D,2,0)</f>
        <v>EMANUEL MESSIAS RIBEIRO COSTA</v>
      </c>
    </row>
    <row r="194" spans="1:9">
      <c r="A194" s="88">
        <v>1</v>
      </c>
      <c r="B194" s="88">
        <v>2539</v>
      </c>
      <c r="C194" s="86" t="s">
        <v>177</v>
      </c>
      <c r="D194" s="90">
        <v>1579.47</v>
      </c>
      <c r="E194" s="52">
        <f t="shared" si="4"/>
        <v>1147.52</v>
      </c>
      <c r="F194" s="52">
        <f>IFERROR(VLOOKUP(B194,Plan1!B:D,3,0),"0,00")</f>
        <v>363.28</v>
      </c>
      <c r="G194" s="94">
        <v>68.67</v>
      </c>
      <c r="H194" s="52">
        <f t="shared" si="5"/>
        <v>431.95</v>
      </c>
      <c r="I194" s="35" t="str">
        <f>VLOOKUP(B194,'FOLHA RESUMIDA'!C:D,2,0)</f>
        <v>JOSENILDA BEZERRA DA SILVA</v>
      </c>
    </row>
    <row r="195" spans="1:9">
      <c r="A195" s="88">
        <v>1</v>
      </c>
      <c r="B195" s="88">
        <v>2541</v>
      </c>
      <c r="C195" s="86" t="s">
        <v>178</v>
      </c>
      <c r="D195" s="90">
        <v>1978.97</v>
      </c>
      <c r="E195" s="52">
        <f t="shared" si="4"/>
        <v>1357.2800000000002</v>
      </c>
      <c r="F195" s="52">
        <f>IFERROR(VLOOKUP(B195,Plan1!B:D,3,0),"0,00")</f>
        <v>463.9</v>
      </c>
      <c r="G195" s="94">
        <v>157.79</v>
      </c>
      <c r="H195" s="52">
        <f t="shared" si="5"/>
        <v>621.68999999999994</v>
      </c>
      <c r="I195" s="35" t="str">
        <f>VLOOKUP(B195,'FOLHA RESUMIDA'!C:D,2,0)</f>
        <v>MARCELA SALLES DA SILVA</v>
      </c>
    </row>
    <row r="196" spans="1:9">
      <c r="A196" s="88">
        <v>59</v>
      </c>
      <c r="B196" s="88">
        <v>2547</v>
      </c>
      <c r="C196" s="86" t="s">
        <v>484</v>
      </c>
      <c r="D196" s="90">
        <v>1959.29</v>
      </c>
      <c r="E196" s="52">
        <f t="shared" si="4"/>
        <v>1331.6999999999998</v>
      </c>
      <c r="F196" s="52">
        <f>IFERROR(VLOOKUP(B196,Plan1!B:D,3,0),"0,00")</f>
        <v>330.3</v>
      </c>
      <c r="G196" s="94">
        <v>297.29000000000002</v>
      </c>
      <c r="H196" s="52">
        <f t="shared" si="5"/>
        <v>627.59</v>
      </c>
      <c r="I196" s="35" t="str">
        <f>VLOOKUP(B196,'FOLHA RESUMIDA'!C:D,2,0)</f>
        <v>CYNTHIA RODRIGUES DE ALMEIDA</v>
      </c>
    </row>
    <row r="197" spans="1:9">
      <c r="A197" s="88">
        <v>1</v>
      </c>
      <c r="B197" s="88">
        <v>2548</v>
      </c>
      <c r="C197" s="86" t="s">
        <v>179</v>
      </c>
      <c r="D197" s="90">
        <v>3405.92</v>
      </c>
      <c r="E197" s="52">
        <f t="shared" si="4"/>
        <v>998.56</v>
      </c>
      <c r="F197" s="52">
        <f>IFERROR(VLOOKUP(B197,Plan1!B:D,3,0),"0,00")</f>
        <v>1048.71</v>
      </c>
      <c r="G197" s="94">
        <v>1358.65</v>
      </c>
      <c r="H197" s="52">
        <f t="shared" si="5"/>
        <v>2407.36</v>
      </c>
      <c r="I197" s="35" t="str">
        <f>VLOOKUP(B197,'FOLHA RESUMIDA'!C:D,2,0)</f>
        <v>ELIANA PEREIRA SANTANA</v>
      </c>
    </row>
    <row r="198" spans="1:9">
      <c r="A198" s="88">
        <v>1</v>
      </c>
      <c r="B198" s="88">
        <v>2553</v>
      </c>
      <c r="C198" s="86" t="s">
        <v>180</v>
      </c>
      <c r="D198" s="90">
        <v>3921.93</v>
      </c>
      <c r="E198" s="52">
        <f t="shared" ref="E198:E261" si="6">D198-H198</f>
        <v>814.94999999999982</v>
      </c>
      <c r="F198" s="52">
        <f>IFERROR(VLOOKUP(B198,Plan1!B:D,3,0),"0,00")</f>
        <v>1239.44</v>
      </c>
      <c r="G198" s="94">
        <v>1867.54</v>
      </c>
      <c r="H198" s="52">
        <f t="shared" ref="H198:H261" si="7">F198+G198</f>
        <v>3106.98</v>
      </c>
      <c r="I198" s="35" t="str">
        <f>VLOOKUP(B198,'FOLHA RESUMIDA'!C:D,2,0)</f>
        <v>LIVIA DA SILVA LIMA</v>
      </c>
    </row>
    <row r="199" spans="1:9">
      <c r="A199" s="88">
        <v>1</v>
      </c>
      <c r="B199" s="88">
        <v>2559</v>
      </c>
      <c r="C199" s="86" t="s">
        <v>426</v>
      </c>
      <c r="D199" s="90">
        <v>2385.4899999999998</v>
      </c>
      <c r="E199" s="52">
        <f t="shared" si="6"/>
        <v>1699.5499999999997</v>
      </c>
      <c r="F199" s="52">
        <f>IFERROR(VLOOKUP(B199,Plan1!B:D,3,0),"0,00")</f>
        <v>561.51</v>
      </c>
      <c r="G199" s="94">
        <v>124.43</v>
      </c>
      <c r="H199" s="52">
        <f t="shared" si="7"/>
        <v>685.94</v>
      </c>
      <c r="I199" s="35" t="str">
        <f>VLOOKUP(B199,'FOLHA RESUMIDA'!C:D,2,0)</f>
        <v>SANDRO DE MIRANDA SANTOS</v>
      </c>
    </row>
    <row r="200" spans="1:9">
      <c r="A200" s="88">
        <v>22</v>
      </c>
      <c r="B200" s="88">
        <v>2562</v>
      </c>
      <c r="C200" s="86" t="s">
        <v>445</v>
      </c>
      <c r="D200" s="90">
        <v>4245.33</v>
      </c>
      <c r="E200" s="52">
        <f t="shared" si="6"/>
        <v>2369.16</v>
      </c>
      <c r="F200" s="52">
        <f>IFERROR(VLOOKUP(B200,Plan1!B:D,3,0),"0,00")</f>
        <v>1443.41</v>
      </c>
      <c r="G200" s="94">
        <v>432.76</v>
      </c>
      <c r="H200" s="52">
        <f t="shared" si="7"/>
        <v>1876.17</v>
      </c>
      <c r="I200" s="35" t="str">
        <f>VLOOKUP(B200,'FOLHA RESUMIDA'!C:D,2,0)</f>
        <v>ERIKA MARQUES BEZERRA</v>
      </c>
    </row>
    <row r="201" spans="1:9">
      <c r="A201" s="88">
        <v>50</v>
      </c>
      <c r="B201" s="88">
        <v>2568</v>
      </c>
      <c r="C201" s="86" t="s">
        <v>483</v>
      </c>
      <c r="D201" s="90">
        <v>4245.33</v>
      </c>
      <c r="E201" s="52">
        <f t="shared" si="6"/>
        <v>1674.8999999999996</v>
      </c>
      <c r="F201" s="52">
        <f>IFERROR(VLOOKUP(B201,Plan1!B:D,3,0),"0,00")</f>
        <v>1443.41</v>
      </c>
      <c r="G201" s="94">
        <v>1127.02</v>
      </c>
      <c r="H201" s="52">
        <f t="shared" si="7"/>
        <v>2570.4300000000003</v>
      </c>
      <c r="I201" s="35" t="str">
        <f>VLOOKUP(B201,'FOLHA RESUMIDA'!C:D,2,0)</f>
        <v>CATARINA DANIELLE DA S AMORIM</v>
      </c>
    </row>
    <row r="202" spans="1:9">
      <c r="A202" s="88">
        <v>1</v>
      </c>
      <c r="B202" s="88">
        <v>2574</v>
      </c>
      <c r="C202" s="86" t="s">
        <v>181</v>
      </c>
      <c r="D202" s="90">
        <v>3727.99</v>
      </c>
      <c r="E202" s="52">
        <f t="shared" si="6"/>
        <v>684.88999999999987</v>
      </c>
      <c r="F202" s="52">
        <f>IFERROR(VLOOKUP(B202,Plan1!B:D,3,0),"0,00")</f>
        <v>1267.52</v>
      </c>
      <c r="G202" s="94">
        <v>1775.58</v>
      </c>
      <c r="H202" s="52">
        <f t="shared" si="7"/>
        <v>3043.1</v>
      </c>
      <c r="I202" s="35" t="str">
        <f>VLOOKUP(B202,'FOLHA RESUMIDA'!C:D,2,0)</f>
        <v>ANDERSON SANTOS DE LIMA FARIAS</v>
      </c>
    </row>
    <row r="203" spans="1:9">
      <c r="A203" s="88">
        <v>1</v>
      </c>
      <c r="B203" s="88">
        <v>2577</v>
      </c>
      <c r="C203" s="86" t="s">
        <v>182</v>
      </c>
      <c r="D203" s="90">
        <v>2360.44</v>
      </c>
      <c r="E203" s="52">
        <f t="shared" si="6"/>
        <v>743.09000000000015</v>
      </c>
      <c r="F203" s="52">
        <f>IFERROR(VLOOKUP(B203,Plan1!B:D,3,0),"0,00")</f>
        <v>802.55</v>
      </c>
      <c r="G203" s="94">
        <v>814.8</v>
      </c>
      <c r="H203" s="52">
        <f t="shared" si="7"/>
        <v>1617.35</v>
      </c>
      <c r="I203" s="35" t="str">
        <f>VLOOKUP(B203,'FOLHA RESUMIDA'!C:D,2,0)</f>
        <v>CARLA CRISTINA OLIVEIRA MATOS</v>
      </c>
    </row>
    <row r="204" spans="1:9">
      <c r="A204" s="88">
        <v>1</v>
      </c>
      <c r="B204" s="88">
        <v>2584</v>
      </c>
      <c r="C204" s="86" t="s">
        <v>183</v>
      </c>
      <c r="D204" s="90">
        <v>1651.5</v>
      </c>
      <c r="E204" s="52">
        <f t="shared" si="6"/>
        <v>266.86000000000013</v>
      </c>
      <c r="F204" s="52">
        <f>IFERROR(VLOOKUP(B204,Plan1!B:D,3,0),"0,00")</f>
        <v>561.51</v>
      </c>
      <c r="G204" s="94">
        <v>823.13</v>
      </c>
      <c r="H204" s="52">
        <f t="shared" si="7"/>
        <v>1384.6399999999999</v>
      </c>
      <c r="I204" s="35" t="str">
        <f>VLOOKUP(B204,'FOLHA RESUMIDA'!C:D,2,0)</f>
        <v>HELIA MARIA ALEXANDRE DE SOUZA</v>
      </c>
    </row>
    <row r="205" spans="1:9">
      <c r="A205" s="88">
        <v>1</v>
      </c>
      <c r="B205" s="88">
        <v>2585</v>
      </c>
      <c r="C205" s="86" t="s">
        <v>184</v>
      </c>
      <c r="D205" s="90">
        <v>1651.49</v>
      </c>
      <c r="E205" s="52">
        <f t="shared" si="6"/>
        <v>438.6099999999999</v>
      </c>
      <c r="F205" s="52">
        <f>IFERROR(VLOOKUP(B205,Plan1!B:D,3,0),"0,00")</f>
        <v>561.51</v>
      </c>
      <c r="G205" s="94">
        <v>651.37</v>
      </c>
      <c r="H205" s="52">
        <f t="shared" si="7"/>
        <v>1212.8800000000001</v>
      </c>
      <c r="I205" s="35" t="str">
        <f>VLOOKUP(B205,'FOLHA RESUMIDA'!C:D,2,0)</f>
        <v>HELIO DO N BARBOZA JUNIOR</v>
      </c>
    </row>
    <row r="206" spans="1:9">
      <c r="A206" s="88">
        <v>1</v>
      </c>
      <c r="B206" s="88">
        <v>2586</v>
      </c>
      <c r="C206" s="86" t="s">
        <v>427</v>
      </c>
      <c r="D206" s="90">
        <v>1651.49</v>
      </c>
      <c r="E206" s="52">
        <f t="shared" si="6"/>
        <v>859.23</v>
      </c>
      <c r="F206" s="52">
        <f>IFERROR(VLOOKUP(B206,Plan1!B:D,3,0),"0,00")</f>
        <v>561.51</v>
      </c>
      <c r="G206" s="94">
        <v>230.75</v>
      </c>
      <c r="H206" s="52">
        <f t="shared" si="7"/>
        <v>792.26</v>
      </c>
      <c r="I206" s="35" t="str">
        <f>VLOOKUP(B206,'FOLHA RESUMIDA'!C:D,2,0)</f>
        <v>JAQUELINE P F DE OLIVEIRA</v>
      </c>
    </row>
    <row r="207" spans="1:9">
      <c r="A207" s="88">
        <v>1</v>
      </c>
      <c r="B207" s="88">
        <v>2588</v>
      </c>
      <c r="C207" s="86" t="s">
        <v>185</v>
      </c>
      <c r="D207" s="90">
        <v>3645.41</v>
      </c>
      <c r="E207" s="52">
        <f t="shared" si="6"/>
        <v>1875.8899999999999</v>
      </c>
      <c r="F207" s="52">
        <f>IFERROR(VLOOKUP(B207,Plan1!B:D,3,0),"0,00")</f>
        <v>1239.44</v>
      </c>
      <c r="G207" s="94">
        <v>530.08000000000004</v>
      </c>
      <c r="H207" s="52">
        <f t="shared" si="7"/>
        <v>1769.52</v>
      </c>
      <c r="I207" s="35" t="str">
        <f>VLOOKUP(B207,'FOLHA RESUMIDA'!C:D,2,0)</f>
        <v>JOSE NEVES DA SILVA JUNIOR</v>
      </c>
    </row>
    <row r="208" spans="1:9">
      <c r="A208" s="88">
        <v>1</v>
      </c>
      <c r="B208" s="88">
        <v>2596</v>
      </c>
      <c r="C208" s="86" t="s">
        <v>457</v>
      </c>
      <c r="D208" s="90">
        <v>2417.62</v>
      </c>
      <c r="E208" s="52">
        <f t="shared" si="6"/>
        <v>1736.2799999999997</v>
      </c>
      <c r="F208" s="52">
        <f>IFERROR(VLOOKUP(B208,Plan1!B:D,3,0),"0,00")</f>
        <v>681.34</v>
      </c>
      <c r="G208" s="94">
        <v>0</v>
      </c>
      <c r="H208" s="52">
        <f t="shared" si="7"/>
        <v>681.34</v>
      </c>
      <c r="I208" s="35" t="str">
        <f>VLOOKUP(B208,'FOLHA RESUMIDA'!C:D,2,0)</f>
        <v>WELLIDA CRISTIANE DE M  GUERRA</v>
      </c>
    </row>
    <row r="209" spans="1:9">
      <c r="A209" s="88">
        <v>47</v>
      </c>
      <c r="B209" s="88">
        <v>2602</v>
      </c>
      <c r="C209" s="86" t="s">
        <v>466</v>
      </c>
      <c r="D209" s="90">
        <v>4245.33</v>
      </c>
      <c r="E209" s="52">
        <f t="shared" si="6"/>
        <v>694.72000000000025</v>
      </c>
      <c r="F209" s="52">
        <f>IFERROR(VLOOKUP(B209,Plan1!B:D,3,0),"0,00")</f>
        <v>1443.41</v>
      </c>
      <c r="G209" s="94">
        <v>2107.1999999999998</v>
      </c>
      <c r="H209" s="52">
        <f t="shared" si="7"/>
        <v>3550.6099999999997</v>
      </c>
      <c r="I209" s="35" t="str">
        <f>VLOOKUP(B209,'FOLHA RESUMIDA'!C:D,2,0)</f>
        <v>DIANA ATALECIA NEVES DE SA</v>
      </c>
    </row>
    <row r="210" spans="1:9">
      <c r="A210" s="88">
        <v>59</v>
      </c>
      <c r="B210" s="88">
        <v>2604</v>
      </c>
      <c r="C210" s="86" t="s">
        <v>485</v>
      </c>
      <c r="D210" s="90">
        <v>4245.33</v>
      </c>
      <c r="E210" s="52">
        <f t="shared" si="6"/>
        <v>1794.13</v>
      </c>
      <c r="F210" s="52">
        <f>IFERROR(VLOOKUP(B210,Plan1!B:D,3,0),"0,00")</f>
        <v>1443.41</v>
      </c>
      <c r="G210" s="94">
        <v>1007.79</v>
      </c>
      <c r="H210" s="52">
        <f t="shared" si="7"/>
        <v>2451.1999999999998</v>
      </c>
      <c r="I210" s="35" t="str">
        <f>VLOOKUP(B210,'FOLHA RESUMIDA'!C:D,2,0)</f>
        <v>JAMINE K  G  DA ROCHA MARTINS</v>
      </c>
    </row>
    <row r="211" spans="1:9">
      <c r="A211" s="88">
        <v>1</v>
      </c>
      <c r="B211" s="88">
        <v>2614</v>
      </c>
      <c r="C211" s="86" t="s">
        <v>186</v>
      </c>
      <c r="D211" s="90">
        <v>2571.42</v>
      </c>
      <c r="E211" s="52">
        <f t="shared" si="6"/>
        <v>923.18000000000006</v>
      </c>
      <c r="F211" s="52">
        <f>IFERROR(VLOOKUP(B211,Plan1!B:D,3,0),"0,00")</f>
        <v>780.27</v>
      </c>
      <c r="G211" s="94">
        <v>867.97</v>
      </c>
      <c r="H211" s="52">
        <f t="shared" si="7"/>
        <v>1648.24</v>
      </c>
      <c r="I211" s="35" t="str">
        <f>VLOOKUP(B211,'FOLHA RESUMIDA'!C:D,2,0)</f>
        <v>EDVANIA GOMES DE SOUZA PONTES</v>
      </c>
    </row>
    <row r="212" spans="1:9">
      <c r="A212" s="88">
        <v>1</v>
      </c>
      <c r="B212" s="88">
        <v>2623</v>
      </c>
      <c r="C212" s="86" t="s">
        <v>188</v>
      </c>
      <c r="D212" s="90">
        <v>1237.53</v>
      </c>
      <c r="E212" s="52">
        <f t="shared" si="6"/>
        <v>390.8599999999999</v>
      </c>
      <c r="F212" s="52">
        <f>IFERROR(VLOOKUP(B212,Plan1!B:D,3,0),"0,00")</f>
        <v>420.76</v>
      </c>
      <c r="G212" s="94">
        <v>425.91</v>
      </c>
      <c r="H212" s="52">
        <f t="shared" si="7"/>
        <v>846.67000000000007</v>
      </c>
      <c r="I212" s="35" t="str">
        <f>VLOOKUP(B212,'FOLHA RESUMIDA'!C:D,2,0)</f>
        <v>RUTH BARBOSA DE ARAUJO</v>
      </c>
    </row>
    <row r="213" spans="1:9">
      <c r="A213" s="88">
        <v>1</v>
      </c>
      <c r="B213" s="88">
        <v>2627</v>
      </c>
      <c r="C213" s="86" t="s">
        <v>420</v>
      </c>
      <c r="D213" s="90">
        <v>4245.33</v>
      </c>
      <c r="E213" s="52">
        <f t="shared" si="6"/>
        <v>667.82999999999993</v>
      </c>
      <c r="F213" s="52">
        <f>IFERROR(VLOOKUP(B213,Plan1!B:D,3,0),"0,00")</f>
        <v>1443.41</v>
      </c>
      <c r="G213" s="94">
        <v>2134.09</v>
      </c>
      <c r="H213" s="52">
        <f t="shared" si="7"/>
        <v>3577.5</v>
      </c>
      <c r="I213" s="35" t="str">
        <f>VLOOKUP(B213,'FOLHA RESUMIDA'!C:D,2,0)</f>
        <v>LIBNI DE MEDEIROS MELO</v>
      </c>
    </row>
    <row r="214" spans="1:9">
      <c r="A214" s="88">
        <v>1</v>
      </c>
      <c r="B214" s="88">
        <v>2628</v>
      </c>
      <c r="C214" s="86" t="s">
        <v>189</v>
      </c>
      <c r="D214" s="90">
        <v>4651.49</v>
      </c>
      <c r="E214" s="52">
        <f t="shared" si="6"/>
        <v>1417.5199999999995</v>
      </c>
      <c r="F214" s="52">
        <f>IFERROR(VLOOKUP(B214,Plan1!B:D,3,0),"0,00")</f>
        <v>986.51</v>
      </c>
      <c r="G214" s="94">
        <v>2247.46</v>
      </c>
      <c r="H214" s="52">
        <f t="shared" si="7"/>
        <v>3233.9700000000003</v>
      </c>
      <c r="I214" s="35" t="str">
        <f>VLOOKUP(B214,'FOLHA RESUMIDA'!C:D,2,0)</f>
        <v>ADELE GOMES DE SANTANA</v>
      </c>
    </row>
    <row r="215" spans="1:9">
      <c r="A215" s="88">
        <v>1</v>
      </c>
      <c r="B215" s="88">
        <v>2634</v>
      </c>
      <c r="C215" s="86" t="s">
        <v>458</v>
      </c>
      <c r="D215" s="90">
        <v>1651.49</v>
      </c>
      <c r="E215" s="52">
        <f t="shared" si="6"/>
        <v>541.5</v>
      </c>
      <c r="F215" s="52">
        <f>IFERROR(VLOOKUP(B215,Plan1!B:D,3,0),"0,00")</f>
        <v>561.51</v>
      </c>
      <c r="G215" s="94">
        <v>548.48</v>
      </c>
      <c r="H215" s="52">
        <f t="shared" si="7"/>
        <v>1109.99</v>
      </c>
      <c r="I215" s="35" t="str">
        <f>VLOOKUP(B215,'FOLHA RESUMIDA'!C:D,2,0)</f>
        <v>KATHYWSKY MELO PINHEIRO</v>
      </c>
    </row>
    <row r="216" spans="1:9">
      <c r="A216" s="88">
        <v>1</v>
      </c>
      <c r="B216" s="88">
        <v>2642</v>
      </c>
      <c r="C216" s="86" t="s">
        <v>190</v>
      </c>
      <c r="D216" s="90">
        <v>2664.57</v>
      </c>
      <c r="E216" s="52">
        <f t="shared" si="6"/>
        <v>750.72000000000025</v>
      </c>
      <c r="F216" s="52">
        <f>IFERROR(VLOOKUP(B216,Plan1!B:D,3,0),"0,00")</f>
        <v>905.95</v>
      </c>
      <c r="G216" s="94">
        <v>1007.9</v>
      </c>
      <c r="H216" s="52">
        <f t="shared" si="7"/>
        <v>1913.85</v>
      </c>
      <c r="I216" s="35" t="str">
        <f>VLOOKUP(B216,'FOLHA RESUMIDA'!C:D,2,0)</f>
        <v>THAMIRYS CLAUDIA R  BATISTA</v>
      </c>
    </row>
    <row r="217" spans="1:9">
      <c r="A217" s="88">
        <v>48</v>
      </c>
      <c r="B217" s="88">
        <v>2644</v>
      </c>
      <c r="C217" s="86" t="s">
        <v>469</v>
      </c>
      <c r="D217" s="90">
        <v>4245.33</v>
      </c>
      <c r="E217" s="52">
        <f t="shared" si="6"/>
        <v>2375.6999999999998</v>
      </c>
      <c r="F217" s="52">
        <f>IFERROR(VLOOKUP(B217,Plan1!B:D,3,0),"0,00")</f>
        <v>1443.41</v>
      </c>
      <c r="G217" s="94">
        <v>426.22</v>
      </c>
      <c r="H217" s="52">
        <f t="shared" si="7"/>
        <v>1869.63</v>
      </c>
      <c r="I217" s="35" t="str">
        <f>VLOOKUP(B217,'FOLHA RESUMIDA'!C:D,2,0)</f>
        <v>FABRICIO MENEZES DE SOUSA MELO</v>
      </c>
    </row>
    <row r="218" spans="1:9">
      <c r="A218" s="88">
        <v>59</v>
      </c>
      <c r="B218" s="88">
        <v>2651</v>
      </c>
      <c r="C218" s="86" t="s">
        <v>470</v>
      </c>
      <c r="D218" s="90">
        <v>4245.33</v>
      </c>
      <c r="E218" s="52">
        <f t="shared" si="6"/>
        <v>1031.4099999999999</v>
      </c>
      <c r="F218" s="52">
        <f>IFERROR(VLOOKUP(B218,Plan1!B:D,3,0),"0,00")</f>
        <v>1443.41</v>
      </c>
      <c r="G218" s="94">
        <v>1770.51</v>
      </c>
      <c r="H218" s="52">
        <f t="shared" si="7"/>
        <v>3213.92</v>
      </c>
      <c r="I218" s="35" t="str">
        <f>VLOOKUP(B218,'FOLHA RESUMIDA'!C:D,2,0)</f>
        <v>PAULO ANDRE R DOS SANTOS</v>
      </c>
    </row>
    <row r="219" spans="1:9">
      <c r="A219" s="88">
        <v>1</v>
      </c>
      <c r="B219" s="88">
        <v>2656</v>
      </c>
      <c r="C219" s="86" t="s">
        <v>191</v>
      </c>
      <c r="D219" s="90">
        <v>2517.56</v>
      </c>
      <c r="E219" s="52">
        <f t="shared" si="6"/>
        <v>1128.8800000000001</v>
      </c>
      <c r="F219" s="52">
        <f>IFERROR(VLOOKUP(B219,Plan1!B:D,3,0),"0,00")</f>
        <v>802.55</v>
      </c>
      <c r="G219" s="94">
        <v>586.13</v>
      </c>
      <c r="H219" s="52">
        <f t="shared" si="7"/>
        <v>1388.6799999999998</v>
      </c>
      <c r="I219" s="35" t="str">
        <f>VLOOKUP(B219,'FOLHA RESUMIDA'!C:D,2,0)</f>
        <v>RAFAELLA ALVES DE ARAUJO SILVA</v>
      </c>
    </row>
    <row r="220" spans="1:9">
      <c r="A220" s="88">
        <v>1</v>
      </c>
      <c r="B220" s="88">
        <v>2659</v>
      </c>
      <c r="C220" s="86" t="s">
        <v>192</v>
      </c>
      <c r="D220" s="90">
        <v>7941.9</v>
      </c>
      <c r="E220" s="52">
        <f t="shared" si="6"/>
        <v>1723.0299999999988</v>
      </c>
      <c r="F220" s="52">
        <f>IFERROR(VLOOKUP(B220,Plan1!B:D,3,0),"0,00")</f>
        <v>1239.44</v>
      </c>
      <c r="G220" s="94">
        <v>4979.43</v>
      </c>
      <c r="H220" s="52">
        <f t="shared" si="7"/>
        <v>6218.8700000000008</v>
      </c>
      <c r="I220" s="35" t="str">
        <f>VLOOKUP(B220,'FOLHA RESUMIDA'!C:D,2,0)</f>
        <v>THIAGO SANTOS DE OLIVEIRA</v>
      </c>
    </row>
    <row r="221" spans="1:9">
      <c r="A221" s="88">
        <v>1</v>
      </c>
      <c r="B221" s="88">
        <v>2661</v>
      </c>
      <c r="C221" s="86" t="s">
        <v>193</v>
      </c>
      <c r="D221" s="90">
        <v>1299.4100000000001</v>
      </c>
      <c r="E221" s="52">
        <f t="shared" si="6"/>
        <v>222</v>
      </c>
      <c r="F221" s="52">
        <f>IFERROR(VLOOKUP(B221,Plan1!B:D,3,0),"0,00")</f>
        <v>441.8</v>
      </c>
      <c r="G221" s="94">
        <v>635.61</v>
      </c>
      <c r="H221" s="52">
        <f t="shared" si="7"/>
        <v>1077.4100000000001</v>
      </c>
      <c r="I221" s="35" t="str">
        <f>VLOOKUP(B221,'FOLHA RESUMIDA'!C:D,2,0)</f>
        <v>IVALDA XAVIER DE CARVALHO</v>
      </c>
    </row>
    <row r="222" spans="1:9">
      <c r="A222" s="88">
        <v>1</v>
      </c>
      <c r="B222" s="88">
        <v>2664</v>
      </c>
      <c r="C222" s="86" t="s">
        <v>194</v>
      </c>
      <c r="D222" s="90">
        <v>9760.9500000000007</v>
      </c>
      <c r="E222" s="52">
        <f t="shared" si="6"/>
        <v>5604.2900000000009</v>
      </c>
      <c r="F222" s="52">
        <f>IFERROR(VLOOKUP(B222,Plan1!B:D,3,0),"0,00")</f>
        <v>2297.58</v>
      </c>
      <c r="G222" s="94">
        <v>1859.08</v>
      </c>
      <c r="H222" s="52">
        <f t="shared" si="7"/>
        <v>4156.66</v>
      </c>
      <c r="I222" s="35" t="str">
        <f>VLOOKUP(B222,'FOLHA RESUMIDA'!C:D,2,0)</f>
        <v>BRUNO AIRES DOS SANTOS</v>
      </c>
    </row>
    <row r="223" spans="1:9">
      <c r="A223" s="88">
        <v>1</v>
      </c>
      <c r="B223" s="88">
        <v>2665</v>
      </c>
      <c r="C223" s="86" t="s">
        <v>195</v>
      </c>
      <c r="D223" s="90">
        <v>2360.44</v>
      </c>
      <c r="E223" s="52">
        <f t="shared" si="6"/>
        <v>702.48</v>
      </c>
      <c r="F223" s="52">
        <f>IFERROR(VLOOKUP(B223,Plan1!B:D,3,0),"0,00")</f>
        <v>802.55</v>
      </c>
      <c r="G223" s="94">
        <v>855.41</v>
      </c>
      <c r="H223" s="52">
        <f t="shared" si="7"/>
        <v>1657.96</v>
      </c>
      <c r="I223" s="35" t="str">
        <f>VLOOKUP(B223,'FOLHA RESUMIDA'!C:D,2,0)</f>
        <v>MARCELO BARLAVENTO DAS C SILVA</v>
      </c>
    </row>
    <row r="224" spans="1:9">
      <c r="A224" s="88">
        <v>1</v>
      </c>
      <c r="B224" s="88">
        <v>2666</v>
      </c>
      <c r="C224" s="86" t="s">
        <v>196</v>
      </c>
      <c r="D224" s="90">
        <v>3921.93</v>
      </c>
      <c r="E224" s="52">
        <f t="shared" si="6"/>
        <v>1778.1799999999998</v>
      </c>
      <c r="F224" s="52">
        <f>IFERROR(VLOOKUP(B224,Plan1!B:D,3,0),"0,00")</f>
        <v>1239.44</v>
      </c>
      <c r="G224" s="94">
        <v>904.31</v>
      </c>
      <c r="H224" s="52">
        <f t="shared" si="7"/>
        <v>2143.75</v>
      </c>
      <c r="I224" s="35" t="str">
        <f>VLOOKUP(B224,'FOLHA RESUMIDA'!C:D,2,0)</f>
        <v>RODRIGO VASCONCELOS DINIZ</v>
      </c>
    </row>
    <row r="225" spans="1:9">
      <c r="A225" s="88">
        <v>1</v>
      </c>
      <c r="B225" s="88">
        <v>2668</v>
      </c>
      <c r="C225" s="86" t="s">
        <v>197</v>
      </c>
      <c r="D225" s="90">
        <v>1983.06</v>
      </c>
      <c r="E225" s="52">
        <f t="shared" si="6"/>
        <v>408.86999999999989</v>
      </c>
      <c r="F225" s="52">
        <f>IFERROR(VLOOKUP(B225,Plan1!B:D,3,0),"0,00")</f>
        <v>561.51</v>
      </c>
      <c r="G225" s="94">
        <v>1012.68</v>
      </c>
      <c r="H225" s="52">
        <f t="shared" si="7"/>
        <v>1574.19</v>
      </c>
      <c r="I225" s="35" t="str">
        <f>VLOOKUP(B225,'FOLHA RESUMIDA'!C:D,2,0)</f>
        <v>CARLA BRANDAO DE C  FIGUEIREDO</v>
      </c>
    </row>
    <row r="226" spans="1:9">
      <c r="A226" s="88">
        <v>1</v>
      </c>
      <c r="B226" s="88">
        <v>2671</v>
      </c>
      <c r="C226" s="86" t="s">
        <v>198</v>
      </c>
      <c r="D226" s="90">
        <v>1415.67</v>
      </c>
      <c r="E226" s="52">
        <f t="shared" si="6"/>
        <v>126.78999999999996</v>
      </c>
      <c r="F226" s="52">
        <f>IFERROR(VLOOKUP(B226,Plan1!B:D,3,0),"0,00")</f>
        <v>463.9</v>
      </c>
      <c r="G226" s="94">
        <v>824.98</v>
      </c>
      <c r="H226" s="52">
        <f t="shared" si="7"/>
        <v>1288.8800000000001</v>
      </c>
      <c r="I226" s="35" t="str">
        <f>VLOOKUP(B226,'FOLHA RESUMIDA'!C:D,2,0)</f>
        <v>KATIA ADRIANA F D SILVA SOARES</v>
      </c>
    </row>
    <row r="227" spans="1:9">
      <c r="A227" s="88">
        <v>1</v>
      </c>
      <c r="B227" s="88">
        <v>2672</v>
      </c>
      <c r="C227" s="86" t="s">
        <v>199</v>
      </c>
      <c r="D227" s="90">
        <v>1299.42</v>
      </c>
      <c r="E227" s="52">
        <f t="shared" si="6"/>
        <v>328.84000000000015</v>
      </c>
      <c r="F227" s="52">
        <f>IFERROR(VLOOKUP(B227,Plan1!B:D,3,0),"0,00")</f>
        <v>441.8</v>
      </c>
      <c r="G227" s="94">
        <v>528.78</v>
      </c>
      <c r="H227" s="52">
        <f t="shared" si="7"/>
        <v>970.57999999999993</v>
      </c>
      <c r="I227" s="35" t="str">
        <f>VLOOKUP(B227,'FOLHA RESUMIDA'!C:D,2,0)</f>
        <v>IVANISE VIANA ALBUQUERQUE</v>
      </c>
    </row>
    <row r="228" spans="1:9">
      <c r="A228" s="88">
        <v>1</v>
      </c>
      <c r="B228" s="88">
        <v>2675</v>
      </c>
      <c r="C228" s="86" t="s">
        <v>200</v>
      </c>
      <c r="D228" s="90">
        <v>1340.07</v>
      </c>
      <c r="E228" s="52">
        <f t="shared" si="6"/>
        <v>489.92999999999995</v>
      </c>
      <c r="F228" s="52">
        <f>IFERROR(VLOOKUP(B228,Plan1!B:D,3,0),"0,00")</f>
        <v>420.76</v>
      </c>
      <c r="G228" s="94">
        <v>429.38</v>
      </c>
      <c r="H228" s="52">
        <f t="shared" si="7"/>
        <v>850.14</v>
      </c>
      <c r="I228" s="35" t="str">
        <f>VLOOKUP(B228,'FOLHA RESUMIDA'!C:D,2,0)</f>
        <v>RUTE FERNANDES BORBA</v>
      </c>
    </row>
    <row r="229" spans="1:9">
      <c r="A229" s="88">
        <v>1</v>
      </c>
      <c r="B229" s="88">
        <v>2682</v>
      </c>
      <c r="C229" s="86" t="s">
        <v>201</v>
      </c>
      <c r="D229" s="90">
        <v>1651.5</v>
      </c>
      <c r="E229" s="52">
        <f t="shared" si="6"/>
        <v>1017.58</v>
      </c>
      <c r="F229" s="52">
        <f>IFERROR(VLOOKUP(B229,Plan1!B:D,3,0),"0,00")</f>
        <v>561.51</v>
      </c>
      <c r="G229" s="94">
        <v>72.41</v>
      </c>
      <c r="H229" s="52">
        <f t="shared" si="7"/>
        <v>633.91999999999996</v>
      </c>
      <c r="I229" s="35" t="str">
        <f>VLOOKUP(B229,'FOLHA RESUMIDA'!C:D,2,0)</f>
        <v>JENARIO LUCENA DA SILVA</v>
      </c>
    </row>
    <row r="230" spans="1:9">
      <c r="A230" s="88">
        <v>3</v>
      </c>
      <c r="B230" s="88">
        <v>2684</v>
      </c>
      <c r="C230" s="86" t="s">
        <v>430</v>
      </c>
      <c r="D230" s="90">
        <v>4521.8500000000004</v>
      </c>
      <c r="E230" s="52">
        <f t="shared" si="6"/>
        <v>2909.7300000000005</v>
      </c>
      <c r="F230" s="52">
        <f>IFERROR(VLOOKUP(B230,Plan1!B:D,3,0),"0,00")</f>
        <v>1443.41</v>
      </c>
      <c r="G230" s="94">
        <v>168.71</v>
      </c>
      <c r="H230" s="52">
        <f t="shared" si="7"/>
        <v>1612.1200000000001</v>
      </c>
      <c r="I230" s="35" t="str">
        <f>VLOOKUP(B230,'FOLHA RESUMIDA'!C:D,2,0)</f>
        <v>DULCE NARIELE ANHAIA LEMES</v>
      </c>
    </row>
    <row r="231" spans="1:9">
      <c r="A231" s="88">
        <v>1</v>
      </c>
      <c r="B231" s="88">
        <v>2687</v>
      </c>
      <c r="C231" s="86" t="s">
        <v>202</v>
      </c>
      <c r="D231" s="90">
        <v>1928.01</v>
      </c>
      <c r="E231" s="52">
        <f t="shared" si="6"/>
        <v>342.5</v>
      </c>
      <c r="F231" s="52">
        <f>IFERROR(VLOOKUP(B231,Plan1!B:D,3,0),"0,00")</f>
        <v>561.51</v>
      </c>
      <c r="G231" s="94">
        <v>1024</v>
      </c>
      <c r="H231" s="52">
        <f t="shared" si="7"/>
        <v>1585.51</v>
      </c>
      <c r="I231" s="35" t="str">
        <f>VLOOKUP(B231,'FOLHA RESUMIDA'!C:D,2,0)</f>
        <v>MONICA MARIA G R F DE OLIVEIRA</v>
      </c>
    </row>
    <row r="232" spans="1:9">
      <c r="A232" s="88">
        <v>1</v>
      </c>
      <c r="B232" s="88">
        <v>2689</v>
      </c>
      <c r="C232" s="86" t="s">
        <v>203</v>
      </c>
      <c r="D232" s="90">
        <v>1928.01</v>
      </c>
      <c r="E232" s="52">
        <f t="shared" si="6"/>
        <v>425.12000000000012</v>
      </c>
      <c r="F232" s="52">
        <f>IFERROR(VLOOKUP(B232,Plan1!B:D,3,0),"0,00")</f>
        <v>561.51</v>
      </c>
      <c r="G232" s="94">
        <v>941.38</v>
      </c>
      <c r="H232" s="52">
        <f t="shared" si="7"/>
        <v>1502.8899999999999</v>
      </c>
      <c r="I232" s="35" t="str">
        <f>VLOOKUP(B232,'FOLHA RESUMIDA'!C:D,2,0)</f>
        <v>ILMA DE ALBUQUERQUE PEREIRA</v>
      </c>
    </row>
    <row r="233" spans="1:9">
      <c r="A233" s="88">
        <v>25</v>
      </c>
      <c r="B233" s="88">
        <v>2692</v>
      </c>
      <c r="C233" s="86" t="s">
        <v>441</v>
      </c>
      <c r="D233" s="90">
        <v>1651.49</v>
      </c>
      <c r="E233" s="52">
        <f t="shared" si="6"/>
        <v>234.20000000000005</v>
      </c>
      <c r="F233" s="52">
        <f>IFERROR(VLOOKUP(B233,Plan1!B:D,3,0),"0,00")</f>
        <v>561.51</v>
      </c>
      <c r="G233" s="94">
        <v>855.78</v>
      </c>
      <c r="H233" s="52">
        <f t="shared" si="7"/>
        <v>1417.29</v>
      </c>
      <c r="I233" s="35" t="str">
        <f>VLOOKUP(B233,'FOLHA RESUMIDA'!C:D,2,0)</f>
        <v>SANDRA MARIA MENDES FERREIRA</v>
      </c>
    </row>
    <row r="234" spans="1:9">
      <c r="A234" s="88">
        <v>1</v>
      </c>
      <c r="B234" s="88">
        <v>2697</v>
      </c>
      <c r="C234" s="86" t="s">
        <v>204</v>
      </c>
      <c r="D234" s="90">
        <v>1651.49</v>
      </c>
      <c r="E234" s="52">
        <f t="shared" si="6"/>
        <v>1095.95</v>
      </c>
      <c r="F234" s="52">
        <f>IFERROR(VLOOKUP(B234,Plan1!B:D,3,0),"0,00")</f>
        <v>462.42</v>
      </c>
      <c r="G234" s="94">
        <v>93.12</v>
      </c>
      <c r="H234" s="52">
        <f t="shared" si="7"/>
        <v>555.54</v>
      </c>
      <c r="I234" s="35" t="str">
        <f>VLOOKUP(B234,'FOLHA RESUMIDA'!C:D,2,0)</f>
        <v>ELIANA BEZERRA CARVALHO</v>
      </c>
    </row>
    <row r="235" spans="1:9">
      <c r="A235" s="88">
        <v>1</v>
      </c>
      <c r="B235" s="88">
        <v>2701</v>
      </c>
      <c r="C235" s="86" t="s">
        <v>205</v>
      </c>
      <c r="D235" s="90">
        <v>2581.9899999999998</v>
      </c>
      <c r="E235" s="52">
        <f t="shared" si="6"/>
        <v>799.29999999999973</v>
      </c>
      <c r="F235" s="52">
        <f>IFERROR(VLOOKUP(B235,Plan1!B:D,3,0),"0,00")</f>
        <v>877.88</v>
      </c>
      <c r="G235" s="94">
        <v>904.81</v>
      </c>
      <c r="H235" s="52">
        <f t="shared" si="7"/>
        <v>1782.69</v>
      </c>
      <c r="I235" s="35" t="str">
        <f>VLOOKUP(B235,'FOLHA RESUMIDA'!C:D,2,0)</f>
        <v>PETULLA DE MOURA E SILVA</v>
      </c>
    </row>
    <row r="236" spans="1:9">
      <c r="A236" s="88">
        <v>1</v>
      </c>
      <c r="B236" s="88">
        <v>2702</v>
      </c>
      <c r="C236" s="86" t="s">
        <v>459</v>
      </c>
      <c r="D236" s="90">
        <v>4245.33</v>
      </c>
      <c r="E236" s="52">
        <f t="shared" si="6"/>
        <v>1083.29</v>
      </c>
      <c r="F236" s="52">
        <f>IFERROR(VLOOKUP(B236,Plan1!B:D,3,0),"0,00")</f>
        <v>1443.41</v>
      </c>
      <c r="G236" s="94">
        <v>1718.63</v>
      </c>
      <c r="H236" s="52">
        <f t="shared" si="7"/>
        <v>3162.04</v>
      </c>
      <c r="I236" s="35" t="str">
        <f>VLOOKUP(B236,'FOLHA RESUMIDA'!C:D,2,0)</f>
        <v>DANILO DAVI DA SILVA DIAS</v>
      </c>
    </row>
    <row r="237" spans="1:9">
      <c r="A237" s="88">
        <v>1</v>
      </c>
      <c r="B237" s="88">
        <v>2705</v>
      </c>
      <c r="C237" s="86" t="s">
        <v>460</v>
      </c>
      <c r="D237" s="90">
        <v>1651.49</v>
      </c>
      <c r="E237" s="52">
        <f t="shared" si="6"/>
        <v>257.99</v>
      </c>
      <c r="F237" s="52">
        <f>IFERROR(VLOOKUP(B237,Plan1!B:D,3,0),"0,00")</f>
        <v>561.51</v>
      </c>
      <c r="G237" s="94">
        <v>831.99</v>
      </c>
      <c r="H237" s="52">
        <f t="shared" si="7"/>
        <v>1393.5</v>
      </c>
      <c r="I237" s="35" t="str">
        <f>VLOOKUP(B237,'FOLHA RESUMIDA'!C:D,2,0)</f>
        <v>JOSINALDO OLIVEIRA DE ANDRADE</v>
      </c>
    </row>
    <row r="238" spans="1:9">
      <c r="A238" s="88">
        <v>50</v>
      </c>
      <c r="B238" s="88">
        <v>2706</v>
      </c>
      <c r="C238" s="86" t="s">
        <v>448</v>
      </c>
      <c r="D238" s="90">
        <v>4521.8500000000004</v>
      </c>
      <c r="E238" s="52">
        <f t="shared" si="6"/>
        <v>1054.1200000000003</v>
      </c>
      <c r="F238" s="52">
        <f>IFERROR(VLOOKUP(B238,Plan1!B:D,3,0),"0,00")</f>
        <v>1443.41</v>
      </c>
      <c r="G238" s="94">
        <v>2024.32</v>
      </c>
      <c r="H238" s="52">
        <f t="shared" si="7"/>
        <v>3467.73</v>
      </c>
      <c r="I238" s="35" t="str">
        <f>VLOOKUP(B238,'FOLHA RESUMIDA'!C:D,2,0)</f>
        <v>AMANDA FREITAS BASILIO</v>
      </c>
    </row>
    <row r="239" spans="1:9">
      <c r="A239" s="88">
        <v>1</v>
      </c>
      <c r="B239" s="88">
        <v>2707</v>
      </c>
      <c r="C239" s="86" t="s">
        <v>206</v>
      </c>
      <c r="D239" s="90">
        <v>2360.44</v>
      </c>
      <c r="E239" s="52">
        <f t="shared" si="6"/>
        <v>699.63000000000011</v>
      </c>
      <c r="F239" s="52">
        <f>IFERROR(VLOOKUP(B239,Plan1!B:D,3,0),"0,00")</f>
        <v>802.55</v>
      </c>
      <c r="G239" s="94">
        <v>858.26</v>
      </c>
      <c r="H239" s="52">
        <f t="shared" si="7"/>
        <v>1660.81</v>
      </c>
      <c r="I239" s="35" t="str">
        <f>VLOOKUP(B239,'FOLHA RESUMIDA'!C:D,2,0)</f>
        <v>ROMARIO LUIZ DO NASCIMENTO</v>
      </c>
    </row>
    <row r="240" spans="1:9">
      <c r="A240" s="88">
        <v>1</v>
      </c>
      <c r="B240" s="88">
        <v>2709</v>
      </c>
      <c r="C240" s="86" t="s">
        <v>207</v>
      </c>
      <c r="D240" s="90">
        <v>3967.88</v>
      </c>
      <c r="E240" s="52">
        <f t="shared" si="6"/>
        <v>2023.7600000000002</v>
      </c>
      <c r="F240" s="52">
        <f>IFERROR(VLOOKUP(B240,Plan1!B:D,3,0),"0,00")</f>
        <v>802.55</v>
      </c>
      <c r="G240" s="94">
        <v>1141.57</v>
      </c>
      <c r="H240" s="52">
        <f t="shared" si="7"/>
        <v>1944.12</v>
      </c>
      <c r="I240" s="35" t="str">
        <f>VLOOKUP(B240,'FOLHA RESUMIDA'!C:D,2,0)</f>
        <v>KATIA DA CONCEICAO DA SILVA</v>
      </c>
    </row>
    <row r="241" spans="1:9">
      <c r="A241" s="88">
        <v>1</v>
      </c>
      <c r="B241" s="88">
        <v>2710</v>
      </c>
      <c r="C241" s="86" t="s">
        <v>208</v>
      </c>
      <c r="D241" s="90">
        <v>4560.32</v>
      </c>
      <c r="E241" s="52">
        <f t="shared" si="6"/>
        <v>3449.1699999999996</v>
      </c>
      <c r="F241" s="52">
        <f>IFERROR(VLOOKUP(B241,Plan1!B:D,3,0),"0,00")</f>
        <v>830.63</v>
      </c>
      <c r="G241" s="94">
        <v>280.52</v>
      </c>
      <c r="H241" s="52">
        <f t="shared" si="7"/>
        <v>1111.1500000000001</v>
      </c>
      <c r="I241" s="35" t="str">
        <f>VLOOKUP(B241,'FOLHA RESUMIDA'!C:D,2,0)</f>
        <v>PAULA FRASSINETTI S L BELIAN</v>
      </c>
    </row>
    <row r="242" spans="1:9">
      <c r="A242" s="88">
        <v>1</v>
      </c>
      <c r="B242" s="88">
        <v>2712</v>
      </c>
      <c r="C242" s="86" t="s">
        <v>209</v>
      </c>
      <c r="D242" s="90">
        <v>3254.94</v>
      </c>
      <c r="E242" s="52">
        <f t="shared" si="6"/>
        <v>2185.44</v>
      </c>
      <c r="F242" s="52" t="str">
        <f>IFERROR(VLOOKUP(B242,Plan1!B:D,3,0),"0,00")</f>
        <v>0,00</v>
      </c>
      <c r="G242" s="94">
        <v>1069.5</v>
      </c>
      <c r="H242" s="52">
        <f t="shared" si="7"/>
        <v>1069.5</v>
      </c>
      <c r="I242" s="35" t="str">
        <f>VLOOKUP(B242,'FOLHA RESUMIDA'!C:D,2,0)</f>
        <v>AUGUSTO CESAR N  A  DA SILVA</v>
      </c>
    </row>
    <row r="243" spans="1:9">
      <c r="A243" s="88">
        <v>1</v>
      </c>
      <c r="B243" s="88">
        <v>2715</v>
      </c>
      <c r="C243" s="86" t="s">
        <v>210</v>
      </c>
      <c r="D243" s="90">
        <v>1265.98</v>
      </c>
      <c r="E243" s="52">
        <f t="shared" si="6"/>
        <v>433.40000000000009</v>
      </c>
      <c r="F243" s="52">
        <f>IFERROR(VLOOKUP(B243,Plan1!B:D,3,0),"0,00")</f>
        <v>430.43</v>
      </c>
      <c r="G243" s="94">
        <v>402.15</v>
      </c>
      <c r="H243" s="52">
        <f t="shared" si="7"/>
        <v>832.57999999999993</v>
      </c>
      <c r="I243" s="35" t="str">
        <f>VLOOKUP(B243,'FOLHA RESUMIDA'!C:D,2,0)</f>
        <v>ADIJENE RODRIGUES DA SILVA</v>
      </c>
    </row>
    <row r="244" spans="1:9">
      <c r="A244" s="88">
        <v>1</v>
      </c>
      <c r="B244" s="88">
        <v>2717</v>
      </c>
      <c r="C244" s="86" t="s">
        <v>211</v>
      </c>
      <c r="D244" s="90">
        <v>4245.33</v>
      </c>
      <c r="E244" s="52">
        <f t="shared" si="6"/>
        <v>695.72000000000025</v>
      </c>
      <c r="F244" s="52">
        <f>IFERROR(VLOOKUP(B244,Plan1!B:D,3,0),"0,00")</f>
        <v>1443.41</v>
      </c>
      <c r="G244" s="94">
        <v>2106.1999999999998</v>
      </c>
      <c r="H244" s="52">
        <f t="shared" si="7"/>
        <v>3549.6099999999997</v>
      </c>
      <c r="I244" s="35" t="str">
        <f>VLOOKUP(B244,'FOLHA RESUMIDA'!C:D,2,0)</f>
        <v>MARCIA ANDREA F SECUNDINO</v>
      </c>
    </row>
    <row r="245" spans="1:9">
      <c r="A245" s="88">
        <v>3</v>
      </c>
      <c r="B245" s="88">
        <v>2718</v>
      </c>
      <c r="C245" s="86" t="s">
        <v>449</v>
      </c>
      <c r="D245" s="90">
        <v>2106.98</v>
      </c>
      <c r="E245" s="52">
        <f t="shared" si="6"/>
        <v>503.48</v>
      </c>
      <c r="F245" s="52">
        <f>IFERROR(VLOOKUP(B245,Plan1!B:D,3,0),"0,00")</f>
        <v>622.36</v>
      </c>
      <c r="G245" s="94">
        <v>981.14</v>
      </c>
      <c r="H245" s="52">
        <f t="shared" si="7"/>
        <v>1603.5</v>
      </c>
      <c r="I245" s="35" t="str">
        <f>VLOOKUP(B245,'FOLHA RESUMIDA'!C:D,2,0)</f>
        <v>PAULA SHEMILLY GALDINO SANTIAG</v>
      </c>
    </row>
    <row r="246" spans="1:9">
      <c r="A246" s="88">
        <v>14</v>
      </c>
      <c r="B246" s="88">
        <v>2719</v>
      </c>
      <c r="C246" s="86" t="s">
        <v>434</v>
      </c>
      <c r="D246" s="90">
        <v>2466.08</v>
      </c>
      <c r="E246" s="52">
        <f t="shared" si="6"/>
        <v>684.11999999999989</v>
      </c>
      <c r="F246" s="52">
        <f>IFERROR(VLOOKUP(B246,Plan1!B:D,3,0),"0,00")</f>
        <v>650.42999999999995</v>
      </c>
      <c r="G246" s="94">
        <v>1131.53</v>
      </c>
      <c r="H246" s="52">
        <f t="shared" si="7"/>
        <v>1781.96</v>
      </c>
      <c r="I246" s="35" t="str">
        <f>VLOOKUP(B246,'FOLHA RESUMIDA'!C:D,2,0)</f>
        <v>DANIELLE MEDEIROS PONTES</v>
      </c>
    </row>
    <row r="247" spans="1:9">
      <c r="A247" s="88">
        <v>51</v>
      </c>
      <c r="B247" s="88">
        <v>2720</v>
      </c>
      <c r="C247" s="86" t="s">
        <v>461</v>
      </c>
      <c r="D247" s="90">
        <v>1651.5</v>
      </c>
      <c r="E247" s="52">
        <f t="shared" si="6"/>
        <v>333.98</v>
      </c>
      <c r="F247" s="52">
        <f>IFERROR(VLOOKUP(B247,Plan1!B:D,3,0),"0,00")</f>
        <v>561.51</v>
      </c>
      <c r="G247" s="94">
        <v>756.01</v>
      </c>
      <c r="H247" s="52">
        <f t="shared" si="7"/>
        <v>1317.52</v>
      </c>
      <c r="I247" s="35" t="str">
        <f>VLOOKUP(B247,'FOLHA RESUMIDA'!C:D,2,0)</f>
        <v>JONATAS BERNARDINO R  DA SILVA</v>
      </c>
    </row>
    <row r="248" spans="1:9">
      <c r="A248" s="88">
        <v>50</v>
      </c>
      <c r="B248" s="88">
        <v>2721</v>
      </c>
      <c r="C248" s="86" t="s">
        <v>472</v>
      </c>
      <c r="D248" s="90">
        <v>1830.46</v>
      </c>
      <c r="E248" s="52">
        <f t="shared" si="6"/>
        <v>172.03999999999996</v>
      </c>
      <c r="F248" s="52">
        <f>IFERROR(VLOOKUP(B248,Plan1!B:D,3,0),"0,00")</f>
        <v>622.36</v>
      </c>
      <c r="G248" s="94">
        <v>1036.06</v>
      </c>
      <c r="H248" s="52">
        <f t="shared" si="7"/>
        <v>1658.42</v>
      </c>
      <c r="I248" s="35" t="str">
        <f>VLOOKUP(B248,'FOLHA RESUMIDA'!C:D,2,0)</f>
        <v>CLECIO JOSE DA SILVA</v>
      </c>
    </row>
    <row r="249" spans="1:9">
      <c r="A249" s="88">
        <v>1</v>
      </c>
      <c r="B249" s="88">
        <v>2726</v>
      </c>
      <c r="C249" s="86" t="s">
        <v>212</v>
      </c>
      <c r="D249" s="90">
        <v>2984.07</v>
      </c>
      <c r="E249" s="52">
        <f t="shared" si="6"/>
        <v>338.92000000000007</v>
      </c>
      <c r="F249" s="52">
        <f>IFERROR(VLOOKUP(B249,Plan1!B:D,3,0),"0,00")</f>
        <v>1014.58</v>
      </c>
      <c r="G249" s="94">
        <v>1630.57</v>
      </c>
      <c r="H249" s="52">
        <f t="shared" si="7"/>
        <v>2645.15</v>
      </c>
      <c r="I249" s="35" t="str">
        <f>VLOOKUP(B249,'FOLHA RESUMIDA'!C:D,2,0)</f>
        <v>MARIA GILVANEIDE SANTOS LIMA</v>
      </c>
    </row>
    <row r="250" spans="1:9">
      <c r="A250" s="88">
        <v>1</v>
      </c>
      <c r="B250" s="88">
        <v>2732</v>
      </c>
      <c r="C250" s="86" t="s">
        <v>213</v>
      </c>
      <c r="D250" s="90">
        <v>1651.49</v>
      </c>
      <c r="E250" s="52">
        <f t="shared" si="6"/>
        <v>661.06</v>
      </c>
      <c r="F250" s="52">
        <f>IFERROR(VLOOKUP(B250,Plan1!B:D,3,0),"0,00")</f>
        <v>561.51</v>
      </c>
      <c r="G250" s="94">
        <v>428.92</v>
      </c>
      <c r="H250" s="52">
        <f t="shared" si="7"/>
        <v>990.43000000000006</v>
      </c>
      <c r="I250" s="35" t="str">
        <f>VLOOKUP(B250,'FOLHA RESUMIDA'!C:D,2,0)</f>
        <v>LILIANE DA SILVA SALVADOR</v>
      </c>
    </row>
    <row r="251" spans="1:9">
      <c r="A251" s="88">
        <v>47</v>
      </c>
      <c r="B251" s="88">
        <v>2736</v>
      </c>
      <c r="C251" s="86" t="s">
        <v>467</v>
      </c>
      <c r="D251" s="90">
        <v>1830.46</v>
      </c>
      <c r="E251" s="52">
        <f t="shared" si="6"/>
        <v>349.59999999999991</v>
      </c>
      <c r="F251" s="52">
        <f>IFERROR(VLOOKUP(B251,Plan1!B:D,3,0),"0,00")</f>
        <v>622.36</v>
      </c>
      <c r="G251" s="94">
        <v>858.5</v>
      </c>
      <c r="H251" s="52">
        <f t="shared" si="7"/>
        <v>1480.8600000000001</v>
      </c>
      <c r="I251" s="35" t="str">
        <f>VLOOKUP(B251,'FOLHA RESUMIDA'!C:D,2,0)</f>
        <v>LUCENILDO JOSE DA SILVA</v>
      </c>
    </row>
    <row r="252" spans="1:9">
      <c r="A252" s="88">
        <v>1</v>
      </c>
      <c r="B252" s="88">
        <v>2748</v>
      </c>
      <c r="C252" s="86" t="s">
        <v>214</v>
      </c>
      <c r="D252" s="90">
        <v>1375.03</v>
      </c>
      <c r="E252" s="52">
        <f t="shared" si="6"/>
        <v>812.52</v>
      </c>
      <c r="F252" s="52">
        <f>IFERROR(VLOOKUP(B252,Plan1!B:D,3,0),"0,00")</f>
        <v>420.76</v>
      </c>
      <c r="G252" s="94">
        <v>141.75</v>
      </c>
      <c r="H252" s="52">
        <f t="shared" si="7"/>
        <v>562.51</v>
      </c>
      <c r="I252" s="35" t="str">
        <f>VLOOKUP(B252,'FOLHA RESUMIDA'!C:D,2,0)</f>
        <v>LEONINO CLEMENTE DA SILVA</v>
      </c>
    </row>
    <row r="253" spans="1:9">
      <c r="A253" s="88">
        <v>1</v>
      </c>
      <c r="B253" s="88">
        <v>2751</v>
      </c>
      <c r="C253" s="86" t="s">
        <v>215</v>
      </c>
      <c r="D253" s="90">
        <v>2218.67</v>
      </c>
      <c r="E253" s="52">
        <f t="shared" si="6"/>
        <v>1342.38</v>
      </c>
      <c r="F253" s="52">
        <f>IFERROR(VLOOKUP(B253,Plan1!B:D,3,0),"0,00")</f>
        <v>511.45</v>
      </c>
      <c r="G253" s="94">
        <v>364.84</v>
      </c>
      <c r="H253" s="52">
        <f t="shared" si="7"/>
        <v>876.29</v>
      </c>
      <c r="I253" s="35" t="str">
        <f>VLOOKUP(B253,'FOLHA RESUMIDA'!C:D,2,0)</f>
        <v>DENNYS RYAN GUILHERME PEREIRA</v>
      </c>
    </row>
    <row r="254" spans="1:9">
      <c r="A254" s="88">
        <v>1</v>
      </c>
      <c r="B254" s="88">
        <v>2757</v>
      </c>
      <c r="C254" s="86" t="s">
        <v>216</v>
      </c>
      <c r="D254" s="90">
        <v>2370.6</v>
      </c>
      <c r="E254" s="52">
        <f t="shared" si="6"/>
        <v>1906.6999999999998</v>
      </c>
      <c r="F254" s="52">
        <f>IFERROR(VLOOKUP(B254,Plan1!B:D,3,0),"0,00")</f>
        <v>463.9</v>
      </c>
      <c r="G254" s="94">
        <v>0</v>
      </c>
      <c r="H254" s="52">
        <f t="shared" si="7"/>
        <v>463.9</v>
      </c>
      <c r="I254" s="35" t="str">
        <f>VLOOKUP(B254,'FOLHA RESUMIDA'!C:D,2,0)</f>
        <v>CLAUDIA REGINA NEVES DE MELO</v>
      </c>
    </row>
    <row r="255" spans="1:9">
      <c r="A255" s="88">
        <v>1</v>
      </c>
      <c r="B255" s="88">
        <v>2766</v>
      </c>
      <c r="C255" s="86" t="s">
        <v>218</v>
      </c>
      <c r="D255" s="90">
        <v>1572.83</v>
      </c>
      <c r="E255" s="52">
        <f t="shared" si="6"/>
        <v>647.03</v>
      </c>
      <c r="F255" s="52">
        <f>IFERROR(VLOOKUP(B255,Plan1!B:D,3,0),"0,00")</f>
        <v>534.76</v>
      </c>
      <c r="G255" s="94">
        <v>391.04</v>
      </c>
      <c r="H255" s="52">
        <f t="shared" si="7"/>
        <v>925.8</v>
      </c>
      <c r="I255" s="35" t="str">
        <f>VLOOKUP(B255,'FOLHA RESUMIDA'!C:D,2,0)</f>
        <v>EMANOEL VIEIRA LAURIA</v>
      </c>
    </row>
    <row r="256" spans="1:9">
      <c r="A256" s="88">
        <v>1</v>
      </c>
      <c r="B256" s="88">
        <v>2768</v>
      </c>
      <c r="C256" s="86" t="s">
        <v>219</v>
      </c>
      <c r="D256" s="90">
        <v>1911.52</v>
      </c>
      <c r="E256" s="52">
        <f t="shared" si="6"/>
        <v>860.06</v>
      </c>
      <c r="F256" s="52" t="str">
        <f>IFERROR(VLOOKUP(B256,Plan1!B:D,3,0),"0,00")</f>
        <v>0,00</v>
      </c>
      <c r="G256" s="94">
        <v>1051.46</v>
      </c>
      <c r="H256" s="52">
        <f t="shared" si="7"/>
        <v>1051.46</v>
      </c>
      <c r="I256" s="35" t="str">
        <f>VLOOKUP(B256,'FOLHA RESUMIDA'!C:D,2,0)</f>
        <v>IZABEL LUIZA SOARES DE SOUZA</v>
      </c>
    </row>
    <row r="257" spans="1:9">
      <c r="A257" s="88">
        <v>1</v>
      </c>
      <c r="B257" s="88">
        <v>2770</v>
      </c>
      <c r="C257" s="86" t="s">
        <v>220</v>
      </c>
      <c r="D257" s="90">
        <v>1122.48</v>
      </c>
      <c r="E257" s="52">
        <f t="shared" si="6"/>
        <v>442.83000000000004</v>
      </c>
      <c r="F257" s="52">
        <f>IFERROR(VLOOKUP(B257,Plan1!B:D,3,0),"0,00")</f>
        <v>381.64</v>
      </c>
      <c r="G257" s="94">
        <v>298.01</v>
      </c>
      <c r="H257" s="52">
        <f t="shared" si="7"/>
        <v>679.65</v>
      </c>
      <c r="I257" s="35" t="str">
        <f>VLOOKUP(B257,'FOLHA RESUMIDA'!C:D,2,0)</f>
        <v>JOSE PIMENTEL SILVA</v>
      </c>
    </row>
    <row r="258" spans="1:9">
      <c r="A258" s="88">
        <v>1</v>
      </c>
      <c r="B258" s="88">
        <v>2772</v>
      </c>
      <c r="C258" s="86" t="s">
        <v>450</v>
      </c>
      <c r="D258" s="90">
        <v>3647.01</v>
      </c>
      <c r="E258" s="52">
        <f t="shared" si="6"/>
        <v>2817.6200000000003</v>
      </c>
      <c r="F258" s="52">
        <f>IFERROR(VLOOKUP(B258,Plan1!B:D,3,0),"0,00")</f>
        <v>561.51</v>
      </c>
      <c r="G258" s="94">
        <v>267.88</v>
      </c>
      <c r="H258" s="52">
        <f t="shared" si="7"/>
        <v>829.39</v>
      </c>
      <c r="I258" s="35" t="str">
        <f>VLOOKUP(B258,'FOLHA RESUMIDA'!C:D,2,0)</f>
        <v>CARMEM ALUISIA LEITE DE ANDRAD</v>
      </c>
    </row>
    <row r="259" spans="1:9">
      <c r="A259" s="88">
        <v>1</v>
      </c>
      <c r="B259" s="88">
        <v>2773</v>
      </c>
      <c r="C259" s="86" t="s">
        <v>221</v>
      </c>
      <c r="D259" s="90">
        <v>2276.11</v>
      </c>
      <c r="E259" s="52">
        <f t="shared" si="6"/>
        <v>1118.69</v>
      </c>
      <c r="F259" s="52" t="str">
        <f>IFERROR(VLOOKUP(B259,Plan1!B:D,3,0),"0,00")</f>
        <v>0,00</v>
      </c>
      <c r="G259" s="94">
        <v>1157.42</v>
      </c>
      <c r="H259" s="52">
        <f t="shared" si="7"/>
        <v>1157.42</v>
      </c>
      <c r="I259" s="35" t="str">
        <f>VLOOKUP(B259,'FOLHA RESUMIDA'!C:D,2,0)</f>
        <v>WALDNER NERTAM F  DE ALENCAR</v>
      </c>
    </row>
    <row r="260" spans="1:9">
      <c r="A260" s="88">
        <v>1</v>
      </c>
      <c r="B260" s="88">
        <v>2775</v>
      </c>
      <c r="C260" s="86" t="s">
        <v>222</v>
      </c>
      <c r="D260" s="90">
        <v>2996.06</v>
      </c>
      <c r="E260" s="52">
        <f t="shared" si="6"/>
        <v>1330.6599999999999</v>
      </c>
      <c r="F260" s="52">
        <f>IFERROR(VLOOKUP(B260,Plan1!B:D,3,0),"0,00")</f>
        <v>488.6</v>
      </c>
      <c r="G260" s="94">
        <v>1176.8</v>
      </c>
      <c r="H260" s="52">
        <f t="shared" si="7"/>
        <v>1665.4</v>
      </c>
      <c r="I260" s="35" t="str">
        <f>VLOOKUP(B260,'FOLHA RESUMIDA'!C:D,2,0)</f>
        <v>MARCELA FREITAS DA C SALLES</v>
      </c>
    </row>
    <row r="261" spans="1:9">
      <c r="A261" s="88">
        <v>1</v>
      </c>
      <c r="B261" s="88">
        <v>2779</v>
      </c>
      <c r="C261" s="86" t="s">
        <v>223</v>
      </c>
      <c r="D261" s="90">
        <v>3272.21</v>
      </c>
      <c r="E261" s="52">
        <f t="shared" si="6"/>
        <v>2264.44</v>
      </c>
      <c r="F261" s="52">
        <f>IFERROR(VLOOKUP(B261,Plan1!B:D,3,0),"0,00")</f>
        <v>752.49</v>
      </c>
      <c r="G261" s="94">
        <v>255.28</v>
      </c>
      <c r="H261" s="52">
        <f t="shared" si="7"/>
        <v>1007.77</v>
      </c>
      <c r="I261" s="35" t="str">
        <f>VLOOKUP(B261,'FOLHA RESUMIDA'!C:D,2,0)</f>
        <v>THAIS REGINA BORGES LOPES</v>
      </c>
    </row>
    <row r="262" spans="1:9">
      <c r="A262" s="88">
        <v>1</v>
      </c>
      <c r="B262" s="88">
        <v>2782</v>
      </c>
      <c r="C262" s="86" t="s">
        <v>224</v>
      </c>
      <c r="D262" s="90">
        <v>1237.53</v>
      </c>
      <c r="E262" s="52">
        <f t="shared" ref="E262:E325" si="8">D262-H262</f>
        <v>177.25</v>
      </c>
      <c r="F262" s="52">
        <f>IFERROR(VLOOKUP(B262,Plan1!B:D,3,0),"0,00")</f>
        <v>420.76</v>
      </c>
      <c r="G262" s="94">
        <v>639.52</v>
      </c>
      <c r="H262" s="52">
        <f t="shared" ref="H262:H325" si="9">F262+G262</f>
        <v>1060.28</v>
      </c>
      <c r="I262" s="35" t="str">
        <f>VLOOKUP(B262,'FOLHA RESUMIDA'!C:D,2,0)</f>
        <v>ELVIS ALVES DA COSTA</v>
      </c>
    </row>
    <row r="263" spans="1:9">
      <c r="A263" s="88">
        <v>1</v>
      </c>
      <c r="B263" s="88">
        <v>2784</v>
      </c>
      <c r="C263" s="86" t="s">
        <v>225</v>
      </c>
      <c r="D263" s="90">
        <v>1877.09</v>
      </c>
      <c r="E263" s="52">
        <f t="shared" si="8"/>
        <v>1005.6299999999999</v>
      </c>
      <c r="F263" s="52">
        <f>IFERROR(VLOOKUP(B263,Plan1!B:D,3,0),"0,00")</f>
        <v>441.8</v>
      </c>
      <c r="G263" s="94">
        <v>429.66</v>
      </c>
      <c r="H263" s="52">
        <f t="shared" si="9"/>
        <v>871.46</v>
      </c>
      <c r="I263" s="35" t="str">
        <f>VLOOKUP(B263,'FOLHA RESUMIDA'!C:D,2,0)</f>
        <v>FERNANDO ALVES DO NASCIMENTO</v>
      </c>
    </row>
    <row r="264" spans="1:9">
      <c r="A264" s="88">
        <v>1</v>
      </c>
      <c r="B264" s="88">
        <v>2785</v>
      </c>
      <c r="C264" s="86" t="s">
        <v>226</v>
      </c>
      <c r="D264" s="90">
        <v>1340.08</v>
      </c>
      <c r="E264" s="52">
        <f t="shared" si="8"/>
        <v>556.48</v>
      </c>
      <c r="F264" s="52">
        <f>IFERROR(VLOOKUP(B264,Plan1!B:D,3,0),"0,00")</f>
        <v>420.76</v>
      </c>
      <c r="G264" s="94">
        <v>362.84</v>
      </c>
      <c r="H264" s="52">
        <f t="shared" si="9"/>
        <v>783.59999999999991</v>
      </c>
      <c r="I264" s="35" t="str">
        <f>VLOOKUP(B264,'FOLHA RESUMIDA'!C:D,2,0)</f>
        <v>JEANNE D ARC PEDROSA PESSOA</v>
      </c>
    </row>
    <row r="265" spans="1:9">
      <c r="A265" s="88">
        <v>1</v>
      </c>
      <c r="B265" s="88">
        <v>2788</v>
      </c>
      <c r="C265" s="86" t="s">
        <v>227</v>
      </c>
      <c r="D265" s="90">
        <v>1528.48</v>
      </c>
      <c r="E265" s="52">
        <f t="shared" si="8"/>
        <v>834.87</v>
      </c>
      <c r="F265" s="52" t="str">
        <f>IFERROR(VLOOKUP(B265,Plan1!B:D,3,0),"0,00")</f>
        <v>0,00</v>
      </c>
      <c r="G265" s="94">
        <v>693.61</v>
      </c>
      <c r="H265" s="52">
        <f t="shared" si="9"/>
        <v>693.61</v>
      </c>
      <c r="I265" s="35" t="str">
        <f>VLOOKUP(B265,'FOLHA RESUMIDA'!C:D,2,0)</f>
        <v>ROSANIA EMIDIA PEREIRA</v>
      </c>
    </row>
    <row r="266" spans="1:9">
      <c r="A266" s="88">
        <v>1</v>
      </c>
      <c r="B266" s="88">
        <v>2790</v>
      </c>
      <c r="C266" s="86" t="s">
        <v>228</v>
      </c>
      <c r="D266" s="90">
        <v>2581.9899999999998</v>
      </c>
      <c r="E266" s="52">
        <f t="shared" si="8"/>
        <v>1190.1399999999999</v>
      </c>
      <c r="F266" s="52">
        <f>IFERROR(VLOOKUP(B266,Plan1!B:D,3,0),"0,00")</f>
        <v>877.88</v>
      </c>
      <c r="G266" s="94">
        <v>513.97</v>
      </c>
      <c r="H266" s="52">
        <f t="shared" si="9"/>
        <v>1391.85</v>
      </c>
      <c r="I266" s="35" t="str">
        <f>VLOOKUP(B266,'FOLHA RESUMIDA'!C:D,2,0)</f>
        <v>ROSANA DE FATIMA UCHOA  AREDE</v>
      </c>
    </row>
    <row r="267" spans="1:9">
      <c r="A267" s="88">
        <v>1</v>
      </c>
      <c r="B267" s="88">
        <v>2791</v>
      </c>
      <c r="C267" s="86" t="s">
        <v>229</v>
      </c>
      <c r="D267" s="90">
        <v>6757.58</v>
      </c>
      <c r="E267" s="52">
        <f t="shared" si="8"/>
        <v>1506.9300000000003</v>
      </c>
      <c r="F267" s="52">
        <f>IFERROR(VLOOKUP(B267,Plan1!B:D,3,0),"0,00")</f>
        <v>2297.58</v>
      </c>
      <c r="G267" s="94">
        <v>2953.07</v>
      </c>
      <c r="H267" s="52">
        <f t="shared" si="9"/>
        <v>5250.65</v>
      </c>
      <c r="I267" s="35" t="str">
        <f>VLOOKUP(B267,'FOLHA RESUMIDA'!C:D,2,0)</f>
        <v>JOSIMAR SILVA</v>
      </c>
    </row>
    <row r="268" spans="1:9">
      <c r="A268" s="88">
        <v>1</v>
      </c>
      <c r="B268" s="88">
        <v>2797</v>
      </c>
      <c r="C268" s="86" t="s">
        <v>230</v>
      </c>
      <c r="D268" s="90">
        <v>4106.09</v>
      </c>
      <c r="E268" s="52">
        <f t="shared" si="8"/>
        <v>3181.32</v>
      </c>
      <c r="F268" s="52">
        <f>IFERROR(VLOOKUP(B268,Plan1!B:D,3,0),"0,00")</f>
        <v>473.9</v>
      </c>
      <c r="G268" s="94">
        <v>450.87</v>
      </c>
      <c r="H268" s="52">
        <f t="shared" si="9"/>
        <v>924.77</v>
      </c>
      <c r="I268" s="35" t="str">
        <f>VLOOKUP(B268,'FOLHA RESUMIDA'!C:D,2,0)</f>
        <v>JULIANA SILVA CEDRIM</v>
      </c>
    </row>
    <row r="269" spans="1:9">
      <c r="A269" s="88">
        <v>1</v>
      </c>
      <c r="B269" s="88">
        <v>2798</v>
      </c>
      <c r="C269" s="86" t="s">
        <v>231</v>
      </c>
      <c r="D269" s="90">
        <v>3645.41</v>
      </c>
      <c r="E269" s="52">
        <f t="shared" si="8"/>
        <v>1049.3099999999995</v>
      </c>
      <c r="F269" s="52">
        <f>IFERROR(VLOOKUP(B269,Plan1!B:D,3,0),"0,00")</f>
        <v>1239.44</v>
      </c>
      <c r="G269" s="94">
        <v>1356.66</v>
      </c>
      <c r="H269" s="52">
        <f t="shared" si="9"/>
        <v>2596.1000000000004</v>
      </c>
      <c r="I269" s="35" t="str">
        <f>VLOOKUP(B269,'FOLHA RESUMIDA'!C:D,2,0)</f>
        <v>MARCO ANDRE ANTUNES CORREIA</v>
      </c>
    </row>
    <row r="270" spans="1:9">
      <c r="A270" s="88">
        <v>20</v>
      </c>
      <c r="B270" s="88">
        <v>2799</v>
      </c>
      <c r="C270" s="86" t="s">
        <v>444</v>
      </c>
      <c r="D270" s="90">
        <v>2106.98</v>
      </c>
      <c r="E270" s="52">
        <f t="shared" si="8"/>
        <v>466.32999999999993</v>
      </c>
      <c r="F270" s="52">
        <f>IFERROR(VLOOKUP(B270,Plan1!B:D,3,0),"0,00")</f>
        <v>622.36</v>
      </c>
      <c r="G270" s="94">
        <v>1018.29</v>
      </c>
      <c r="H270" s="52">
        <f t="shared" si="9"/>
        <v>1640.65</v>
      </c>
      <c r="I270" s="35" t="str">
        <f>VLOOKUP(B270,'FOLHA RESUMIDA'!C:D,2,0)</f>
        <v>ALYSSON FABIO O FLORENCIO</v>
      </c>
    </row>
    <row r="271" spans="1:9">
      <c r="A271" s="88">
        <v>1</v>
      </c>
      <c r="B271" s="88">
        <v>2801</v>
      </c>
      <c r="C271" s="86" t="s">
        <v>232</v>
      </c>
      <c r="D271" s="90">
        <v>4955.93</v>
      </c>
      <c r="E271" s="52">
        <f t="shared" si="8"/>
        <v>3225.9100000000003</v>
      </c>
      <c r="F271" s="52">
        <f>IFERROR(VLOOKUP(B271,Plan1!B:D,3,0),"0,00")</f>
        <v>1380.44</v>
      </c>
      <c r="G271" s="94">
        <v>349.58</v>
      </c>
      <c r="H271" s="52">
        <f t="shared" si="9"/>
        <v>1730.02</v>
      </c>
      <c r="I271" s="35" t="str">
        <f>VLOOKUP(B271,'FOLHA RESUMIDA'!C:D,2,0)</f>
        <v>VALERIA JALES DA SILVA</v>
      </c>
    </row>
    <row r="272" spans="1:9">
      <c r="A272" s="88">
        <v>1</v>
      </c>
      <c r="B272" s="88">
        <v>2806</v>
      </c>
      <c r="C272" s="86" t="s">
        <v>233</v>
      </c>
      <c r="D272" s="90">
        <v>5164.22</v>
      </c>
      <c r="E272" s="52">
        <f t="shared" si="8"/>
        <v>2654.1800000000003</v>
      </c>
      <c r="F272" s="52">
        <f>IFERROR(VLOOKUP(B272,Plan1!B:D,3,0),"0,00")</f>
        <v>1327.94</v>
      </c>
      <c r="G272" s="94">
        <v>1182.0999999999999</v>
      </c>
      <c r="H272" s="52">
        <f t="shared" si="9"/>
        <v>2510.04</v>
      </c>
      <c r="I272" s="35" t="str">
        <f>VLOOKUP(B272,'FOLHA RESUMIDA'!C:D,2,0)</f>
        <v>ANA APARECIDA DE ANDRADE LIMA</v>
      </c>
    </row>
    <row r="273" spans="1:9">
      <c r="A273" s="88">
        <v>16</v>
      </c>
      <c r="B273" s="88">
        <v>2808</v>
      </c>
      <c r="C273" s="86" t="s">
        <v>451</v>
      </c>
      <c r="D273" s="90">
        <v>2010.59</v>
      </c>
      <c r="E273" s="52">
        <f t="shared" si="8"/>
        <v>433.28999999999974</v>
      </c>
      <c r="F273" s="52">
        <f>IFERROR(VLOOKUP(B273,Plan1!B:D,3,0),"0,00")</f>
        <v>589.58000000000004</v>
      </c>
      <c r="G273" s="94">
        <v>987.72</v>
      </c>
      <c r="H273" s="52">
        <f t="shared" si="9"/>
        <v>1577.3000000000002</v>
      </c>
      <c r="I273" s="35" t="str">
        <f>VLOOKUP(B273,'FOLHA RESUMIDA'!C:D,2,0)</f>
        <v>GABRIELA FERNANDA M  G  CEAN</v>
      </c>
    </row>
    <row r="274" spans="1:9">
      <c r="A274" s="88">
        <v>1</v>
      </c>
      <c r="B274" s="88">
        <v>2816</v>
      </c>
      <c r="C274" s="86" t="s">
        <v>234</v>
      </c>
      <c r="D274" s="90">
        <v>1938.44</v>
      </c>
      <c r="E274" s="52">
        <f t="shared" si="8"/>
        <v>672.05000000000018</v>
      </c>
      <c r="F274" s="52">
        <f>IFERROR(VLOOKUP(B274,Plan1!B:D,3,0),"0,00")</f>
        <v>534.76</v>
      </c>
      <c r="G274" s="94">
        <v>731.63</v>
      </c>
      <c r="H274" s="52">
        <f t="shared" si="9"/>
        <v>1266.3899999999999</v>
      </c>
      <c r="I274" s="35" t="str">
        <f>VLOOKUP(B274,'FOLHA RESUMIDA'!C:D,2,0)</f>
        <v>MIRIAM DA SILVA FONSECA</v>
      </c>
    </row>
    <row r="275" spans="1:9">
      <c r="A275" s="88">
        <v>1</v>
      </c>
      <c r="B275" s="88">
        <v>2819</v>
      </c>
      <c r="C275" s="86" t="s">
        <v>235</v>
      </c>
      <c r="D275" s="90">
        <v>7390.96</v>
      </c>
      <c r="E275" s="52">
        <f t="shared" si="8"/>
        <v>3112.46</v>
      </c>
      <c r="F275" s="52">
        <f>IFERROR(VLOOKUP(B275,Plan1!B:D,3,0),"0,00")</f>
        <v>2512.9299999999998</v>
      </c>
      <c r="G275" s="94">
        <v>1765.57</v>
      </c>
      <c r="H275" s="52">
        <f t="shared" si="9"/>
        <v>4278.5</v>
      </c>
      <c r="I275" s="35" t="str">
        <f>VLOOKUP(B275,'FOLHA RESUMIDA'!C:D,2,0)</f>
        <v>RAFAEL LEITAO DE A  G DA SILVA</v>
      </c>
    </row>
    <row r="276" spans="1:9">
      <c r="A276" s="88">
        <v>1</v>
      </c>
      <c r="B276" s="88">
        <v>2820</v>
      </c>
      <c r="C276" s="86" t="s">
        <v>236</v>
      </c>
      <c r="D276" s="90">
        <v>8701.99</v>
      </c>
      <c r="E276" s="52">
        <f t="shared" si="8"/>
        <v>6265.49</v>
      </c>
      <c r="F276" s="52" t="str">
        <f>IFERROR(VLOOKUP(B276,Plan1!B:D,3,0),"0,00")</f>
        <v>0,00</v>
      </c>
      <c r="G276" s="94">
        <v>2436.5</v>
      </c>
      <c r="H276" s="52">
        <f t="shared" si="9"/>
        <v>2436.5</v>
      </c>
      <c r="I276" s="35" t="str">
        <f>VLOOKUP(B276,'FOLHA RESUMIDA'!C:D,2,0)</f>
        <v>ROSIANE SANTOS BRITO</v>
      </c>
    </row>
    <row r="277" spans="1:9">
      <c r="A277" s="88">
        <v>25</v>
      </c>
      <c r="B277" s="88">
        <v>2821</v>
      </c>
      <c r="C277" s="86" t="s">
        <v>452</v>
      </c>
      <c r="D277" s="90">
        <v>4043.17</v>
      </c>
      <c r="E277" s="52">
        <f t="shared" si="8"/>
        <v>636.69000000000005</v>
      </c>
      <c r="F277" s="52">
        <f>IFERROR(VLOOKUP(B277,Plan1!B:D,3,0),"0,00")</f>
        <v>1374.68</v>
      </c>
      <c r="G277" s="94">
        <v>2031.8</v>
      </c>
      <c r="H277" s="52">
        <f t="shared" si="9"/>
        <v>3406.48</v>
      </c>
      <c r="I277" s="35" t="str">
        <f>VLOOKUP(B277,'FOLHA RESUMIDA'!C:D,2,0)</f>
        <v>HERBET CANDEIA MAIA</v>
      </c>
    </row>
    <row r="278" spans="1:9">
      <c r="A278" s="88">
        <v>37</v>
      </c>
      <c r="B278" s="88">
        <v>2823</v>
      </c>
      <c r="C278" s="86" t="s">
        <v>435</v>
      </c>
      <c r="D278" s="90">
        <v>1651.49</v>
      </c>
      <c r="E278" s="52">
        <f t="shared" si="8"/>
        <v>651.31999999999994</v>
      </c>
      <c r="F278" s="52">
        <f>IFERROR(VLOOKUP(B278,Plan1!B:D,3,0),"0,00")</f>
        <v>561.51</v>
      </c>
      <c r="G278" s="94">
        <v>438.66</v>
      </c>
      <c r="H278" s="52">
        <f t="shared" si="9"/>
        <v>1000.1700000000001</v>
      </c>
      <c r="I278" s="35" t="str">
        <f>VLOOKUP(B278,'FOLHA RESUMIDA'!C:D,2,0)</f>
        <v>ADRIANA MARIA DA SILVA</v>
      </c>
    </row>
    <row r="279" spans="1:9">
      <c r="A279" s="88">
        <v>37</v>
      </c>
      <c r="B279" s="88">
        <v>2827</v>
      </c>
      <c r="C279" s="86" t="s">
        <v>462</v>
      </c>
      <c r="D279" s="90">
        <v>1830.46</v>
      </c>
      <c r="E279" s="52">
        <f t="shared" si="8"/>
        <v>615.34999999999991</v>
      </c>
      <c r="F279" s="52">
        <f>IFERROR(VLOOKUP(B279,Plan1!B:D,3,0),"0,00")</f>
        <v>622.36</v>
      </c>
      <c r="G279" s="94">
        <v>592.75</v>
      </c>
      <c r="H279" s="52">
        <f t="shared" si="9"/>
        <v>1215.1100000000001</v>
      </c>
      <c r="I279" s="35" t="str">
        <f>VLOOKUP(B279,'FOLHA RESUMIDA'!C:D,2,0)</f>
        <v>FABIO BARBOSA S  DE LIMA</v>
      </c>
    </row>
    <row r="280" spans="1:9">
      <c r="A280" s="88">
        <v>1</v>
      </c>
      <c r="B280" s="88">
        <v>2831</v>
      </c>
      <c r="C280" s="86" t="s">
        <v>237</v>
      </c>
      <c r="D280" s="90">
        <v>4651.49</v>
      </c>
      <c r="E280" s="52">
        <f t="shared" si="8"/>
        <v>1244.5199999999995</v>
      </c>
      <c r="F280" s="52">
        <f>IFERROR(VLOOKUP(B280,Plan1!B:D,3,0),"0,00")</f>
        <v>1581.51</v>
      </c>
      <c r="G280" s="94">
        <v>1825.46</v>
      </c>
      <c r="H280" s="52">
        <f t="shared" si="9"/>
        <v>3406.9700000000003</v>
      </c>
      <c r="I280" s="35" t="str">
        <f>VLOOKUP(B280,'FOLHA RESUMIDA'!C:D,2,0)</f>
        <v>AMANDA BEZERRA MASCARENHAS</v>
      </c>
    </row>
    <row r="281" spans="1:9">
      <c r="A281" s="88">
        <v>1</v>
      </c>
      <c r="B281" s="88">
        <v>2833</v>
      </c>
      <c r="C281" s="86" t="s">
        <v>238</v>
      </c>
      <c r="D281" s="90">
        <v>3291.3</v>
      </c>
      <c r="E281" s="52">
        <f t="shared" si="8"/>
        <v>2385.3500000000004</v>
      </c>
      <c r="F281" s="52">
        <f>IFERROR(VLOOKUP(B281,Plan1!B:D,3,0),"0,00")</f>
        <v>905.95</v>
      </c>
      <c r="G281" s="94">
        <v>0</v>
      </c>
      <c r="H281" s="52">
        <f t="shared" si="9"/>
        <v>905.95</v>
      </c>
      <c r="I281" s="35" t="str">
        <f>VLOOKUP(B281,'FOLHA RESUMIDA'!C:D,2,0)</f>
        <v>JAMESSON AMANCIO DA ROCHA</v>
      </c>
    </row>
    <row r="282" spans="1:9">
      <c r="A282" s="88">
        <v>1</v>
      </c>
      <c r="B282" s="88">
        <v>2834</v>
      </c>
      <c r="C282" s="86" t="s">
        <v>239</v>
      </c>
      <c r="D282" s="90">
        <v>2951.68</v>
      </c>
      <c r="E282" s="52">
        <f t="shared" si="8"/>
        <v>907.54</v>
      </c>
      <c r="F282" s="52">
        <f>IFERROR(VLOOKUP(B282,Plan1!B:D,3,0),"0,00")</f>
        <v>802.55</v>
      </c>
      <c r="G282" s="94">
        <v>1241.5899999999999</v>
      </c>
      <c r="H282" s="52">
        <f t="shared" si="9"/>
        <v>2044.1399999999999</v>
      </c>
      <c r="I282" s="35" t="str">
        <f>VLOOKUP(B282,'FOLHA RESUMIDA'!C:D,2,0)</f>
        <v>LUIZ F  DE LIMA CAVALCANTI</v>
      </c>
    </row>
    <row r="283" spans="1:9">
      <c r="A283" s="88">
        <v>1</v>
      </c>
      <c r="B283" s="88">
        <v>2835</v>
      </c>
      <c r="C283" s="86" t="s">
        <v>479</v>
      </c>
      <c r="D283" s="90">
        <v>1651.49</v>
      </c>
      <c r="E283" s="52">
        <f t="shared" si="8"/>
        <v>480.5</v>
      </c>
      <c r="F283" s="52">
        <f>IFERROR(VLOOKUP(B283,Plan1!B:D,3,0),"0,00")</f>
        <v>561.51</v>
      </c>
      <c r="G283" s="94">
        <v>609.48</v>
      </c>
      <c r="H283" s="52">
        <f t="shared" si="9"/>
        <v>1170.99</v>
      </c>
      <c r="I283" s="35" t="str">
        <f>VLOOKUP(B283,'FOLHA RESUMIDA'!C:D,2,0)</f>
        <v>JOSE MARCELO DE FRANCA MATOS</v>
      </c>
    </row>
    <row r="284" spans="1:9">
      <c r="A284" s="88">
        <v>50</v>
      </c>
      <c r="B284" s="88">
        <v>2836</v>
      </c>
      <c r="C284" s="86" t="s">
        <v>473</v>
      </c>
      <c r="D284" s="90">
        <v>2490.62</v>
      </c>
      <c r="E284" s="52">
        <f t="shared" si="8"/>
        <v>855.13999999999987</v>
      </c>
      <c r="F284" s="52">
        <f>IFERROR(VLOOKUP(B284,Plan1!B:D,3,0),"0,00")</f>
        <v>893.69</v>
      </c>
      <c r="G284" s="94">
        <v>741.79</v>
      </c>
      <c r="H284" s="52">
        <f t="shared" si="9"/>
        <v>1635.48</v>
      </c>
      <c r="I284" s="35" t="str">
        <f>VLOOKUP(B284,'FOLHA RESUMIDA'!C:D,2,0)</f>
        <v>MONALISA MARIA LEANDRO RIBEIRO</v>
      </c>
    </row>
    <row r="285" spans="1:9">
      <c r="A285" s="88">
        <v>1</v>
      </c>
      <c r="B285" s="88">
        <v>2837</v>
      </c>
      <c r="C285" s="86" t="s">
        <v>240</v>
      </c>
      <c r="D285" s="90">
        <v>1928.01</v>
      </c>
      <c r="E285" s="52">
        <f t="shared" si="8"/>
        <v>1252.4000000000001</v>
      </c>
      <c r="F285" s="52">
        <f>IFERROR(VLOOKUP(B285,Plan1!B:D,3,0),"0,00")</f>
        <v>561.51</v>
      </c>
      <c r="G285" s="94">
        <v>114.1</v>
      </c>
      <c r="H285" s="52">
        <f t="shared" si="9"/>
        <v>675.61</v>
      </c>
      <c r="I285" s="35" t="str">
        <f>VLOOKUP(B285,'FOLHA RESUMIDA'!C:D,2,0)</f>
        <v>BEZALIEL ROSA DOS S JUNIOR</v>
      </c>
    </row>
    <row r="286" spans="1:9">
      <c r="A286" s="88">
        <v>16</v>
      </c>
      <c r="B286" s="88">
        <v>2838</v>
      </c>
      <c r="C286" s="86" t="s">
        <v>439</v>
      </c>
      <c r="D286" s="90">
        <v>1830.46</v>
      </c>
      <c r="E286" s="52">
        <f t="shared" si="8"/>
        <v>614.03</v>
      </c>
      <c r="F286" s="52">
        <f>IFERROR(VLOOKUP(B286,Plan1!B:D,3,0),"0,00")</f>
        <v>622.36</v>
      </c>
      <c r="G286" s="94">
        <v>594.07000000000005</v>
      </c>
      <c r="H286" s="52">
        <f t="shared" si="9"/>
        <v>1216.43</v>
      </c>
      <c r="I286" s="35" t="str">
        <f>VLOOKUP(B286,'FOLHA RESUMIDA'!C:D,2,0)</f>
        <v>CAIO CEZAR F  E  DO NASCIMENTO</v>
      </c>
    </row>
    <row r="287" spans="1:9">
      <c r="A287" s="88">
        <v>1</v>
      </c>
      <c r="B287" s="88">
        <v>2839</v>
      </c>
      <c r="C287" s="86" t="s">
        <v>241</v>
      </c>
      <c r="D287" s="90">
        <v>3905.72</v>
      </c>
      <c r="E287" s="52">
        <f t="shared" si="8"/>
        <v>572.52</v>
      </c>
      <c r="F287" s="52">
        <f>IFERROR(VLOOKUP(B287,Plan1!B:D,3,0),"0,00")</f>
        <v>1327.94</v>
      </c>
      <c r="G287" s="94">
        <v>2005.26</v>
      </c>
      <c r="H287" s="52">
        <f t="shared" si="9"/>
        <v>3333.2</v>
      </c>
      <c r="I287" s="35" t="str">
        <f>VLOOKUP(B287,'FOLHA RESUMIDA'!C:D,2,0)</f>
        <v>ANGELINA MEDEIROS VERONESE</v>
      </c>
    </row>
    <row r="288" spans="1:9">
      <c r="A288" s="88">
        <v>1</v>
      </c>
      <c r="B288" s="88">
        <v>2849</v>
      </c>
      <c r="C288" s="86" t="s">
        <v>242</v>
      </c>
      <c r="D288" s="90">
        <v>1173.75</v>
      </c>
      <c r="E288" s="52">
        <f t="shared" si="8"/>
        <v>194.38</v>
      </c>
      <c r="F288" s="52">
        <f>IFERROR(VLOOKUP(B288,Plan1!B:D,3,0),"0,00")</f>
        <v>381.64</v>
      </c>
      <c r="G288" s="94">
        <v>597.73</v>
      </c>
      <c r="H288" s="52">
        <f t="shared" si="9"/>
        <v>979.37</v>
      </c>
      <c r="I288" s="35" t="str">
        <f>VLOOKUP(B288,'FOLHA RESUMIDA'!C:D,2,0)</f>
        <v>JULIANA CESAR MARTINS DE LIMA</v>
      </c>
    </row>
    <row r="289" spans="1:9">
      <c r="A289" s="88">
        <v>1</v>
      </c>
      <c r="B289" s="88">
        <v>2850</v>
      </c>
      <c r="C289" s="86" t="s">
        <v>243</v>
      </c>
      <c r="D289" s="90">
        <v>1621.36</v>
      </c>
      <c r="E289" s="52">
        <f t="shared" si="8"/>
        <v>1180.5899999999999</v>
      </c>
      <c r="F289" s="52">
        <f>IFERROR(VLOOKUP(B289,Plan1!B:D,3,0),"0,00")</f>
        <v>381.64</v>
      </c>
      <c r="G289" s="94">
        <v>59.13</v>
      </c>
      <c r="H289" s="52">
        <f t="shared" si="9"/>
        <v>440.77</v>
      </c>
      <c r="I289" s="35" t="str">
        <f>VLOOKUP(B289,'FOLHA RESUMIDA'!C:D,2,0)</f>
        <v>JAMERSON A  RAFAEL DE LIMA</v>
      </c>
    </row>
    <row r="290" spans="1:9">
      <c r="A290" s="88">
        <v>1</v>
      </c>
      <c r="B290" s="88">
        <v>2853</v>
      </c>
      <c r="C290" s="86" t="s">
        <v>244</v>
      </c>
      <c r="D290" s="90">
        <v>1616.6</v>
      </c>
      <c r="E290" s="52">
        <f t="shared" si="8"/>
        <v>274.11999999999989</v>
      </c>
      <c r="F290" s="52">
        <f>IFERROR(VLOOKUP(B290,Plan1!B:D,3,0),"0,00")</f>
        <v>420.76</v>
      </c>
      <c r="G290" s="94">
        <v>921.72</v>
      </c>
      <c r="H290" s="52">
        <f t="shared" si="9"/>
        <v>1342.48</v>
      </c>
      <c r="I290" s="35" t="str">
        <f>VLOOKUP(B290,'FOLHA RESUMIDA'!C:D,2,0)</f>
        <v>ALCILEIDE MONTE DA SILVA LIMA</v>
      </c>
    </row>
    <row r="291" spans="1:9">
      <c r="A291" s="88">
        <v>1</v>
      </c>
      <c r="B291" s="88">
        <v>2854</v>
      </c>
      <c r="C291" s="86" t="s">
        <v>245</v>
      </c>
      <c r="D291" s="90">
        <v>1122.48</v>
      </c>
      <c r="E291" s="52">
        <f t="shared" si="8"/>
        <v>724.16000000000008</v>
      </c>
      <c r="F291" s="52">
        <f>IFERROR(VLOOKUP(B291,Plan1!B:D,3,0),"0,00")</f>
        <v>381.64</v>
      </c>
      <c r="G291" s="94">
        <v>16.68</v>
      </c>
      <c r="H291" s="52">
        <f t="shared" si="9"/>
        <v>398.32</v>
      </c>
      <c r="I291" s="35" t="str">
        <f>VLOOKUP(B291,'FOLHA RESUMIDA'!C:D,2,0)</f>
        <v>ANDRE RICARDO CAMARA TORRES</v>
      </c>
    </row>
    <row r="292" spans="1:9">
      <c r="A292" s="88">
        <v>1</v>
      </c>
      <c r="B292" s="88">
        <v>2856</v>
      </c>
      <c r="C292" s="86" t="s">
        <v>246</v>
      </c>
      <c r="D292" s="90">
        <v>2231.08</v>
      </c>
      <c r="E292" s="52">
        <f t="shared" si="8"/>
        <v>631.24</v>
      </c>
      <c r="F292" s="52">
        <f>IFERROR(VLOOKUP(B292,Plan1!B:D,3,0),"0,00")</f>
        <v>1193.01</v>
      </c>
      <c r="G292" s="94">
        <v>406.83</v>
      </c>
      <c r="H292" s="52">
        <f t="shared" si="9"/>
        <v>1599.84</v>
      </c>
      <c r="I292" s="35" t="str">
        <f>VLOOKUP(B292,'FOLHA RESUMIDA'!C:D,2,0)</f>
        <v>ALEXSANDRA DA SILVA M  CABRAL</v>
      </c>
    </row>
    <row r="293" spans="1:9">
      <c r="A293" s="88">
        <v>1</v>
      </c>
      <c r="B293" s="88">
        <v>2857</v>
      </c>
      <c r="C293" s="86" t="s">
        <v>247</v>
      </c>
      <c r="D293" s="90">
        <v>1651.5</v>
      </c>
      <c r="E293" s="52">
        <f t="shared" si="8"/>
        <v>198.32000000000016</v>
      </c>
      <c r="F293" s="52">
        <f>IFERROR(VLOOKUP(B293,Plan1!B:D,3,0),"0,00")</f>
        <v>561.51</v>
      </c>
      <c r="G293" s="94">
        <v>891.67</v>
      </c>
      <c r="H293" s="52">
        <f t="shared" si="9"/>
        <v>1453.1799999999998</v>
      </c>
      <c r="I293" s="35" t="str">
        <f>VLOOKUP(B293,'FOLHA RESUMIDA'!C:D,2,0)</f>
        <v>CAROLINE ALVES LEAL</v>
      </c>
    </row>
    <row r="294" spans="1:9">
      <c r="A294" s="88">
        <v>1</v>
      </c>
      <c r="B294" s="88">
        <v>2860</v>
      </c>
      <c r="C294" s="86" t="s">
        <v>248</v>
      </c>
      <c r="D294" s="90">
        <v>1517.89</v>
      </c>
      <c r="E294" s="52">
        <f t="shared" si="8"/>
        <v>1405.64</v>
      </c>
      <c r="F294" s="52">
        <f>IFERROR(VLOOKUP(B294,Plan1!B:D,3,0),"0,00")</f>
        <v>112.25</v>
      </c>
      <c r="G294" s="94">
        <v>0</v>
      </c>
      <c r="H294" s="52">
        <f t="shared" si="9"/>
        <v>112.25</v>
      </c>
      <c r="I294" s="35" t="str">
        <f>VLOOKUP(B294,'FOLHA RESUMIDA'!C:D,2,0)</f>
        <v>ADRIANA MAYO DE SOUZA E SILVA</v>
      </c>
    </row>
    <row r="295" spans="1:9">
      <c r="A295" s="88">
        <v>1</v>
      </c>
      <c r="B295" s="88">
        <v>2863</v>
      </c>
      <c r="C295" s="86" t="s">
        <v>249</v>
      </c>
      <c r="D295" s="90">
        <v>1470.91</v>
      </c>
      <c r="E295" s="52">
        <f t="shared" si="8"/>
        <v>1358.66</v>
      </c>
      <c r="F295" s="52">
        <f>IFERROR(VLOOKUP(B295,Plan1!B:D,3,0),"0,00")</f>
        <v>112.25</v>
      </c>
      <c r="G295" s="94">
        <v>0</v>
      </c>
      <c r="H295" s="52">
        <f t="shared" si="9"/>
        <v>112.25</v>
      </c>
      <c r="I295" s="35" t="str">
        <f>VLOOKUP(B295,'FOLHA RESUMIDA'!C:D,2,0)</f>
        <v>CINTIA ROBERTA DE SOUZA</v>
      </c>
    </row>
    <row r="296" spans="1:9">
      <c r="A296" s="88">
        <v>1</v>
      </c>
      <c r="B296" s="88">
        <v>2864</v>
      </c>
      <c r="C296" s="86" t="s">
        <v>250</v>
      </c>
      <c r="D296" s="90">
        <v>3041.72</v>
      </c>
      <c r="E296" s="52">
        <f t="shared" si="8"/>
        <v>1945.87</v>
      </c>
      <c r="F296" s="52">
        <f>IFERROR(VLOOKUP(B296,Plan1!B:D,3,0),"0,00")</f>
        <v>682.84</v>
      </c>
      <c r="G296" s="94">
        <v>413.01</v>
      </c>
      <c r="H296" s="52">
        <f t="shared" si="9"/>
        <v>1095.8499999999999</v>
      </c>
      <c r="I296" s="35" t="str">
        <f>VLOOKUP(B296,'FOLHA RESUMIDA'!C:D,2,0)</f>
        <v>DULCE HELENA PEREIRA</v>
      </c>
    </row>
    <row r="297" spans="1:9">
      <c r="A297" s="88">
        <v>1</v>
      </c>
      <c r="B297" s="88">
        <v>2866</v>
      </c>
      <c r="C297" s="86" t="s">
        <v>251</v>
      </c>
      <c r="D297" s="90">
        <v>2965.42</v>
      </c>
      <c r="E297" s="52">
        <f t="shared" si="8"/>
        <v>1308.9000000000001</v>
      </c>
      <c r="F297" s="52">
        <f>IFERROR(VLOOKUP(B297,Plan1!B:D,3,0),"0,00")</f>
        <v>698.01</v>
      </c>
      <c r="G297" s="94">
        <v>958.51</v>
      </c>
      <c r="H297" s="52">
        <f t="shared" si="9"/>
        <v>1656.52</v>
      </c>
      <c r="I297" s="35" t="str">
        <f>VLOOKUP(B297,'FOLHA RESUMIDA'!C:D,2,0)</f>
        <v>LUCICLEIDE M  DE A  CAMPOS</v>
      </c>
    </row>
    <row r="298" spans="1:9">
      <c r="A298" s="88">
        <v>1</v>
      </c>
      <c r="B298" s="88">
        <v>2867</v>
      </c>
      <c r="C298" s="86" t="s">
        <v>252</v>
      </c>
      <c r="D298" s="90">
        <v>1237.53</v>
      </c>
      <c r="E298" s="52">
        <f t="shared" si="8"/>
        <v>331.32999999999993</v>
      </c>
      <c r="F298" s="52">
        <f>IFERROR(VLOOKUP(B298,Plan1!B:D,3,0),"0,00")</f>
        <v>420.76</v>
      </c>
      <c r="G298" s="94">
        <v>485.44</v>
      </c>
      <c r="H298" s="52">
        <f t="shared" si="9"/>
        <v>906.2</v>
      </c>
      <c r="I298" s="35" t="str">
        <f>VLOOKUP(B298,'FOLHA RESUMIDA'!C:D,2,0)</f>
        <v>MARIA CONCEICAO D DO AMARAL</v>
      </c>
    </row>
    <row r="299" spans="1:9">
      <c r="A299" s="88">
        <v>1</v>
      </c>
      <c r="B299" s="88">
        <v>2869</v>
      </c>
      <c r="C299" s="86" t="s">
        <v>253</v>
      </c>
      <c r="D299" s="90">
        <v>1122.48</v>
      </c>
      <c r="E299" s="52">
        <f t="shared" si="8"/>
        <v>229.10000000000002</v>
      </c>
      <c r="F299" s="52">
        <f>IFERROR(VLOOKUP(B299,Plan1!B:D,3,0),"0,00")</f>
        <v>381.64</v>
      </c>
      <c r="G299" s="94">
        <v>511.74</v>
      </c>
      <c r="H299" s="52">
        <f t="shared" si="9"/>
        <v>893.38</v>
      </c>
      <c r="I299" s="35" t="str">
        <f>VLOOKUP(B299,'FOLHA RESUMIDA'!C:D,2,0)</f>
        <v>RICARDO J FERNANDES DA CUNHA</v>
      </c>
    </row>
    <row r="300" spans="1:9">
      <c r="A300" s="88">
        <v>1</v>
      </c>
      <c r="B300" s="88">
        <v>2870</v>
      </c>
      <c r="C300" s="86" t="s">
        <v>254</v>
      </c>
      <c r="D300" s="90">
        <v>1237.55</v>
      </c>
      <c r="E300" s="52">
        <f t="shared" si="8"/>
        <v>579.88</v>
      </c>
      <c r="F300" s="52">
        <f>IFERROR(VLOOKUP(B300,Plan1!B:D,3,0),"0,00")</f>
        <v>420.77</v>
      </c>
      <c r="G300" s="94">
        <v>236.9</v>
      </c>
      <c r="H300" s="52">
        <f t="shared" si="9"/>
        <v>657.67</v>
      </c>
      <c r="I300" s="35" t="str">
        <f>VLOOKUP(B300,'FOLHA RESUMIDA'!C:D,2,0)</f>
        <v>SUZANA VALERIA PINHEIRO</v>
      </c>
    </row>
    <row r="301" spans="1:9">
      <c r="A301" s="88">
        <v>1</v>
      </c>
      <c r="B301" s="88">
        <v>2871</v>
      </c>
      <c r="C301" s="86" t="s">
        <v>255</v>
      </c>
      <c r="D301" s="90">
        <v>1288.81</v>
      </c>
      <c r="E301" s="52">
        <f t="shared" si="8"/>
        <v>592.66</v>
      </c>
      <c r="F301" s="52">
        <f>IFERROR(VLOOKUP(B301,Plan1!B:D,3,0),"0,00")</f>
        <v>420.76</v>
      </c>
      <c r="G301" s="94">
        <v>275.39</v>
      </c>
      <c r="H301" s="52">
        <f t="shared" si="9"/>
        <v>696.15</v>
      </c>
      <c r="I301" s="35" t="str">
        <f>VLOOKUP(B301,'FOLHA RESUMIDA'!C:D,2,0)</f>
        <v>SUZELY ARANTES DA S MELO</v>
      </c>
    </row>
    <row r="302" spans="1:9">
      <c r="A302" s="88">
        <v>16</v>
      </c>
      <c r="B302" s="88">
        <v>2873</v>
      </c>
      <c r="C302" s="86" t="s">
        <v>440</v>
      </c>
      <c r="D302" s="90">
        <v>4043.16</v>
      </c>
      <c r="E302" s="52">
        <f t="shared" si="8"/>
        <v>886.81999999999971</v>
      </c>
      <c r="F302" s="52">
        <f>IFERROR(VLOOKUP(B302,Plan1!B:D,3,0),"0,00")</f>
        <v>1374.67</v>
      </c>
      <c r="G302" s="94">
        <v>1781.67</v>
      </c>
      <c r="H302" s="52">
        <f t="shared" si="9"/>
        <v>3156.34</v>
      </c>
      <c r="I302" s="35" t="str">
        <f>VLOOKUP(B302,'FOLHA RESUMIDA'!C:D,2,0)</f>
        <v>AURELIA RODRIGUES TORREIRO</v>
      </c>
    </row>
    <row r="303" spans="1:9">
      <c r="A303" s="88">
        <v>25</v>
      </c>
      <c r="B303" s="88">
        <v>2878</v>
      </c>
      <c r="C303" s="86" t="s">
        <v>453</v>
      </c>
      <c r="D303" s="90">
        <v>1830.46</v>
      </c>
      <c r="E303" s="52">
        <f t="shared" si="8"/>
        <v>715.66000000000008</v>
      </c>
      <c r="F303" s="52">
        <f>IFERROR(VLOOKUP(B303,Plan1!B:D,3,0),"0,00")</f>
        <v>622.36</v>
      </c>
      <c r="G303" s="94">
        <v>492.44</v>
      </c>
      <c r="H303" s="52">
        <f t="shared" si="9"/>
        <v>1114.8</v>
      </c>
      <c r="I303" s="35" t="str">
        <f>VLOOKUP(B303,'FOLHA RESUMIDA'!C:D,2,0)</f>
        <v>JAMSON ALESSANDRO DA SILVA</v>
      </c>
    </row>
    <row r="304" spans="1:9">
      <c r="A304" s="88">
        <v>1</v>
      </c>
      <c r="B304" s="88">
        <v>2882</v>
      </c>
      <c r="C304" s="86" t="s">
        <v>256</v>
      </c>
      <c r="D304" s="90">
        <v>1616.59</v>
      </c>
      <c r="E304" s="52">
        <f t="shared" si="8"/>
        <v>681.31</v>
      </c>
      <c r="F304" s="52">
        <f>IFERROR(VLOOKUP(B304,Plan1!B:D,3,0),"0,00")</f>
        <v>420.76</v>
      </c>
      <c r="G304" s="94">
        <v>514.52</v>
      </c>
      <c r="H304" s="52">
        <f t="shared" si="9"/>
        <v>935.28</v>
      </c>
      <c r="I304" s="35" t="str">
        <f>VLOOKUP(B304,'FOLHA RESUMIDA'!C:D,2,0)</f>
        <v>CINTIA GOMES DA SILVA</v>
      </c>
    </row>
    <row r="305" spans="1:9">
      <c r="A305" s="88">
        <v>1</v>
      </c>
      <c r="B305" s="88">
        <v>2887</v>
      </c>
      <c r="C305" s="86" t="s">
        <v>257</v>
      </c>
      <c r="D305" s="90">
        <v>2326.69</v>
      </c>
      <c r="E305" s="52">
        <f t="shared" si="8"/>
        <v>458.91000000000008</v>
      </c>
      <c r="F305" s="52">
        <f>IFERROR(VLOOKUP(B305,Plan1!B:D,3,0),"0,00")</f>
        <v>561.51</v>
      </c>
      <c r="G305" s="94">
        <v>1306.27</v>
      </c>
      <c r="H305" s="52">
        <f t="shared" si="9"/>
        <v>1867.78</v>
      </c>
      <c r="I305" s="35" t="str">
        <f>VLOOKUP(B305,'FOLHA RESUMIDA'!C:D,2,0)</f>
        <v>MARIA EUZENI DA SILVA GARCEZ</v>
      </c>
    </row>
    <row r="306" spans="1:9">
      <c r="A306" s="88">
        <v>1</v>
      </c>
      <c r="B306" s="88">
        <v>2889</v>
      </c>
      <c r="C306" s="86" t="s">
        <v>258</v>
      </c>
      <c r="D306" s="90">
        <v>2908.76</v>
      </c>
      <c r="E306" s="52">
        <f t="shared" si="8"/>
        <v>1068.2400000000002</v>
      </c>
      <c r="F306" s="52">
        <f>IFERROR(VLOOKUP(B306,Plan1!B:D,3,0),"0,00")</f>
        <v>650.01</v>
      </c>
      <c r="G306" s="94">
        <v>1190.51</v>
      </c>
      <c r="H306" s="52">
        <f t="shared" si="9"/>
        <v>1840.52</v>
      </c>
      <c r="I306" s="35" t="str">
        <f>VLOOKUP(B306,'FOLHA RESUMIDA'!C:D,2,0)</f>
        <v>EJANE FERREIRA TEXEIRA</v>
      </c>
    </row>
    <row r="307" spans="1:9">
      <c r="A307" s="88">
        <v>1</v>
      </c>
      <c r="B307" s="88">
        <v>2890</v>
      </c>
      <c r="C307" s="86" t="s">
        <v>259</v>
      </c>
      <c r="D307" s="90">
        <v>1122.48</v>
      </c>
      <c r="E307" s="52">
        <f t="shared" si="8"/>
        <v>238.13000000000011</v>
      </c>
      <c r="F307" s="52">
        <f>IFERROR(VLOOKUP(B307,Plan1!B:D,3,0),"0,00")</f>
        <v>381.64</v>
      </c>
      <c r="G307" s="94">
        <v>502.71</v>
      </c>
      <c r="H307" s="52">
        <f t="shared" si="9"/>
        <v>884.34999999999991</v>
      </c>
      <c r="I307" s="35" t="str">
        <f>VLOOKUP(B307,'FOLHA RESUMIDA'!C:D,2,0)</f>
        <v>CLELIO FIRMINO SILVA</v>
      </c>
    </row>
    <row r="308" spans="1:9">
      <c r="A308" s="88">
        <v>1</v>
      </c>
      <c r="B308" s="88">
        <v>2891</v>
      </c>
      <c r="C308" s="86" t="s">
        <v>260</v>
      </c>
      <c r="D308" s="90">
        <v>1178.77</v>
      </c>
      <c r="E308" s="52">
        <f t="shared" si="8"/>
        <v>569.92999999999995</v>
      </c>
      <c r="F308" s="52">
        <f>IFERROR(VLOOKUP(B308,Plan1!B:D,3,0),"0,00")</f>
        <v>400.73</v>
      </c>
      <c r="G308" s="94">
        <v>208.11</v>
      </c>
      <c r="H308" s="52">
        <f t="shared" si="9"/>
        <v>608.84</v>
      </c>
      <c r="I308" s="35" t="str">
        <f>VLOOKUP(B308,'FOLHA RESUMIDA'!C:D,2,0)</f>
        <v>ERICK MEDEIROS</v>
      </c>
    </row>
    <row r="309" spans="1:9">
      <c r="A309" s="88">
        <v>1</v>
      </c>
      <c r="B309" s="88">
        <v>2894</v>
      </c>
      <c r="C309" s="86" t="s">
        <v>261</v>
      </c>
      <c r="D309" s="90">
        <v>1237.54</v>
      </c>
      <c r="E309" s="52">
        <f t="shared" si="8"/>
        <v>957.45</v>
      </c>
      <c r="F309" s="52">
        <f>IFERROR(VLOOKUP(B309,Plan1!B:D,3,0),"0,00")</f>
        <v>210.38</v>
      </c>
      <c r="G309" s="94">
        <v>69.709999999999994</v>
      </c>
      <c r="H309" s="52">
        <f t="shared" si="9"/>
        <v>280.08999999999997</v>
      </c>
      <c r="I309" s="35" t="str">
        <f>VLOOKUP(B309,'FOLHA RESUMIDA'!C:D,2,0)</f>
        <v>JOELNA DINIZ PEREIRA DE SOUSA</v>
      </c>
    </row>
    <row r="310" spans="1:9">
      <c r="A310" s="88">
        <v>1</v>
      </c>
      <c r="B310" s="88">
        <v>2895</v>
      </c>
      <c r="C310" s="86" t="s">
        <v>262</v>
      </c>
      <c r="D310" s="90">
        <v>1122.48</v>
      </c>
      <c r="E310" s="52">
        <f t="shared" si="8"/>
        <v>264.70000000000005</v>
      </c>
      <c r="F310" s="52">
        <f>IFERROR(VLOOKUP(B310,Plan1!B:D,3,0),"0,00")</f>
        <v>381.64</v>
      </c>
      <c r="G310" s="94">
        <v>476.14</v>
      </c>
      <c r="H310" s="52">
        <f t="shared" si="9"/>
        <v>857.78</v>
      </c>
      <c r="I310" s="35" t="str">
        <f>VLOOKUP(B310,'FOLHA RESUMIDA'!C:D,2,0)</f>
        <v>KLEBER DE OLIVEIRA GALDINO</v>
      </c>
    </row>
    <row r="311" spans="1:9">
      <c r="A311" s="88">
        <v>47</v>
      </c>
      <c r="B311" s="88">
        <v>2904</v>
      </c>
      <c r="C311" s="86" t="s">
        <v>468</v>
      </c>
      <c r="D311" s="90">
        <v>1651.5</v>
      </c>
      <c r="E311" s="52">
        <f t="shared" si="8"/>
        <v>358.61999999999989</v>
      </c>
      <c r="F311" s="52">
        <f>IFERROR(VLOOKUP(B311,Plan1!B:D,3,0),"0,00")</f>
        <v>561.51</v>
      </c>
      <c r="G311" s="94">
        <v>731.37</v>
      </c>
      <c r="H311" s="52">
        <f t="shared" si="9"/>
        <v>1292.8800000000001</v>
      </c>
      <c r="I311" s="35" t="str">
        <f>VLOOKUP(B311,'FOLHA RESUMIDA'!C:D,2,0)</f>
        <v>ANTONIO S ALVES DE O JUNIOR</v>
      </c>
    </row>
    <row r="312" spans="1:9">
      <c r="A312" s="88">
        <v>14</v>
      </c>
      <c r="B312" s="88">
        <v>2906</v>
      </c>
      <c r="C312" s="86" t="s">
        <v>436</v>
      </c>
      <c r="D312" s="90">
        <v>4319.68</v>
      </c>
      <c r="E312" s="52">
        <f t="shared" si="8"/>
        <v>1271.6900000000005</v>
      </c>
      <c r="F312" s="52">
        <f>IFERROR(VLOOKUP(B312,Plan1!B:D,3,0),"0,00")</f>
        <v>1374.67</v>
      </c>
      <c r="G312" s="94">
        <v>1673.32</v>
      </c>
      <c r="H312" s="52">
        <f t="shared" si="9"/>
        <v>3047.99</v>
      </c>
      <c r="I312" s="35" t="str">
        <f>VLOOKUP(B312,'FOLHA RESUMIDA'!C:D,2,0)</f>
        <v>ARTHUR A SANTOS WANDERLEY</v>
      </c>
    </row>
    <row r="313" spans="1:9">
      <c r="A313" s="88">
        <v>1</v>
      </c>
      <c r="B313" s="88">
        <v>2907</v>
      </c>
      <c r="C313" s="86" t="s">
        <v>263</v>
      </c>
      <c r="D313" s="90">
        <v>1651.5</v>
      </c>
      <c r="E313" s="52">
        <f t="shared" si="8"/>
        <v>804.42000000000007</v>
      </c>
      <c r="F313" s="52">
        <f>IFERROR(VLOOKUP(B313,Plan1!B:D,3,0),"0,00")</f>
        <v>561.51</v>
      </c>
      <c r="G313" s="94">
        <v>285.57</v>
      </c>
      <c r="H313" s="52">
        <f t="shared" si="9"/>
        <v>847.07999999999993</v>
      </c>
      <c r="I313" s="35" t="str">
        <f>VLOOKUP(B313,'FOLHA RESUMIDA'!C:D,2,0)</f>
        <v>JOELINE LIMA DO NASCIMENTO</v>
      </c>
    </row>
    <row r="314" spans="1:9">
      <c r="A314" s="88">
        <v>1</v>
      </c>
      <c r="B314" s="88">
        <v>2909</v>
      </c>
      <c r="C314" s="86" t="s">
        <v>264</v>
      </c>
      <c r="D314" s="90">
        <v>2664.28</v>
      </c>
      <c r="E314" s="52">
        <f t="shared" si="8"/>
        <v>301.13000000000011</v>
      </c>
      <c r="F314" s="52">
        <f>IFERROR(VLOOKUP(B314,Plan1!B:D,3,0),"0,00")</f>
        <v>561.51</v>
      </c>
      <c r="G314" s="94">
        <v>1801.64</v>
      </c>
      <c r="H314" s="52">
        <f t="shared" si="9"/>
        <v>2363.15</v>
      </c>
      <c r="I314" s="35" t="str">
        <f>VLOOKUP(B314,'FOLHA RESUMIDA'!C:D,2,0)</f>
        <v>ROBSON CARNEIRO DA SILVA</v>
      </c>
    </row>
    <row r="315" spans="1:9">
      <c r="A315" s="88">
        <v>1</v>
      </c>
      <c r="B315" s="88">
        <v>2910</v>
      </c>
      <c r="C315" s="86" t="s">
        <v>265</v>
      </c>
      <c r="D315" s="90">
        <v>5254.51</v>
      </c>
      <c r="E315" s="52">
        <f t="shared" si="8"/>
        <v>976.15999999999985</v>
      </c>
      <c r="F315" s="52">
        <f>IFERROR(VLOOKUP(B315,Plan1!B:D,3,0),"0,00")</f>
        <v>1692.52</v>
      </c>
      <c r="G315" s="94">
        <v>2585.83</v>
      </c>
      <c r="H315" s="52">
        <f t="shared" si="9"/>
        <v>4278.3500000000004</v>
      </c>
      <c r="I315" s="35" t="str">
        <f>VLOOKUP(B315,'FOLHA RESUMIDA'!C:D,2,0)</f>
        <v>JOSE VITAL DUARTE JUNIOR</v>
      </c>
    </row>
    <row r="316" spans="1:9">
      <c r="A316" s="88">
        <v>1</v>
      </c>
      <c r="B316" s="88">
        <v>2911</v>
      </c>
      <c r="C316" s="86" t="s">
        <v>266</v>
      </c>
      <c r="D316" s="90">
        <v>1544.25</v>
      </c>
      <c r="E316" s="52">
        <f t="shared" si="8"/>
        <v>712.74</v>
      </c>
      <c r="F316" s="52">
        <f>IFERROR(VLOOKUP(B316,Plan1!B:D,3,0),"0,00")</f>
        <v>727.48</v>
      </c>
      <c r="G316" s="94">
        <v>104.03</v>
      </c>
      <c r="H316" s="52">
        <f t="shared" si="9"/>
        <v>831.51</v>
      </c>
      <c r="I316" s="35" t="str">
        <f>VLOOKUP(B316,'FOLHA RESUMIDA'!C:D,2,0)</f>
        <v>ALDJANE MARIA DOS SANTOS</v>
      </c>
    </row>
    <row r="317" spans="1:9">
      <c r="A317" s="88">
        <v>1</v>
      </c>
      <c r="B317" s="88">
        <v>2913</v>
      </c>
      <c r="C317" s="86" t="s">
        <v>267</v>
      </c>
      <c r="D317" s="90">
        <v>1237.53</v>
      </c>
      <c r="E317" s="52">
        <f t="shared" si="8"/>
        <v>182.52999999999997</v>
      </c>
      <c r="F317" s="52">
        <f>IFERROR(VLOOKUP(B317,Plan1!B:D,3,0),"0,00")</f>
        <v>420.76</v>
      </c>
      <c r="G317" s="94">
        <v>634.24</v>
      </c>
      <c r="H317" s="52">
        <f t="shared" si="9"/>
        <v>1055</v>
      </c>
      <c r="I317" s="35" t="str">
        <f>VLOOKUP(B317,'FOLHA RESUMIDA'!C:D,2,0)</f>
        <v>CRISTIANE MARIA DA SILVA</v>
      </c>
    </row>
    <row r="318" spans="1:9">
      <c r="A318" s="88">
        <v>1</v>
      </c>
      <c r="B318" s="88">
        <v>2915</v>
      </c>
      <c r="C318" s="86" t="s">
        <v>268</v>
      </c>
      <c r="D318" s="90">
        <v>1661.83</v>
      </c>
      <c r="E318" s="52">
        <f t="shared" si="8"/>
        <v>883.62999999999988</v>
      </c>
      <c r="F318" s="52" t="str">
        <f>IFERROR(VLOOKUP(B318,Plan1!B:D,3,0),"0,00")</f>
        <v>0,00</v>
      </c>
      <c r="G318" s="94">
        <v>778.2</v>
      </c>
      <c r="H318" s="52">
        <f t="shared" si="9"/>
        <v>778.2</v>
      </c>
      <c r="I318" s="35" t="str">
        <f>VLOOKUP(B318,'FOLHA RESUMIDA'!C:D,2,0)</f>
        <v>HAMILTON LINO ALVES</v>
      </c>
    </row>
    <row r="319" spans="1:9">
      <c r="A319" s="88">
        <v>1</v>
      </c>
      <c r="B319" s="88">
        <v>2917</v>
      </c>
      <c r="C319" s="86" t="s">
        <v>269</v>
      </c>
      <c r="D319" s="90">
        <v>1928.2</v>
      </c>
      <c r="E319" s="52">
        <f t="shared" si="8"/>
        <v>1083.94</v>
      </c>
      <c r="F319" s="52">
        <f>IFERROR(VLOOKUP(B319,Plan1!B:D,3,0),"0,00")</f>
        <v>441.8</v>
      </c>
      <c r="G319" s="94">
        <v>402.46</v>
      </c>
      <c r="H319" s="52">
        <f t="shared" si="9"/>
        <v>844.26</v>
      </c>
      <c r="I319" s="35" t="str">
        <f>VLOOKUP(B319,'FOLHA RESUMIDA'!C:D,2,0)</f>
        <v>LUCICLEIDE PEREIRA DEODATO</v>
      </c>
    </row>
    <row r="320" spans="1:9">
      <c r="A320" s="88">
        <v>1</v>
      </c>
      <c r="B320" s="88">
        <v>2918</v>
      </c>
      <c r="C320" s="86" t="s">
        <v>270</v>
      </c>
      <c r="D320" s="90">
        <v>1122.48</v>
      </c>
      <c r="E320" s="52">
        <f t="shared" si="8"/>
        <v>275.85000000000002</v>
      </c>
      <c r="F320" s="52">
        <f>IFERROR(VLOOKUP(B320,Plan1!B:D,3,0),"0,00")</f>
        <v>381.64</v>
      </c>
      <c r="G320" s="94">
        <v>464.99</v>
      </c>
      <c r="H320" s="52">
        <f t="shared" si="9"/>
        <v>846.63</v>
      </c>
      <c r="I320" s="35" t="str">
        <f>VLOOKUP(B320,'FOLHA RESUMIDA'!C:D,2,0)</f>
        <v>MARIA DAS NEVES DE BARROS</v>
      </c>
    </row>
    <row r="321" spans="1:9">
      <c r="A321" s="88">
        <v>1</v>
      </c>
      <c r="B321" s="88">
        <v>2921</v>
      </c>
      <c r="C321" s="86" t="s">
        <v>271</v>
      </c>
      <c r="D321" s="90">
        <v>2182.86</v>
      </c>
      <c r="E321" s="52">
        <f t="shared" si="8"/>
        <v>2170.48</v>
      </c>
      <c r="F321" s="52">
        <f>IFERROR(VLOOKUP(B321,Plan1!B:D,3,0),"0,00")</f>
        <v>12.38</v>
      </c>
      <c r="G321" s="94">
        <v>0</v>
      </c>
      <c r="H321" s="52">
        <f t="shared" si="9"/>
        <v>12.38</v>
      </c>
      <c r="I321" s="35" t="str">
        <f>VLOOKUP(B321,'FOLHA RESUMIDA'!C:D,2,0)</f>
        <v>TIAGO MANOEL DE SOUSA LEITE</v>
      </c>
    </row>
    <row r="322" spans="1:9">
      <c r="A322" s="88">
        <v>1</v>
      </c>
      <c r="B322" s="88">
        <v>2922</v>
      </c>
      <c r="C322" s="86" t="s">
        <v>272</v>
      </c>
      <c r="D322" s="90">
        <v>1299.4100000000001</v>
      </c>
      <c r="E322" s="52">
        <f t="shared" si="8"/>
        <v>217.81000000000017</v>
      </c>
      <c r="F322" s="52">
        <f>IFERROR(VLOOKUP(B322,Plan1!B:D,3,0),"0,00")</f>
        <v>441.8</v>
      </c>
      <c r="G322" s="94">
        <v>639.79999999999995</v>
      </c>
      <c r="H322" s="52">
        <f t="shared" si="9"/>
        <v>1081.5999999999999</v>
      </c>
      <c r="I322" s="35" t="str">
        <f>VLOOKUP(B322,'FOLHA RESUMIDA'!C:D,2,0)</f>
        <v>XENIA KELY VERISSIMO DINIZ</v>
      </c>
    </row>
    <row r="323" spans="1:9">
      <c r="A323" s="88">
        <v>1</v>
      </c>
      <c r="B323" s="88">
        <v>2924</v>
      </c>
      <c r="C323" s="86" t="s">
        <v>273</v>
      </c>
      <c r="D323" s="90">
        <v>1651.49</v>
      </c>
      <c r="E323" s="52">
        <f t="shared" si="8"/>
        <v>441.8900000000001</v>
      </c>
      <c r="F323" s="52">
        <f>IFERROR(VLOOKUP(B323,Plan1!B:D,3,0),"0,00")</f>
        <v>561.51</v>
      </c>
      <c r="G323" s="94">
        <v>648.09</v>
      </c>
      <c r="H323" s="52">
        <f t="shared" si="9"/>
        <v>1209.5999999999999</v>
      </c>
      <c r="I323" s="35" t="str">
        <f>VLOOKUP(B323,'FOLHA RESUMIDA'!C:D,2,0)</f>
        <v>MARCO AURELIO DE ARAUJO</v>
      </c>
    </row>
    <row r="324" spans="1:9">
      <c r="A324" s="88">
        <v>1</v>
      </c>
      <c r="B324" s="88">
        <v>2926</v>
      </c>
      <c r="C324" s="86" t="s">
        <v>274</v>
      </c>
      <c r="D324" s="90">
        <v>2047.94</v>
      </c>
      <c r="E324" s="52">
        <f t="shared" si="8"/>
        <v>901.32000000000016</v>
      </c>
      <c r="F324" s="52">
        <f>IFERROR(VLOOKUP(B324,Plan1!B:D,3,0),"0,00")</f>
        <v>463.9</v>
      </c>
      <c r="G324" s="94">
        <v>682.72</v>
      </c>
      <c r="H324" s="52">
        <f t="shared" si="9"/>
        <v>1146.6199999999999</v>
      </c>
      <c r="I324" s="35" t="str">
        <f>VLOOKUP(B324,'FOLHA RESUMIDA'!C:D,2,0)</f>
        <v>ANTONIO CARLOS DE LUNA MATOS</v>
      </c>
    </row>
    <row r="325" spans="1:9">
      <c r="A325" s="88">
        <v>1</v>
      </c>
      <c r="B325" s="88">
        <v>2927</v>
      </c>
      <c r="C325" s="86" t="s">
        <v>275</v>
      </c>
      <c r="D325" s="90">
        <v>1616.6</v>
      </c>
      <c r="E325" s="52">
        <f t="shared" si="8"/>
        <v>734.52</v>
      </c>
      <c r="F325" s="52">
        <f>IFERROR(VLOOKUP(B325,Plan1!B:D,3,0),"0,00")</f>
        <v>420.76</v>
      </c>
      <c r="G325" s="94">
        <v>461.32</v>
      </c>
      <c r="H325" s="52">
        <f t="shared" si="9"/>
        <v>882.07999999999993</v>
      </c>
      <c r="I325" s="35" t="str">
        <f>VLOOKUP(B325,'FOLHA RESUMIDA'!C:D,2,0)</f>
        <v>DEYVISON MACHADO DA SILVA</v>
      </c>
    </row>
    <row r="326" spans="1:9">
      <c r="A326" s="88">
        <v>1</v>
      </c>
      <c r="B326" s="88">
        <v>2930</v>
      </c>
      <c r="C326" s="86" t="s">
        <v>276</v>
      </c>
      <c r="D326" s="90">
        <v>1364.42</v>
      </c>
      <c r="E326" s="52">
        <f t="shared" ref="E326:E389" si="10">D326-H326</f>
        <v>773.34000000000015</v>
      </c>
      <c r="F326" s="52">
        <f>IFERROR(VLOOKUP(B326,Plan1!B:D,3,0),"0,00")</f>
        <v>463.9</v>
      </c>
      <c r="G326" s="94">
        <v>127.18</v>
      </c>
      <c r="H326" s="52">
        <f t="shared" ref="H326:H389" si="11">F326+G326</f>
        <v>591.07999999999993</v>
      </c>
      <c r="I326" s="35" t="str">
        <f>VLOOKUP(B326,'FOLHA RESUMIDA'!C:D,2,0)</f>
        <v>JOSE AURICELIO C DE ARAUJO</v>
      </c>
    </row>
    <row r="327" spans="1:9">
      <c r="A327" s="88">
        <v>1</v>
      </c>
      <c r="B327" s="88">
        <v>2931</v>
      </c>
      <c r="C327" s="86" t="s">
        <v>277</v>
      </c>
      <c r="D327" s="90">
        <v>2913.61</v>
      </c>
      <c r="E327" s="52">
        <f t="shared" si="10"/>
        <v>1477.0700000000002</v>
      </c>
      <c r="F327" s="52">
        <f>IFERROR(VLOOKUP(B327,Plan1!B:D,3,0),"0,00")</f>
        <v>661.8</v>
      </c>
      <c r="G327" s="94">
        <v>774.74</v>
      </c>
      <c r="H327" s="52">
        <f t="shared" si="11"/>
        <v>1436.54</v>
      </c>
      <c r="I327" s="35" t="str">
        <f>VLOOKUP(B327,'FOLHA RESUMIDA'!C:D,2,0)</f>
        <v>JOSILENE FARIAS DOS SANTOS ALM</v>
      </c>
    </row>
    <row r="328" spans="1:9">
      <c r="A328" s="88">
        <v>1</v>
      </c>
      <c r="B328" s="88">
        <v>2933</v>
      </c>
      <c r="C328" s="86" t="s">
        <v>278</v>
      </c>
      <c r="D328" s="90">
        <v>1237.53</v>
      </c>
      <c r="E328" s="52">
        <f t="shared" si="10"/>
        <v>404.02</v>
      </c>
      <c r="F328" s="52">
        <f>IFERROR(VLOOKUP(B328,Plan1!B:D,3,0),"0,00")</f>
        <v>420.76</v>
      </c>
      <c r="G328" s="94">
        <v>412.75</v>
      </c>
      <c r="H328" s="52">
        <f t="shared" si="11"/>
        <v>833.51</v>
      </c>
      <c r="I328" s="35" t="str">
        <f>VLOOKUP(B328,'FOLHA RESUMIDA'!C:D,2,0)</f>
        <v>LUCY DIAS DE ANDRADE</v>
      </c>
    </row>
    <row r="329" spans="1:9">
      <c r="A329" s="88">
        <v>1</v>
      </c>
      <c r="B329" s="88">
        <v>2936</v>
      </c>
      <c r="C329" s="86" t="s">
        <v>279</v>
      </c>
      <c r="D329" s="90">
        <v>1237.53</v>
      </c>
      <c r="E329" s="52">
        <f t="shared" si="10"/>
        <v>616.15</v>
      </c>
      <c r="F329" s="52">
        <f>IFERROR(VLOOKUP(B329,Plan1!B:D,3,0),"0,00")</f>
        <v>420.76</v>
      </c>
      <c r="G329" s="94">
        <v>200.62</v>
      </c>
      <c r="H329" s="52">
        <f t="shared" si="11"/>
        <v>621.38</v>
      </c>
      <c r="I329" s="35" t="str">
        <f>VLOOKUP(B329,'FOLHA RESUMIDA'!C:D,2,0)</f>
        <v>ROSIMERE SOARES DA SILVA</v>
      </c>
    </row>
    <row r="330" spans="1:9">
      <c r="A330" s="88">
        <v>1</v>
      </c>
      <c r="B330" s="88">
        <v>2937</v>
      </c>
      <c r="C330" s="86" t="s">
        <v>280</v>
      </c>
      <c r="D330" s="90">
        <v>1122.48</v>
      </c>
      <c r="E330" s="52">
        <f t="shared" si="10"/>
        <v>220.99</v>
      </c>
      <c r="F330" s="52">
        <f>IFERROR(VLOOKUP(B330,Plan1!B:D,3,0),"0,00")</f>
        <v>381.64</v>
      </c>
      <c r="G330" s="94">
        <v>519.85</v>
      </c>
      <c r="H330" s="52">
        <f t="shared" si="11"/>
        <v>901.49</v>
      </c>
      <c r="I330" s="35" t="str">
        <f>VLOOKUP(B330,'FOLHA RESUMIDA'!C:D,2,0)</f>
        <v>SANDRA REGINA V DOS SANTOS</v>
      </c>
    </row>
    <row r="331" spans="1:9">
      <c r="A331" s="88">
        <v>1</v>
      </c>
      <c r="B331" s="88">
        <v>2941</v>
      </c>
      <c r="C331" s="86" t="s">
        <v>281</v>
      </c>
      <c r="D331" s="90">
        <v>2360.44</v>
      </c>
      <c r="E331" s="52">
        <f t="shared" si="10"/>
        <v>1419.17</v>
      </c>
      <c r="F331" s="52">
        <f>IFERROR(VLOOKUP(B331,Plan1!B:D,3,0),"0,00")</f>
        <v>802.55</v>
      </c>
      <c r="G331" s="94">
        <v>138.72</v>
      </c>
      <c r="H331" s="52">
        <f t="shared" si="11"/>
        <v>941.27</v>
      </c>
      <c r="I331" s="35" t="str">
        <f>VLOOKUP(B331,'FOLHA RESUMIDA'!C:D,2,0)</f>
        <v>DANIELLE MARIA P NASCIMENTO</v>
      </c>
    </row>
    <row r="332" spans="1:9">
      <c r="A332" s="88">
        <v>1</v>
      </c>
      <c r="B332" s="88">
        <v>2942</v>
      </c>
      <c r="C332" s="86" t="s">
        <v>282</v>
      </c>
      <c r="D332" s="90">
        <v>1237.54</v>
      </c>
      <c r="E332" s="52">
        <f t="shared" si="10"/>
        <v>385.64</v>
      </c>
      <c r="F332" s="52">
        <f>IFERROR(VLOOKUP(B332,Plan1!B:D,3,0),"0,00")</f>
        <v>420.76</v>
      </c>
      <c r="G332" s="94">
        <v>431.14</v>
      </c>
      <c r="H332" s="52">
        <f t="shared" si="11"/>
        <v>851.9</v>
      </c>
      <c r="I332" s="35" t="str">
        <f>VLOOKUP(B332,'FOLHA RESUMIDA'!C:D,2,0)</f>
        <v>ELIDIANE BARROS DA CRUZ</v>
      </c>
    </row>
    <row r="333" spans="1:9">
      <c r="A333" s="88">
        <v>1</v>
      </c>
      <c r="B333" s="88">
        <v>2943</v>
      </c>
      <c r="C333" s="86" t="s">
        <v>283</v>
      </c>
      <c r="D333" s="90">
        <v>1265.27</v>
      </c>
      <c r="E333" s="52">
        <f t="shared" si="10"/>
        <v>323.88</v>
      </c>
      <c r="F333" s="52">
        <f>IFERROR(VLOOKUP(B333,Plan1!B:D,3,0),"0,00")</f>
        <v>381.64</v>
      </c>
      <c r="G333" s="94">
        <v>559.75</v>
      </c>
      <c r="H333" s="52">
        <f t="shared" si="11"/>
        <v>941.39</v>
      </c>
      <c r="I333" s="35" t="str">
        <f>VLOOKUP(B333,'FOLHA RESUMIDA'!C:D,2,0)</f>
        <v>MARIA JOSE GUILHERME</v>
      </c>
    </row>
    <row r="334" spans="1:9">
      <c r="A334" s="88">
        <v>1</v>
      </c>
      <c r="B334" s="88">
        <v>2952</v>
      </c>
      <c r="C334" s="86" t="s">
        <v>284</v>
      </c>
      <c r="D334" s="90">
        <v>3797.94</v>
      </c>
      <c r="E334" s="52">
        <f t="shared" si="10"/>
        <v>1531.94</v>
      </c>
      <c r="F334" s="52">
        <f>IFERROR(VLOOKUP(B334,Plan1!B:D,3,0),"0,00")</f>
        <v>1291.3</v>
      </c>
      <c r="G334" s="94">
        <v>974.7</v>
      </c>
      <c r="H334" s="52">
        <f t="shared" si="11"/>
        <v>2266</v>
      </c>
      <c r="I334" s="35" t="str">
        <f>VLOOKUP(B334,'FOLHA RESUMIDA'!C:D,2,0)</f>
        <v>FILIPE PETRUS B DE FIGUEIREDO</v>
      </c>
    </row>
    <row r="335" spans="1:9">
      <c r="A335" s="88">
        <v>59</v>
      </c>
      <c r="B335" s="88">
        <v>2962</v>
      </c>
      <c r="C335" s="86" t="s">
        <v>486</v>
      </c>
      <c r="D335" s="90">
        <v>2028.32</v>
      </c>
      <c r="E335" s="52">
        <f t="shared" si="10"/>
        <v>637.39999999999986</v>
      </c>
      <c r="F335" s="52">
        <f>IFERROR(VLOOKUP(B335,Plan1!B:D,3,0),"0,00")</f>
        <v>595.61</v>
      </c>
      <c r="G335" s="94">
        <v>795.31</v>
      </c>
      <c r="H335" s="52">
        <f t="shared" si="11"/>
        <v>1390.92</v>
      </c>
      <c r="I335" s="35" t="str">
        <f>VLOOKUP(B335,'FOLHA RESUMIDA'!C:D,2,0)</f>
        <v>GYSELLE SANTOS AZEVEDO</v>
      </c>
    </row>
    <row r="336" spans="1:9">
      <c r="A336" s="88">
        <v>1</v>
      </c>
      <c r="B336" s="88">
        <v>2967</v>
      </c>
      <c r="C336" s="86" t="s">
        <v>421</v>
      </c>
      <c r="D336" s="90">
        <v>3492.62</v>
      </c>
      <c r="E336" s="52">
        <f t="shared" si="10"/>
        <v>1191.3000000000002</v>
      </c>
      <c r="F336" s="52">
        <f>IFERROR(VLOOKUP(B336,Plan1!B:D,3,0),"0,00")</f>
        <v>1187.49</v>
      </c>
      <c r="G336" s="94">
        <v>1113.83</v>
      </c>
      <c r="H336" s="52">
        <f t="shared" si="11"/>
        <v>2301.3199999999997</v>
      </c>
      <c r="I336" s="35" t="str">
        <f>VLOOKUP(B336,'FOLHA RESUMIDA'!C:D,2,0)</f>
        <v>ALBERT ROCHA DE OLIVEIRA</v>
      </c>
    </row>
    <row r="337" spans="1:9">
      <c r="A337" s="88">
        <v>1</v>
      </c>
      <c r="B337" s="88">
        <v>2969</v>
      </c>
      <c r="C337" s="86" t="s">
        <v>285</v>
      </c>
      <c r="D337" s="90">
        <v>2503.34</v>
      </c>
      <c r="E337" s="52">
        <f t="shared" si="10"/>
        <v>673.90000000000009</v>
      </c>
      <c r="F337" s="52">
        <f>IFERROR(VLOOKUP(B337,Plan1!B:D,3,0),"0,00")</f>
        <v>851.14</v>
      </c>
      <c r="G337" s="94">
        <v>978.3</v>
      </c>
      <c r="H337" s="52">
        <f t="shared" si="11"/>
        <v>1829.44</v>
      </c>
      <c r="I337" s="35" t="str">
        <f>VLOOKUP(B337,'FOLHA RESUMIDA'!C:D,2,0)</f>
        <v>LEYRIANE TELMA V FARIAS</v>
      </c>
    </row>
    <row r="338" spans="1:9">
      <c r="A338" s="88">
        <v>3</v>
      </c>
      <c r="B338" s="88">
        <v>2970</v>
      </c>
      <c r="C338" s="86" t="s">
        <v>422</v>
      </c>
      <c r="D338" s="90">
        <v>2650.15</v>
      </c>
      <c r="E338" s="52">
        <f t="shared" si="10"/>
        <v>2055.59</v>
      </c>
      <c r="F338" s="52" t="str">
        <f>IFERROR(VLOOKUP(B338,Plan1!B:D,3,0),"0,00")</f>
        <v>0,00</v>
      </c>
      <c r="G338" s="94">
        <v>594.55999999999995</v>
      </c>
      <c r="H338" s="52">
        <f t="shared" si="11"/>
        <v>594.55999999999995</v>
      </c>
      <c r="I338" s="35" t="str">
        <f>VLOOKUP(B338,'FOLHA RESUMIDA'!C:D,2,0)</f>
        <v>DAYANE M VALENCA DE OLIVEIRA</v>
      </c>
    </row>
    <row r="339" spans="1:9">
      <c r="A339" s="88">
        <v>10</v>
      </c>
      <c r="B339" s="88">
        <v>2971</v>
      </c>
      <c r="C339" s="86" t="s">
        <v>477</v>
      </c>
      <c r="D339" s="90">
        <v>1572.83</v>
      </c>
      <c r="E339" s="52">
        <f t="shared" si="10"/>
        <v>493.30999999999995</v>
      </c>
      <c r="F339" s="52">
        <f>IFERROR(VLOOKUP(B339,Plan1!B:D,3,0),"0,00")</f>
        <v>534.76</v>
      </c>
      <c r="G339" s="94">
        <v>544.76</v>
      </c>
      <c r="H339" s="52">
        <f t="shared" si="11"/>
        <v>1079.52</v>
      </c>
      <c r="I339" s="35" t="str">
        <f>VLOOKUP(B339,'FOLHA RESUMIDA'!C:D,2,0)</f>
        <v>LETYCIA THAISA V FARIAS</v>
      </c>
    </row>
    <row r="340" spans="1:9">
      <c r="A340" s="88">
        <v>10</v>
      </c>
      <c r="B340" s="88">
        <v>2973</v>
      </c>
      <c r="C340" s="86" t="s">
        <v>431</v>
      </c>
      <c r="D340" s="90">
        <v>1751.8</v>
      </c>
      <c r="E340" s="52">
        <f t="shared" si="10"/>
        <v>682.81</v>
      </c>
      <c r="F340" s="52">
        <f>IFERROR(VLOOKUP(B340,Plan1!B:D,3,0),"0,00")</f>
        <v>525.54</v>
      </c>
      <c r="G340" s="94">
        <v>543.45000000000005</v>
      </c>
      <c r="H340" s="52">
        <f t="shared" si="11"/>
        <v>1068.99</v>
      </c>
      <c r="I340" s="35" t="str">
        <f>VLOOKUP(B340,'FOLHA RESUMIDA'!C:D,2,0)</f>
        <v>ELDERSON GOMES DA CUNHA</v>
      </c>
    </row>
    <row r="341" spans="1:9">
      <c r="A341" s="88">
        <v>3</v>
      </c>
      <c r="B341" s="88">
        <v>2974</v>
      </c>
      <c r="C341" s="86" t="s">
        <v>432</v>
      </c>
      <c r="D341" s="90">
        <v>1572.83</v>
      </c>
      <c r="E341" s="52">
        <f t="shared" si="10"/>
        <v>640.20999999999992</v>
      </c>
      <c r="F341" s="52">
        <f>IFERROR(VLOOKUP(B341,Plan1!B:D,3,0),"0,00")</f>
        <v>534.76</v>
      </c>
      <c r="G341" s="94">
        <v>397.86</v>
      </c>
      <c r="H341" s="52">
        <f t="shared" si="11"/>
        <v>932.62</v>
      </c>
      <c r="I341" s="35" t="str">
        <f>VLOOKUP(B341,'FOLHA RESUMIDA'!C:D,2,0)</f>
        <v>MARCELO DIEDERICHS PRATES</v>
      </c>
    </row>
    <row r="342" spans="1:9">
      <c r="A342" s="88">
        <v>23</v>
      </c>
      <c r="B342" s="88">
        <v>2977</v>
      </c>
      <c r="C342" s="86" t="s">
        <v>446</v>
      </c>
      <c r="D342" s="90">
        <v>3492.62</v>
      </c>
      <c r="E342" s="52">
        <f t="shared" si="10"/>
        <v>488.59000000000015</v>
      </c>
      <c r="F342" s="52">
        <f>IFERROR(VLOOKUP(B342,Plan1!B:D,3,0),"0,00")</f>
        <v>1187.49</v>
      </c>
      <c r="G342" s="94">
        <v>1816.54</v>
      </c>
      <c r="H342" s="52">
        <f t="shared" si="11"/>
        <v>3004.0299999999997</v>
      </c>
      <c r="I342" s="35" t="str">
        <f>VLOOKUP(B342,'FOLHA RESUMIDA'!C:D,2,0)</f>
        <v>VENILTON CARLOS M CARDOSO</v>
      </c>
    </row>
    <row r="343" spans="1:9">
      <c r="A343" s="88">
        <v>23</v>
      </c>
      <c r="B343" s="88">
        <v>2978</v>
      </c>
      <c r="C343" s="86" t="s">
        <v>447</v>
      </c>
      <c r="D343" s="90">
        <v>1751.8</v>
      </c>
      <c r="E343" s="52">
        <f t="shared" si="10"/>
        <v>160.66000000000008</v>
      </c>
      <c r="F343" s="52">
        <f>IFERROR(VLOOKUP(B343,Plan1!B:D,3,0),"0,00")</f>
        <v>595.61</v>
      </c>
      <c r="G343" s="94">
        <v>995.53</v>
      </c>
      <c r="H343" s="52">
        <f t="shared" si="11"/>
        <v>1591.1399999999999</v>
      </c>
      <c r="I343" s="35" t="str">
        <f>VLOOKUP(B343,'FOLHA RESUMIDA'!C:D,2,0)</f>
        <v>CARLOS BRUNO GOMES MACEDO</v>
      </c>
    </row>
    <row r="344" spans="1:9">
      <c r="A344" s="88">
        <v>1</v>
      </c>
      <c r="B344" s="88">
        <v>2982</v>
      </c>
      <c r="C344" s="86" t="s">
        <v>286</v>
      </c>
      <c r="D344" s="90">
        <v>3102.15</v>
      </c>
      <c r="E344" s="52">
        <f t="shared" si="10"/>
        <v>799.0300000000002</v>
      </c>
      <c r="F344" s="52">
        <f>IFERROR(VLOOKUP(B344,Plan1!B:D,3,0),"0,00")</f>
        <v>930.42</v>
      </c>
      <c r="G344" s="94">
        <v>1372.7</v>
      </c>
      <c r="H344" s="52">
        <f t="shared" si="11"/>
        <v>2303.12</v>
      </c>
      <c r="I344" s="35" t="str">
        <f>VLOOKUP(B344,'FOLHA RESUMIDA'!C:D,2,0)</f>
        <v>CINTIA MARIA LEITE DO N AVELAR</v>
      </c>
    </row>
    <row r="345" spans="1:9">
      <c r="A345" s="88">
        <v>1</v>
      </c>
      <c r="B345" s="88">
        <v>2983</v>
      </c>
      <c r="C345" s="86" t="s">
        <v>287</v>
      </c>
      <c r="D345" s="90">
        <v>2805.3</v>
      </c>
      <c r="E345" s="52">
        <f t="shared" si="10"/>
        <v>378.98000000000047</v>
      </c>
      <c r="F345" s="52">
        <f>IFERROR(VLOOKUP(B345,Plan1!B:D,3,0),"0,00")</f>
        <v>775.81</v>
      </c>
      <c r="G345" s="94">
        <v>1650.51</v>
      </c>
      <c r="H345" s="52">
        <f t="shared" si="11"/>
        <v>2426.3199999999997</v>
      </c>
      <c r="I345" s="35" t="str">
        <f>VLOOKUP(B345,'FOLHA RESUMIDA'!C:D,2,0)</f>
        <v>EMILLY INOCENCIO DA SILVA</v>
      </c>
    </row>
    <row r="346" spans="1:9">
      <c r="A346" s="88">
        <v>1</v>
      </c>
      <c r="B346" s="88">
        <v>2988</v>
      </c>
      <c r="C346" s="86" t="s">
        <v>288</v>
      </c>
      <c r="D346" s="90">
        <v>3209.17</v>
      </c>
      <c r="E346" s="52">
        <f t="shared" si="10"/>
        <v>1155.17</v>
      </c>
      <c r="F346" s="52">
        <f>IFERROR(VLOOKUP(B346,Plan1!B:D,3,0),"0,00")</f>
        <v>930.42</v>
      </c>
      <c r="G346" s="94">
        <v>1123.58</v>
      </c>
      <c r="H346" s="52">
        <f t="shared" si="11"/>
        <v>2054</v>
      </c>
      <c r="I346" s="35" t="str">
        <f>VLOOKUP(B346,'FOLHA RESUMIDA'!C:D,2,0)</f>
        <v>GERALDO CRISTOVAO DE O FILHO</v>
      </c>
    </row>
    <row r="347" spans="1:9">
      <c r="A347" s="88">
        <v>1</v>
      </c>
      <c r="B347" s="88">
        <v>2990</v>
      </c>
      <c r="C347" s="86" t="s">
        <v>289</v>
      </c>
      <c r="D347" s="90">
        <v>1622.78</v>
      </c>
      <c r="E347" s="52">
        <f t="shared" si="10"/>
        <v>762.13999999999987</v>
      </c>
      <c r="F347" s="52">
        <f>IFERROR(VLOOKUP(B347,Plan1!B:D,3,0),"0,00")</f>
        <v>584.71</v>
      </c>
      <c r="G347" s="94">
        <v>275.93</v>
      </c>
      <c r="H347" s="52">
        <f t="shared" si="11"/>
        <v>860.6400000000001</v>
      </c>
      <c r="I347" s="35" t="str">
        <f>VLOOKUP(B347,'FOLHA RESUMIDA'!C:D,2,0)</f>
        <v>ANA CRISTINA DA SILVA</v>
      </c>
    </row>
    <row r="348" spans="1:9">
      <c r="A348" s="88">
        <v>1</v>
      </c>
      <c r="B348" s="88">
        <v>2991</v>
      </c>
      <c r="C348" s="86" t="s">
        <v>290</v>
      </c>
      <c r="D348" s="90">
        <v>2331.73</v>
      </c>
      <c r="E348" s="52">
        <f t="shared" si="10"/>
        <v>445.07999999999993</v>
      </c>
      <c r="F348" s="52">
        <f>IFERROR(VLOOKUP(B348,Plan1!B:D,3,0),"0,00")</f>
        <v>825.76</v>
      </c>
      <c r="G348" s="94">
        <v>1060.8900000000001</v>
      </c>
      <c r="H348" s="52">
        <f t="shared" si="11"/>
        <v>1886.65</v>
      </c>
      <c r="I348" s="35" t="str">
        <f>VLOOKUP(B348,'FOLHA RESUMIDA'!C:D,2,0)</f>
        <v>MARILENE ARRUDA DE BARROS</v>
      </c>
    </row>
    <row r="349" spans="1:9">
      <c r="A349" s="88">
        <v>1</v>
      </c>
      <c r="B349" s="88">
        <v>2995</v>
      </c>
      <c r="C349" s="86" t="s">
        <v>291</v>
      </c>
      <c r="D349" s="90">
        <v>6757.58</v>
      </c>
      <c r="E349" s="52">
        <f t="shared" si="10"/>
        <v>2262.17</v>
      </c>
      <c r="F349" s="52">
        <f>IFERROR(VLOOKUP(B349,Plan1!B:D,3,0),"0,00")</f>
        <v>2297.58</v>
      </c>
      <c r="G349" s="94">
        <v>2197.83</v>
      </c>
      <c r="H349" s="52">
        <f t="shared" si="11"/>
        <v>4495.41</v>
      </c>
      <c r="I349" s="35" t="str">
        <f>VLOOKUP(B349,'FOLHA RESUMIDA'!C:D,2,0)</f>
        <v>FLAVIELLE MARTINS DE MELO</v>
      </c>
    </row>
    <row r="350" spans="1:9">
      <c r="A350" s="88">
        <v>1</v>
      </c>
      <c r="B350" s="88">
        <v>2996</v>
      </c>
      <c r="C350" s="86" t="s">
        <v>292</v>
      </c>
      <c r="D350" s="90">
        <v>5040.18</v>
      </c>
      <c r="E350" s="52">
        <f t="shared" si="10"/>
        <v>1984.4400000000005</v>
      </c>
      <c r="F350" s="52">
        <f>IFERROR(VLOOKUP(B350,Plan1!B:D,3,0),"0,00")</f>
        <v>1619.64</v>
      </c>
      <c r="G350" s="94">
        <v>1436.1</v>
      </c>
      <c r="H350" s="52">
        <f t="shared" si="11"/>
        <v>3055.74</v>
      </c>
      <c r="I350" s="35" t="str">
        <f>VLOOKUP(B350,'FOLHA RESUMIDA'!C:D,2,0)</f>
        <v>LUCIANO BARROS COSTA</v>
      </c>
    </row>
    <row r="351" spans="1:9">
      <c r="A351" s="88">
        <v>1</v>
      </c>
      <c r="B351" s="88">
        <v>2997</v>
      </c>
      <c r="C351" s="86" t="s">
        <v>293</v>
      </c>
      <c r="D351" s="90">
        <v>4763.66</v>
      </c>
      <c r="E351" s="52">
        <f t="shared" si="10"/>
        <v>923.54</v>
      </c>
      <c r="F351" s="52">
        <f>IFERROR(VLOOKUP(B351,Plan1!B:D,3,0),"0,00")</f>
        <v>1619.64</v>
      </c>
      <c r="G351" s="94">
        <v>2220.48</v>
      </c>
      <c r="H351" s="52">
        <f t="shared" si="11"/>
        <v>3840.12</v>
      </c>
      <c r="I351" s="35" t="str">
        <f>VLOOKUP(B351,'FOLHA RESUMIDA'!C:D,2,0)</f>
        <v>LUIZA BEATRIZ DE M SANTOS</v>
      </c>
    </row>
    <row r="352" spans="1:9">
      <c r="A352" s="88">
        <v>1</v>
      </c>
      <c r="B352" s="88">
        <v>2998</v>
      </c>
      <c r="C352" s="86" t="s">
        <v>294</v>
      </c>
      <c r="D352" s="90">
        <v>15447.7</v>
      </c>
      <c r="E352" s="52">
        <f t="shared" si="10"/>
        <v>8761.6700000000019</v>
      </c>
      <c r="F352" s="52">
        <f>IFERROR(VLOOKUP(B352,Plan1!B:D,3,0),"0,00")</f>
        <v>3571.06</v>
      </c>
      <c r="G352" s="94">
        <v>3114.97</v>
      </c>
      <c r="H352" s="52">
        <f t="shared" si="11"/>
        <v>6686.03</v>
      </c>
      <c r="I352" s="35" t="str">
        <f>VLOOKUP(B352,'FOLHA RESUMIDA'!C:D,2,0)</f>
        <v>MIGUEL WILSON REGUEIRA RIBEIRO</v>
      </c>
    </row>
    <row r="353" spans="1:9">
      <c r="A353" s="88">
        <v>1</v>
      </c>
      <c r="B353" s="88">
        <v>3000</v>
      </c>
      <c r="C353" s="86" t="s">
        <v>295</v>
      </c>
      <c r="D353" s="90">
        <v>2012.49</v>
      </c>
      <c r="E353" s="52">
        <f t="shared" si="10"/>
        <v>356.00000000000023</v>
      </c>
      <c r="F353" s="52">
        <f>IFERROR(VLOOKUP(B353,Plan1!B:D,3,0),"0,00")</f>
        <v>829.18</v>
      </c>
      <c r="G353" s="94">
        <v>827.31</v>
      </c>
      <c r="H353" s="52">
        <f t="shared" si="11"/>
        <v>1656.4899999999998</v>
      </c>
      <c r="I353" s="35" t="str">
        <f>VLOOKUP(B353,'FOLHA RESUMIDA'!C:D,2,0)</f>
        <v>JOAO VITOR LIMA DA SILVA</v>
      </c>
    </row>
    <row r="354" spans="1:9">
      <c r="A354" s="88">
        <v>1</v>
      </c>
      <c r="B354" s="88">
        <v>3003</v>
      </c>
      <c r="C354" s="86" t="s">
        <v>296</v>
      </c>
      <c r="D354" s="90">
        <v>3344.67</v>
      </c>
      <c r="E354" s="52">
        <f t="shared" si="10"/>
        <v>2236.17</v>
      </c>
      <c r="F354" s="52" t="str">
        <f>IFERROR(VLOOKUP(B354,Plan1!B:D,3,0),"0,00")</f>
        <v>0,00</v>
      </c>
      <c r="G354" s="94">
        <v>1108.5</v>
      </c>
      <c r="H354" s="52">
        <f t="shared" si="11"/>
        <v>1108.5</v>
      </c>
      <c r="I354" s="35" t="str">
        <f>VLOOKUP(B354,'FOLHA RESUMIDA'!C:D,2,0)</f>
        <v>CAETANO SILVA DIAS</v>
      </c>
    </row>
    <row r="355" spans="1:9">
      <c r="A355" s="88">
        <v>1</v>
      </c>
      <c r="B355" s="88">
        <v>3004</v>
      </c>
      <c r="C355" s="86" t="s">
        <v>297</v>
      </c>
      <c r="D355" s="90">
        <v>3448.23</v>
      </c>
      <c r="E355" s="52">
        <f t="shared" si="10"/>
        <v>454.65000000000009</v>
      </c>
      <c r="F355" s="52">
        <f>IFERROR(VLOOKUP(B355,Plan1!B:D,3,0),"0,00")</f>
        <v>1171.47</v>
      </c>
      <c r="G355" s="94">
        <v>1822.11</v>
      </c>
      <c r="H355" s="52">
        <f t="shared" si="11"/>
        <v>2993.58</v>
      </c>
      <c r="I355" s="35" t="str">
        <f>VLOOKUP(B355,'FOLHA RESUMIDA'!C:D,2,0)</f>
        <v>ITHALO IGOR DANTAS E SILVA</v>
      </c>
    </row>
    <row r="356" spans="1:9">
      <c r="A356" s="88">
        <v>1</v>
      </c>
      <c r="B356" s="88">
        <v>3012</v>
      </c>
      <c r="C356" s="86" t="s">
        <v>298</v>
      </c>
      <c r="D356" s="90">
        <v>1572.83</v>
      </c>
      <c r="E356" s="52">
        <f t="shared" si="10"/>
        <v>241.58999999999992</v>
      </c>
      <c r="F356" s="52">
        <f>IFERROR(VLOOKUP(B356,Plan1!B:D,3,0),"0,00")</f>
        <v>534.76</v>
      </c>
      <c r="G356" s="94">
        <v>796.48</v>
      </c>
      <c r="H356" s="52">
        <f t="shared" si="11"/>
        <v>1331.24</v>
      </c>
      <c r="I356" s="35" t="str">
        <f>VLOOKUP(B356,'FOLHA RESUMIDA'!C:D,2,0)</f>
        <v>ESTELA FELIPE DE OLIVEIRA</v>
      </c>
    </row>
    <row r="357" spans="1:9">
      <c r="A357" s="88">
        <v>1</v>
      </c>
      <c r="B357" s="88">
        <v>3015</v>
      </c>
      <c r="C357" s="86" t="s">
        <v>299</v>
      </c>
      <c r="D357" s="90">
        <v>1572.83</v>
      </c>
      <c r="E357" s="52">
        <f t="shared" si="10"/>
        <v>237.67999999999984</v>
      </c>
      <c r="F357" s="52">
        <f>IFERROR(VLOOKUP(B357,Plan1!B:D,3,0),"0,00")</f>
        <v>534.76</v>
      </c>
      <c r="G357" s="94">
        <v>800.39</v>
      </c>
      <c r="H357" s="52">
        <f t="shared" si="11"/>
        <v>1335.15</v>
      </c>
      <c r="I357" s="35" t="str">
        <f>VLOOKUP(B357,'FOLHA RESUMIDA'!C:D,2,0)</f>
        <v>MARIA DANIELLE DE SOUZA SANTOS</v>
      </c>
    </row>
    <row r="358" spans="1:9">
      <c r="A358" s="88">
        <v>1</v>
      </c>
      <c r="B358" s="88">
        <v>3016</v>
      </c>
      <c r="C358" s="86" t="s">
        <v>300</v>
      </c>
      <c r="D358" s="90">
        <v>2233.8200000000002</v>
      </c>
      <c r="E358" s="52">
        <f t="shared" si="10"/>
        <v>1347.1000000000001</v>
      </c>
      <c r="F358" s="52">
        <f>IFERROR(VLOOKUP(B358,Plan1!B:D,3,0),"0,00")</f>
        <v>534.76</v>
      </c>
      <c r="G358" s="94">
        <v>351.96</v>
      </c>
      <c r="H358" s="52">
        <f t="shared" si="11"/>
        <v>886.72</v>
      </c>
      <c r="I358" s="35" t="str">
        <f>VLOOKUP(B358,'FOLHA RESUMIDA'!C:D,2,0)</f>
        <v>MARIANA SILVA MONTEIRO</v>
      </c>
    </row>
    <row r="359" spans="1:9">
      <c r="A359" s="88">
        <v>1</v>
      </c>
      <c r="B359" s="88">
        <v>3019</v>
      </c>
      <c r="C359" s="86" t="s">
        <v>301</v>
      </c>
      <c r="D359" s="90">
        <v>2125.87</v>
      </c>
      <c r="E359" s="52">
        <f t="shared" si="10"/>
        <v>145.54999999999995</v>
      </c>
      <c r="F359" s="52">
        <f>IFERROR(VLOOKUP(B359,Plan1!B:D,3,0),"0,00")</f>
        <v>534.76</v>
      </c>
      <c r="G359" s="94">
        <v>1445.56</v>
      </c>
      <c r="H359" s="52">
        <f t="shared" si="11"/>
        <v>1980.32</v>
      </c>
      <c r="I359" s="35" t="str">
        <f>VLOOKUP(B359,'FOLHA RESUMIDA'!C:D,2,0)</f>
        <v>SUIANNE P PASSOS B MONTEIRO</v>
      </c>
    </row>
    <row r="360" spans="1:9">
      <c r="A360" s="88">
        <v>1</v>
      </c>
      <c r="B360" s="88">
        <v>3020</v>
      </c>
      <c r="C360" s="86" t="s">
        <v>302</v>
      </c>
      <c r="D360" s="90">
        <v>1572.83</v>
      </c>
      <c r="E360" s="52">
        <f t="shared" si="10"/>
        <v>206.78999999999996</v>
      </c>
      <c r="F360" s="52">
        <f>IFERROR(VLOOKUP(B360,Plan1!B:D,3,0),"0,00")</f>
        <v>534.76</v>
      </c>
      <c r="G360" s="94">
        <v>831.28</v>
      </c>
      <c r="H360" s="52">
        <f t="shared" si="11"/>
        <v>1366.04</v>
      </c>
      <c r="I360" s="35" t="str">
        <f>VLOOKUP(B360,'FOLHA RESUMIDA'!C:D,2,0)</f>
        <v>GIVANICE MARIA MACHADO</v>
      </c>
    </row>
    <row r="361" spans="1:9">
      <c r="A361" s="88">
        <v>10</v>
      </c>
      <c r="B361" s="88">
        <v>3023</v>
      </c>
      <c r="C361" s="86" t="s">
        <v>442</v>
      </c>
      <c r="D361" s="90">
        <v>3769.14</v>
      </c>
      <c r="E361" s="52">
        <f t="shared" si="10"/>
        <v>525.57000000000016</v>
      </c>
      <c r="F361" s="52">
        <f>IFERROR(VLOOKUP(B361,Plan1!B:D,3,0),"0,00")</f>
        <v>1187.49</v>
      </c>
      <c r="G361" s="94">
        <v>2056.08</v>
      </c>
      <c r="H361" s="52">
        <f t="shared" si="11"/>
        <v>3243.5699999999997</v>
      </c>
      <c r="I361" s="35" t="str">
        <f>VLOOKUP(B361,'FOLHA RESUMIDA'!C:D,2,0)</f>
        <v>SERGIO ARAUJO DE OLIVEIRA</v>
      </c>
    </row>
    <row r="362" spans="1:9">
      <c r="A362" s="88">
        <v>3</v>
      </c>
      <c r="B362" s="88">
        <v>3025</v>
      </c>
      <c r="C362" s="86" t="s">
        <v>480</v>
      </c>
      <c r="D362" s="90">
        <v>3769.14</v>
      </c>
      <c r="E362" s="52">
        <f t="shared" si="10"/>
        <v>1431.2399999999998</v>
      </c>
      <c r="F362" s="52">
        <f>IFERROR(VLOOKUP(B362,Plan1!B:D,3,0),"0,00")</f>
        <v>1187.49</v>
      </c>
      <c r="G362" s="94">
        <v>1150.4100000000001</v>
      </c>
      <c r="H362" s="52">
        <f t="shared" si="11"/>
        <v>2337.9</v>
      </c>
      <c r="I362" s="35" t="str">
        <f>VLOOKUP(B362,'FOLHA RESUMIDA'!C:D,2,0)</f>
        <v>MARIANA KAROLYNE G DE SOUZA</v>
      </c>
    </row>
    <row r="363" spans="1:9">
      <c r="A363" s="88">
        <v>48</v>
      </c>
      <c r="B363" s="88">
        <v>3027</v>
      </c>
      <c r="C363" s="86" t="s">
        <v>303</v>
      </c>
      <c r="D363" s="90">
        <v>3769.14</v>
      </c>
      <c r="E363" s="52">
        <f t="shared" si="10"/>
        <v>785.0300000000002</v>
      </c>
      <c r="F363" s="52">
        <f>IFERROR(VLOOKUP(B363,Plan1!B:D,3,0),"0,00")</f>
        <v>1187.49</v>
      </c>
      <c r="G363" s="94">
        <v>1796.62</v>
      </c>
      <c r="H363" s="52">
        <f t="shared" si="11"/>
        <v>2984.1099999999997</v>
      </c>
      <c r="I363" s="35" t="str">
        <f>VLOOKUP(B363,'FOLHA RESUMIDA'!C:D,2,0)</f>
        <v>MARILIA MILENA R PIRES</v>
      </c>
    </row>
    <row r="364" spans="1:9">
      <c r="A364" s="88">
        <v>1</v>
      </c>
      <c r="B364" s="88">
        <v>3028</v>
      </c>
      <c r="C364" s="86" t="s">
        <v>304</v>
      </c>
      <c r="D364" s="90">
        <v>7334.44</v>
      </c>
      <c r="E364" s="52">
        <f t="shared" si="10"/>
        <v>3624.3299999999995</v>
      </c>
      <c r="F364" s="52" t="str">
        <f>IFERROR(VLOOKUP(B364,Plan1!B:D,3,0),"0,00")</f>
        <v>0,00</v>
      </c>
      <c r="G364" s="94">
        <v>3710.11</v>
      </c>
      <c r="H364" s="52">
        <f t="shared" si="11"/>
        <v>3710.11</v>
      </c>
      <c r="I364" s="35" t="str">
        <f>VLOOKUP(B364,'FOLHA RESUMIDA'!C:D,2,0)</f>
        <v>KATIA RAQUEL DE A OLIVEIRA</v>
      </c>
    </row>
    <row r="365" spans="1:9">
      <c r="A365" s="88">
        <v>51</v>
      </c>
      <c r="B365" s="88">
        <v>3029</v>
      </c>
      <c r="C365" s="86" t="s">
        <v>478</v>
      </c>
      <c r="D365" s="90">
        <v>3492.62</v>
      </c>
      <c r="E365" s="52">
        <f t="shared" si="10"/>
        <v>460.14999999999964</v>
      </c>
      <c r="F365" s="52">
        <f>IFERROR(VLOOKUP(B365,Plan1!B:D,3,0),"0,00")</f>
        <v>1187.49</v>
      </c>
      <c r="G365" s="94">
        <v>1844.98</v>
      </c>
      <c r="H365" s="52">
        <f t="shared" si="11"/>
        <v>3032.4700000000003</v>
      </c>
      <c r="I365" s="35" t="str">
        <f>VLOOKUP(B365,'FOLHA RESUMIDA'!C:D,2,0)</f>
        <v>RISOALDO DUARTE DA S JUNIOR</v>
      </c>
    </row>
    <row r="366" spans="1:9">
      <c r="A366" s="88">
        <v>1</v>
      </c>
      <c r="B366" s="88">
        <v>3031</v>
      </c>
      <c r="C366" s="86" t="s">
        <v>305</v>
      </c>
      <c r="D366" s="90">
        <v>6336.88</v>
      </c>
      <c r="E366" s="52">
        <f t="shared" si="10"/>
        <v>1358.6099999999997</v>
      </c>
      <c r="F366" s="52">
        <f>IFERROR(VLOOKUP(B366,Plan1!B:D,3,0),"0,00")</f>
        <v>1842.2</v>
      </c>
      <c r="G366" s="94">
        <v>3136.07</v>
      </c>
      <c r="H366" s="52">
        <f t="shared" si="11"/>
        <v>4978.2700000000004</v>
      </c>
      <c r="I366" s="35" t="str">
        <f>VLOOKUP(B366,'FOLHA RESUMIDA'!C:D,2,0)</f>
        <v>DENNYS LAPENDA FAGUNDES</v>
      </c>
    </row>
    <row r="367" spans="1:9">
      <c r="A367" s="88">
        <v>2</v>
      </c>
      <c r="B367" s="88">
        <v>3032</v>
      </c>
      <c r="C367" s="86" t="s">
        <v>419</v>
      </c>
      <c r="D367" s="90">
        <v>3492.62</v>
      </c>
      <c r="E367" s="52">
        <f t="shared" si="10"/>
        <v>462.38999999999987</v>
      </c>
      <c r="F367" s="52">
        <f>IFERROR(VLOOKUP(B367,Plan1!B:D,3,0),"0,00")</f>
        <v>1187.49</v>
      </c>
      <c r="G367" s="94">
        <v>1842.74</v>
      </c>
      <c r="H367" s="52">
        <f t="shared" si="11"/>
        <v>3030.23</v>
      </c>
      <c r="I367" s="35" t="str">
        <f>VLOOKUP(B367,'FOLHA RESUMIDA'!C:D,2,0)</f>
        <v>KELEN CRISTINA DE AL F E SILVA</v>
      </c>
    </row>
    <row r="368" spans="1:9">
      <c r="A368" s="88">
        <v>1</v>
      </c>
      <c r="B368" s="88">
        <v>3036</v>
      </c>
      <c r="C368" s="86" t="s">
        <v>306</v>
      </c>
      <c r="D368" s="90">
        <v>1920.44</v>
      </c>
      <c r="E368" s="52">
        <f t="shared" si="10"/>
        <v>128.15000000000009</v>
      </c>
      <c r="F368" s="52">
        <f>IFERROR(VLOOKUP(B368,Plan1!B:D,3,0),"0,00")</f>
        <v>534.76</v>
      </c>
      <c r="G368" s="94">
        <v>1257.53</v>
      </c>
      <c r="H368" s="52">
        <f t="shared" si="11"/>
        <v>1792.29</v>
      </c>
      <c r="I368" s="35" t="str">
        <f>VLOOKUP(B368,'FOLHA RESUMIDA'!C:D,2,0)</f>
        <v>CECILIA REGINA DO N S CABRAL</v>
      </c>
    </row>
    <row r="369" spans="1:9">
      <c r="A369" s="88">
        <v>1</v>
      </c>
      <c r="B369" s="88">
        <v>3037</v>
      </c>
      <c r="C369" s="86" t="s">
        <v>307</v>
      </c>
      <c r="D369" s="90">
        <v>2000.75</v>
      </c>
      <c r="E369" s="52">
        <f t="shared" si="10"/>
        <v>713.84000000000015</v>
      </c>
      <c r="F369" s="52">
        <f>IFERROR(VLOOKUP(B369,Plan1!B:D,3,0),"0,00")</f>
        <v>788.68</v>
      </c>
      <c r="G369" s="94">
        <v>498.23</v>
      </c>
      <c r="H369" s="52">
        <f t="shared" si="11"/>
        <v>1286.9099999999999</v>
      </c>
      <c r="I369" s="35" t="str">
        <f>VLOOKUP(B369,'FOLHA RESUMIDA'!C:D,2,0)</f>
        <v>JADON JORGE OLIVEIRA DA SILVA</v>
      </c>
    </row>
    <row r="370" spans="1:9">
      <c r="A370" s="88">
        <v>1</v>
      </c>
      <c r="B370" s="88">
        <v>3039</v>
      </c>
      <c r="C370" s="86" t="s">
        <v>308</v>
      </c>
      <c r="D370" s="90">
        <v>1572.83</v>
      </c>
      <c r="E370" s="52">
        <f t="shared" si="10"/>
        <v>634.43999999999994</v>
      </c>
      <c r="F370" s="52">
        <f>IFERROR(VLOOKUP(B370,Plan1!B:D,3,0),"0,00")</f>
        <v>534.76</v>
      </c>
      <c r="G370" s="94">
        <v>403.63</v>
      </c>
      <c r="H370" s="52">
        <f t="shared" si="11"/>
        <v>938.39</v>
      </c>
      <c r="I370" s="35" t="str">
        <f>VLOOKUP(B370,'FOLHA RESUMIDA'!C:D,2,0)</f>
        <v>CARLOS FREDERICO DOS SANTOS</v>
      </c>
    </row>
    <row r="371" spans="1:9">
      <c r="A371" s="88">
        <v>3</v>
      </c>
      <c r="B371" s="88">
        <v>3040</v>
      </c>
      <c r="C371" s="86" t="s">
        <v>309</v>
      </c>
      <c r="D371" s="90">
        <v>1849.35</v>
      </c>
      <c r="E371" s="52">
        <f t="shared" si="10"/>
        <v>502.98999999999978</v>
      </c>
      <c r="F371" s="52">
        <f>IFERROR(VLOOKUP(B371,Plan1!B:D,3,0),"0,00")</f>
        <v>534.76</v>
      </c>
      <c r="G371" s="94">
        <v>811.6</v>
      </c>
      <c r="H371" s="52">
        <f t="shared" si="11"/>
        <v>1346.3600000000001</v>
      </c>
      <c r="I371" s="35" t="str">
        <f>VLOOKUP(B371,'FOLHA RESUMIDA'!C:D,2,0)</f>
        <v>LORENA ESTHER L M CAVALCANTI</v>
      </c>
    </row>
    <row r="372" spans="1:9">
      <c r="A372" s="88">
        <v>1</v>
      </c>
      <c r="B372" s="88">
        <v>3044</v>
      </c>
      <c r="C372" s="86" t="s">
        <v>428</v>
      </c>
      <c r="D372" s="90">
        <v>3492.62</v>
      </c>
      <c r="E372" s="52">
        <f t="shared" si="10"/>
        <v>493.77999999999975</v>
      </c>
      <c r="F372" s="52">
        <f>IFERROR(VLOOKUP(B372,Plan1!B:D,3,0),"0,00")</f>
        <v>1187.49</v>
      </c>
      <c r="G372" s="94">
        <v>1811.35</v>
      </c>
      <c r="H372" s="52">
        <f t="shared" si="11"/>
        <v>2998.84</v>
      </c>
      <c r="I372" s="35" t="str">
        <f>VLOOKUP(B372,'FOLHA RESUMIDA'!C:D,2,0)</f>
        <v>THIANE NASCIMENTO PAIXAO</v>
      </c>
    </row>
    <row r="373" spans="1:9">
      <c r="A373" s="88">
        <v>37</v>
      </c>
      <c r="B373" s="88">
        <v>3045</v>
      </c>
      <c r="C373" s="86" t="s">
        <v>463</v>
      </c>
      <c r="D373" s="90">
        <v>4045.66</v>
      </c>
      <c r="E373" s="52">
        <f t="shared" si="10"/>
        <v>1535.42</v>
      </c>
      <c r="F373" s="52">
        <f>IFERROR(VLOOKUP(B373,Plan1!B:D,3,0),"0,00")</f>
        <v>1187.49</v>
      </c>
      <c r="G373" s="94">
        <v>1322.75</v>
      </c>
      <c r="H373" s="52">
        <f t="shared" si="11"/>
        <v>2510.2399999999998</v>
      </c>
      <c r="I373" s="35" t="str">
        <f>VLOOKUP(B373,'FOLHA RESUMIDA'!C:D,2,0)</f>
        <v>ANDRE VICTOR RODRIGUES FONSECA</v>
      </c>
    </row>
    <row r="374" spans="1:9">
      <c r="A374" s="88">
        <v>1</v>
      </c>
      <c r="B374" s="88">
        <v>3046</v>
      </c>
      <c r="C374" s="86" t="s">
        <v>482</v>
      </c>
      <c r="D374" s="90">
        <v>3769.14</v>
      </c>
      <c r="E374" s="52">
        <f t="shared" si="10"/>
        <v>610.2199999999998</v>
      </c>
      <c r="F374" s="52">
        <f>IFERROR(VLOOKUP(B374,Plan1!B:D,3,0),"0,00")</f>
        <v>1187.49</v>
      </c>
      <c r="G374" s="94">
        <v>1971.43</v>
      </c>
      <c r="H374" s="52">
        <f t="shared" si="11"/>
        <v>3158.92</v>
      </c>
      <c r="I374" s="35" t="str">
        <f>VLOOKUP(B374,'FOLHA RESUMIDA'!C:D,2,0)</f>
        <v>RONALDO GOMINHO BISPO FILHO</v>
      </c>
    </row>
    <row r="375" spans="1:9">
      <c r="A375" s="88">
        <v>1</v>
      </c>
      <c r="B375" s="88">
        <v>3047</v>
      </c>
      <c r="C375" s="86" t="s">
        <v>310</v>
      </c>
      <c r="D375" s="90">
        <v>2151.17</v>
      </c>
      <c r="E375" s="52">
        <f t="shared" si="10"/>
        <v>1823.79</v>
      </c>
      <c r="F375" s="52" t="str">
        <f>IFERROR(VLOOKUP(B375,Plan1!B:D,3,0),"0,00")</f>
        <v>0,00</v>
      </c>
      <c r="G375" s="94">
        <v>327.38</v>
      </c>
      <c r="H375" s="52">
        <f t="shared" si="11"/>
        <v>327.38</v>
      </c>
      <c r="I375" s="35" t="str">
        <f>VLOOKUP(B375,'FOLHA RESUMIDA'!C:D,2,0)</f>
        <v>SWEET GALLEGHER CAETANO COSTA</v>
      </c>
    </row>
    <row r="376" spans="1:9">
      <c r="A376" s="88">
        <v>1</v>
      </c>
      <c r="B376" s="88">
        <v>3049</v>
      </c>
      <c r="C376" s="86" t="s">
        <v>311</v>
      </c>
      <c r="D376" s="90">
        <v>4730.46</v>
      </c>
      <c r="E376" s="52">
        <f t="shared" si="10"/>
        <v>2277.69</v>
      </c>
      <c r="F376" s="52">
        <f>IFERROR(VLOOKUP(B376,Plan1!B:D,3,0),"0,00")</f>
        <v>1608.36</v>
      </c>
      <c r="G376" s="94">
        <v>844.41</v>
      </c>
      <c r="H376" s="52">
        <f t="shared" si="11"/>
        <v>2452.77</v>
      </c>
      <c r="I376" s="35" t="str">
        <f>VLOOKUP(B376,'FOLHA RESUMIDA'!C:D,2,0)</f>
        <v>DEBORA GUEDES NERES</v>
      </c>
    </row>
    <row r="377" spans="1:9">
      <c r="A377" s="88">
        <v>1</v>
      </c>
      <c r="B377" s="88">
        <v>3052</v>
      </c>
      <c r="C377" s="86" t="s">
        <v>312</v>
      </c>
      <c r="D377" s="90">
        <v>4763.66</v>
      </c>
      <c r="E377" s="52">
        <f t="shared" si="10"/>
        <v>843.38999999999942</v>
      </c>
      <c r="F377" s="52">
        <f>IFERROR(VLOOKUP(B377,Plan1!B:D,3,0),"0,00")</f>
        <v>1619.64</v>
      </c>
      <c r="G377" s="94">
        <v>2300.63</v>
      </c>
      <c r="H377" s="52">
        <f t="shared" si="11"/>
        <v>3920.2700000000004</v>
      </c>
      <c r="I377" s="35" t="str">
        <f>VLOOKUP(B377,'FOLHA RESUMIDA'!C:D,2,0)</f>
        <v>LEIDIANE CARLA L DE OLIVEIRA</v>
      </c>
    </row>
    <row r="378" spans="1:9">
      <c r="A378" s="88">
        <v>50</v>
      </c>
      <c r="B378" s="88">
        <v>3055</v>
      </c>
      <c r="C378" s="86" t="s">
        <v>474</v>
      </c>
      <c r="D378" s="90">
        <v>3492.62</v>
      </c>
      <c r="E378" s="52">
        <f t="shared" si="10"/>
        <v>905.38999999999987</v>
      </c>
      <c r="F378" s="52">
        <f>IFERROR(VLOOKUP(B378,Plan1!B:D,3,0),"0,00")</f>
        <v>1187.49</v>
      </c>
      <c r="G378" s="94">
        <v>1399.74</v>
      </c>
      <c r="H378" s="52">
        <f t="shared" si="11"/>
        <v>2587.23</v>
      </c>
      <c r="I378" s="35" t="str">
        <f>VLOOKUP(B378,'FOLHA RESUMIDA'!C:D,2,0)</f>
        <v>ANA PAULA SABINO L DE SOUZA</v>
      </c>
    </row>
    <row r="379" spans="1:9">
      <c r="A379" s="88">
        <v>1</v>
      </c>
      <c r="B379" s="88">
        <v>3057</v>
      </c>
      <c r="C379" s="86" t="s">
        <v>313</v>
      </c>
      <c r="D379" s="90">
        <v>1705.85</v>
      </c>
      <c r="E379" s="52">
        <f t="shared" si="10"/>
        <v>177.98000000000002</v>
      </c>
      <c r="F379" s="52">
        <f>IFERROR(VLOOKUP(B379,Plan1!B:D,3,0),"0,00")</f>
        <v>534.76</v>
      </c>
      <c r="G379" s="94">
        <v>993.11</v>
      </c>
      <c r="H379" s="52">
        <f t="shared" si="11"/>
        <v>1527.87</v>
      </c>
      <c r="I379" s="35" t="str">
        <f>VLOOKUP(B379,'FOLHA RESUMIDA'!C:D,2,0)</f>
        <v>YANNE TALITA PEREIRA CALIXTO</v>
      </c>
    </row>
    <row r="380" spans="1:9">
      <c r="A380" s="88">
        <v>1</v>
      </c>
      <c r="B380" s="88">
        <v>3061</v>
      </c>
      <c r="C380" s="86" t="s">
        <v>314</v>
      </c>
      <c r="D380" s="90">
        <v>2271.87</v>
      </c>
      <c r="E380" s="52">
        <f t="shared" si="10"/>
        <v>919.9699999999998</v>
      </c>
      <c r="F380" s="52">
        <f>IFERROR(VLOOKUP(B380,Plan1!B:D,3,0),"0,00")</f>
        <v>534.76</v>
      </c>
      <c r="G380" s="94">
        <v>817.14</v>
      </c>
      <c r="H380" s="52">
        <f t="shared" si="11"/>
        <v>1351.9</v>
      </c>
      <c r="I380" s="35" t="str">
        <f>VLOOKUP(B380,'FOLHA RESUMIDA'!C:D,2,0)</f>
        <v>JOAO VICTOR RIBEIRO</v>
      </c>
    </row>
    <row r="381" spans="1:9">
      <c r="A381" s="88">
        <v>1</v>
      </c>
      <c r="B381" s="88">
        <v>3062</v>
      </c>
      <c r="C381" s="86" t="s">
        <v>315</v>
      </c>
      <c r="D381" s="90">
        <v>1465.61</v>
      </c>
      <c r="E381" s="52">
        <f t="shared" si="10"/>
        <v>663.28</v>
      </c>
      <c r="F381" s="52">
        <f>IFERROR(VLOOKUP(B381,Plan1!B:D,3,0),"0,00")</f>
        <v>364.82</v>
      </c>
      <c r="G381" s="94">
        <v>437.51</v>
      </c>
      <c r="H381" s="52">
        <f t="shared" si="11"/>
        <v>802.32999999999993</v>
      </c>
      <c r="I381" s="35" t="str">
        <f>VLOOKUP(B381,'FOLHA RESUMIDA'!C:D,2,0)</f>
        <v>GRAZIELE MARIA DA SILVA</v>
      </c>
    </row>
    <row r="382" spans="1:9">
      <c r="A382" s="88">
        <v>1</v>
      </c>
      <c r="B382" s="88">
        <v>3063</v>
      </c>
      <c r="C382" s="86" t="s">
        <v>316</v>
      </c>
      <c r="D382" s="90">
        <v>1849.36</v>
      </c>
      <c r="E382" s="52">
        <f t="shared" si="10"/>
        <v>565.45000000000005</v>
      </c>
      <c r="F382" s="52">
        <f>IFERROR(VLOOKUP(B382,Plan1!B:D,3,0),"0,00")</f>
        <v>534.77</v>
      </c>
      <c r="G382" s="94">
        <v>749.14</v>
      </c>
      <c r="H382" s="52">
        <f t="shared" si="11"/>
        <v>1283.9099999999999</v>
      </c>
      <c r="I382" s="35" t="str">
        <f>VLOOKUP(B382,'FOLHA RESUMIDA'!C:D,2,0)</f>
        <v>DEYBISON AFONSO PEREIRA</v>
      </c>
    </row>
    <row r="383" spans="1:9">
      <c r="A383" s="88">
        <v>1</v>
      </c>
      <c r="B383" s="88">
        <v>3066</v>
      </c>
      <c r="C383" s="86" t="s">
        <v>317</v>
      </c>
      <c r="D383" s="90">
        <v>3844.27</v>
      </c>
      <c r="E383" s="52">
        <f t="shared" si="10"/>
        <v>641.32999999999993</v>
      </c>
      <c r="F383" s="52">
        <f>IFERROR(VLOOKUP(B383,Plan1!B:D,3,0),"0,00")</f>
        <v>1307.05</v>
      </c>
      <c r="G383" s="94">
        <v>1895.89</v>
      </c>
      <c r="H383" s="52">
        <f t="shared" si="11"/>
        <v>3202.94</v>
      </c>
      <c r="I383" s="35" t="str">
        <f>VLOOKUP(B383,'FOLHA RESUMIDA'!C:D,2,0)</f>
        <v>GENIVAL F DA SILVA JUNIOR</v>
      </c>
    </row>
    <row r="384" spans="1:9">
      <c r="A384" s="88">
        <v>1</v>
      </c>
      <c r="B384" s="88">
        <v>3067</v>
      </c>
      <c r="C384" s="86" t="s">
        <v>318</v>
      </c>
      <c r="D384" s="90">
        <v>1572.83</v>
      </c>
      <c r="E384" s="52">
        <f t="shared" si="10"/>
        <v>822.27</v>
      </c>
      <c r="F384" s="52">
        <f>IFERROR(VLOOKUP(B384,Plan1!B:D,3,0),"0,00")</f>
        <v>534.76</v>
      </c>
      <c r="G384" s="94">
        <v>215.8</v>
      </c>
      <c r="H384" s="52">
        <f t="shared" si="11"/>
        <v>750.56</v>
      </c>
      <c r="I384" s="35" t="str">
        <f>VLOOKUP(B384,'FOLHA RESUMIDA'!C:D,2,0)</f>
        <v>EMANUELA AMELIA DE A  AGUIAR</v>
      </c>
    </row>
    <row r="385" spans="1:9">
      <c r="A385" s="88">
        <v>51</v>
      </c>
      <c r="B385" s="88">
        <v>3069</v>
      </c>
      <c r="C385" s="86" t="s">
        <v>423</v>
      </c>
      <c r="D385" s="90">
        <v>2304.84</v>
      </c>
      <c r="E385" s="52">
        <f t="shared" si="10"/>
        <v>909.3900000000001</v>
      </c>
      <c r="F385" s="52">
        <f>IFERROR(VLOOKUP(B385,Plan1!B:D,3,0),"0,00")</f>
        <v>595.61</v>
      </c>
      <c r="G385" s="94">
        <v>799.84</v>
      </c>
      <c r="H385" s="52">
        <f t="shared" si="11"/>
        <v>1395.45</v>
      </c>
      <c r="I385" s="35" t="str">
        <f>VLOOKUP(B385,'FOLHA RESUMIDA'!C:D,2,0)</f>
        <v>ANDRE LUIS MOTA PIRES</v>
      </c>
    </row>
    <row r="386" spans="1:9">
      <c r="A386" s="88">
        <v>1</v>
      </c>
      <c r="B386" s="88">
        <v>3080</v>
      </c>
      <c r="C386" s="86" t="s">
        <v>319</v>
      </c>
      <c r="D386" s="90">
        <v>2736.54</v>
      </c>
      <c r="E386" s="52">
        <f t="shared" si="10"/>
        <v>293.86999999999989</v>
      </c>
      <c r="F386" s="52">
        <f>IFERROR(VLOOKUP(B386,Plan1!B:D,3,0),"0,00")</f>
        <v>930.42</v>
      </c>
      <c r="G386" s="94">
        <v>1512.25</v>
      </c>
      <c r="H386" s="52">
        <f t="shared" si="11"/>
        <v>2442.67</v>
      </c>
      <c r="I386" s="35" t="str">
        <f>VLOOKUP(B386,'FOLHA RESUMIDA'!C:D,2,0)</f>
        <v>ALICE JULIANA X DE PONTES</v>
      </c>
    </row>
    <row r="387" spans="1:9">
      <c r="A387" s="88">
        <v>1</v>
      </c>
      <c r="B387" s="88">
        <v>3081</v>
      </c>
      <c r="C387" s="86" t="s">
        <v>320</v>
      </c>
      <c r="D387" s="90">
        <v>1265.98</v>
      </c>
      <c r="E387" s="52">
        <f t="shared" si="10"/>
        <v>273.57999999999993</v>
      </c>
      <c r="F387" s="52">
        <f>IFERROR(VLOOKUP(B387,Plan1!B:D,3,0),"0,00")</f>
        <v>430.43</v>
      </c>
      <c r="G387" s="94">
        <v>561.97</v>
      </c>
      <c r="H387" s="52">
        <f t="shared" si="11"/>
        <v>992.40000000000009</v>
      </c>
      <c r="I387" s="35" t="str">
        <f>VLOOKUP(B387,'FOLHA RESUMIDA'!C:D,2,0)</f>
        <v>MAILTON NOBRE DE MEDEIROS</v>
      </c>
    </row>
    <row r="388" spans="1:9">
      <c r="A388" s="88">
        <v>1</v>
      </c>
      <c r="B388" s="88">
        <v>3084</v>
      </c>
      <c r="C388" s="86" t="s">
        <v>321</v>
      </c>
      <c r="D388" s="90">
        <v>1684.82</v>
      </c>
      <c r="E388" s="52">
        <f t="shared" si="10"/>
        <v>155.62999999999988</v>
      </c>
      <c r="F388" s="52">
        <f>IFERROR(VLOOKUP(B388,Plan1!B:D,3,0),"0,00")</f>
        <v>534.76</v>
      </c>
      <c r="G388" s="94">
        <v>994.43</v>
      </c>
      <c r="H388" s="52">
        <f t="shared" si="11"/>
        <v>1529.19</v>
      </c>
      <c r="I388" s="35" t="str">
        <f>VLOOKUP(B388,'FOLHA RESUMIDA'!C:D,2,0)</f>
        <v>NATHALIA V DE A ITAPARICA</v>
      </c>
    </row>
    <row r="389" spans="1:9">
      <c r="A389" s="88">
        <v>1</v>
      </c>
      <c r="B389" s="88">
        <v>3085</v>
      </c>
      <c r="C389" s="86" t="s">
        <v>322</v>
      </c>
      <c r="D389" s="90">
        <v>1885.61</v>
      </c>
      <c r="E389" s="52">
        <f t="shared" si="10"/>
        <v>276.61999999999989</v>
      </c>
      <c r="F389" s="52">
        <f>IFERROR(VLOOKUP(B389,Plan1!B:D,3,0),"0,00")</f>
        <v>534.76</v>
      </c>
      <c r="G389" s="94">
        <v>1074.23</v>
      </c>
      <c r="H389" s="52">
        <f t="shared" si="11"/>
        <v>1608.99</v>
      </c>
      <c r="I389" s="35" t="str">
        <f>VLOOKUP(B389,'FOLHA RESUMIDA'!C:D,2,0)</f>
        <v>IVO LOURENCO DA SILVA</v>
      </c>
    </row>
    <row r="390" spans="1:9">
      <c r="A390" s="88">
        <v>1</v>
      </c>
      <c r="B390" s="88">
        <v>3086</v>
      </c>
      <c r="C390" s="86" t="s">
        <v>424</v>
      </c>
      <c r="D390" s="90">
        <v>3492.62</v>
      </c>
      <c r="E390" s="52">
        <f t="shared" ref="E390:E453" si="12">D390-H390</f>
        <v>535.89999999999964</v>
      </c>
      <c r="F390" s="52">
        <f>IFERROR(VLOOKUP(B390,Plan1!B:D,3,0),"0,00")</f>
        <v>1187.49</v>
      </c>
      <c r="G390" s="94">
        <v>1769.23</v>
      </c>
      <c r="H390" s="52">
        <f t="shared" ref="H390:H453" si="13">F390+G390</f>
        <v>2956.7200000000003</v>
      </c>
      <c r="I390" s="35" t="str">
        <f>VLOOKUP(B390,'FOLHA RESUMIDA'!C:D,2,0)</f>
        <v>DIMAS CARDOSO CAMPOS</v>
      </c>
    </row>
    <row r="391" spans="1:9">
      <c r="A391" s="88">
        <v>1</v>
      </c>
      <c r="B391" s="88">
        <v>3092</v>
      </c>
      <c r="C391" s="86" t="s">
        <v>323</v>
      </c>
      <c r="D391" s="90">
        <v>17716.64</v>
      </c>
      <c r="E391" s="52">
        <f t="shared" si="12"/>
        <v>8353.7599999999984</v>
      </c>
      <c r="F391" s="52">
        <f>IFERROR(VLOOKUP(B391,Plan1!B:D,3,0),"0,00")</f>
        <v>4503.6000000000004</v>
      </c>
      <c r="G391" s="94">
        <v>4859.28</v>
      </c>
      <c r="H391" s="52">
        <f t="shared" si="13"/>
        <v>9362.880000000001</v>
      </c>
      <c r="I391" s="35" t="str">
        <f>VLOOKUP(B391,'FOLHA RESUMIDA'!C:D,2,0)</f>
        <v>BETY ANNE DE A S CORDULA</v>
      </c>
    </row>
    <row r="392" spans="1:9">
      <c r="A392" s="88">
        <v>1</v>
      </c>
      <c r="B392" s="88">
        <v>3112</v>
      </c>
      <c r="C392" s="86" t="s">
        <v>324</v>
      </c>
      <c r="D392" s="90">
        <v>1572.83</v>
      </c>
      <c r="E392" s="52">
        <f t="shared" si="12"/>
        <v>967.26</v>
      </c>
      <c r="F392" s="52">
        <f>IFERROR(VLOOKUP(B392,Plan1!B:D,3,0),"0,00")</f>
        <v>534.76</v>
      </c>
      <c r="G392" s="94">
        <v>70.81</v>
      </c>
      <c r="H392" s="52">
        <f t="shared" si="13"/>
        <v>605.56999999999994</v>
      </c>
      <c r="I392" s="35" t="str">
        <f>VLOOKUP(B392,'FOLHA RESUMIDA'!C:D,2,0)</f>
        <v>DIEGO SCHMITH OLIVEIRA DE LIMA</v>
      </c>
    </row>
    <row r="393" spans="1:9">
      <c r="A393" s="88">
        <v>1</v>
      </c>
      <c r="B393" s="88">
        <v>3113</v>
      </c>
      <c r="C393" s="86" t="s">
        <v>325</v>
      </c>
      <c r="D393" s="90">
        <v>1572.83</v>
      </c>
      <c r="E393" s="52">
        <f t="shared" si="12"/>
        <v>466.77</v>
      </c>
      <c r="F393" s="52">
        <f>IFERROR(VLOOKUP(B393,Plan1!B:D,3,0),"0,00")</f>
        <v>534.76</v>
      </c>
      <c r="G393" s="94">
        <v>571.29999999999995</v>
      </c>
      <c r="H393" s="52">
        <f t="shared" si="13"/>
        <v>1106.06</v>
      </c>
      <c r="I393" s="35" t="str">
        <f>VLOOKUP(B393,'FOLHA RESUMIDA'!C:D,2,0)</f>
        <v>CYNTHIA MARIA REGIS SIQUEIRA</v>
      </c>
    </row>
    <row r="394" spans="1:9">
      <c r="A394" s="88">
        <v>1</v>
      </c>
      <c r="B394" s="88">
        <v>3132</v>
      </c>
      <c r="C394" s="86" t="s">
        <v>326</v>
      </c>
      <c r="D394" s="90">
        <v>2897.91</v>
      </c>
      <c r="E394" s="52">
        <f t="shared" si="12"/>
        <v>2228.27</v>
      </c>
      <c r="F394" s="52" t="str">
        <f>IFERROR(VLOOKUP(B394,Plan1!B:D,3,0),"0,00")</f>
        <v>0,00</v>
      </c>
      <c r="G394" s="94">
        <v>669.64</v>
      </c>
      <c r="H394" s="52">
        <f t="shared" si="13"/>
        <v>669.64</v>
      </c>
      <c r="I394" s="35" t="str">
        <f>VLOOKUP(B394,'FOLHA RESUMIDA'!C:D,2,0)</f>
        <v>TALITA ANDREIA MARTINS GONZAGA</v>
      </c>
    </row>
    <row r="395" spans="1:9">
      <c r="A395" s="88">
        <v>1</v>
      </c>
      <c r="B395" s="88">
        <v>3134</v>
      </c>
      <c r="C395" s="86" t="s">
        <v>327</v>
      </c>
      <c r="D395" s="90">
        <v>1938.44</v>
      </c>
      <c r="E395" s="52">
        <f t="shared" si="12"/>
        <v>161.04999999999995</v>
      </c>
      <c r="F395" s="52">
        <f>IFERROR(VLOOKUP(B395,Plan1!B:D,3,0),"0,00")</f>
        <v>534.76</v>
      </c>
      <c r="G395" s="94">
        <v>1242.6300000000001</v>
      </c>
      <c r="H395" s="52">
        <f t="shared" si="13"/>
        <v>1777.39</v>
      </c>
      <c r="I395" s="35" t="str">
        <f>VLOOKUP(B395,'FOLHA RESUMIDA'!C:D,2,0)</f>
        <v>ESTEVAN DE ALMEIDA FALCAO</v>
      </c>
    </row>
    <row r="396" spans="1:9">
      <c r="A396" s="88">
        <v>1</v>
      </c>
      <c r="B396" s="88">
        <v>3135</v>
      </c>
      <c r="C396" s="86" t="s">
        <v>328</v>
      </c>
      <c r="D396" s="90">
        <v>5006.9799999999996</v>
      </c>
      <c r="E396" s="52">
        <f t="shared" si="12"/>
        <v>918.72999999999956</v>
      </c>
      <c r="F396" s="52">
        <f>IFERROR(VLOOKUP(B396,Plan1!B:D,3,0),"0,00")</f>
        <v>1608.36</v>
      </c>
      <c r="G396" s="94">
        <v>2479.89</v>
      </c>
      <c r="H396" s="52">
        <f t="shared" si="13"/>
        <v>4088.25</v>
      </c>
      <c r="I396" s="35" t="str">
        <f>VLOOKUP(B396,'FOLHA RESUMIDA'!C:D,2,0)</f>
        <v>RAFAEL DE MENEZES E S PIRES</v>
      </c>
    </row>
    <row r="397" spans="1:9">
      <c r="A397" s="88">
        <v>1</v>
      </c>
      <c r="B397" s="88">
        <v>3136</v>
      </c>
      <c r="C397" s="86" t="s">
        <v>329</v>
      </c>
      <c r="D397" s="90">
        <v>2680.56</v>
      </c>
      <c r="E397" s="52">
        <f t="shared" si="12"/>
        <v>509.63999999999987</v>
      </c>
      <c r="F397" s="52">
        <f>IFERROR(VLOOKUP(B397,Plan1!B:D,3,0),"0,00")</f>
        <v>911.39</v>
      </c>
      <c r="G397" s="94">
        <v>1259.53</v>
      </c>
      <c r="H397" s="52">
        <f t="shared" si="13"/>
        <v>2170.92</v>
      </c>
      <c r="I397" s="35" t="str">
        <f>VLOOKUP(B397,'FOLHA RESUMIDA'!C:D,2,0)</f>
        <v>ALEXANDER BEZERRA</v>
      </c>
    </row>
    <row r="398" spans="1:9">
      <c r="A398" s="88">
        <v>1</v>
      </c>
      <c r="B398" s="88">
        <v>3137</v>
      </c>
      <c r="C398" s="86" t="s">
        <v>330</v>
      </c>
      <c r="D398" s="90">
        <v>1849.35</v>
      </c>
      <c r="E398" s="52">
        <f t="shared" si="12"/>
        <v>516.54999999999995</v>
      </c>
      <c r="F398" s="52">
        <f>IFERROR(VLOOKUP(B398,Plan1!B:D,3,0),"0,00")</f>
        <v>534.76</v>
      </c>
      <c r="G398" s="94">
        <v>798.04</v>
      </c>
      <c r="H398" s="52">
        <f t="shared" si="13"/>
        <v>1332.8</v>
      </c>
      <c r="I398" s="35" t="str">
        <f>VLOOKUP(B398,'FOLHA RESUMIDA'!C:D,2,0)</f>
        <v>JULIANA DE BARROS S LOPES DIAS</v>
      </c>
    </row>
    <row r="399" spans="1:9">
      <c r="A399" s="88">
        <v>1</v>
      </c>
      <c r="B399" s="88">
        <v>3138</v>
      </c>
      <c r="C399" s="86" t="s">
        <v>331</v>
      </c>
      <c r="D399" s="90">
        <v>2281.7800000000002</v>
      </c>
      <c r="E399" s="52">
        <f t="shared" si="12"/>
        <v>636.51000000000022</v>
      </c>
      <c r="F399" s="52">
        <f>IFERROR(VLOOKUP(B399,Plan1!B:D,3,0),"0,00")</f>
        <v>775.81</v>
      </c>
      <c r="G399" s="94">
        <v>869.46</v>
      </c>
      <c r="H399" s="52">
        <f t="shared" si="13"/>
        <v>1645.27</v>
      </c>
      <c r="I399" s="35" t="str">
        <f>VLOOKUP(B399,'FOLHA RESUMIDA'!C:D,2,0)</f>
        <v>MANUELA SILVA DE LIMA B DA PAZ</v>
      </c>
    </row>
    <row r="400" spans="1:9">
      <c r="A400" s="88">
        <v>1</v>
      </c>
      <c r="B400" s="88">
        <v>3139</v>
      </c>
      <c r="C400" s="86" t="s">
        <v>332</v>
      </c>
      <c r="D400" s="90">
        <v>1572.96</v>
      </c>
      <c r="E400" s="52">
        <f t="shared" si="12"/>
        <v>335.76</v>
      </c>
      <c r="F400" s="52">
        <f>IFERROR(VLOOKUP(B400,Plan1!B:D,3,0),"0,00")</f>
        <v>534.76</v>
      </c>
      <c r="G400" s="94">
        <v>702.44</v>
      </c>
      <c r="H400" s="52">
        <f t="shared" si="13"/>
        <v>1237.2</v>
      </c>
      <c r="I400" s="35" t="str">
        <f>VLOOKUP(B400,'FOLHA RESUMIDA'!C:D,2,0)</f>
        <v>JOAO ROBERTO  MACHADO ARAUJO</v>
      </c>
    </row>
    <row r="401" spans="1:13">
      <c r="A401" s="88">
        <v>1</v>
      </c>
      <c r="B401" s="88">
        <v>3141</v>
      </c>
      <c r="C401" s="86" t="s">
        <v>333</v>
      </c>
      <c r="D401" s="90">
        <v>1572.83</v>
      </c>
      <c r="E401" s="52">
        <f t="shared" si="12"/>
        <v>292.38999999999987</v>
      </c>
      <c r="F401" s="52">
        <f>IFERROR(VLOOKUP(B401,Plan1!B:D,3,0),"0,00")</f>
        <v>534.76</v>
      </c>
      <c r="G401" s="94">
        <v>745.68</v>
      </c>
      <c r="H401" s="52">
        <f t="shared" si="13"/>
        <v>1280.44</v>
      </c>
      <c r="I401" s="35" t="str">
        <f>VLOOKUP(B401,'FOLHA RESUMIDA'!C:D,2,0)</f>
        <v>LIVIA QUEIROZ DE OLIVEIRA</v>
      </c>
    </row>
    <row r="402" spans="1:13">
      <c r="A402" s="88">
        <v>1</v>
      </c>
      <c r="B402" s="88">
        <v>3147</v>
      </c>
      <c r="C402" s="86" t="s">
        <v>334</v>
      </c>
      <c r="D402" s="90">
        <v>1602.49</v>
      </c>
      <c r="E402" s="52">
        <f t="shared" si="12"/>
        <v>641.74</v>
      </c>
      <c r="F402" s="52">
        <f>IFERROR(VLOOKUP(B402,Plan1!B:D,3,0),"0,00")</f>
        <v>364.82</v>
      </c>
      <c r="G402" s="94">
        <v>595.92999999999995</v>
      </c>
      <c r="H402" s="52">
        <f t="shared" si="13"/>
        <v>960.75</v>
      </c>
      <c r="I402" s="35" t="str">
        <f>VLOOKUP(B402,'FOLHA RESUMIDA'!C:D,2,0)</f>
        <v>ALZENIRA PEREIRA DA SILVA</v>
      </c>
    </row>
    <row r="403" spans="1:13">
      <c r="A403" s="88">
        <v>1</v>
      </c>
      <c r="B403" s="88">
        <v>3150</v>
      </c>
      <c r="C403" s="86" t="s">
        <v>335</v>
      </c>
      <c r="D403" s="90">
        <v>1368.67</v>
      </c>
      <c r="E403" s="52">
        <f t="shared" si="12"/>
        <v>1368.67</v>
      </c>
      <c r="F403" s="52" t="str">
        <f>IFERROR(VLOOKUP(B403,Plan1!B:D,3,0),"0,00")</f>
        <v>0,00</v>
      </c>
      <c r="G403" s="94">
        <v>0</v>
      </c>
      <c r="H403" s="52">
        <f t="shared" si="13"/>
        <v>0</v>
      </c>
      <c r="I403" s="35" t="str">
        <f>VLOOKUP(B403,'FOLHA RESUMIDA'!C:D,2,0)</f>
        <v>BRUNA ALVES DE SOUSA</v>
      </c>
    </row>
    <row r="404" spans="1:13">
      <c r="A404" s="88">
        <v>1</v>
      </c>
      <c r="B404" s="88">
        <v>3152</v>
      </c>
      <c r="C404" s="86" t="s">
        <v>336</v>
      </c>
      <c r="D404" s="90">
        <v>1714.47</v>
      </c>
      <c r="E404" s="52">
        <f t="shared" si="12"/>
        <v>958.54</v>
      </c>
      <c r="F404" s="52">
        <f>IFERROR(VLOOKUP(B404,Plan1!B:D,3,0),"0,00")</f>
        <v>364.82</v>
      </c>
      <c r="G404" s="94">
        <v>391.11</v>
      </c>
      <c r="H404" s="52">
        <f t="shared" si="13"/>
        <v>755.93000000000006</v>
      </c>
      <c r="I404" s="35" t="str">
        <f>VLOOKUP(B404,'FOLHA RESUMIDA'!C:D,2,0)</f>
        <v>DANIEL CIRILO DOS SANTOS</v>
      </c>
    </row>
    <row r="405" spans="1:13">
      <c r="A405" s="88">
        <v>1</v>
      </c>
      <c r="B405" s="88">
        <v>3154</v>
      </c>
      <c r="C405" s="86" t="s">
        <v>337</v>
      </c>
      <c r="D405" s="90">
        <v>1326.88</v>
      </c>
      <c r="E405" s="52">
        <f t="shared" si="12"/>
        <v>534.59000000000015</v>
      </c>
      <c r="F405" s="52">
        <f>IFERROR(VLOOKUP(B405,Plan1!B:D,3,0),"0,00")</f>
        <v>364.82</v>
      </c>
      <c r="G405" s="94">
        <v>427.47</v>
      </c>
      <c r="H405" s="52">
        <f t="shared" si="13"/>
        <v>792.29</v>
      </c>
      <c r="I405" s="35" t="str">
        <f>VLOOKUP(B405,'FOLHA RESUMIDA'!C:D,2,0)</f>
        <v>DANIELLE D O A DE MIRANDA</v>
      </c>
    </row>
    <row r="406" spans="1:13">
      <c r="A406" s="88">
        <v>1</v>
      </c>
      <c r="B406" s="88">
        <v>3155</v>
      </c>
      <c r="C406" s="86" t="s">
        <v>338</v>
      </c>
      <c r="D406" s="90">
        <v>6070.82</v>
      </c>
      <c r="E406" s="52">
        <f t="shared" si="12"/>
        <v>1841.3899999999994</v>
      </c>
      <c r="F406" s="52">
        <f>IFERROR(VLOOKUP(B406,Plan1!B:D,3,0),"0,00")</f>
        <v>1619.64</v>
      </c>
      <c r="G406" s="94">
        <v>2609.79</v>
      </c>
      <c r="H406" s="52">
        <f t="shared" si="13"/>
        <v>4229.43</v>
      </c>
      <c r="I406" s="35" t="str">
        <f>VLOOKUP(B406,'FOLHA RESUMIDA'!C:D,2,0)</f>
        <v>DANIELLY R C DE LIRA</v>
      </c>
    </row>
    <row r="407" spans="1:13">
      <c r="A407" s="88">
        <v>1</v>
      </c>
      <c r="B407" s="88">
        <v>3156</v>
      </c>
      <c r="C407" s="86" t="s">
        <v>339</v>
      </c>
      <c r="D407" s="90">
        <v>1443.87</v>
      </c>
      <c r="E407" s="52">
        <f t="shared" si="12"/>
        <v>1079.05</v>
      </c>
      <c r="F407" s="52">
        <f>IFERROR(VLOOKUP(B407,Plan1!B:D,3,0),"0,00")</f>
        <v>364.82</v>
      </c>
      <c r="G407" s="94">
        <v>0</v>
      </c>
      <c r="H407" s="52">
        <f t="shared" si="13"/>
        <v>364.82</v>
      </c>
      <c r="I407" s="35" t="str">
        <f>VLOOKUP(B407,'FOLHA RESUMIDA'!C:D,2,0)</f>
        <v>GILVANEIDE LAURENTINO MARTINS</v>
      </c>
    </row>
    <row r="408" spans="1:13">
      <c r="A408" s="88">
        <v>1</v>
      </c>
      <c r="B408" s="88">
        <v>3158</v>
      </c>
      <c r="C408" s="86" t="s">
        <v>340</v>
      </c>
      <c r="D408" s="90">
        <v>7144.74</v>
      </c>
      <c r="E408" s="52">
        <f t="shared" si="12"/>
        <v>3698.5199999999995</v>
      </c>
      <c r="F408" s="52">
        <f>IFERROR(VLOOKUP(B408,Plan1!B:D,3,0),"0,00")</f>
        <v>1619.64</v>
      </c>
      <c r="G408" s="94">
        <v>1826.58</v>
      </c>
      <c r="H408" s="52">
        <f t="shared" si="13"/>
        <v>3446.2200000000003</v>
      </c>
      <c r="I408" s="35" t="str">
        <f>VLOOKUP(B408,'FOLHA RESUMIDA'!C:D,2,0)</f>
        <v>HYWRE CESAR DE BRITO PINTO</v>
      </c>
    </row>
    <row r="409" spans="1:13">
      <c r="A409" s="88">
        <v>1</v>
      </c>
      <c r="B409" s="88">
        <v>3159</v>
      </c>
      <c r="C409" s="86" t="s">
        <v>341</v>
      </c>
      <c r="D409" s="90">
        <v>1572.83</v>
      </c>
      <c r="E409" s="52">
        <f t="shared" si="12"/>
        <v>241.27999999999997</v>
      </c>
      <c r="F409" s="52">
        <f>IFERROR(VLOOKUP(B409,Plan1!B:D,3,0),"0,00")</f>
        <v>534.76</v>
      </c>
      <c r="G409" s="94">
        <v>796.79</v>
      </c>
      <c r="H409" s="52">
        <f t="shared" si="13"/>
        <v>1331.55</v>
      </c>
      <c r="I409" s="35" t="str">
        <f>VLOOKUP(B409,'FOLHA RESUMIDA'!C:D,2,0)</f>
        <v>JOSE ELIVELTON G DE OLIVEIRA</v>
      </c>
    </row>
    <row r="410" spans="1:13">
      <c r="A410" s="88">
        <v>1</v>
      </c>
      <c r="B410" s="88">
        <v>3160</v>
      </c>
      <c r="C410" s="86" t="s">
        <v>342</v>
      </c>
      <c r="D410" s="90">
        <v>1572.83</v>
      </c>
      <c r="E410" s="52">
        <f t="shared" si="12"/>
        <v>610.82999999999993</v>
      </c>
      <c r="F410" s="52">
        <f>IFERROR(VLOOKUP(B410,Plan1!B:D,3,0),"0,00")</f>
        <v>534.76</v>
      </c>
      <c r="G410" s="94">
        <v>427.24</v>
      </c>
      <c r="H410" s="52">
        <f t="shared" si="13"/>
        <v>962</v>
      </c>
      <c r="I410" s="35" t="str">
        <f>VLOOKUP(B410,'FOLHA RESUMIDA'!C:D,2,0)</f>
        <v>LUCIANNA NUNES LIRA</v>
      </c>
    </row>
    <row r="411" spans="1:13">
      <c r="A411" s="88">
        <v>1</v>
      </c>
      <c r="B411" s="88">
        <v>3164</v>
      </c>
      <c r="C411" s="86" t="s">
        <v>343</v>
      </c>
      <c r="D411" s="90">
        <v>1572.83</v>
      </c>
      <c r="E411" s="52">
        <f t="shared" si="12"/>
        <v>222.75</v>
      </c>
      <c r="F411" s="52">
        <f>IFERROR(VLOOKUP(B411,Plan1!B:D,3,0),"0,00")</f>
        <v>534.76</v>
      </c>
      <c r="G411" s="94">
        <v>815.32</v>
      </c>
      <c r="H411" s="52">
        <f t="shared" si="13"/>
        <v>1350.08</v>
      </c>
      <c r="I411" s="35" t="str">
        <f>VLOOKUP(B411,'FOLHA RESUMIDA'!C:D,2,0)</f>
        <v>MONIQUE FERRAZ PEREIRA</v>
      </c>
    </row>
    <row r="412" spans="1:13">
      <c r="A412" s="88">
        <v>1</v>
      </c>
      <c r="B412" s="88">
        <v>3165</v>
      </c>
      <c r="C412" s="86" t="s">
        <v>344</v>
      </c>
      <c r="D412" s="90">
        <v>1938.44</v>
      </c>
      <c r="E412" s="52">
        <f t="shared" si="12"/>
        <v>967.83</v>
      </c>
      <c r="F412" s="52">
        <f>IFERROR(VLOOKUP(B412,Plan1!B:D,3,0),"0,00")</f>
        <v>534.76</v>
      </c>
      <c r="G412" s="94">
        <v>435.85</v>
      </c>
      <c r="H412" s="52">
        <f t="shared" si="13"/>
        <v>970.61</v>
      </c>
      <c r="I412" s="35" t="str">
        <f>VLOOKUP(B412,'FOLHA RESUMIDA'!C:D,2,0)</f>
        <v>PATRICIA SERPA PEIXOTO</v>
      </c>
    </row>
    <row r="413" spans="1:13">
      <c r="A413" s="88">
        <v>1</v>
      </c>
      <c r="B413" s="88">
        <v>3167</v>
      </c>
      <c r="C413" s="86" t="s">
        <v>345</v>
      </c>
      <c r="D413" s="90">
        <v>12819.29</v>
      </c>
      <c r="E413" s="52">
        <f t="shared" si="12"/>
        <v>5948.5200000000013</v>
      </c>
      <c r="F413" s="52">
        <f>IFERROR(VLOOKUP(B413,Plan1!B:D,3,0),"0,00")</f>
        <v>2297.58</v>
      </c>
      <c r="G413" s="94">
        <v>4573.1899999999996</v>
      </c>
      <c r="H413" s="52">
        <f t="shared" si="13"/>
        <v>6870.7699999999995</v>
      </c>
      <c r="I413" s="35" t="str">
        <f>VLOOKUP(B413,'FOLHA RESUMIDA'!C:D,2,0)</f>
        <v>POLYANA BEZERRA SOUTO SANTOS</v>
      </c>
    </row>
    <row r="414" spans="1:13">
      <c r="A414" s="88">
        <v>1</v>
      </c>
      <c r="B414" s="88">
        <v>3169</v>
      </c>
      <c r="C414" s="86" t="s">
        <v>346</v>
      </c>
      <c r="D414" s="90">
        <v>1159.5999999999999</v>
      </c>
      <c r="E414" s="52">
        <f t="shared" si="12"/>
        <v>266.05999999999995</v>
      </c>
      <c r="F414" s="52">
        <f>IFERROR(VLOOKUP(B414,Plan1!B:D,3,0),"0,00")</f>
        <v>364.82</v>
      </c>
      <c r="G414" s="94">
        <v>528.72</v>
      </c>
      <c r="H414" s="52">
        <f t="shared" si="13"/>
        <v>893.54</v>
      </c>
      <c r="I414" s="35" t="str">
        <f>VLOOKUP(B414,'FOLHA RESUMIDA'!C:D,2,0)</f>
        <v>RENATA BEZERRA DA SILVA</v>
      </c>
    </row>
    <row r="415" spans="1:13" s="12" customFormat="1">
      <c r="A415" s="88">
        <v>1</v>
      </c>
      <c r="B415" s="88">
        <v>3171</v>
      </c>
      <c r="C415" s="86" t="s">
        <v>347</v>
      </c>
      <c r="D415" s="90">
        <v>2395.85</v>
      </c>
      <c r="E415" s="52">
        <f t="shared" si="12"/>
        <v>733.98</v>
      </c>
      <c r="F415" s="52">
        <f>IFERROR(VLOOKUP(B415,Plan1!B:D,3,0),"0,00")</f>
        <v>804.74</v>
      </c>
      <c r="G415" s="94">
        <v>857.13</v>
      </c>
      <c r="H415" s="52">
        <f t="shared" si="13"/>
        <v>1661.87</v>
      </c>
      <c r="I415" s="35" t="str">
        <f>VLOOKUP(B415,'FOLHA RESUMIDA'!C:D,2,0)</f>
        <v>ROSY KELLY LIMA DA S PIMENTEL</v>
      </c>
      <c r="L415" s="13"/>
      <c r="M415" s="13"/>
    </row>
    <row r="416" spans="1:13">
      <c r="A416" s="88">
        <v>1</v>
      </c>
      <c r="B416" s="88">
        <v>3172</v>
      </c>
      <c r="C416" s="86" t="s">
        <v>348</v>
      </c>
      <c r="D416" s="90">
        <v>1219.22</v>
      </c>
      <c r="E416" s="52">
        <f t="shared" si="12"/>
        <v>687.97</v>
      </c>
      <c r="F416" s="52" t="str">
        <f>IFERROR(VLOOKUP(B416,Plan1!B:D,3,0),"0,00")</f>
        <v>0,00</v>
      </c>
      <c r="G416" s="94">
        <v>531.25</v>
      </c>
      <c r="H416" s="52">
        <f t="shared" si="13"/>
        <v>531.25</v>
      </c>
      <c r="I416" s="35" t="str">
        <f>VLOOKUP(B416,'FOLHA RESUMIDA'!C:D,2,0)</f>
        <v>SAVIO BARCELOS DE MELO</v>
      </c>
    </row>
    <row r="417" spans="1:9">
      <c r="A417" s="88">
        <v>1</v>
      </c>
      <c r="B417" s="88">
        <v>3175</v>
      </c>
      <c r="C417" s="86" t="s">
        <v>349</v>
      </c>
      <c r="D417" s="90">
        <v>7399.71</v>
      </c>
      <c r="E417" s="52">
        <f t="shared" si="12"/>
        <v>2982.05</v>
      </c>
      <c r="F417" s="52">
        <f>IFERROR(VLOOKUP(B417,Plan1!B:D,3,0),"0,00")</f>
        <v>2297.58</v>
      </c>
      <c r="G417" s="94">
        <v>2120.08</v>
      </c>
      <c r="H417" s="52">
        <f t="shared" si="13"/>
        <v>4417.66</v>
      </c>
      <c r="I417" s="35" t="str">
        <f>VLOOKUP(B417,'FOLHA RESUMIDA'!C:D,2,0)</f>
        <v>VIVIANE SOARES DE JESUS</v>
      </c>
    </row>
    <row r="418" spans="1:9">
      <c r="A418" s="88">
        <v>1</v>
      </c>
      <c r="B418" s="88">
        <v>3177</v>
      </c>
      <c r="C418" s="86" t="s">
        <v>350</v>
      </c>
      <c r="D418" s="90">
        <v>6757.58</v>
      </c>
      <c r="E418" s="52">
        <f t="shared" si="12"/>
        <v>1682.7199999999993</v>
      </c>
      <c r="F418" s="52">
        <f>IFERROR(VLOOKUP(B418,Plan1!B:D,3,0),"0,00")</f>
        <v>2297.58</v>
      </c>
      <c r="G418" s="94">
        <v>2777.28</v>
      </c>
      <c r="H418" s="52">
        <f t="shared" si="13"/>
        <v>5074.8600000000006</v>
      </c>
      <c r="I418" s="35" t="str">
        <f>VLOOKUP(B418,'FOLHA RESUMIDA'!C:D,2,0)</f>
        <v>DEMOSTENES FIGUEIREDO DE SOUSA</v>
      </c>
    </row>
    <row r="419" spans="1:9">
      <c r="A419" s="88">
        <v>1</v>
      </c>
      <c r="B419" s="88">
        <v>3178</v>
      </c>
      <c r="C419" s="86" t="s">
        <v>351</v>
      </c>
      <c r="D419" s="90">
        <v>7014.76</v>
      </c>
      <c r="E419" s="52">
        <f t="shared" si="12"/>
        <v>1777.2600000000002</v>
      </c>
      <c r="F419" s="52">
        <f>IFERROR(VLOOKUP(B419,Plan1!B:D,3,0),"0,00")</f>
        <v>2554.7600000000002</v>
      </c>
      <c r="G419" s="94">
        <v>2682.74</v>
      </c>
      <c r="H419" s="52">
        <f t="shared" si="13"/>
        <v>5237.5</v>
      </c>
      <c r="I419" s="35" t="str">
        <f>VLOOKUP(B419,'FOLHA RESUMIDA'!C:D,2,0)</f>
        <v>HOSANA SUELEM S DE MIRANDA</v>
      </c>
    </row>
    <row r="420" spans="1:9">
      <c r="A420" s="88">
        <v>1</v>
      </c>
      <c r="B420" s="88">
        <v>3180</v>
      </c>
      <c r="C420" s="86" t="s">
        <v>352</v>
      </c>
      <c r="D420" s="90">
        <v>6808.86</v>
      </c>
      <c r="E420" s="52">
        <f t="shared" si="12"/>
        <v>1844.1400000000003</v>
      </c>
      <c r="F420" s="52">
        <f>IFERROR(VLOOKUP(B420,Plan1!B:D,3,0),"0,00")</f>
        <v>2297.58</v>
      </c>
      <c r="G420" s="94">
        <v>2667.14</v>
      </c>
      <c r="H420" s="52">
        <f t="shared" si="13"/>
        <v>4964.7199999999993</v>
      </c>
      <c r="I420" s="35" t="str">
        <f>VLOOKUP(B420,'FOLHA RESUMIDA'!C:D,2,0)</f>
        <v>CAIO CESAR DE A R SILVA</v>
      </c>
    </row>
    <row r="421" spans="1:9">
      <c r="A421" s="88">
        <v>1</v>
      </c>
      <c r="B421" s="88">
        <v>3182</v>
      </c>
      <c r="C421" s="86" t="s">
        <v>353</v>
      </c>
      <c r="D421" s="90">
        <v>1573.47</v>
      </c>
      <c r="E421" s="52">
        <f t="shared" si="12"/>
        <v>878.05000000000007</v>
      </c>
      <c r="F421" s="52">
        <f>IFERROR(VLOOKUP(B421,Plan1!B:D,3,0),"0,00")</f>
        <v>534.76</v>
      </c>
      <c r="G421" s="94">
        <v>160.66</v>
      </c>
      <c r="H421" s="52">
        <f t="shared" si="13"/>
        <v>695.42</v>
      </c>
      <c r="I421" s="35" t="str">
        <f>VLOOKUP(B421,'FOLHA RESUMIDA'!C:D,2,0)</f>
        <v>VANELLY FERREIRA DE SOUZA</v>
      </c>
    </row>
    <row r="422" spans="1:9">
      <c r="A422" s="88">
        <v>1</v>
      </c>
      <c r="B422" s="88">
        <v>3183</v>
      </c>
      <c r="C422" s="86" t="s">
        <v>354</v>
      </c>
      <c r="D422" s="90">
        <v>2031.49</v>
      </c>
      <c r="E422" s="52">
        <f t="shared" si="12"/>
        <v>460.77</v>
      </c>
      <c r="F422" s="52">
        <f>IFERROR(VLOOKUP(B422,Plan1!B:D,3,0),"0,00")</f>
        <v>851.13</v>
      </c>
      <c r="G422" s="94">
        <v>719.59</v>
      </c>
      <c r="H422" s="52">
        <f t="shared" si="13"/>
        <v>1570.72</v>
      </c>
      <c r="I422" s="35" t="str">
        <f>VLOOKUP(B422,'FOLHA RESUMIDA'!C:D,2,0)</f>
        <v>DALETE VICENTE DE LIMA</v>
      </c>
    </row>
    <row r="423" spans="1:9">
      <c r="A423" s="88">
        <v>1</v>
      </c>
      <c r="B423" s="88">
        <v>3194</v>
      </c>
      <c r="C423" s="86" t="s">
        <v>355</v>
      </c>
      <c r="D423" s="90">
        <v>8752.5300000000007</v>
      </c>
      <c r="E423" s="52">
        <f t="shared" si="12"/>
        <v>3595.7400000000007</v>
      </c>
      <c r="F423" s="52">
        <f>IFERROR(VLOOKUP(B423,Plan1!B:D,3,0),"0,00")</f>
        <v>2881.84</v>
      </c>
      <c r="G423" s="94">
        <v>2274.9499999999998</v>
      </c>
      <c r="H423" s="52">
        <f t="shared" si="13"/>
        <v>5156.79</v>
      </c>
      <c r="I423" s="35" t="str">
        <f>VLOOKUP(B423,'FOLHA RESUMIDA'!C:D,2,0)</f>
        <v>ODAYANNA KESSY F MONTEIRO</v>
      </c>
    </row>
    <row r="424" spans="1:9">
      <c r="A424" s="88">
        <v>1</v>
      </c>
      <c r="B424" s="88">
        <v>3201</v>
      </c>
      <c r="C424" s="86" t="s">
        <v>356</v>
      </c>
      <c r="D424" s="90">
        <v>1265.98</v>
      </c>
      <c r="E424" s="52">
        <f t="shared" si="12"/>
        <v>186.62000000000012</v>
      </c>
      <c r="F424" s="52">
        <f>IFERROR(VLOOKUP(B424,Plan1!B:D,3,0),"0,00")</f>
        <v>430.43</v>
      </c>
      <c r="G424" s="94">
        <v>648.92999999999995</v>
      </c>
      <c r="H424" s="52">
        <f t="shared" si="13"/>
        <v>1079.3599999999999</v>
      </c>
      <c r="I424" s="35" t="str">
        <f>VLOOKUP(B424,'FOLHA RESUMIDA'!C:D,2,0)</f>
        <v>LUCIENE TORRES GALINDO DE MELO</v>
      </c>
    </row>
    <row r="425" spans="1:9">
      <c r="A425" s="88">
        <v>1</v>
      </c>
      <c r="B425" s="88">
        <v>3206</v>
      </c>
      <c r="C425" s="86" t="s">
        <v>357</v>
      </c>
      <c r="D425" s="90">
        <v>5739.47</v>
      </c>
      <c r="E425" s="52">
        <f t="shared" si="12"/>
        <v>712.09000000000015</v>
      </c>
      <c r="F425" s="52">
        <f>IFERROR(VLOOKUP(B425,Plan1!B:D,3,0),"0,00")</f>
        <v>1951.42</v>
      </c>
      <c r="G425" s="94">
        <v>3075.96</v>
      </c>
      <c r="H425" s="52">
        <f t="shared" si="13"/>
        <v>5027.38</v>
      </c>
      <c r="I425" s="35" t="str">
        <f>VLOOKUP(B425,'FOLHA RESUMIDA'!C:D,2,0)</f>
        <v>MARCELO JOSE XIMENES MENELAU</v>
      </c>
    </row>
    <row r="426" spans="1:9">
      <c r="A426" s="88">
        <v>1</v>
      </c>
      <c r="B426" s="88">
        <v>3208</v>
      </c>
      <c r="C426" s="86" t="s">
        <v>358</v>
      </c>
      <c r="D426" s="90">
        <v>3797.94</v>
      </c>
      <c r="E426" s="52">
        <f t="shared" si="12"/>
        <v>543.5300000000002</v>
      </c>
      <c r="F426" s="52">
        <f>IFERROR(VLOOKUP(B426,Plan1!B:D,3,0),"0,00")</f>
        <v>1291.3</v>
      </c>
      <c r="G426" s="94">
        <v>1963.11</v>
      </c>
      <c r="H426" s="52">
        <f t="shared" si="13"/>
        <v>3254.41</v>
      </c>
      <c r="I426" s="35" t="str">
        <f>VLOOKUP(B426,'FOLHA RESUMIDA'!C:D,2,0)</f>
        <v>FABIOLA LAPORTE DE A TRINDADE</v>
      </c>
    </row>
    <row r="427" spans="1:9">
      <c r="A427" s="88">
        <v>1</v>
      </c>
      <c r="B427" s="88">
        <v>3220</v>
      </c>
      <c r="C427" s="86" t="s">
        <v>359</v>
      </c>
      <c r="D427" s="90">
        <v>7174.34</v>
      </c>
      <c r="E427" s="52">
        <f t="shared" si="12"/>
        <v>1651.8600000000006</v>
      </c>
      <c r="F427" s="52">
        <f>IFERROR(VLOOKUP(B427,Plan1!B:D,3,0),"0,00")</f>
        <v>2439.2800000000002</v>
      </c>
      <c r="G427" s="94">
        <v>3083.2</v>
      </c>
      <c r="H427" s="52">
        <f t="shared" si="13"/>
        <v>5522.48</v>
      </c>
      <c r="I427" s="35" t="str">
        <f>VLOOKUP(B427,'FOLHA RESUMIDA'!C:D,2,0)</f>
        <v>RENATA RODRIGUES C DE MELO</v>
      </c>
    </row>
    <row r="428" spans="1:9">
      <c r="A428" s="88">
        <v>1</v>
      </c>
      <c r="B428" s="88">
        <v>3221</v>
      </c>
      <c r="C428" s="86" t="s">
        <v>360</v>
      </c>
      <c r="D428" s="90">
        <v>2937.97</v>
      </c>
      <c r="E428" s="52">
        <f t="shared" si="12"/>
        <v>555.56999999999971</v>
      </c>
      <c r="F428" s="52">
        <f>IFERROR(VLOOKUP(B428,Plan1!B:D,3,0),"0,00")</f>
        <v>573.91</v>
      </c>
      <c r="G428" s="94">
        <v>1808.49</v>
      </c>
      <c r="H428" s="52">
        <f t="shared" si="13"/>
        <v>2382.4</v>
      </c>
      <c r="I428" s="35" t="str">
        <f>VLOOKUP(B428,'FOLHA RESUMIDA'!C:D,2,0)</f>
        <v>MARIA ERLANI BARBOSA SILVA</v>
      </c>
    </row>
    <row r="429" spans="1:9">
      <c r="A429" s="88">
        <v>3</v>
      </c>
      <c r="B429" s="88">
        <v>3228</v>
      </c>
      <c r="C429" s="86" t="s">
        <v>481</v>
      </c>
      <c r="D429" s="90">
        <v>1833.38</v>
      </c>
      <c r="E429" s="52">
        <f t="shared" si="12"/>
        <v>311.27</v>
      </c>
      <c r="F429" s="52">
        <f>IFERROR(VLOOKUP(B429,Plan1!B:D,3,0),"0,00")</f>
        <v>534.76</v>
      </c>
      <c r="G429" s="94">
        <v>987.35</v>
      </c>
      <c r="H429" s="52">
        <f t="shared" si="13"/>
        <v>1522.1100000000001</v>
      </c>
      <c r="I429" s="35" t="str">
        <f>VLOOKUP(B429,'FOLHA RESUMIDA'!C:D,2,0)</f>
        <v>RENATO VELOSO LINO DE OLIVEIRA</v>
      </c>
    </row>
    <row r="430" spans="1:9">
      <c r="A430" s="88">
        <v>1</v>
      </c>
      <c r="B430" s="88">
        <v>3229</v>
      </c>
      <c r="C430" s="86" t="s">
        <v>361</v>
      </c>
      <c r="D430" s="90">
        <v>1572.83</v>
      </c>
      <c r="E430" s="52">
        <f t="shared" si="12"/>
        <v>687.06</v>
      </c>
      <c r="F430" s="52">
        <f>IFERROR(VLOOKUP(B430,Plan1!B:D,3,0),"0,00")</f>
        <v>534.76</v>
      </c>
      <c r="G430" s="94">
        <v>351.01</v>
      </c>
      <c r="H430" s="52">
        <f t="shared" si="13"/>
        <v>885.77</v>
      </c>
      <c r="I430" s="35" t="str">
        <f>VLOOKUP(B430,'FOLHA RESUMIDA'!C:D,2,0)</f>
        <v>WELTON FERNANDES DE PAULA</v>
      </c>
    </row>
    <row r="431" spans="1:9">
      <c r="A431" s="88">
        <v>1</v>
      </c>
      <c r="B431" s="88">
        <v>3232</v>
      </c>
      <c r="C431" s="86" t="s">
        <v>362</v>
      </c>
      <c r="D431" s="90">
        <v>1572.83</v>
      </c>
      <c r="E431" s="52">
        <f t="shared" si="12"/>
        <v>671.90999999999985</v>
      </c>
      <c r="F431" s="52">
        <f>IFERROR(VLOOKUP(B431,Plan1!B:D,3,0),"0,00")</f>
        <v>534.76</v>
      </c>
      <c r="G431" s="94">
        <v>366.16</v>
      </c>
      <c r="H431" s="52">
        <f t="shared" si="13"/>
        <v>900.92000000000007</v>
      </c>
      <c r="I431" s="35" t="str">
        <f>VLOOKUP(B431,'FOLHA RESUMIDA'!C:D,2,0)</f>
        <v>MARCOS ANTONIO SILVA DE LIMA</v>
      </c>
    </row>
    <row r="432" spans="1:9">
      <c r="A432" s="88">
        <v>1</v>
      </c>
      <c r="B432" s="88">
        <v>3233</v>
      </c>
      <c r="C432" s="86" t="s">
        <v>363</v>
      </c>
      <c r="D432" s="90">
        <v>1430.55</v>
      </c>
      <c r="E432" s="52">
        <f t="shared" si="12"/>
        <v>1430.55</v>
      </c>
      <c r="F432" s="52" t="str">
        <f>IFERROR(VLOOKUP(B432,Plan1!B:D,3,0),"0,00")</f>
        <v>0,00</v>
      </c>
      <c r="G432" s="94">
        <v>0</v>
      </c>
      <c r="H432" s="52">
        <f t="shared" si="13"/>
        <v>0</v>
      </c>
      <c r="I432" s="35" t="str">
        <f>VLOOKUP(B432,'FOLHA RESUMIDA'!C:D,2,0)</f>
        <v>MARIANA JOYCE BEZERRA DA SILVA</v>
      </c>
    </row>
    <row r="433" spans="1:9">
      <c r="A433" s="88">
        <v>1</v>
      </c>
      <c r="B433" s="88">
        <v>3234</v>
      </c>
      <c r="C433" s="86" t="s">
        <v>364</v>
      </c>
      <c r="D433" s="90">
        <v>5551.42</v>
      </c>
      <c r="E433" s="52">
        <f t="shared" si="12"/>
        <v>1878.5100000000002</v>
      </c>
      <c r="F433" s="52">
        <f>IFERROR(VLOOKUP(B433,Plan1!B:D,3,0),"0,00")</f>
        <v>2090.86</v>
      </c>
      <c r="G433" s="94">
        <v>1582.05</v>
      </c>
      <c r="H433" s="52">
        <f t="shared" si="13"/>
        <v>3672.91</v>
      </c>
      <c r="I433" s="35" t="str">
        <f>VLOOKUP(B433,'FOLHA RESUMIDA'!C:D,2,0)</f>
        <v>SANDRO FERREIRA BEZERRA</v>
      </c>
    </row>
    <row r="434" spans="1:9">
      <c r="A434" s="88">
        <v>1</v>
      </c>
      <c r="B434" s="88">
        <v>3237</v>
      </c>
      <c r="C434" s="86" t="s">
        <v>365</v>
      </c>
      <c r="D434" s="90">
        <v>1572.83</v>
      </c>
      <c r="E434" s="52">
        <f t="shared" si="12"/>
        <v>293.29999999999995</v>
      </c>
      <c r="F434" s="52">
        <f>IFERROR(VLOOKUP(B434,Plan1!B:D,3,0),"0,00")</f>
        <v>534.76</v>
      </c>
      <c r="G434" s="94">
        <v>744.77</v>
      </c>
      <c r="H434" s="52">
        <f t="shared" si="13"/>
        <v>1279.53</v>
      </c>
      <c r="I434" s="35" t="str">
        <f>VLOOKUP(B434,'FOLHA RESUMIDA'!C:D,2,0)</f>
        <v>LIVIA MARIA DE MORAES</v>
      </c>
    </row>
    <row r="435" spans="1:9">
      <c r="A435" s="88">
        <v>1</v>
      </c>
      <c r="B435" s="88">
        <v>3241</v>
      </c>
      <c r="C435" s="86" t="s">
        <v>366</v>
      </c>
      <c r="D435" s="90">
        <v>1572.83</v>
      </c>
      <c r="E435" s="52">
        <f t="shared" si="12"/>
        <v>450.25</v>
      </c>
      <c r="F435" s="52">
        <f>IFERROR(VLOOKUP(B435,Plan1!B:D,3,0),"0,00")</f>
        <v>534.76</v>
      </c>
      <c r="G435" s="94">
        <v>587.82000000000005</v>
      </c>
      <c r="H435" s="52">
        <f t="shared" si="13"/>
        <v>1122.58</v>
      </c>
      <c r="I435" s="35" t="str">
        <f>VLOOKUP(B435,'FOLHA RESUMIDA'!C:D,2,0)</f>
        <v>EDNALDO LUIZ TRAJANO</v>
      </c>
    </row>
    <row r="436" spans="1:9">
      <c r="A436" s="88">
        <v>1</v>
      </c>
      <c r="B436" s="88">
        <v>3242</v>
      </c>
      <c r="C436" s="86" t="s">
        <v>367</v>
      </c>
      <c r="D436" s="90">
        <v>1572.83</v>
      </c>
      <c r="E436" s="52">
        <f t="shared" si="12"/>
        <v>128.15000000000009</v>
      </c>
      <c r="F436" s="52">
        <f>IFERROR(VLOOKUP(B436,Plan1!B:D,3,0),"0,00")</f>
        <v>534.76</v>
      </c>
      <c r="G436" s="94">
        <v>909.92</v>
      </c>
      <c r="H436" s="52">
        <f t="shared" si="13"/>
        <v>1444.6799999999998</v>
      </c>
      <c r="I436" s="35" t="str">
        <f>VLOOKUP(B436,'FOLHA RESUMIDA'!C:D,2,0)</f>
        <v>CLAUDIO HENRIQUE G DE OLIVEIRA</v>
      </c>
    </row>
    <row r="437" spans="1:9">
      <c r="A437" s="88">
        <v>1</v>
      </c>
      <c r="B437" s="88">
        <v>3245</v>
      </c>
      <c r="C437" s="86" t="s">
        <v>368</v>
      </c>
      <c r="D437" s="90">
        <v>9057.3700000000008</v>
      </c>
      <c r="E437" s="52">
        <f t="shared" si="12"/>
        <v>2924.4700000000012</v>
      </c>
      <c r="F437" s="52">
        <f>IFERROR(VLOOKUP(B437,Plan1!B:D,3,0),"0,00")</f>
        <v>3079.51</v>
      </c>
      <c r="G437" s="94">
        <v>3053.39</v>
      </c>
      <c r="H437" s="52">
        <f t="shared" si="13"/>
        <v>6132.9</v>
      </c>
      <c r="I437" s="35" t="str">
        <f>VLOOKUP(B437,'FOLHA RESUMIDA'!C:D,2,0)</f>
        <v>EUGENIO PACELLI R DE ARAUJO</v>
      </c>
    </row>
    <row r="438" spans="1:9">
      <c r="A438" s="88">
        <v>1</v>
      </c>
      <c r="B438" s="88">
        <v>3247</v>
      </c>
      <c r="C438" s="86" t="s">
        <v>369</v>
      </c>
      <c r="D438" s="90">
        <v>8083.89</v>
      </c>
      <c r="E438" s="52">
        <f t="shared" si="12"/>
        <v>1863.3400000000001</v>
      </c>
      <c r="F438" s="52">
        <f>IFERROR(VLOOKUP(B438,Plan1!B:D,3,0),"0,00")</f>
        <v>3079.51</v>
      </c>
      <c r="G438" s="94">
        <v>3141.04</v>
      </c>
      <c r="H438" s="52">
        <f t="shared" si="13"/>
        <v>6220.55</v>
      </c>
      <c r="I438" s="35" t="str">
        <f>VLOOKUP(B438,'FOLHA RESUMIDA'!C:D,2,0)</f>
        <v>LEONARDO ARAUJO PAES BARRETO</v>
      </c>
    </row>
    <row r="439" spans="1:9">
      <c r="A439" s="88">
        <v>1</v>
      </c>
      <c r="B439" s="88">
        <v>3249</v>
      </c>
      <c r="C439" s="86" t="s">
        <v>370</v>
      </c>
      <c r="D439" s="90">
        <v>9018.19</v>
      </c>
      <c r="E439" s="52">
        <f t="shared" si="12"/>
        <v>2741.7400000000007</v>
      </c>
      <c r="F439" s="52" t="str">
        <f>IFERROR(VLOOKUP(B439,Plan1!B:D,3,0),"0,00")</f>
        <v>0,00</v>
      </c>
      <c r="G439" s="94">
        <v>6276.45</v>
      </c>
      <c r="H439" s="52">
        <f t="shared" si="13"/>
        <v>6276.45</v>
      </c>
      <c r="I439" s="35" t="str">
        <f>VLOOKUP(B439,'FOLHA RESUMIDA'!C:D,2,0)</f>
        <v>LUCIANA MARIA BASTO DE AQUINO</v>
      </c>
    </row>
    <row r="440" spans="1:9">
      <c r="A440" s="88">
        <v>1</v>
      </c>
      <c r="B440" s="88">
        <v>3250</v>
      </c>
      <c r="C440" s="86" t="s">
        <v>371</v>
      </c>
      <c r="D440" s="90">
        <v>3797.94</v>
      </c>
      <c r="E440" s="52">
        <f t="shared" si="12"/>
        <v>1030.6100000000001</v>
      </c>
      <c r="F440" s="52">
        <f>IFERROR(VLOOKUP(B440,Plan1!B:D,3,0),"0,00")</f>
        <v>1291.3</v>
      </c>
      <c r="G440" s="94">
        <v>1476.03</v>
      </c>
      <c r="H440" s="52">
        <f t="shared" si="13"/>
        <v>2767.33</v>
      </c>
      <c r="I440" s="35" t="str">
        <f>VLOOKUP(B440,'FOLHA RESUMIDA'!C:D,2,0)</f>
        <v>GERMANA DE MELO LOBO FREIRE</v>
      </c>
    </row>
    <row r="441" spans="1:9">
      <c r="A441" s="88">
        <v>1</v>
      </c>
      <c r="B441" s="88">
        <v>3256</v>
      </c>
      <c r="C441" s="86" t="s">
        <v>372</v>
      </c>
      <c r="D441" s="90">
        <v>4219.9399999999996</v>
      </c>
      <c r="E441" s="52">
        <f t="shared" si="12"/>
        <v>1310.9099999999999</v>
      </c>
      <c r="F441" s="52">
        <f>IFERROR(VLOOKUP(B441,Plan1!B:D,3,0),"0,00")</f>
        <v>1434.78</v>
      </c>
      <c r="G441" s="94">
        <v>1474.25</v>
      </c>
      <c r="H441" s="52">
        <f t="shared" si="13"/>
        <v>2909.0299999999997</v>
      </c>
      <c r="I441" s="35" t="str">
        <f>VLOOKUP(B441,'FOLHA RESUMIDA'!C:D,2,0)</f>
        <v>JOAO ALFREDO SOARES DE AVELLAR</v>
      </c>
    </row>
    <row r="442" spans="1:9">
      <c r="A442" s="88">
        <v>1</v>
      </c>
      <c r="B442" s="88">
        <v>3258</v>
      </c>
      <c r="C442" s="86" t="s">
        <v>373</v>
      </c>
      <c r="D442" s="90">
        <v>7174.34</v>
      </c>
      <c r="E442" s="52">
        <f t="shared" si="12"/>
        <v>1845.6100000000006</v>
      </c>
      <c r="F442" s="52">
        <f>IFERROR(VLOOKUP(B442,Plan1!B:D,3,0),"0,00")</f>
        <v>2439.2800000000002</v>
      </c>
      <c r="G442" s="94">
        <v>2889.45</v>
      </c>
      <c r="H442" s="52">
        <f t="shared" si="13"/>
        <v>5328.73</v>
      </c>
      <c r="I442" s="46" t="str">
        <f>VLOOKUP(B442,'FOLHA RESUMIDA'!C:D,2,0)</f>
        <v>TIAGO CHAVIER GONCALVES</v>
      </c>
    </row>
    <row r="443" spans="1:9">
      <c r="A443" s="88">
        <v>1</v>
      </c>
      <c r="B443" s="88">
        <v>3263</v>
      </c>
      <c r="C443" s="86" t="s">
        <v>374</v>
      </c>
      <c r="D443" s="90">
        <v>7174.34</v>
      </c>
      <c r="E443" s="52">
        <f t="shared" si="12"/>
        <v>1732.7299999999996</v>
      </c>
      <c r="F443" s="52">
        <f>IFERROR(VLOOKUP(B443,Plan1!B:D,3,0),"0,00")</f>
        <v>2439.2800000000002</v>
      </c>
      <c r="G443" s="94">
        <v>3002.33</v>
      </c>
      <c r="H443" s="52">
        <f t="shared" si="13"/>
        <v>5441.6100000000006</v>
      </c>
      <c r="I443" s="46" t="str">
        <f>VLOOKUP(B443,'FOLHA RESUMIDA'!C:D,2,0)</f>
        <v>ANA CECILIA DE SENA T SOUZA</v>
      </c>
    </row>
    <row r="444" spans="1:9">
      <c r="A444" s="88">
        <v>1</v>
      </c>
      <c r="B444" s="88">
        <v>3278</v>
      </c>
      <c r="C444" s="86" t="s">
        <v>375</v>
      </c>
      <c r="D444" s="90">
        <v>3797.94</v>
      </c>
      <c r="E444" s="52">
        <f t="shared" si="12"/>
        <v>543.5300000000002</v>
      </c>
      <c r="F444" s="52">
        <f>IFERROR(VLOOKUP(B444,Plan1!B:D,3,0),"0,00")</f>
        <v>1291.3</v>
      </c>
      <c r="G444" s="94">
        <v>1963.11</v>
      </c>
      <c r="H444" s="52">
        <f t="shared" si="13"/>
        <v>3254.41</v>
      </c>
      <c r="I444" s="35" t="str">
        <f>VLOOKUP(B444,'FOLHA RESUMIDA'!C:D,2,0)</f>
        <v>FILIPE JOSE C F AMORIM</v>
      </c>
    </row>
    <row r="445" spans="1:9">
      <c r="A445" s="88">
        <v>1</v>
      </c>
      <c r="B445" s="88">
        <v>3281</v>
      </c>
      <c r="C445" s="86" t="s">
        <v>376</v>
      </c>
      <c r="D445" s="90">
        <v>4111.3599999999997</v>
      </c>
      <c r="E445" s="52">
        <f t="shared" si="12"/>
        <v>3332.9599999999996</v>
      </c>
      <c r="F445" s="52" t="str">
        <f>IFERROR(VLOOKUP(B445,Plan1!B:D,3,0),"0,00")</f>
        <v>0,00</v>
      </c>
      <c r="G445" s="94">
        <v>778.4</v>
      </c>
      <c r="H445" s="52">
        <f t="shared" si="13"/>
        <v>778.4</v>
      </c>
      <c r="I445" s="35" t="str">
        <f>VLOOKUP(B445,'FOLHA RESUMIDA'!C:D,2,0)</f>
        <v>PAULO AUGUSTO DA SILVA</v>
      </c>
    </row>
    <row r="446" spans="1:9">
      <c r="A446" s="88">
        <v>1</v>
      </c>
      <c r="B446" s="88">
        <v>3283</v>
      </c>
      <c r="C446" s="86" t="s">
        <v>377</v>
      </c>
      <c r="D446" s="90">
        <v>7661.87</v>
      </c>
      <c r="E446" s="52">
        <f t="shared" si="12"/>
        <v>1785.9299999999994</v>
      </c>
      <c r="F446" s="52">
        <f>IFERROR(VLOOKUP(B446,Plan1!B:D,3,0),"0,00")</f>
        <v>2439.2800000000002</v>
      </c>
      <c r="G446" s="94">
        <v>3436.66</v>
      </c>
      <c r="H446" s="52">
        <f t="shared" si="13"/>
        <v>5875.9400000000005</v>
      </c>
      <c r="I446" s="35" t="str">
        <f>VLOOKUP(B446,'FOLHA RESUMIDA'!C:D,2,0)</f>
        <v>MANUELA A DE SENA L VENTURA</v>
      </c>
    </row>
    <row r="447" spans="1:9">
      <c r="A447" s="88">
        <v>1</v>
      </c>
      <c r="B447" s="88">
        <v>3289</v>
      </c>
      <c r="C447" s="86" t="s">
        <v>378</v>
      </c>
      <c r="D447" s="90">
        <v>11963.52</v>
      </c>
      <c r="E447" s="52">
        <f t="shared" si="12"/>
        <v>2968.880000000001</v>
      </c>
      <c r="F447" s="52">
        <f>IFERROR(VLOOKUP(B447,Plan1!B:D,3,0),"0,00")</f>
        <v>4067.6</v>
      </c>
      <c r="G447" s="94">
        <v>4927.04</v>
      </c>
      <c r="H447" s="52">
        <f t="shared" si="13"/>
        <v>8994.64</v>
      </c>
      <c r="I447" s="35" t="str">
        <f>VLOOKUP(B447,'FOLHA RESUMIDA'!C:D,2,0)</f>
        <v>JOSE NIVALDO BRAYNER DE ARAUJO</v>
      </c>
    </row>
    <row r="448" spans="1:9">
      <c r="A448" s="88">
        <v>1</v>
      </c>
      <c r="B448" s="88">
        <v>3304</v>
      </c>
      <c r="C448" s="86" t="s">
        <v>379</v>
      </c>
      <c r="D448" s="90">
        <v>1687.97</v>
      </c>
      <c r="E448" s="52">
        <f t="shared" si="12"/>
        <v>218.66000000000008</v>
      </c>
      <c r="F448" s="52">
        <f>IFERROR(VLOOKUP(B448,Plan1!B:D,3,0),"0,00")</f>
        <v>573.91</v>
      </c>
      <c r="G448" s="94">
        <v>895.4</v>
      </c>
      <c r="H448" s="52">
        <f t="shared" si="13"/>
        <v>1469.31</v>
      </c>
      <c r="I448" s="35" t="str">
        <f>VLOOKUP(B448,'FOLHA RESUMIDA'!C:D,2,0)</f>
        <v>CARLOS ALBERTO DE ARAUJO FILHO</v>
      </c>
    </row>
    <row r="449" spans="1:9">
      <c r="A449" s="88">
        <v>1</v>
      </c>
      <c r="B449" s="88">
        <v>3312</v>
      </c>
      <c r="C449" s="86" t="s">
        <v>380</v>
      </c>
      <c r="D449" s="90">
        <v>6814.34</v>
      </c>
      <c r="E449" s="52">
        <f t="shared" si="12"/>
        <v>1552.8600000000006</v>
      </c>
      <c r="F449" s="52">
        <f>IFERROR(VLOOKUP(B449,Plan1!B:D,3,0),"0,00")</f>
        <v>2316.88</v>
      </c>
      <c r="G449" s="94">
        <v>2944.6</v>
      </c>
      <c r="H449" s="52">
        <f t="shared" si="13"/>
        <v>5261.48</v>
      </c>
      <c r="I449" s="35" t="str">
        <f>VLOOKUP(B449,'FOLHA RESUMIDA'!C:D,2,0)</f>
        <v>DIMAS PEREIRA DANTAS</v>
      </c>
    </row>
    <row r="450" spans="1:9">
      <c r="A450" s="88">
        <v>1</v>
      </c>
      <c r="B450" s="88">
        <v>3314</v>
      </c>
      <c r="C450" s="86" t="s">
        <v>381</v>
      </c>
      <c r="D450" s="90">
        <v>4219.9399999999996</v>
      </c>
      <c r="E450" s="52">
        <f t="shared" si="12"/>
        <v>1726.3999999999996</v>
      </c>
      <c r="F450" s="52">
        <f>IFERROR(VLOOKUP(B450,Plan1!B:D,3,0),"0,00")</f>
        <v>1434.78</v>
      </c>
      <c r="G450" s="94">
        <v>1058.76</v>
      </c>
      <c r="H450" s="52">
        <f t="shared" si="13"/>
        <v>2493.54</v>
      </c>
      <c r="I450" s="35" t="str">
        <f>VLOOKUP(B450,'FOLHA RESUMIDA'!C:D,2,0)</f>
        <v>LUIZ ANTONIO GRANJA DE MENEZES</v>
      </c>
    </row>
    <row r="451" spans="1:9">
      <c r="A451" s="88">
        <v>1</v>
      </c>
      <c r="B451" s="88">
        <v>3316</v>
      </c>
      <c r="C451" s="86" t="s">
        <v>382</v>
      </c>
      <c r="D451" s="90">
        <v>1476.98</v>
      </c>
      <c r="E451" s="52">
        <f t="shared" si="12"/>
        <v>960.42000000000007</v>
      </c>
      <c r="F451" s="52" t="str">
        <f>IFERROR(VLOOKUP(B451,Plan1!B:D,3,0),"0,00")</f>
        <v>0,00</v>
      </c>
      <c r="G451" s="94">
        <v>516.55999999999995</v>
      </c>
      <c r="H451" s="52">
        <f t="shared" si="13"/>
        <v>516.55999999999995</v>
      </c>
      <c r="I451" s="35" t="str">
        <f>VLOOKUP(B451,'FOLHA RESUMIDA'!C:D,2,0)</f>
        <v>MAYARA CRISTINA NUNES DE LIRA</v>
      </c>
    </row>
    <row r="452" spans="1:9">
      <c r="A452" s="88">
        <v>1</v>
      </c>
      <c r="B452" s="88">
        <v>3317</v>
      </c>
      <c r="C452" s="86" t="s">
        <v>383</v>
      </c>
      <c r="D452" s="90">
        <v>1572.86</v>
      </c>
      <c r="E452" s="52">
        <f t="shared" si="12"/>
        <v>783.81999999999994</v>
      </c>
      <c r="F452" s="52">
        <f>IFERROR(VLOOKUP(B452,Plan1!B:D,3,0),"0,00")</f>
        <v>534.77</v>
      </c>
      <c r="G452" s="94">
        <v>254.27</v>
      </c>
      <c r="H452" s="52">
        <f t="shared" si="13"/>
        <v>789.04</v>
      </c>
      <c r="I452" s="35" t="str">
        <f>VLOOKUP(B452,'FOLHA RESUMIDA'!C:D,2,0)</f>
        <v>KATIA CRISTINA B DA SILVA</v>
      </c>
    </row>
    <row r="453" spans="1:9">
      <c r="A453" s="88">
        <v>1</v>
      </c>
      <c r="B453" s="88">
        <v>3319</v>
      </c>
      <c r="C453" s="86" t="s">
        <v>384</v>
      </c>
      <c r="D453" s="90">
        <v>1754.18</v>
      </c>
      <c r="E453" s="52">
        <f t="shared" si="12"/>
        <v>340.02000000000021</v>
      </c>
      <c r="F453" s="52">
        <f>IFERROR(VLOOKUP(B453,Plan1!B:D,3,0),"0,00")</f>
        <v>751.52</v>
      </c>
      <c r="G453" s="94">
        <v>662.64</v>
      </c>
      <c r="H453" s="52">
        <f t="shared" si="13"/>
        <v>1414.1599999999999</v>
      </c>
      <c r="I453" s="35" t="str">
        <f>VLOOKUP(B453,'FOLHA RESUMIDA'!C:D,2,0)</f>
        <v>MARIA EMILIA DE A S E SILVA</v>
      </c>
    </row>
    <row r="454" spans="1:9">
      <c r="A454" s="88">
        <v>1</v>
      </c>
      <c r="B454" s="88">
        <v>3322</v>
      </c>
      <c r="C454" s="86" t="s">
        <v>385</v>
      </c>
      <c r="D454" s="90">
        <v>2281.8000000000002</v>
      </c>
      <c r="E454" s="52">
        <f t="shared" ref="E454:E501" si="14">D454-H454</f>
        <v>519.59000000000015</v>
      </c>
      <c r="F454" s="52">
        <f>IFERROR(VLOOKUP(B454,Plan1!B:D,3,0),"0,00")</f>
        <v>534.77</v>
      </c>
      <c r="G454" s="94">
        <v>1227.44</v>
      </c>
      <c r="H454" s="52">
        <f t="shared" ref="H454:H501" si="15">F454+G454</f>
        <v>1762.21</v>
      </c>
      <c r="I454" s="35" t="str">
        <f>VLOOKUP(B454,'FOLHA RESUMIDA'!C:D,2,0)</f>
        <v>JOSEFINA DA SILVA RODRIGUES</v>
      </c>
    </row>
    <row r="455" spans="1:9">
      <c r="A455" s="88">
        <v>1</v>
      </c>
      <c r="B455" s="88">
        <v>3324</v>
      </c>
      <c r="C455" s="86" t="s">
        <v>386</v>
      </c>
      <c r="D455" s="90">
        <v>7807.37</v>
      </c>
      <c r="E455" s="52">
        <f t="shared" si="14"/>
        <v>3634.8099999999995</v>
      </c>
      <c r="F455" s="52">
        <f>IFERROR(VLOOKUP(B455,Plan1!B:D,3,0),"0,00")</f>
        <v>2654.51</v>
      </c>
      <c r="G455" s="94">
        <v>1518.05</v>
      </c>
      <c r="H455" s="52">
        <f t="shared" si="15"/>
        <v>4172.5600000000004</v>
      </c>
      <c r="I455" s="35" t="str">
        <f>VLOOKUP(B455,'FOLHA RESUMIDA'!C:D,2,0)</f>
        <v>ANDRE LUIZ DE MOURA MELO</v>
      </c>
    </row>
    <row r="456" spans="1:9">
      <c r="A456" s="88">
        <v>1</v>
      </c>
      <c r="B456" s="88">
        <v>3325</v>
      </c>
      <c r="C456" s="86" t="s">
        <v>387</v>
      </c>
      <c r="D456" s="90">
        <v>11558.65</v>
      </c>
      <c r="E456" s="52">
        <f t="shared" si="14"/>
        <v>8434.75</v>
      </c>
      <c r="F456" s="52" t="str">
        <f>IFERROR(VLOOKUP(B456,Plan1!B:D,3,0),"0,00")</f>
        <v>0,00</v>
      </c>
      <c r="G456" s="94">
        <v>3123.9</v>
      </c>
      <c r="H456" s="52">
        <f t="shared" si="15"/>
        <v>3123.9</v>
      </c>
      <c r="I456" s="35" t="str">
        <f>VLOOKUP(B456,'FOLHA RESUMIDA'!C:D,2,0)</f>
        <v>MANOEL DE LIMA BARBOSA</v>
      </c>
    </row>
    <row r="457" spans="1:9">
      <c r="A457" s="88">
        <v>1</v>
      </c>
      <c r="B457" s="88">
        <v>3327</v>
      </c>
      <c r="C457" s="86" t="s">
        <v>388</v>
      </c>
      <c r="D457" s="90">
        <v>7174.34</v>
      </c>
      <c r="E457" s="52">
        <f t="shared" si="14"/>
        <v>1599.7199999999993</v>
      </c>
      <c r="F457" s="52">
        <f>IFERROR(VLOOKUP(B457,Plan1!B:D,3,0),"0,00")</f>
        <v>2439.2800000000002</v>
      </c>
      <c r="G457" s="94">
        <v>3135.34</v>
      </c>
      <c r="H457" s="52">
        <f t="shared" si="15"/>
        <v>5574.6200000000008</v>
      </c>
      <c r="I457" s="35" t="str">
        <f>VLOOKUP(B457,'FOLHA RESUMIDA'!C:D,2,0)</f>
        <v>NATALIA DOURADO DA FONTE</v>
      </c>
    </row>
    <row r="458" spans="1:9">
      <c r="A458" s="88">
        <v>1</v>
      </c>
      <c r="B458" s="88">
        <v>3328</v>
      </c>
      <c r="C458" s="86" t="s">
        <v>389</v>
      </c>
      <c r="D458" s="90">
        <v>10362.94</v>
      </c>
      <c r="E458" s="52">
        <f t="shared" si="14"/>
        <v>5740.4600000000009</v>
      </c>
      <c r="F458" s="52">
        <f>IFERROR(VLOOKUP(B458,Plan1!B:D,3,0),"0,00")</f>
        <v>2439.2800000000002</v>
      </c>
      <c r="G458" s="94">
        <v>2183.1999999999998</v>
      </c>
      <c r="H458" s="52">
        <f t="shared" si="15"/>
        <v>4622.4799999999996</v>
      </c>
      <c r="I458" s="35" t="str">
        <f>VLOOKUP(B458,'FOLHA RESUMIDA'!C:D,2,0)</f>
        <v>VINICIUS JOSE OLIVEIRA D SOUSA</v>
      </c>
    </row>
    <row r="459" spans="1:9">
      <c r="A459" s="88">
        <v>1</v>
      </c>
      <c r="B459" s="88">
        <v>3329</v>
      </c>
      <c r="C459" s="86" t="s">
        <v>390</v>
      </c>
      <c r="D459" s="90">
        <v>3797.94</v>
      </c>
      <c r="E459" s="52">
        <f t="shared" si="14"/>
        <v>543.5300000000002</v>
      </c>
      <c r="F459" s="52">
        <f>IFERROR(VLOOKUP(B459,Plan1!B:D,3,0),"0,00")</f>
        <v>1291.3</v>
      </c>
      <c r="G459" s="94">
        <v>1963.11</v>
      </c>
      <c r="H459" s="52">
        <f t="shared" si="15"/>
        <v>3254.41</v>
      </c>
      <c r="I459" s="35" t="str">
        <f>VLOOKUP(B459,'FOLHA RESUMIDA'!C:D,2,0)</f>
        <v>KLEBIA VIEIRA SANTOS DE LEMOS</v>
      </c>
    </row>
    <row r="460" spans="1:9">
      <c r="A460" s="88">
        <v>1</v>
      </c>
      <c r="B460" s="88">
        <v>3333</v>
      </c>
      <c r="C460" s="86" t="s">
        <v>391</v>
      </c>
      <c r="D460" s="90">
        <v>1178.6199999999999</v>
      </c>
      <c r="E460" s="52">
        <f t="shared" si="14"/>
        <v>327.4899999999999</v>
      </c>
      <c r="F460" s="52">
        <f>IFERROR(VLOOKUP(B460,Plan1!B:D,3,0),"0,00")</f>
        <v>400.73</v>
      </c>
      <c r="G460" s="94">
        <v>450.4</v>
      </c>
      <c r="H460" s="52">
        <f t="shared" si="15"/>
        <v>851.13</v>
      </c>
      <c r="I460" s="35" t="str">
        <f>VLOOKUP(B460,'FOLHA RESUMIDA'!C:D,2,0)</f>
        <v>JOSE HIGO MARQUES RENER</v>
      </c>
    </row>
    <row r="461" spans="1:9">
      <c r="A461" s="88">
        <v>1</v>
      </c>
      <c r="B461" s="88">
        <v>3336</v>
      </c>
      <c r="C461" s="86" t="s">
        <v>392</v>
      </c>
      <c r="D461" s="90">
        <v>1506.41</v>
      </c>
      <c r="E461" s="52">
        <f t="shared" si="14"/>
        <v>672.90000000000009</v>
      </c>
      <c r="F461" s="52">
        <f>IFERROR(VLOOKUP(B461,Plan1!B:D,3,0),"0,00")</f>
        <v>400.73</v>
      </c>
      <c r="G461" s="94">
        <v>432.78</v>
      </c>
      <c r="H461" s="52">
        <f t="shared" si="15"/>
        <v>833.51</v>
      </c>
      <c r="I461" s="35" t="str">
        <f>VLOOKUP(B461,'FOLHA RESUMIDA'!C:D,2,0)</f>
        <v>MICHELLI HELENA LIMA DA SILVA</v>
      </c>
    </row>
    <row r="462" spans="1:9">
      <c r="A462" s="88">
        <v>1</v>
      </c>
      <c r="B462" s="88">
        <v>3338</v>
      </c>
      <c r="C462" s="86" t="s">
        <v>393</v>
      </c>
      <c r="D462" s="90">
        <v>4219.9399999999996</v>
      </c>
      <c r="E462" s="52">
        <f t="shared" si="14"/>
        <v>789.62999999999965</v>
      </c>
      <c r="F462" s="52">
        <f>IFERROR(VLOOKUP(B462,Plan1!B:D,3,0),"0,00")</f>
        <v>1434.78</v>
      </c>
      <c r="G462" s="94">
        <v>1995.53</v>
      </c>
      <c r="H462" s="52">
        <f t="shared" si="15"/>
        <v>3430.31</v>
      </c>
      <c r="I462" s="35" t="str">
        <f>VLOOKUP(B462,'FOLHA RESUMIDA'!C:D,2,0)</f>
        <v>IAN THIAGO DE LIMA BARBOSA</v>
      </c>
    </row>
    <row r="463" spans="1:9">
      <c r="A463" s="88">
        <v>1</v>
      </c>
      <c r="B463" s="88">
        <v>3339</v>
      </c>
      <c r="C463" s="86" t="s">
        <v>394</v>
      </c>
      <c r="D463" s="90">
        <v>2736.54</v>
      </c>
      <c r="E463" s="52">
        <f t="shared" si="14"/>
        <v>1835.82</v>
      </c>
      <c r="F463" s="52">
        <f>IFERROR(VLOOKUP(B463,Plan1!B:D,3,0),"0,00")</f>
        <v>328.38</v>
      </c>
      <c r="G463" s="94">
        <v>572.34</v>
      </c>
      <c r="H463" s="52">
        <f t="shared" si="15"/>
        <v>900.72</v>
      </c>
      <c r="I463" s="35" t="str">
        <f>VLOOKUP(B463,'FOLHA RESUMIDA'!C:D,2,0)</f>
        <v>ANA CAROLINA CALLAND ROSA</v>
      </c>
    </row>
    <row r="464" spans="1:9">
      <c r="A464" s="88">
        <v>1</v>
      </c>
      <c r="B464" s="88">
        <v>3340</v>
      </c>
      <c r="C464" s="86" t="s">
        <v>395</v>
      </c>
      <c r="D464" s="90">
        <v>19131.580000000002</v>
      </c>
      <c r="E464" s="52">
        <f t="shared" si="14"/>
        <v>9565.3500000000022</v>
      </c>
      <c r="F464" s="52" t="str">
        <f>IFERROR(VLOOKUP(B464,Plan1!B:D,3,0),"0,00")</f>
        <v>0,00</v>
      </c>
      <c r="G464" s="94">
        <v>9566.23</v>
      </c>
      <c r="H464" s="52">
        <f t="shared" si="15"/>
        <v>9566.23</v>
      </c>
      <c r="I464" s="35" t="str">
        <f>VLOOKUP(B464,'FOLHA RESUMIDA'!C:D,2,0)</f>
        <v>SANDRO MARQUES TEIXEIRA</v>
      </c>
    </row>
    <row r="465" spans="1:14">
      <c r="A465" s="88">
        <v>1</v>
      </c>
      <c r="B465" s="88">
        <v>3341</v>
      </c>
      <c r="C465" s="86" t="s">
        <v>396</v>
      </c>
      <c r="D465" s="90">
        <v>3797.94</v>
      </c>
      <c r="E465" s="52">
        <f t="shared" si="14"/>
        <v>605.49000000000024</v>
      </c>
      <c r="F465" s="52">
        <f>IFERROR(VLOOKUP(B465,Plan1!B:D,3,0),"0,00")</f>
        <v>1291.3</v>
      </c>
      <c r="G465" s="94">
        <v>1901.15</v>
      </c>
      <c r="H465" s="52">
        <f t="shared" si="15"/>
        <v>3192.45</v>
      </c>
      <c r="I465" s="35" t="str">
        <f>VLOOKUP(B465,'FOLHA RESUMIDA'!C:D,2,0)</f>
        <v>JOSE VICTOR M A BARBOSA</v>
      </c>
    </row>
    <row r="466" spans="1:14">
      <c r="A466" s="88">
        <v>1</v>
      </c>
      <c r="B466" s="88">
        <v>3343</v>
      </c>
      <c r="C466" s="86" t="s">
        <v>397</v>
      </c>
      <c r="D466" s="90">
        <v>2531.96</v>
      </c>
      <c r="E466" s="52">
        <f t="shared" si="14"/>
        <v>254.82000000000016</v>
      </c>
      <c r="F466" s="52">
        <f>IFERROR(VLOOKUP(B466,Plan1!B:D,3,0),"0,00")</f>
        <v>430.43</v>
      </c>
      <c r="G466" s="94">
        <v>1846.71</v>
      </c>
      <c r="H466" s="52">
        <f t="shared" si="15"/>
        <v>2277.14</v>
      </c>
      <c r="I466" s="35" t="str">
        <f>VLOOKUP(B466,'FOLHA RESUMIDA'!C:D,2,0)</f>
        <v>MARCELO MONTEIRO DE C. FILHO</v>
      </c>
    </row>
    <row r="467" spans="1:14">
      <c r="A467" s="88">
        <v>1</v>
      </c>
      <c r="B467" s="88">
        <v>3344</v>
      </c>
      <c r="C467" s="86" t="s">
        <v>398</v>
      </c>
      <c r="D467" s="90">
        <v>1506.41</v>
      </c>
      <c r="E467" s="52">
        <f t="shared" si="14"/>
        <v>434.87000000000012</v>
      </c>
      <c r="F467" s="52">
        <f>IFERROR(VLOOKUP(B467,Plan1!B:D,3,0),"0,00")</f>
        <v>400.73</v>
      </c>
      <c r="G467" s="94">
        <v>670.81</v>
      </c>
      <c r="H467" s="52">
        <f t="shared" si="15"/>
        <v>1071.54</v>
      </c>
      <c r="I467" s="35" t="str">
        <f>VLOOKUP(B467,'FOLHA RESUMIDA'!C:D,2,0)</f>
        <v>JEANE DE ALMEIDA C REVOREDO</v>
      </c>
    </row>
    <row r="468" spans="1:14">
      <c r="A468" s="88">
        <v>1</v>
      </c>
      <c r="B468" s="88">
        <v>3345</v>
      </c>
      <c r="C468" s="86" t="s">
        <v>399</v>
      </c>
      <c r="D468" s="90">
        <v>1664.89</v>
      </c>
      <c r="E468" s="52">
        <f t="shared" si="14"/>
        <v>1096.27</v>
      </c>
      <c r="F468" s="52">
        <f>IFERROR(VLOOKUP(B468,Plan1!B:D,3,0),"0,00")</f>
        <v>400.73</v>
      </c>
      <c r="G468" s="94">
        <v>167.89</v>
      </c>
      <c r="H468" s="52">
        <f t="shared" si="15"/>
        <v>568.62</v>
      </c>
      <c r="I468" s="35" t="str">
        <f>VLOOKUP(B468,'FOLHA RESUMIDA'!C:D,2,0)</f>
        <v>ELIZABETE BARBOSA W D OLIVEIRA</v>
      </c>
    </row>
    <row r="469" spans="1:14">
      <c r="A469" s="88">
        <v>1</v>
      </c>
      <c r="B469" s="88">
        <v>3346</v>
      </c>
      <c r="C469" s="86" t="s">
        <v>400</v>
      </c>
      <c r="D469" s="90">
        <v>1904.68</v>
      </c>
      <c r="E469" s="52">
        <f t="shared" si="14"/>
        <v>770.51</v>
      </c>
      <c r="F469" s="52">
        <f>IFERROR(VLOOKUP(B469,Plan1!B:D,3,0),"0,00")</f>
        <v>364.82</v>
      </c>
      <c r="G469" s="94">
        <v>769.35</v>
      </c>
      <c r="H469" s="52">
        <f t="shared" si="15"/>
        <v>1134.17</v>
      </c>
      <c r="I469" s="35" t="str">
        <f>VLOOKUP(B469,'FOLHA RESUMIDA'!C:D,2,0)</f>
        <v>EMANOELLA RAFAELA D S A SILVA</v>
      </c>
    </row>
    <row r="470" spans="1:14">
      <c r="A470" s="88">
        <v>1</v>
      </c>
      <c r="B470" s="88">
        <v>3348</v>
      </c>
      <c r="C470" s="86" t="s">
        <v>401</v>
      </c>
      <c r="D470" s="90">
        <v>1506.45</v>
      </c>
      <c r="E470" s="52">
        <f t="shared" si="14"/>
        <v>659.33</v>
      </c>
      <c r="F470" s="52">
        <f>IFERROR(VLOOKUP(B470,Plan1!B:D,3,0),"0,00")</f>
        <v>400.73</v>
      </c>
      <c r="G470" s="94">
        <v>446.39</v>
      </c>
      <c r="H470" s="52">
        <f t="shared" si="15"/>
        <v>847.12</v>
      </c>
      <c r="I470" s="35" t="str">
        <f>VLOOKUP(B470,'FOLHA RESUMIDA'!C:D,2,0)</f>
        <v>KARLA FERREIRA DA SILVA</v>
      </c>
      <c r="M470" s="27"/>
      <c r="N470" s="25"/>
    </row>
    <row r="471" spans="1:14">
      <c r="A471" s="88">
        <v>1</v>
      </c>
      <c r="B471" s="88">
        <v>3349</v>
      </c>
      <c r="C471" s="86" t="s">
        <v>402</v>
      </c>
      <c r="D471" s="90">
        <v>1100</v>
      </c>
      <c r="E471" s="52">
        <f t="shared" si="14"/>
        <v>319.70000000000005</v>
      </c>
      <c r="F471" s="52">
        <f>IFERROR(VLOOKUP(B471,Plan1!B:D,3,0),"0,00")</f>
        <v>364.82</v>
      </c>
      <c r="G471" s="94">
        <v>415.48</v>
      </c>
      <c r="H471" s="52">
        <f t="shared" si="15"/>
        <v>780.3</v>
      </c>
      <c r="I471" s="35" t="str">
        <f>VLOOKUP(B471,'FOLHA RESUMIDA'!C:D,2,0)</f>
        <v>NILZA PEREIRA DA SILVA</v>
      </c>
    </row>
    <row r="472" spans="1:14">
      <c r="A472" s="88">
        <v>1</v>
      </c>
      <c r="B472" s="88">
        <v>3351</v>
      </c>
      <c r="C472" s="86" t="s">
        <v>403</v>
      </c>
      <c r="D472" s="90">
        <v>1427.79</v>
      </c>
      <c r="E472" s="52">
        <f t="shared" si="14"/>
        <v>844.87</v>
      </c>
      <c r="F472" s="52">
        <f>IFERROR(VLOOKUP(B472,Plan1!B:D,3,0),"0,00")</f>
        <v>364.82</v>
      </c>
      <c r="G472" s="94">
        <v>218.1</v>
      </c>
      <c r="H472" s="52">
        <f t="shared" si="15"/>
        <v>582.91999999999996</v>
      </c>
      <c r="I472" s="35" t="str">
        <f>VLOOKUP(B472,'FOLHA RESUMIDA'!C:D,2,0)</f>
        <v>SIMONE ARAUJO DE ALMEIDA</v>
      </c>
    </row>
    <row r="473" spans="1:14">
      <c r="A473" s="88">
        <v>1</v>
      </c>
      <c r="B473" s="88">
        <v>3352</v>
      </c>
      <c r="C473" s="86" t="s">
        <v>404</v>
      </c>
      <c r="D473" s="90">
        <v>1964.73</v>
      </c>
      <c r="E473" s="52">
        <f t="shared" si="14"/>
        <v>1229.77</v>
      </c>
      <c r="F473" s="52">
        <f>IFERROR(VLOOKUP(B473,Plan1!B:D,3,0),"0,00")</f>
        <v>534.77</v>
      </c>
      <c r="G473" s="94">
        <v>200.19</v>
      </c>
      <c r="H473" s="52">
        <f t="shared" si="15"/>
        <v>734.96</v>
      </c>
      <c r="I473" s="35" t="str">
        <f>VLOOKUP(B473,'FOLHA RESUMIDA'!C:D,2,0)</f>
        <v>CARLA SABRINA DE FREITAS LIMA</v>
      </c>
    </row>
    <row r="474" spans="1:14">
      <c r="A474" s="88">
        <v>1</v>
      </c>
      <c r="B474" s="88">
        <v>3353</v>
      </c>
      <c r="C474" s="86" t="s">
        <v>405</v>
      </c>
      <c r="D474" s="90">
        <v>1178.6199999999999</v>
      </c>
      <c r="E474" s="52">
        <f t="shared" si="14"/>
        <v>151.59999999999991</v>
      </c>
      <c r="F474" s="52">
        <f>IFERROR(VLOOKUP(B474,Plan1!B:D,3,0),"0,00")</f>
        <v>400.73</v>
      </c>
      <c r="G474" s="94">
        <v>626.29</v>
      </c>
      <c r="H474" s="52">
        <f t="shared" si="15"/>
        <v>1027.02</v>
      </c>
      <c r="I474" s="35" t="str">
        <f>VLOOKUP(B474,'FOLHA RESUMIDA'!C:D,2,0)</f>
        <v>LUCIO ANDRE DA SILVA</v>
      </c>
    </row>
    <row r="475" spans="1:14">
      <c r="A475" s="88">
        <v>1</v>
      </c>
      <c r="B475" s="88">
        <v>3354</v>
      </c>
      <c r="C475" s="86" t="s">
        <v>406</v>
      </c>
      <c r="D475" s="90">
        <v>1151.27</v>
      </c>
      <c r="E475" s="52">
        <f t="shared" si="14"/>
        <v>784.67000000000007</v>
      </c>
      <c r="F475" s="52">
        <f>IFERROR(VLOOKUP(B475,Plan1!B:D,3,0),"0,00")</f>
        <v>364.82</v>
      </c>
      <c r="G475" s="94">
        <v>1.78</v>
      </c>
      <c r="H475" s="52">
        <f t="shared" si="15"/>
        <v>366.59999999999997</v>
      </c>
      <c r="I475" s="35" t="str">
        <f>VLOOKUP(B475,'FOLHA RESUMIDA'!C:D,2,0)</f>
        <v>ADRIANA BASILIO DA SILVA</v>
      </c>
    </row>
    <row r="476" spans="1:14">
      <c r="A476" s="88">
        <v>1</v>
      </c>
      <c r="B476" s="88">
        <v>3355</v>
      </c>
      <c r="C476" s="86" t="s">
        <v>407</v>
      </c>
      <c r="D476" s="90">
        <v>1506.41</v>
      </c>
      <c r="E476" s="52">
        <f t="shared" si="14"/>
        <v>281.93000000000006</v>
      </c>
      <c r="F476" s="52">
        <f>IFERROR(VLOOKUP(B476,Plan1!B:D,3,0),"0,00")</f>
        <v>400.73</v>
      </c>
      <c r="G476" s="94">
        <v>823.75</v>
      </c>
      <c r="H476" s="52">
        <f t="shared" si="15"/>
        <v>1224.48</v>
      </c>
      <c r="I476" s="35" t="str">
        <f>VLOOKUP(B476,'FOLHA RESUMIDA'!C:D,2,0)</f>
        <v>ANA CAROLINE GOMES PEREIRA</v>
      </c>
    </row>
    <row r="477" spans="1:14">
      <c r="A477" s="88">
        <v>1</v>
      </c>
      <c r="B477" s="88">
        <v>3356</v>
      </c>
      <c r="C477" s="86" t="s">
        <v>408</v>
      </c>
      <c r="D477" s="90">
        <v>1589.53</v>
      </c>
      <c r="E477" s="52">
        <f t="shared" si="14"/>
        <v>579.31999999999994</v>
      </c>
      <c r="F477" s="52">
        <f>IFERROR(VLOOKUP(B477,Plan1!B:D,3,0),"0,00")</f>
        <v>364.82</v>
      </c>
      <c r="G477" s="94">
        <v>645.39</v>
      </c>
      <c r="H477" s="52">
        <f t="shared" si="15"/>
        <v>1010.21</v>
      </c>
      <c r="I477" s="35" t="str">
        <f>VLOOKUP(B477,'FOLHA RESUMIDA'!C:D,2,0)</f>
        <v>MARIA GABRIELLY DE S SANTOS</v>
      </c>
    </row>
    <row r="478" spans="1:14">
      <c r="A478" s="88">
        <v>1</v>
      </c>
      <c r="B478" s="88">
        <v>3358</v>
      </c>
      <c r="C478" s="86" t="s">
        <v>409</v>
      </c>
      <c r="D478" s="90">
        <v>11963.52</v>
      </c>
      <c r="E478" s="52">
        <f t="shared" si="14"/>
        <v>3269.0699999999997</v>
      </c>
      <c r="F478" s="52">
        <f>IFERROR(VLOOKUP(B478,Plan1!B:D,3,0),"0,00")</f>
        <v>4067.6</v>
      </c>
      <c r="G478" s="94">
        <v>4626.8500000000004</v>
      </c>
      <c r="H478" s="52">
        <f t="shared" si="15"/>
        <v>8694.4500000000007</v>
      </c>
      <c r="I478" s="35" t="str">
        <f>VLOOKUP(B478,'FOLHA RESUMIDA'!C:D,2,0)</f>
        <v>SERGIO LUIZ DE NORONHA</v>
      </c>
    </row>
    <row r="479" spans="1:14">
      <c r="A479" s="88">
        <v>1</v>
      </c>
      <c r="B479" s="88">
        <v>3359</v>
      </c>
      <c r="C479" s="86" t="s">
        <v>410</v>
      </c>
      <c r="D479" s="90">
        <v>7174.44</v>
      </c>
      <c r="E479" s="52">
        <f t="shared" si="14"/>
        <v>1651.88</v>
      </c>
      <c r="F479" s="52">
        <f>IFERROR(VLOOKUP(B479,Plan1!B:D,3,0),"0,00")</f>
        <v>2439.31</v>
      </c>
      <c r="G479" s="94">
        <v>3083.25</v>
      </c>
      <c r="H479" s="52">
        <f t="shared" si="15"/>
        <v>5522.5599999999995</v>
      </c>
      <c r="I479" s="35" t="str">
        <f>VLOOKUP(B479,'FOLHA RESUMIDA'!C:D,2,0)</f>
        <v>ALICE ANA BARBOSA ROSENDO</v>
      </c>
    </row>
    <row r="480" spans="1:14">
      <c r="A480" s="88">
        <v>1</v>
      </c>
      <c r="B480" s="88">
        <v>3361</v>
      </c>
      <c r="C480" s="86" t="s">
        <v>411</v>
      </c>
      <c r="D480" s="90">
        <v>4350.9799999999996</v>
      </c>
      <c r="E480" s="52">
        <f t="shared" si="14"/>
        <v>961.66999999999916</v>
      </c>
      <c r="F480" s="52">
        <f>IFERROR(VLOOKUP(B480,Plan1!B:D,3,0),"0,00")</f>
        <v>1291.3</v>
      </c>
      <c r="G480" s="94">
        <v>2098.0100000000002</v>
      </c>
      <c r="H480" s="52">
        <f t="shared" si="15"/>
        <v>3389.3100000000004</v>
      </c>
      <c r="I480" s="35" t="str">
        <f>VLOOKUP(B480,'FOLHA RESUMIDA'!C:D,2,0)</f>
        <v>DANIELLY C. DO NASCIMENTO</v>
      </c>
    </row>
    <row r="481" spans="1:9">
      <c r="A481" s="88">
        <v>1</v>
      </c>
      <c r="B481" s="88">
        <v>3362</v>
      </c>
      <c r="C481" s="86" t="s">
        <v>412</v>
      </c>
      <c r="D481" s="90">
        <v>1687.98</v>
      </c>
      <c r="E481" s="52">
        <f t="shared" si="14"/>
        <v>498.95000000000005</v>
      </c>
      <c r="F481" s="52">
        <f>IFERROR(VLOOKUP(B481,Plan1!B:D,3,0),"0,00")</f>
        <v>573.91</v>
      </c>
      <c r="G481" s="94">
        <v>615.12</v>
      </c>
      <c r="H481" s="52">
        <f t="shared" si="15"/>
        <v>1189.03</v>
      </c>
      <c r="I481" s="35" t="str">
        <f>VLOOKUP(B481,'FOLHA RESUMIDA'!C:D,2,0)</f>
        <v>LEANDRA NASCIMENTO ESTEFANIO</v>
      </c>
    </row>
    <row r="482" spans="1:9">
      <c r="A482" s="88">
        <v>1</v>
      </c>
      <c r="B482" s="88">
        <v>3364</v>
      </c>
      <c r="C482" s="86" t="s">
        <v>413</v>
      </c>
      <c r="D482" s="90">
        <v>1427.79</v>
      </c>
      <c r="E482" s="52">
        <f t="shared" si="14"/>
        <v>261.34999999999991</v>
      </c>
      <c r="F482" s="52">
        <f>IFERROR(VLOOKUP(B482,Plan1!B:D,3,0),"0,00")</f>
        <v>364.82</v>
      </c>
      <c r="G482" s="94">
        <v>801.62</v>
      </c>
      <c r="H482" s="52">
        <f t="shared" si="15"/>
        <v>1166.44</v>
      </c>
      <c r="I482" s="35" t="str">
        <f>VLOOKUP(B482,'FOLHA RESUMIDA'!C:D,2,0)</f>
        <v>ADRIANO JOSE MARTINS DA SILVA</v>
      </c>
    </row>
    <row r="483" spans="1:9">
      <c r="A483" s="88">
        <v>1</v>
      </c>
      <c r="B483" s="88">
        <v>3365</v>
      </c>
      <c r="C483" s="86" t="s">
        <v>414</v>
      </c>
      <c r="D483" s="90">
        <v>7174.34</v>
      </c>
      <c r="E483" s="52">
        <f t="shared" si="14"/>
        <v>1672.3500000000004</v>
      </c>
      <c r="F483" s="52">
        <f>IFERROR(VLOOKUP(B483,Plan1!B:D,3,0),"0,00")</f>
        <v>2439.2800000000002</v>
      </c>
      <c r="G483" s="94">
        <v>3062.71</v>
      </c>
      <c r="H483" s="52">
        <f t="shared" si="15"/>
        <v>5501.99</v>
      </c>
      <c r="I483" s="35" t="str">
        <f>VLOOKUP(B483,'FOLHA RESUMIDA'!C:D,2,0)</f>
        <v>ANA LUIZA VELOSO DE O L COSTA</v>
      </c>
    </row>
    <row r="484" spans="1:9">
      <c r="A484" s="88">
        <v>1</v>
      </c>
      <c r="B484" s="88">
        <v>3366</v>
      </c>
      <c r="C484" s="86" t="s">
        <v>415</v>
      </c>
      <c r="D484" s="90">
        <v>7174.34</v>
      </c>
      <c r="E484" s="52">
        <f t="shared" si="14"/>
        <v>1651.8600000000006</v>
      </c>
      <c r="F484" s="52">
        <f>IFERROR(VLOOKUP(B484,Plan1!B:D,3,0),"0,00")</f>
        <v>2439.2800000000002</v>
      </c>
      <c r="G484" s="94">
        <v>3083.2</v>
      </c>
      <c r="H484" s="52">
        <f t="shared" si="15"/>
        <v>5522.48</v>
      </c>
      <c r="I484" s="35" t="str">
        <f>VLOOKUP(B484,'FOLHA RESUMIDA'!C:D,2,0)</f>
        <v>JOSE RICARDO OLIVEIRA CHAGAS</v>
      </c>
    </row>
    <row r="485" spans="1:9">
      <c r="A485" s="88">
        <v>1</v>
      </c>
      <c r="B485" s="88">
        <v>3367</v>
      </c>
      <c r="C485" s="86" t="s">
        <v>595</v>
      </c>
      <c r="D485" s="90">
        <v>4772.9799999999996</v>
      </c>
      <c r="E485" s="52">
        <f t="shared" si="14"/>
        <v>783.48999999999978</v>
      </c>
      <c r="F485" s="52">
        <f>IFERROR(VLOOKUP(B485,Plan1!B:D,3,0),"0,00")</f>
        <v>1434.78</v>
      </c>
      <c r="G485" s="94">
        <v>2554.71</v>
      </c>
      <c r="H485" s="52">
        <f t="shared" si="15"/>
        <v>3989.49</v>
      </c>
      <c r="I485" s="35" t="str">
        <f>VLOOKUP(B485,'FOLHA RESUMIDA'!C:D,2,0)</f>
        <v>ROBERTA BARBOSA  DE A PACHECO</v>
      </c>
    </row>
    <row r="486" spans="1:9">
      <c r="A486" s="88">
        <v>1</v>
      </c>
      <c r="B486" s="88">
        <v>3370</v>
      </c>
      <c r="C486" s="86" t="s">
        <v>594</v>
      </c>
      <c r="D486" s="90">
        <v>7807.37</v>
      </c>
      <c r="E486" s="52">
        <f t="shared" si="14"/>
        <v>1825.9399999999996</v>
      </c>
      <c r="F486" s="52">
        <f>IFERROR(VLOOKUP(B486,Plan1!B:D,3,0),"0,00")</f>
        <v>2654.51</v>
      </c>
      <c r="G486" s="94">
        <v>3326.92</v>
      </c>
      <c r="H486" s="52">
        <f t="shared" si="15"/>
        <v>5981.43</v>
      </c>
      <c r="I486" s="35" t="str">
        <f>VLOOKUP(B486,'FOLHA RESUMIDA'!C:D,2,0)</f>
        <v>LITIO TADEU C R  DOS SANTOS</v>
      </c>
    </row>
    <row r="487" spans="1:9">
      <c r="A487" s="88">
        <v>1</v>
      </c>
      <c r="B487" s="88">
        <v>3373</v>
      </c>
      <c r="C487" s="86" t="s">
        <v>601</v>
      </c>
      <c r="D487" s="90">
        <v>7174.34</v>
      </c>
      <c r="E487" s="52">
        <f t="shared" si="14"/>
        <v>1651.8600000000006</v>
      </c>
      <c r="F487" s="52">
        <f>IFERROR(VLOOKUP(B487,Plan1!B:D,3,0),"0,00")</f>
        <v>2439.2800000000002</v>
      </c>
      <c r="G487" s="94">
        <v>3083.2</v>
      </c>
      <c r="H487" s="52">
        <f t="shared" si="15"/>
        <v>5522.48</v>
      </c>
      <c r="I487" s="35" t="str">
        <f>VLOOKUP(B487,'FOLHA RESUMIDA'!C:D,2,0)</f>
        <v>LEANDRO RAMOS M DE ANDRADE</v>
      </c>
    </row>
    <row r="488" spans="1:9">
      <c r="A488" s="88">
        <v>1</v>
      </c>
      <c r="B488" s="88">
        <v>3375</v>
      </c>
      <c r="C488" s="86" t="s">
        <v>602</v>
      </c>
      <c r="D488" s="90">
        <v>7174.34</v>
      </c>
      <c r="E488" s="52">
        <f t="shared" si="14"/>
        <v>1739.6999999999998</v>
      </c>
      <c r="F488" s="52">
        <f>IFERROR(VLOOKUP(B488,Plan1!B:D,3,0),"0,00")</f>
        <v>2439.2800000000002</v>
      </c>
      <c r="G488" s="94">
        <v>2995.36</v>
      </c>
      <c r="H488" s="52">
        <f t="shared" si="15"/>
        <v>5434.64</v>
      </c>
      <c r="I488" s="35" t="str">
        <f>VLOOKUP(B488,'FOLHA RESUMIDA'!C:D,2,0)</f>
        <v>LETICIA LIRA DE SOUSA</v>
      </c>
    </row>
    <row r="489" spans="1:9">
      <c r="A489" s="88">
        <v>1</v>
      </c>
      <c r="B489" s="88">
        <v>3376</v>
      </c>
      <c r="C489" s="86" t="s">
        <v>689</v>
      </c>
      <c r="D489" s="90">
        <v>1151.29</v>
      </c>
      <c r="E489" s="52">
        <f t="shared" si="14"/>
        <v>290.64</v>
      </c>
      <c r="F489" s="52">
        <f>IFERROR(VLOOKUP(B489,Plan1!B:D,3,0),"0,00")</f>
        <v>364.82</v>
      </c>
      <c r="G489" s="94">
        <v>495.83</v>
      </c>
      <c r="H489" s="52">
        <f t="shared" si="15"/>
        <v>860.65</v>
      </c>
      <c r="I489" s="35" t="str">
        <f>VLOOKUP(B489,'FOLHA RESUMIDA'!C:D,2,0)</f>
        <v>SILVIA LUIZA DE SOUZA E SILVA</v>
      </c>
    </row>
    <row r="490" spans="1:9">
      <c r="A490" s="88">
        <v>1</v>
      </c>
      <c r="B490" s="88">
        <v>3378</v>
      </c>
      <c r="C490" s="86" t="s">
        <v>692</v>
      </c>
      <c r="D490" s="90">
        <v>7174.34</v>
      </c>
      <c r="E490" s="52">
        <f t="shared" si="14"/>
        <v>2707.08</v>
      </c>
      <c r="F490" s="52">
        <f>IFERROR(VLOOKUP(B490,Plan1!B:D,3,0),"0,00")</f>
        <v>2439.2800000000002</v>
      </c>
      <c r="G490" s="94">
        <v>2027.98</v>
      </c>
      <c r="H490" s="52">
        <f t="shared" si="15"/>
        <v>4467.26</v>
      </c>
      <c r="I490" s="35" t="str">
        <f>VLOOKUP(B490,'FOLHA RESUMIDA'!C:D,2,0)</f>
        <v>EDIVALDO MANOEL DA SILVA FILHO</v>
      </c>
    </row>
    <row r="491" spans="1:9">
      <c r="A491" s="88">
        <v>1</v>
      </c>
      <c r="B491" s="88">
        <v>3379</v>
      </c>
      <c r="C491" s="86" t="s">
        <v>693</v>
      </c>
      <c r="D491" s="90">
        <v>4219.9399999999996</v>
      </c>
      <c r="E491" s="52">
        <f t="shared" si="14"/>
        <v>659.05999999999949</v>
      </c>
      <c r="F491" s="52">
        <f>IFERROR(VLOOKUP(B491,Plan1!B:D,3,0),"0,00")</f>
        <v>1434.78</v>
      </c>
      <c r="G491" s="94">
        <v>2126.1</v>
      </c>
      <c r="H491" s="52">
        <f t="shared" si="15"/>
        <v>3560.88</v>
      </c>
      <c r="I491" s="35" t="str">
        <f>VLOOKUP(B491,'FOLHA RESUMIDA'!C:D,2,0)</f>
        <v>ITAMAR XAVIER DE SA</v>
      </c>
    </row>
    <row r="492" spans="1:9">
      <c r="A492" s="88">
        <v>1</v>
      </c>
      <c r="B492" s="88">
        <v>3380</v>
      </c>
      <c r="C492" s="86" t="s">
        <v>694</v>
      </c>
      <c r="D492" s="90">
        <v>1265.98</v>
      </c>
      <c r="E492" s="52">
        <f t="shared" si="14"/>
        <v>252.03999999999996</v>
      </c>
      <c r="F492" s="52">
        <f>IFERROR(VLOOKUP(B492,Plan1!B:D,3,0),"0,00")</f>
        <v>430.43</v>
      </c>
      <c r="G492" s="94">
        <v>583.51</v>
      </c>
      <c r="H492" s="52">
        <f t="shared" si="15"/>
        <v>1013.94</v>
      </c>
      <c r="I492" s="35" t="str">
        <f>VLOOKUP(B492,'FOLHA RESUMIDA'!C:D,2,0)</f>
        <v>ALAN MALHEIRO PASTICK</v>
      </c>
    </row>
    <row r="493" spans="1:9">
      <c r="A493" s="88">
        <v>1</v>
      </c>
      <c r="B493" s="88">
        <v>3381</v>
      </c>
      <c r="C493" s="86" t="s">
        <v>695</v>
      </c>
      <c r="D493" s="90">
        <v>1631.59</v>
      </c>
      <c r="E493" s="52">
        <f t="shared" si="14"/>
        <v>137.62999999999988</v>
      </c>
      <c r="F493" s="52">
        <f>IFERROR(VLOOKUP(B493,Plan1!B:D,3,0),"0,00")</f>
        <v>430.43</v>
      </c>
      <c r="G493" s="94">
        <v>1063.53</v>
      </c>
      <c r="H493" s="52">
        <f t="shared" si="15"/>
        <v>1493.96</v>
      </c>
      <c r="I493" s="35" t="str">
        <f>VLOOKUP(B493,'FOLHA RESUMIDA'!C:D,2,0)</f>
        <v>MARIA VITORIA ALVES VILA NOVA</v>
      </c>
    </row>
    <row r="494" spans="1:9">
      <c r="A494" s="88">
        <v>1</v>
      </c>
      <c r="B494" s="88">
        <v>3382</v>
      </c>
      <c r="C494" s="86" t="s">
        <v>696</v>
      </c>
      <c r="D494" s="90">
        <v>7807.37</v>
      </c>
      <c r="E494" s="52">
        <f t="shared" si="14"/>
        <v>1968.4099999999999</v>
      </c>
      <c r="F494" s="52">
        <f>IFERROR(VLOOKUP(B494,Plan1!B:D,3,0),"0,00")</f>
        <v>2654.51</v>
      </c>
      <c r="G494" s="94">
        <v>3184.45</v>
      </c>
      <c r="H494" s="52">
        <f t="shared" si="15"/>
        <v>5838.96</v>
      </c>
      <c r="I494" s="35" t="str">
        <f>VLOOKUP(B494,'FOLHA RESUMIDA'!C:D,2,0)</f>
        <v>FERNANDA DA SILVA P DE ANDRADE</v>
      </c>
    </row>
    <row r="495" spans="1:9">
      <c r="A495" s="88">
        <v>1</v>
      </c>
      <c r="B495" s="88">
        <v>3383</v>
      </c>
      <c r="C495" s="86" t="s">
        <v>698</v>
      </c>
      <c r="D495" s="90">
        <v>13292.8</v>
      </c>
      <c r="E495" s="52">
        <f t="shared" si="14"/>
        <v>3282.2999999999993</v>
      </c>
      <c r="F495" s="52">
        <f>IFERROR(VLOOKUP(B495,Plan1!B:D,3,0),"0,00")</f>
        <v>4519.55</v>
      </c>
      <c r="G495" s="94">
        <v>5490.95</v>
      </c>
      <c r="H495" s="52">
        <f t="shared" si="15"/>
        <v>10010.5</v>
      </c>
      <c r="I495" s="35" t="str">
        <f>VLOOKUP(B495,'FOLHA RESUMIDA'!C:D,2,0)</f>
        <v>PLINIO ANTONIO L P FILHO</v>
      </c>
    </row>
    <row r="496" spans="1:9">
      <c r="A496" s="88">
        <v>1</v>
      </c>
      <c r="B496" s="88">
        <v>3384</v>
      </c>
      <c r="C496" s="86" t="s">
        <v>701</v>
      </c>
      <c r="D496" s="90">
        <v>7174.34</v>
      </c>
      <c r="E496" s="52">
        <f t="shared" si="14"/>
        <v>1547.58</v>
      </c>
      <c r="F496" s="52">
        <f>IFERROR(VLOOKUP(B496,Plan1!B:D,3,0),"0,00")</f>
        <v>2439.2800000000002</v>
      </c>
      <c r="G496" s="94">
        <v>3187.48</v>
      </c>
      <c r="H496" s="52">
        <f t="shared" si="15"/>
        <v>5626.76</v>
      </c>
      <c r="I496" s="35" t="str">
        <f>VLOOKUP(B496,'FOLHA RESUMIDA'!C:D,2,0)</f>
        <v>ADRIANA LOPES NOBREGA F BARROS</v>
      </c>
    </row>
    <row r="497" spans="1:13">
      <c r="A497" s="88">
        <v>1</v>
      </c>
      <c r="B497" s="88">
        <v>3385</v>
      </c>
      <c r="C497" s="86" t="s">
        <v>702</v>
      </c>
      <c r="D497" s="90">
        <v>7174.34</v>
      </c>
      <c r="E497" s="52">
        <f t="shared" si="14"/>
        <v>1651.8600000000006</v>
      </c>
      <c r="F497" s="52">
        <f>IFERROR(VLOOKUP(B497,Plan1!B:D,3,0),"0,00")</f>
        <v>2439.2800000000002</v>
      </c>
      <c r="G497" s="94">
        <v>3083.2</v>
      </c>
      <c r="H497" s="52">
        <f t="shared" si="15"/>
        <v>5522.48</v>
      </c>
      <c r="I497" s="35" t="str">
        <f>VLOOKUP(B497,'FOLHA RESUMIDA'!C:D,2,0)</f>
        <v>BRUNO MARCELO DE LIMA E SILVA</v>
      </c>
    </row>
    <row r="498" spans="1:13">
      <c r="A498" s="88">
        <v>1</v>
      </c>
      <c r="B498" s="88">
        <v>3386</v>
      </c>
      <c r="C498" s="86" t="s">
        <v>718</v>
      </c>
      <c r="D498" s="90">
        <v>1265.98</v>
      </c>
      <c r="E498" s="52">
        <f t="shared" si="14"/>
        <v>171.6099999999999</v>
      </c>
      <c r="F498" s="52">
        <f>IFERROR(VLOOKUP(B498,Plan1!B:D,3,0),"0,00")</f>
        <v>430.43</v>
      </c>
      <c r="G498" s="94">
        <v>663.94</v>
      </c>
      <c r="H498" s="52">
        <f t="shared" si="15"/>
        <v>1094.3700000000001</v>
      </c>
      <c r="I498" s="35" t="str">
        <f>VLOOKUP(B498,'FOLHA RESUMIDA'!C:D,2,0)</f>
        <v>EWERTON RODRIGO PAZ DE SANTANA</v>
      </c>
    </row>
    <row r="499" spans="1:13">
      <c r="A499" s="88">
        <v>1</v>
      </c>
      <c r="B499" s="88">
        <v>3387</v>
      </c>
      <c r="C499" s="86" t="s">
        <v>719</v>
      </c>
      <c r="D499" s="90">
        <v>7174.34</v>
      </c>
      <c r="E499" s="52">
        <f t="shared" si="14"/>
        <v>1651.8600000000006</v>
      </c>
      <c r="F499" s="52">
        <f>IFERROR(VLOOKUP(B499,Plan1!B:D,3,0),"0,00")</f>
        <v>2439.2800000000002</v>
      </c>
      <c r="G499" s="94">
        <v>3083.2</v>
      </c>
      <c r="H499" s="52">
        <f t="shared" si="15"/>
        <v>5522.48</v>
      </c>
      <c r="I499" s="35" t="str">
        <f>VLOOKUP(B499,'FOLHA RESUMIDA'!C:D,2,0)</f>
        <v>ELHO WENIO DA SILVA</v>
      </c>
    </row>
    <row r="500" spans="1:13">
      <c r="A500" s="88">
        <v>1</v>
      </c>
      <c r="B500" s="88">
        <v>8249</v>
      </c>
      <c r="C500" s="86" t="s">
        <v>416</v>
      </c>
      <c r="D500" s="90">
        <v>3797.94</v>
      </c>
      <c r="E500" s="52">
        <f t="shared" si="14"/>
        <v>1624.3600000000001</v>
      </c>
      <c r="F500" s="52">
        <f>IFERROR(VLOOKUP(B500,Plan1!B:D,3,0),"0,00")</f>
        <v>932.61</v>
      </c>
      <c r="G500" s="94">
        <v>1240.97</v>
      </c>
      <c r="H500" s="52">
        <f t="shared" si="15"/>
        <v>2173.58</v>
      </c>
      <c r="I500" s="35" t="str">
        <f>VLOOKUP(B500,'FOLHA RESUMIDA'!C:D,2,0)</f>
        <v>SELMA BEZERRA DE CARVALHO</v>
      </c>
    </row>
    <row r="501" spans="1:13">
      <c r="A501" s="87" t="s">
        <v>487</v>
      </c>
      <c r="B501" s="87"/>
      <c r="C501" s="87"/>
      <c r="D501" s="91">
        <f>SUM(D5:D500)</f>
        <v>1813809.2600000009</v>
      </c>
      <c r="E501" s="95">
        <f t="shared" ref="E501:H501" si="16">SUM(E5:E500)</f>
        <v>700658.88</v>
      </c>
      <c r="F501" s="95">
        <f t="shared" si="16"/>
        <v>507939.55000000086</v>
      </c>
      <c r="G501" s="95">
        <f t="shared" si="16"/>
        <v>605210.82999999949</v>
      </c>
      <c r="H501" s="95">
        <f t="shared" si="16"/>
        <v>1113150.3800000004</v>
      </c>
      <c r="I501" s="35" t="e">
        <f>VLOOKUP(B501,'FOLHA RESUMIDA'!C:D,2,0)</f>
        <v>#N/A</v>
      </c>
    </row>
    <row r="502" spans="1:13" s="34" customFormat="1">
      <c r="A502" s="84"/>
      <c r="B502" s="84"/>
      <c r="C502" s="84"/>
      <c r="D502" s="84"/>
      <c r="E502" s="50"/>
      <c r="F502" s="52"/>
      <c r="G502" s="92"/>
      <c r="H502" s="50"/>
      <c r="I502" s="35"/>
      <c r="L502" s="9"/>
      <c r="M502" s="9"/>
    </row>
    <row r="503" spans="1:13" s="34" customFormat="1">
      <c r="A503" s="84"/>
      <c r="B503" s="84"/>
      <c r="C503" s="84"/>
      <c r="D503" s="84"/>
      <c r="E503" s="50"/>
      <c r="F503" s="50"/>
      <c r="G503" s="92"/>
      <c r="H503" s="50"/>
      <c r="I503" s="35"/>
      <c r="L503" s="9"/>
      <c r="M503" s="9"/>
    </row>
    <row r="504" spans="1:13">
      <c r="A504" s="84"/>
      <c r="B504" s="84"/>
      <c r="C504" s="84"/>
      <c r="D504" s="84"/>
      <c r="E504" s="52"/>
      <c r="F504" s="43"/>
      <c r="G504" s="92"/>
      <c r="H504" s="52"/>
    </row>
    <row r="505" spans="1:13">
      <c r="A505" s="84"/>
      <c r="B505" s="84"/>
      <c r="C505" s="84"/>
      <c r="D505" s="84"/>
      <c r="E505" s="52"/>
      <c r="F505" s="42"/>
      <c r="G505" s="92"/>
      <c r="H505" s="52"/>
    </row>
    <row r="506" spans="1:13">
      <c r="A506" s="84"/>
      <c r="B506" s="84"/>
      <c r="C506" s="84"/>
      <c r="D506" s="84"/>
      <c r="E506" s="38"/>
      <c r="F506" s="38"/>
      <c r="G506" s="92"/>
      <c r="H506" s="26"/>
    </row>
    <row r="507" spans="1:13">
      <c r="A507" s="84"/>
      <c r="B507" s="84"/>
      <c r="C507" s="84"/>
      <c r="D507" s="84"/>
      <c r="E507" s="36"/>
      <c r="F507" s="38"/>
      <c r="G507" s="92"/>
      <c r="H507" s="39"/>
    </row>
    <row r="508" spans="1:13">
      <c r="A508" s="84"/>
      <c r="B508" s="84"/>
      <c r="C508" s="84"/>
      <c r="D508" s="84"/>
      <c r="E508" s="37"/>
      <c r="F508" s="37"/>
      <c r="G508" s="92"/>
    </row>
    <row r="509" spans="1:13">
      <c r="A509" s="84"/>
      <c r="B509" s="84"/>
      <c r="C509" s="84"/>
      <c r="D509" s="84"/>
      <c r="G509" s="92"/>
    </row>
    <row r="510" spans="1:13">
      <c r="A510" s="84"/>
      <c r="B510" s="84"/>
      <c r="C510" s="84"/>
      <c r="D510" s="84"/>
      <c r="G510" s="92"/>
    </row>
  </sheetData>
  <autoFilter ref="A4:I504"/>
  <sortState ref="A5:H672">
    <sortCondition ref="B5:B672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D458"/>
  <sheetViews>
    <sheetView workbookViewId="0">
      <selection activeCell="C4" sqref="C4"/>
    </sheetView>
  </sheetViews>
  <sheetFormatPr defaultRowHeight="12"/>
  <cols>
    <col min="1" max="1" width="4.7109375" style="67" customWidth="1"/>
    <col min="2" max="2" width="8" style="67" bestFit="1" customWidth="1"/>
    <col min="3" max="3" width="34.28515625" style="67" bestFit="1" customWidth="1"/>
    <col min="4" max="4" width="14.140625" style="93" bestFit="1" customWidth="1"/>
  </cols>
  <sheetData>
    <row r="2" spans="1:4">
      <c r="A2" s="98" t="s">
        <v>748</v>
      </c>
      <c r="B2" s="97"/>
      <c r="C2" s="97"/>
      <c r="D2" s="3"/>
    </row>
    <row r="4" spans="1:4">
      <c r="A4" s="98" t="s">
        <v>0</v>
      </c>
      <c r="B4" s="98" t="s">
        <v>1</v>
      </c>
      <c r="C4" s="98" t="s">
        <v>2</v>
      </c>
      <c r="D4" s="93" t="s">
        <v>703</v>
      </c>
    </row>
    <row r="5" spans="1:4">
      <c r="A5" s="101">
        <v>1</v>
      </c>
      <c r="B5" s="101">
        <v>397</v>
      </c>
      <c r="C5" s="99" t="s">
        <v>4</v>
      </c>
      <c r="D5" s="94">
        <v>1417.31</v>
      </c>
    </row>
    <row r="6" spans="1:4">
      <c r="A6" s="101">
        <v>1</v>
      </c>
      <c r="B6" s="101">
        <v>508</v>
      </c>
      <c r="C6" s="99" t="s">
        <v>5</v>
      </c>
      <c r="D6" s="94">
        <v>1440.48</v>
      </c>
    </row>
    <row r="7" spans="1:4">
      <c r="A7" s="101">
        <v>1</v>
      </c>
      <c r="B7" s="101">
        <v>510</v>
      </c>
      <c r="C7" s="99" t="s">
        <v>6</v>
      </c>
      <c r="D7" s="94">
        <v>1167.3399999999999</v>
      </c>
    </row>
    <row r="8" spans="1:4">
      <c r="A8" s="101">
        <v>1</v>
      </c>
      <c r="B8" s="101">
        <v>542</v>
      </c>
      <c r="C8" s="99" t="s">
        <v>7</v>
      </c>
      <c r="D8" s="94">
        <v>561.51</v>
      </c>
    </row>
    <row r="9" spans="1:4">
      <c r="A9" s="101">
        <v>1</v>
      </c>
      <c r="B9" s="101">
        <v>788</v>
      </c>
      <c r="C9" s="99" t="s">
        <v>8</v>
      </c>
      <c r="D9" s="94">
        <v>950.56</v>
      </c>
    </row>
    <row r="10" spans="1:4">
      <c r="A10" s="101">
        <v>1</v>
      </c>
      <c r="B10" s="101">
        <v>830</v>
      </c>
      <c r="C10" s="99" t="s">
        <v>10</v>
      </c>
      <c r="D10" s="94">
        <v>1418.91</v>
      </c>
    </row>
    <row r="11" spans="1:4">
      <c r="A11" s="101">
        <v>1</v>
      </c>
      <c r="B11" s="101">
        <v>863</v>
      </c>
      <c r="C11" s="99" t="s">
        <v>11</v>
      </c>
      <c r="D11" s="94">
        <v>719.65</v>
      </c>
    </row>
    <row r="12" spans="1:4">
      <c r="A12" s="101">
        <v>1</v>
      </c>
      <c r="B12" s="101">
        <v>871</v>
      </c>
      <c r="C12" s="99" t="s">
        <v>12</v>
      </c>
      <c r="D12" s="94">
        <v>1525.84</v>
      </c>
    </row>
    <row r="13" spans="1:4">
      <c r="A13" s="101">
        <v>1</v>
      </c>
      <c r="B13" s="101">
        <v>897</v>
      </c>
      <c r="C13" s="99" t="s">
        <v>13</v>
      </c>
      <c r="D13" s="94">
        <v>426.45</v>
      </c>
    </row>
    <row r="14" spans="1:4">
      <c r="A14" s="101">
        <v>1</v>
      </c>
      <c r="B14" s="101">
        <v>996</v>
      </c>
      <c r="C14" s="99" t="s">
        <v>14</v>
      </c>
      <c r="D14" s="94">
        <v>1116.42</v>
      </c>
    </row>
    <row r="15" spans="1:4">
      <c r="A15" s="101">
        <v>1</v>
      </c>
      <c r="B15" s="101">
        <v>1008</v>
      </c>
      <c r="C15" s="99" t="s">
        <v>15</v>
      </c>
      <c r="D15" s="94">
        <v>621.66</v>
      </c>
    </row>
    <row r="16" spans="1:4">
      <c r="A16" s="101">
        <v>1</v>
      </c>
      <c r="B16" s="101">
        <v>1037</v>
      </c>
      <c r="C16" s="99" t="s">
        <v>16</v>
      </c>
      <c r="D16" s="94">
        <v>1063.27</v>
      </c>
    </row>
    <row r="17" spans="1:4">
      <c r="A17" s="101">
        <v>1</v>
      </c>
      <c r="B17" s="101">
        <v>1051</v>
      </c>
      <c r="C17" s="99" t="s">
        <v>17</v>
      </c>
      <c r="D17" s="94">
        <v>5717.03</v>
      </c>
    </row>
    <row r="18" spans="1:4">
      <c r="A18" s="101">
        <v>1</v>
      </c>
      <c r="B18" s="101">
        <v>1056</v>
      </c>
      <c r="C18" s="99" t="s">
        <v>18</v>
      </c>
      <c r="D18" s="94">
        <v>1286.99</v>
      </c>
    </row>
    <row r="19" spans="1:4">
      <c r="A19" s="101">
        <v>1</v>
      </c>
      <c r="B19" s="101">
        <v>1067</v>
      </c>
      <c r="C19" s="99" t="s">
        <v>19</v>
      </c>
      <c r="D19" s="94">
        <v>1367.42</v>
      </c>
    </row>
    <row r="20" spans="1:4">
      <c r="A20" s="101">
        <v>1</v>
      </c>
      <c r="B20" s="101">
        <v>1080</v>
      </c>
      <c r="C20" s="99" t="s">
        <v>21</v>
      </c>
      <c r="D20" s="94">
        <v>1167.3399999999999</v>
      </c>
    </row>
    <row r="21" spans="1:4">
      <c r="A21" s="101">
        <v>1</v>
      </c>
      <c r="B21" s="101">
        <v>1125</v>
      </c>
      <c r="C21" s="99" t="s">
        <v>23</v>
      </c>
      <c r="D21" s="94">
        <v>874.75</v>
      </c>
    </row>
    <row r="22" spans="1:4">
      <c r="A22" s="101">
        <v>1</v>
      </c>
      <c r="B22" s="101">
        <v>1126</v>
      </c>
      <c r="C22" s="99" t="s">
        <v>24</v>
      </c>
      <c r="D22" s="94">
        <v>1825.07</v>
      </c>
    </row>
    <row r="23" spans="1:4">
      <c r="A23" s="101">
        <v>2</v>
      </c>
      <c r="B23" s="101">
        <v>1135</v>
      </c>
      <c r="C23" s="99" t="s">
        <v>417</v>
      </c>
      <c r="D23" s="94">
        <v>960.37</v>
      </c>
    </row>
    <row r="24" spans="1:4">
      <c r="A24" s="101">
        <v>1</v>
      </c>
      <c r="B24" s="101">
        <v>1164</v>
      </c>
      <c r="C24" s="99" t="s">
        <v>26</v>
      </c>
      <c r="D24" s="94">
        <v>1489.85</v>
      </c>
    </row>
    <row r="25" spans="1:4">
      <c r="A25" s="101">
        <v>1</v>
      </c>
      <c r="B25" s="101">
        <v>1169</v>
      </c>
      <c r="C25" s="99" t="s">
        <v>27</v>
      </c>
      <c r="D25" s="94">
        <v>918.48</v>
      </c>
    </row>
    <row r="26" spans="1:4">
      <c r="A26" s="101">
        <v>1</v>
      </c>
      <c r="B26" s="101">
        <v>1177</v>
      </c>
      <c r="C26" s="99" t="s">
        <v>28</v>
      </c>
      <c r="D26" s="94">
        <v>1058.81</v>
      </c>
    </row>
    <row r="27" spans="1:4">
      <c r="A27" s="101">
        <v>1</v>
      </c>
      <c r="B27" s="101">
        <v>1221</v>
      </c>
      <c r="C27" s="99" t="s">
        <v>29</v>
      </c>
      <c r="D27" s="94">
        <v>2707.11</v>
      </c>
    </row>
    <row r="28" spans="1:4">
      <c r="A28" s="101">
        <v>1</v>
      </c>
      <c r="B28" s="101">
        <v>1263</v>
      </c>
      <c r="C28" s="99" t="s">
        <v>33</v>
      </c>
      <c r="D28" s="94">
        <v>3796.4</v>
      </c>
    </row>
    <row r="29" spans="1:4">
      <c r="A29" s="101">
        <v>1</v>
      </c>
      <c r="B29" s="101">
        <v>1267</v>
      </c>
      <c r="C29" s="99" t="s">
        <v>34</v>
      </c>
      <c r="D29" s="94">
        <v>5838.61</v>
      </c>
    </row>
    <row r="30" spans="1:4">
      <c r="A30" s="101">
        <v>1</v>
      </c>
      <c r="B30" s="101">
        <v>1269</v>
      </c>
      <c r="C30" s="99" t="s">
        <v>35</v>
      </c>
      <c r="D30" s="94">
        <v>537.02</v>
      </c>
    </row>
    <row r="31" spans="1:4">
      <c r="A31" s="101">
        <v>1</v>
      </c>
      <c r="B31" s="101">
        <v>1328</v>
      </c>
      <c r="C31" s="99" t="s">
        <v>36</v>
      </c>
      <c r="D31" s="94">
        <v>1058.81</v>
      </c>
    </row>
    <row r="32" spans="1:4">
      <c r="A32" s="101">
        <v>1</v>
      </c>
      <c r="B32" s="101">
        <v>1330</v>
      </c>
      <c r="C32" s="99" t="s">
        <v>37</v>
      </c>
      <c r="D32" s="94">
        <v>964.41</v>
      </c>
    </row>
    <row r="33" spans="1:4">
      <c r="A33" s="101">
        <v>1</v>
      </c>
      <c r="B33" s="101">
        <v>1333</v>
      </c>
      <c r="C33" s="99" t="s">
        <v>38</v>
      </c>
      <c r="D33" s="94">
        <v>1063.27</v>
      </c>
    </row>
    <row r="34" spans="1:4">
      <c r="A34" s="101">
        <v>1</v>
      </c>
      <c r="B34" s="101">
        <v>1337</v>
      </c>
      <c r="C34" s="99" t="s">
        <v>39</v>
      </c>
      <c r="D34" s="94">
        <v>1318.87</v>
      </c>
    </row>
    <row r="35" spans="1:4">
      <c r="A35" s="101">
        <v>1</v>
      </c>
      <c r="B35" s="101">
        <v>1363</v>
      </c>
      <c r="C35" s="99" t="s">
        <v>40</v>
      </c>
      <c r="D35" s="94">
        <v>1408.39</v>
      </c>
    </row>
    <row r="36" spans="1:4">
      <c r="A36" s="101">
        <v>1</v>
      </c>
      <c r="B36" s="101">
        <v>1393</v>
      </c>
      <c r="C36" s="99" t="s">
        <v>42</v>
      </c>
      <c r="D36" s="94">
        <v>1058.81</v>
      </c>
    </row>
    <row r="37" spans="1:4">
      <c r="A37" s="101">
        <v>1</v>
      </c>
      <c r="B37" s="101">
        <v>1413</v>
      </c>
      <c r="C37" s="99" t="s">
        <v>43</v>
      </c>
      <c r="D37" s="94">
        <v>7119.75</v>
      </c>
    </row>
    <row r="38" spans="1:4">
      <c r="A38" s="101">
        <v>1</v>
      </c>
      <c r="B38" s="101">
        <v>1418</v>
      </c>
      <c r="C38" s="99" t="s">
        <v>44</v>
      </c>
      <c r="D38" s="94">
        <v>1286.99</v>
      </c>
    </row>
    <row r="39" spans="1:4">
      <c r="A39" s="101">
        <v>1</v>
      </c>
      <c r="B39" s="101">
        <v>1427</v>
      </c>
      <c r="C39" s="99" t="s">
        <v>45</v>
      </c>
      <c r="D39" s="94">
        <v>3796.4</v>
      </c>
    </row>
    <row r="40" spans="1:4">
      <c r="A40" s="101">
        <v>1</v>
      </c>
      <c r="B40" s="101">
        <v>1475</v>
      </c>
      <c r="C40" s="99" t="s">
        <v>48</v>
      </c>
      <c r="D40" s="94">
        <v>1058.81</v>
      </c>
    </row>
    <row r="41" spans="1:4">
      <c r="A41" s="101">
        <v>1</v>
      </c>
      <c r="B41" s="101">
        <v>1483</v>
      </c>
      <c r="C41" s="99" t="s">
        <v>49</v>
      </c>
      <c r="D41" s="94">
        <v>174.14</v>
      </c>
    </row>
    <row r="42" spans="1:4">
      <c r="A42" s="101">
        <v>1</v>
      </c>
      <c r="B42" s="101">
        <v>1522</v>
      </c>
      <c r="C42" s="99" t="s">
        <v>50</v>
      </c>
      <c r="D42" s="94">
        <v>511.45</v>
      </c>
    </row>
    <row r="43" spans="1:4">
      <c r="A43" s="101">
        <v>1</v>
      </c>
      <c r="B43" s="101">
        <v>1536</v>
      </c>
      <c r="C43" s="99" t="s">
        <v>51</v>
      </c>
      <c r="D43" s="94">
        <v>960.37</v>
      </c>
    </row>
    <row r="44" spans="1:4">
      <c r="A44" s="101">
        <v>1</v>
      </c>
      <c r="B44" s="101">
        <v>1545</v>
      </c>
      <c r="C44" s="99" t="s">
        <v>52</v>
      </c>
      <c r="D44" s="94">
        <v>1147.8800000000001</v>
      </c>
    </row>
    <row r="45" spans="1:4">
      <c r="A45" s="101">
        <v>1</v>
      </c>
      <c r="B45" s="101">
        <v>1549</v>
      </c>
      <c r="C45" s="99" t="s">
        <v>53</v>
      </c>
      <c r="D45" s="94">
        <v>1111.75</v>
      </c>
    </row>
    <row r="46" spans="1:4">
      <c r="A46" s="101">
        <v>1</v>
      </c>
      <c r="B46" s="101">
        <v>1553</v>
      </c>
      <c r="C46" s="99" t="s">
        <v>54</v>
      </c>
      <c r="D46" s="94">
        <v>1063.27</v>
      </c>
    </row>
    <row r="47" spans="1:4">
      <c r="A47" s="101">
        <v>1</v>
      </c>
      <c r="B47" s="101">
        <v>1588</v>
      </c>
      <c r="C47" s="99" t="s">
        <v>57</v>
      </c>
      <c r="D47" s="94">
        <v>537.02</v>
      </c>
    </row>
    <row r="48" spans="1:4">
      <c r="A48" s="101">
        <v>1</v>
      </c>
      <c r="B48" s="101">
        <v>1596</v>
      </c>
      <c r="C48" s="99" t="s">
        <v>59</v>
      </c>
      <c r="D48" s="94">
        <v>719.65</v>
      </c>
    </row>
    <row r="49" spans="1:4">
      <c r="A49" s="101">
        <v>1</v>
      </c>
      <c r="B49" s="101">
        <v>1597</v>
      </c>
      <c r="C49" s="99" t="s">
        <v>60</v>
      </c>
      <c r="D49" s="94">
        <v>1058.81</v>
      </c>
    </row>
    <row r="50" spans="1:4">
      <c r="A50" s="101">
        <v>1</v>
      </c>
      <c r="B50" s="101">
        <v>1631</v>
      </c>
      <c r="C50" s="99" t="s">
        <v>61</v>
      </c>
      <c r="D50" s="94">
        <v>652.75</v>
      </c>
    </row>
    <row r="51" spans="1:4">
      <c r="A51" s="101">
        <v>1</v>
      </c>
      <c r="B51" s="101">
        <v>1641</v>
      </c>
      <c r="C51" s="99" t="s">
        <v>62</v>
      </c>
      <c r="D51" s="94">
        <v>652.75</v>
      </c>
    </row>
    <row r="52" spans="1:4">
      <c r="A52" s="101">
        <v>1</v>
      </c>
      <c r="B52" s="101">
        <v>1665</v>
      </c>
      <c r="C52" s="99" t="s">
        <v>65</v>
      </c>
      <c r="D52" s="94">
        <v>652.75</v>
      </c>
    </row>
    <row r="53" spans="1:4">
      <c r="A53" s="101">
        <v>1</v>
      </c>
      <c r="B53" s="101">
        <v>1672</v>
      </c>
      <c r="C53" s="99" t="s">
        <v>66</v>
      </c>
      <c r="D53" s="94">
        <v>652.75</v>
      </c>
    </row>
    <row r="54" spans="1:4">
      <c r="A54" s="101">
        <v>1</v>
      </c>
      <c r="B54" s="101">
        <v>1674</v>
      </c>
      <c r="C54" s="99" t="s">
        <v>67</v>
      </c>
      <c r="D54" s="94">
        <v>537.02</v>
      </c>
    </row>
    <row r="55" spans="1:4">
      <c r="A55" s="101">
        <v>2</v>
      </c>
      <c r="B55" s="101">
        <v>1683</v>
      </c>
      <c r="C55" s="99" t="s">
        <v>475</v>
      </c>
      <c r="D55" s="94">
        <v>1137.17</v>
      </c>
    </row>
    <row r="56" spans="1:4">
      <c r="A56" s="101">
        <v>51</v>
      </c>
      <c r="B56" s="101">
        <v>1726</v>
      </c>
      <c r="C56" s="99" t="s">
        <v>476</v>
      </c>
      <c r="D56" s="94">
        <v>1137.17</v>
      </c>
    </row>
    <row r="57" spans="1:4">
      <c r="A57" s="101">
        <v>1</v>
      </c>
      <c r="B57" s="101">
        <v>1741</v>
      </c>
      <c r="C57" s="99" t="s">
        <v>68</v>
      </c>
      <c r="D57" s="94">
        <v>918.48</v>
      </c>
    </row>
    <row r="58" spans="1:4">
      <c r="A58" s="101">
        <v>1</v>
      </c>
      <c r="B58" s="101">
        <v>1774</v>
      </c>
      <c r="C58" s="99" t="s">
        <v>70</v>
      </c>
      <c r="D58" s="94">
        <v>685.39</v>
      </c>
    </row>
    <row r="59" spans="1:4">
      <c r="A59" s="101">
        <v>1</v>
      </c>
      <c r="B59" s="101">
        <v>1794</v>
      </c>
      <c r="C59" s="99" t="s">
        <v>71</v>
      </c>
      <c r="D59" s="94">
        <v>1225.71</v>
      </c>
    </row>
    <row r="60" spans="1:4">
      <c r="A60" s="101">
        <v>1</v>
      </c>
      <c r="B60" s="101">
        <v>1796</v>
      </c>
      <c r="C60" s="99" t="s">
        <v>72</v>
      </c>
      <c r="D60" s="94">
        <v>537.02</v>
      </c>
    </row>
    <row r="61" spans="1:4">
      <c r="A61" s="101">
        <v>1</v>
      </c>
      <c r="B61" s="101">
        <v>1821</v>
      </c>
      <c r="C61" s="99" t="s">
        <v>74</v>
      </c>
      <c r="D61" s="94">
        <v>1162.0899999999999</v>
      </c>
    </row>
    <row r="62" spans="1:4">
      <c r="A62" s="101">
        <v>1</v>
      </c>
      <c r="B62" s="101">
        <v>1822</v>
      </c>
      <c r="C62" s="99" t="s">
        <v>75</v>
      </c>
      <c r="D62" s="94">
        <v>487.09</v>
      </c>
    </row>
    <row r="63" spans="1:4">
      <c r="A63" s="101">
        <v>1</v>
      </c>
      <c r="B63" s="101">
        <v>1906</v>
      </c>
      <c r="C63" s="99" t="s">
        <v>76</v>
      </c>
      <c r="D63" s="94">
        <v>1008.39</v>
      </c>
    </row>
    <row r="64" spans="1:4">
      <c r="A64" s="101">
        <v>1</v>
      </c>
      <c r="B64" s="101">
        <v>1907</v>
      </c>
      <c r="C64" s="99" t="s">
        <v>77</v>
      </c>
      <c r="D64" s="94">
        <v>1964.92</v>
      </c>
    </row>
    <row r="65" spans="1:4">
      <c r="A65" s="101">
        <v>1</v>
      </c>
      <c r="B65" s="101">
        <v>1908</v>
      </c>
      <c r="C65" s="99" t="s">
        <v>78</v>
      </c>
      <c r="D65" s="94">
        <v>2131.75</v>
      </c>
    </row>
    <row r="66" spans="1:4">
      <c r="A66" s="101">
        <v>1</v>
      </c>
      <c r="B66" s="101">
        <v>1909</v>
      </c>
      <c r="C66" s="99" t="s">
        <v>79</v>
      </c>
      <c r="D66" s="94">
        <v>874.75</v>
      </c>
    </row>
    <row r="67" spans="1:4">
      <c r="A67" s="101">
        <v>14</v>
      </c>
      <c r="B67" s="101">
        <v>1916</v>
      </c>
      <c r="C67" s="99" t="s">
        <v>433</v>
      </c>
      <c r="D67" s="94">
        <v>803.6</v>
      </c>
    </row>
    <row r="68" spans="1:4">
      <c r="A68" s="101">
        <v>1</v>
      </c>
      <c r="B68" s="101">
        <v>1921</v>
      </c>
      <c r="C68" s="99" t="s">
        <v>80</v>
      </c>
      <c r="D68" s="94">
        <v>3367.12</v>
      </c>
    </row>
    <row r="69" spans="1:4">
      <c r="A69" s="101">
        <v>1</v>
      </c>
      <c r="B69" s="101">
        <v>1924</v>
      </c>
      <c r="C69" s="99" t="s">
        <v>81</v>
      </c>
      <c r="D69" s="94">
        <v>2054.0300000000002</v>
      </c>
    </row>
    <row r="70" spans="1:4">
      <c r="A70" s="101">
        <v>1</v>
      </c>
      <c r="B70" s="101">
        <v>1927</v>
      </c>
      <c r="C70" s="99" t="s">
        <v>82</v>
      </c>
      <c r="D70" s="94">
        <v>1527.3</v>
      </c>
    </row>
    <row r="71" spans="1:4">
      <c r="A71" s="101">
        <v>1</v>
      </c>
      <c r="B71" s="101">
        <v>1932</v>
      </c>
      <c r="C71" s="99" t="s">
        <v>83</v>
      </c>
      <c r="D71" s="94">
        <v>1944.67</v>
      </c>
    </row>
    <row r="72" spans="1:4">
      <c r="A72" s="101">
        <v>1</v>
      </c>
      <c r="B72" s="101">
        <v>1937</v>
      </c>
      <c r="C72" s="99" t="s">
        <v>84</v>
      </c>
      <c r="D72" s="94">
        <v>945.04</v>
      </c>
    </row>
    <row r="73" spans="1:4">
      <c r="A73" s="101">
        <v>1</v>
      </c>
      <c r="B73" s="101">
        <v>1980</v>
      </c>
      <c r="C73" s="99" t="s">
        <v>85</v>
      </c>
      <c r="D73" s="94">
        <v>3577.21</v>
      </c>
    </row>
    <row r="74" spans="1:4">
      <c r="A74" s="101">
        <v>1</v>
      </c>
      <c r="B74" s="101">
        <v>1988</v>
      </c>
      <c r="C74" s="99" t="s">
        <v>86</v>
      </c>
      <c r="D74" s="94">
        <v>1249.44</v>
      </c>
    </row>
    <row r="75" spans="1:4">
      <c r="A75" s="101">
        <v>1</v>
      </c>
      <c r="B75" s="101">
        <v>1994</v>
      </c>
      <c r="C75" s="99" t="s">
        <v>87</v>
      </c>
      <c r="D75" s="94">
        <v>1334.37</v>
      </c>
    </row>
    <row r="76" spans="1:4">
      <c r="A76" s="101">
        <v>1</v>
      </c>
      <c r="B76" s="101">
        <v>1999</v>
      </c>
      <c r="C76" s="99" t="s">
        <v>88</v>
      </c>
      <c r="D76" s="94">
        <v>752.47</v>
      </c>
    </row>
    <row r="77" spans="1:4">
      <c r="A77" s="101">
        <v>1</v>
      </c>
      <c r="B77" s="101">
        <v>2008</v>
      </c>
      <c r="C77" s="99" t="s">
        <v>89</v>
      </c>
      <c r="D77" s="94">
        <v>1012.63</v>
      </c>
    </row>
    <row r="78" spans="1:4">
      <c r="A78" s="101">
        <v>1</v>
      </c>
      <c r="B78" s="101">
        <v>2014</v>
      </c>
      <c r="C78" s="99" t="s">
        <v>90</v>
      </c>
      <c r="D78" s="94">
        <v>685.39</v>
      </c>
    </row>
    <row r="79" spans="1:4">
      <c r="A79" s="101">
        <v>1</v>
      </c>
      <c r="B79" s="101">
        <v>2015</v>
      </c>
      <c r="C79" s="99" t="s">
        <v>91</v>
      </c>
      <c r="D79" s="94">
        <v>2989.47</v>
      </c>
    </row>
    <row r="80" spans="1:4">
      <c r="A80" s="101">
        <v>1</v>
      </c>
      <c r="B80" s="101">
        <v>2019</v>
      </c>
      <c r="C80" s="99" t="s">
        <v>92</v>
      </c>
      <c r="D80" s="94">
        <v>619.05999999999995</v>
      </c>
    </row>
    <row r="81" spans="1:4">
      <c r="A81" s="101">
        <v>1</v>
      </c>
      <c r="B81" s="101">
        <v>2038</v>
      </c>
      <c r="C81" s="99" t="s">
        <v>93</v>
      </c>
      <c r="D81" s="94">
        <v>1043.8900000000001</v>
      </c>
    </row>
    <row r="82" spans="1:4">
      <c r="A82" s="101">
        <v>1</v>
      </c>
      <c r="B82" s="101">
        <v>2043</v>
      </c>
      <c r="C82" s="99" t="s">
        <v>94</v>
      </c>
      <c r="D82" s="94">
        <v>874.75</v>
      </c>
    </row>
    <row r="83" spans="1:4">
      <c r="A83" s="101">
        <v>1</v>
      </c>
      <c r="B83" s="101">
        <v>2052</v>
      </c>
      <c r="C83" s="99" t="s">
        <v>95</v>
      </c>
      <c r="D83" s="94">
        <v>1012.63</v>
      </c>
    </row>
    <row r="84" spans="1:4">
      <c r="A84" s="101">
        <v>1</v>
      </c>
      <c r="B84" s="101">
        <v>2063</v>
      </c>
      <c r="C84" s="99" t="s">
        <v>96</v>
      </c>
      <c r="D84" s="94">
        <v>4232.95</v>
      </c>
    </row>
    <row r="85" spans="1:4">
      <c r="A85" s="101">
        <v>1</v>
      </c>
      <c r="B85" s="101">
        <v>2069</v>
      </c>
      <c r="C85" s="99" t="s">
        <v>97</v>
      </c>
      <c r="D85" s="94">
        <v>5398.28</v>
      </c>
    </row>
    <row r="86" spans="1:4">
      <c r="A86" s="101">
        <v>1</v>
      </c>
      <c r="B86" s="101">
        <v>2079</v>
      </c>
      <c r="C86" s="99" t="s">
        <v>98</v>
      </c>
      <c r="D86" s="94">
        <v>874.75</v>
      </c>
    </row>
    <row r="87" spans="1:4">
      <c r="A87" s="101">
        <v>1</v>
      </c>
      <c r="B87" s="101">
        <v>2086</v>
      </c>
      <c r="C87" s="99" t="s">
        <v>99</v>
      </c>
      <c r="D87" s="94">
        <v>752.49</v>
      </c>
    </row>
    <row r="88" spans="1:4">
      <c r="A88" s="101">
        <v>1</v>
      </c>
      <c r="B88" s="101">
        <v>2092</v>
      </c>
      <c r="C88" s="99" t="s">
        <v>100</v>
      </c>
      <c r="D88" s="94">
        <v>682.52</v>
      </c>
    </row>
    <row r="89" spans="1:4">
      <c r="A89" s="101">
        <v>1</v>
      </c>
      <c r="B89" s="101">
        <v>2093</v>
      </c>
      <c r="C89" s="99" t="s">
        <v>101</v>
      </c>
      <c r="D89" s="94">
        <v>619.05999999999995</v>
      </c>
    </row>
    <row r="90" spans="1:4">
      <c r="A90" s="101">
        <v>2</v>
      </c>
      <c r="B90" s="101">
        <v>2096</v>
      </c>
      <c r="C90" s="99" t="s">
        <v>425</v>
      </c>
      <c r="D90" s="94">
        <v>1137.17</v>
      </c>
    </row>
    <row r="91" spans="1:4">
      <c r="A91" s="101">
        <v>1</v>
      </c>
      <c r="B91" s="101">
        <v>2101</v>
      </c>
      <c r="C91" s="99" t="s">
        <v>102</v>
      </c>
      <c r="D91" s="94">
        <v>874.75</v>
      </c>
    </row>
    <row r="92" spans="1:4">
      <c r="A92" s="101">
        <v>16</v>
      </c>
      <c r="B92" s="101">
        <v>2115</v>
      </c>
      <c r="C92" s="99" t="s">
        <v>438</v>
      </c>
      <c r="D92" s="94">
        <v>1137.17</v>
      </c>
    </row>
    <row r="93" spans="1:4">
      <c r="A93" s="101">
        <v>1</v>
      </c>
      <c r="B93" s="101">
        <v>2120</v>
      </c>
      <c r="C93" s="99" t="s">
        <v>104</v>
      </c>
      <c r="D93" s="94">
        <v>693.9</v>
      </c>
    </row>
    <row r="94" spans="1:4">
      <c r="A94" s="101">
        <v>1</v>
      </c>
      <c r="B94" s="101">
        <v>2121</v>
      </c>
      <c r="C94" s="99" t="s">
        <v>105</v>
      </c>
      <c r="D94" s="94">
        <v>619.05999999999995</v>
      </c>
    </row>
    <row r="95" spans="1:4">
      <c r="A95" s="101">
        <v>1</v>
      </c>
      <c r="B95" s="101">
        <v>2122</v>
      </c>
      <c r="C95" s="99" t="s">
        <v>106</v>
      </c>
      <c r="D95" s="94">
        <v>619.05999999999995</v>
      </c>
    </row>
    <row r="96" spans="1:4">
      <c r="A96" s="101">
        <v>10</v>
      </c>
      <c r="B96" s="101">
        <v>2124</v>
      </c>
      <c r="C96" s="99" t="s">
        <v>429</v>
      </c>
      <c r="D96" s="94">
        <v>1137.17</v>
      </c>
    </row>
    <row r="97" spans="1:4">
      <c r="A97" s="101">
        <v>1</v>
      </c>
      <c r="B97" s="101">
        <v>2125</v>
      </c>
      <c r="C97" s="99" t="s">
        <v>107</v>
      </c>
      <c r="D97" s="94">
        <v>1205.45</v>
      </c>
    </row>
    <row r="98" spans="1:4">
      <c r="A98" s="101">
        <v>1</v>
      </c>
      <c r="B98" s="101">
        <v>2126</v>
      </c>
      <c r="C98" s="99" t="s">
        <v>108</v>
      </c>
      <c r="D98" s="94">
        <v>567.29999999999995</v>
      </c>
    </row>
    <row r="99" spans="1:4">
      <c r="A99" s="101">
        <v>1</v>
      </c>
      <c r="B99" s="101">
        <v>2128</v>
      </c>
      <c r="C99" s="99" t="s">
        <v>109</v>
      </c>
      <c r="D99" s="94">
        <v>2648.15</v>
      </c>
    </row>
    <row r="100" spans="1:4">
      <c r="A100" s="101">
        <v>1</v>
      </c>
      <c r="B100" s="101">
        <v>2129</v>
      </c>
      <c r="C100" s="99" t="s">
        <v>110</v>
      </c>
      <c r="D100" s="94">
        <v>561.51</v>
      </c>
    </row>
    <row r="101" spans="1:4">
      <c r="A101" s="101">
        <v>1</v>
      </c>
      <c r="B101" s="101">
        <v>2131</v>
      </c>
      <c r="C101" s="99" t="s">
        <v>112</v>
      </c>
      <c r="D101" s="94">
        <v>694.65</v>
      </c>
    </row>
    <row r="102" spans="1:4">
      <c r="A102" s="101">
        <v>1</v>
      </c>
      <c r="B102" s="101">
        <v>2134</v>
      </c>
      <c r="C102" s="99" t="s">
        <v>113</v>
      </c>
      <c r="D102" s="94">
        <v>964.41</v>
      </c>
    </row>
    <row r="103" spans="1:4">
      <c r="A103" s="101">
        <v>1</v>
      </c>
      <c r="B103" s="101">
        <v>2136</v>
      </c>
      <c r="C103" s="99" t="s">
        <v>114</v>
      </c>
      <c r="D103" s="94">
        <v>804.91</v>
      </c>
    </row>
    <row r="104" spans="1:4">
      <c r="A104" s="101">
        <v>1</v>
      </c>
      <c r="B104" s="101">
        <v>2137</v>
      </c>
      <c r="C104" s="99" t="s">
        <v>115</v>
      </c>
      <c r="D104" s="94">
        <v>2418.86</v>
      </c>
    </row>
    <row r="105" spans="1:4">
      <c r="A105" s="101">
        <v>1</v>
      </c>
      <c r="B105" s="101">
        <v>2140</v>
      </c>
      <c r="C105" s="99" t="s">
        <v>116</v>
      </c>
      <c r="D105" s="94">
        <v>1629.78</v>
      </c>
    </row>
    <row r="106" spans="1:4">
      <c r="A106" s="101">
        <v>1</v>
      </c>
      <c r="B106" s="101">
        <v>2142</v>
      </c>
      <c r="C106" s="99" t="s">
        <v>117</v>
      </c>
      <c r="D106" s="94">
        <v>1551.69</v>
      </c>
    </row>
    <row r="107" spans="1:4">
      <c r="A107" s="101">
        <v>1</v>
      </c>
      <c r="B107" s="101">
        <v>2143</v>
      </c>
      <c r="C107" s="99" t="s">
        <v>118</v>
      </c>
      <c r="D107" s="94">
        <v>563.87</v>
      </c>
    </row>
    <row r="108" spans="1:4">
      <c r="A108" s="101">
        <v>1</v>
      </c>
      <c r="B108" s="101">
        <v>2146</v>
      </c>
      <c r="C108" s="99" t="s">
        <v>120</v>
      </c>
      <c r="D108" s="94">
        <v>833.09</v>
      </c>
    </row>
    <row r="109" spans="1:4">
      <c r="A109" s="101">
        <v>1</v>
      </c>
      <c r="B109" s="101">
        <v>2149</v>
      </c>
      <c r="C109" s="99" t="s">
        <v>121</v>
      </c>
      <c r="D109" s="94">
        <v>833.09</v>
      </c>
    </row>
    <row r="110" spans="1:4">
      <c r="A110" s="101">
        <v>14</v>
      </c>
      <c r="B110" s="101">
        <v>2151</v>
      </c>
      <c r="C110" s="99" t="s">
        <v>122</v>
      </c>
      <c r="D110" s="94">
        <v>869.03</v>
      </c>
    </row>
    <row r="111" spans="1:4">
      <c r="A111" s="101">
        <v>1</v>
      </c>
      <c r="B111" s="101">
        <v>2153</v>
      </c>
      <c r="C111" s="99" t="s">
        <v>123</v>
      </c>
      <c r="D111" s="94">
        <v>1012.63</v>
      </c>
    </row>
    <row r="112" spans="1:4">
      <c r="A112" s="101">
        <v>1</v>
      </c>
      <c r="B112" s="101">
        <v>2156</v>
      </c>
      <c r="C112" s="99" t="s">
        <v>124</v>
      </c>
      <c r="D112" s="94">
        <v>960.37</v>
      </c>
    </row>
    <row r="113" spans="1:4">
      <c r="A113" s="101">
        <v>1</v>
      </c>
      <c r="B113" s="101">
        <v>2159</v>
      </c>
      <c r="C113" s="99" t="s">
        <v>125</v>
      </c>
      <c r="D113" s="94">
        <v>1797.17</v>
      </c>
    </row>
    <row r="114" spans="1:4">
      <c r="A114" s="101">
        <v>1</v>
      </c>
      <c r="B114" s="101">
        <v>2161</v>
      </c>
      <c r="C114" s="99" t="s">
        <v>126</v>
      </c>
      <c r="D114" s="94">
        <v>1334.37</v>
      </c>
    </row>
    <row r="115" spans="1:4">
      <c r="A115" s="101">
        <v>1</v>
      </c>
      <c r="B115" s="101">
        <v>2181</v>
      </c>
      <c r="C115" s="99" t="s">
        <v>127</v>
      </c>
      <c r="D115" s="94">
        <v>3280.79</v>
      </c>
    </row>
    <row r="116" spans="1:4">
      <c r="A116" s="101">
        <v>1</v>
      </c>
      <c r="B116" s="101">
        <v>2274</v>
      </c>
      <c r="C116" s="99" t="s">
        <v>128</v>
      </c>
      <c r="D116" s="94">
        <v>3254.08</v>
      </c>
    </row>
    <row r="117" spans="1:4">
      <c r="A117" s="101">
        <v>1</v>
      </c>
      <c r="B117" s="101">
        <v>2280</v>
      </c>
      <c r="C117" s="99" t="s">
        <v>129</v>
      </c>
      <c r="D117" s="94">
        <v>932.61</v>
      </c>
    </row>
    <row r="118" spans="1:4">
      <c r="A118" s="101">
        <v>1</v>
      </c>
      <c r="B118" s="101">
        <v>2291</v>
      </c>
      <c r="C118" s="99" t="s">
        <v>130</v>
      </c>
      <c r="D118" s="94">
        <v>1291.3</v>
      </c>
    </row>
    <row r="119" spans="1:4">
      <c r="A119" s="101">
        <v>1</v>
      </c>
      <c r="B119" s="101">
        <v>2295</v>
      </c>
      <c r="C119" s="99" t="s">
        <v>131</v>
      </c>
      <c r="D119" s="94">
        <v>1291.3</v>
      </c>
    </row>
    <row r="120" spans="1:4">
      <c r="A120" s="101">
        <v>1</v>
      </c>
      <c r="B120" s="101">
        <v>2308</v>
      </c>
      <c r="C120" s="99" t="s">
        <v>132</v>
      </c>
      <c r="D120" s="94">
        <v>430.43</v>
      </c>
    </row>
    <row r="121" spans="1:4">
      <c r="A121" s="101">
        <v>1</v>
      </c>
      <c r="B121" s="101">
        <v>2330</v>
      </c>
      <c r="C121" s="99" t="s">
        <v>133</v>
      </c>
      <c r="D121" s="94">
        <v>1550.26</v>
      </c>
    </row>
    <row r="122" spans="1:4">
      <c r="A122" s="101">
        <v>1</v>
      </c>
      <c r="B122" s="101">
        <v>2337</v>
      </c>
      <c r="C122" s="99" t="s">
        <v>134</v>
      </c>
      <c r="D122" s="94">
        <v>1619.64</v>
      </c>
    </row>
    <row r="123" spans="1:4">
      <c r="A123" s="101">
        <v>1</v>
      </c>
      <c r="B123" s="101">
        <v>2339</v>
      </c>
      <c r="C123" s="99" t="s">
        <v>135</v>
      </c>
      <c r="D123" s="94">
        <v>2680.99</v>
      </c>
    </row>
    <row r="124" spans="1:4">
      <c r="A124" s="101">
        <v>1</v>
      </c>
      <c r="B124" s="101">
        <v>2342</v>
      </c>
      <c r="C124" s="99" t="s">
        <v>136</v>
      </c>
      <c r="D124" s="94">
        <v>2297.58</v>
      </c>
    </row>
    <row r="125" spans="1:4">
      <c r="A125" s="101">
        <v>1</v>
      </c>
      <c r="B125" s="101">
        <v>2343</v>
      </c>
      <c r="C125" s="99" t="s">
        <v>137</v>
      </c>
      <c r="D125" s="94">
        <v>2680.99</v>
      </c>
    </row>
    <row r="126" spans="1:4">
      <c r="A126" s="101">
        <v>1</v>
      </c>
      <c r="B126" s="101">
        <v>2344</v>
      </c>
      <c r="C126" s="99" t="s">
        <v>138</v>
      </c>
      <c r="D126" s="94">
        <v>3571.06</v>
      </c>
    </row>
    <row r="127" spans="1:4">
      <c r="A127" s="101">
        <v>1</v>
      </c>
      <c r="B127" s="101">
        <v>2351</v>
      </c>
      <c r="C127" s="99" t="s">
        <v>139</v>
      </c>
      <c r="D127" s="94">
        <v>463.9</v>
      </c>
    </row>
    <row r="128" spans="1:4">
      <c r="A128" s="101">
        <v>1</v>
      </c>
      <c r="B128" s="101">
        <v>2363</v>
      </c>
      <c r="C128" s="99" t="s">
        <v>140</v>
      </c>
      <c r="D128" s="94">
        <v>511.45</v>
      </c>
    </row>
    <row r="129" spans="1:4">
      <c r="A129" s="101">
        <v>1</v>
      </c>
      <c r="B129" s="101">
        <v>2367</v>
      </c>
      <c r="C129" s="99" t="s">
        <v>141</v>
      </c>
      <c r="D129" s="94">
        <v>534.76</v>
      </c>
    </row>
    <row r="130" spans="1:4">
      <c r="A130" s="101">
        <v>1</v>
      </c>
      <c r="B130" s="101">
        <v>2371</v>
      </c>
      <c r="C130" s="99" t="s">
        <v>142</v>
      </c>
      <c r="D130" s="94">
        <v>682.52</v>
      </c>
    </row>
    <row r="131" spans="1:4">
      <c r="A131" s="101">
        <v>1</v>
      </c>
      <c r="B131" s="101">
        <v>2382</v>
      </c>
      <c r="C131" s="99" t="s">
        <v>143</v>
      </c>
      <c r="D131" s="94">
        <v>3571.06</v>
      </c>
    </row>
    <row r="132" spans="1:4">
      <c r="A132" s="101">
        <v>1</v>
      </c>
      <c r="B132" s="101">
        <v>2384</v>
      </c>
      <c r="C132" s="99" t="s">
        <v>144</v>
      </c>
      <c r="D132" s="94">
        <v>534.76</v>
      </c>
    </row>
    <row r="133" spans="1:4">
      <c r="A133" s="101">
        <v>1</v>
      </c>
      <c r="B133" s="101">
        <v>2392</v>
      </c>
      <c r="C133" s="99" t="s">
        <v>145</v>
      </c>
      <c r="D133" s="94">
        <v>1212.7</v>
      </c>
    </row>
    <row r="134" spans="1:4">
      <c r="A134" s="101">
        <v>1</v>
      </c>
      <c r="B134" s="101">
        <v>2403</v>
      </c>
      <c r="C134" s="99" t="s">
        <v>146</v>
      </c>
      <c r="D134" s="94">
        <v>537.02</v>
      </c>
    </row>
    <row r="135" spans="1:4">
      <c r="A135" s="101">
        <v>1</v>
      </c>
      <c r="B135" s="101">
        <v>2414</v>
      </c>
      <c r="C135" s="99" t="s">
        <v>148</v>
      </c>
      <c r="D135" s="94">
        <v>381.64</v>
      </c>
    </row>
    <row r="136" spans="1:4">
      <c r="A136" s="101">
        <v>1</v>
      </c>
      <c r="B136" s="101">
        <v>2415</v>
      </c>
      <c r="C136" s="99" t="s">
        <v>149</v>
      </c>
      <c r="D136" s="94">
        <v>3571.06</v>
      </c>
    </row>
    <row r="137" spans="1:4">
      <c r="A137" s="101">
        <v>1</v>
      </c>
      <c r="B137" s="101">
        <v>2417</v>
      </c>
      <c r="C137" s="99" t="s">
        <v>150</v>
      </c>
      <c r="D137" s="94">
        <v>463.9</v>
      </c>
    </row>
    <row r="138" spans="1:4">
      <c r="A138" s="101">
        <v>1</v>
      </c>
      <c r="B138" s="101">
        <v>2420</v>
      </c>
      <c r="C138" s="99" t="s">
        <v>151</v>
      </c>
      <c r="D138" s="94">
        <v>3571.06</v>
      </c>
    </row>
    <row r="139" spans="1:4">
      <c r="A139" s="101">
        <v>1</v>
      </c>
      <c r="B139" s="101">
        <v>2421</v>
      </c>
      <c r="C139" s="99" t="s">
        <v>152</v>
      </c>
      <c r="D139" s="94">
        <v>1703.74</v>
      </c>
    </row>
    <row r="140" spans="1:4">
      <c r="A140" s="101">
        <v>1</v>
      </c>
      <c r="B140" s="101">
        <v>2440</v>
      </c>
      <c r="C140" s="99" t="s">
        <v>154</v>
      </c>
      <c r="D140" s="94">
        <v>840.52</v>
      </c>
    </row>
    <row r="141" spans="1:4">
      <c r="A141" s="101">
        <v>1</v>
      </c>
      <c r="B141" s="101">
        <v>2441</v>
      </c>
      <c r="C141" s="99" t="s">
        <v>155</v>
      </c>
      <c r="D141" s="94">
        <v>511.45</v>
      </c>
    </row>
    <row r="142" spans="1:4">
      <c r="A142" s="101">
        <v>1</v>
      </c>
      <c r="B142" s="101">
        <v>2443</v>
      </c>
      <c r="C142" s="99" t="s">
        <v>156</v>
      </c>
      <c r="D142" s="94">
        <v>463.9</v>
      </c>
    </row>
    <row r="143" spans="1:4">
      <c r="A143" s="101">
        <v>1</v>
      </c>
      <c r="B143" s="101">
        <v>2448</v>
      </c>
      <c r="C143" s="99" t="s">
        <v>157</v>
      </c>
      <c r="D143" s="94">
        <v>840.52</v>
      </c>
    </row>
    <row r="144" spans="1:4">
      <c r="A144" s="101">
        <v>1</v>
      </c>
      <c r="B144" s="101">
        <v>2451</v>
      </c>
      <c r="C144" s="99" t="s">
        <v>158</v>
      </c>
      <c r="D144" s="94">
        <v>801.94</v>
      </c>
    </row>
    <row r="145" spans="1:4">
      <c r="A145" s="101">
        <v>1</v>
      </c>
      <c r="B145" s="101">
        <v>2468</v>
      </c>
      <c r="C145" s="99" t="s">
        <v>160</v>
      </c>
      <c r="D145" s="94">
        <v>2259.44</v>
      </c>
    </row>
    <row r="146" spans="1:4">
      <c r="A146" s="101">
        <v>1</v>
      </c>
      <c r="B146" s="101">
        <v>2474</v>
      </c>
      <c r="C146" s="99" t="s">
        <v>161</v>
      </c>
      <c r="D146" s="94">
        <v>3743.25</v>
      </c>
    </row>
    <row r="147" spans="1:4">
      <c r="A147" s="101">
        <v>50</v>
      </c>
      <c r="B147" s="101">
        <v>2478</v>
      </c>
      <c r="C147" s="99" t="s">
        <v>471</v>
      </c>
      <c r="D147" s="94">
        <v>1443.41</v>
      </c>
    </row>
    <row r="148" spans="1:4">
      <c r="A148" s="101">
        <v>20</v>
      </c>
      <c r="B148" s="101">
        <v>2481</v>
      </c>
      <c r="C148" s="99" t="s">
        <v>443</v>
      </c>
      <c r="D148" s="94">
        <v>1443.41</v>
      </c>
    </row>
    <row r="149" spans="1:4">
      <c r="A149" s="101">
        <v>39</v>
      </c>
      <c r="B149" s="101">
        <v>2484</v>
      </c>
      <c r="C149" s="99" t="s">
        <v>464</v>
      </c>
      <c r="D149" s="94">
        <v>1515.58</v>
      </c>
    </row>
    <row r="150" spans="1:4">
      <c r="A150" s="101">
        <v>1</v>
      </c>
      <c r="B150" s="101">
        <v>2490</v>
      </c>
      <c r="C150" s="99" t="s">
        <v>162</v>
      </c>
      <c r="D150" s="94">
        <v>802.55</v>
      </c>
    </row>
    <row r="151" spans="1:4">
      <c r="A151" s="101">
        <v>1</v>
      </c>
      <c r="B151" s="101">
        <v>2493</v>
      </c>
      <c r="C151" s="99" t="s">
        <v>163</v>
      </c>
      <c r="D151" s="94">
        <v>1239.44</v>
      </c>
    </row>
    <row r="152" spans="1:4">
      <c r="A152" s="101">
        <v>1</v>
      </c>
      <c r="B152" s="101">
        <v>2498</v>
      </c>
      <c r="C152" s="99" t="s">
        <v>164</v>
      </c>
      <c r="D152" s="94">
        <v>534.76</v>
      </c>
    </row>
    <row r="153" spans="1:4">
      <c r="A153" s="101">
        <v>1</v>
      </c>
      <c r="B153" s="101">
        <v>2502</v>
      </c>
      <c r="C153" s="99" t="s">
        <v>165</v>
      </c>
      <c r="D153" s="94">
        <v>534.76</v>
      </c>
    </row>
    <row r="154" spans="1:4">
      <c r="A154" s="101">
        <v>1</v>
      </c>
      <c r="B154" s="101">
        <v>2503</v>
      </c>
      <c r="C154" s="99" t="s">
        <v>166</v>
      </c>
      <c r="D154" s="94">
        <v>1443.41</v>
      </c>
    </row>
    <row r="155" spans="1:4">
      <c r="A155" s="101">
        <v>1</v>
      </c>
      <c r="B155" s="101">
        <v>2504</v>
      </c>
      <c r="C155" s="99" t="s">
        <v>167</v>
      </c>
      <c r="D155" s="94">
        <v>430.43</v>
      </c>
    </row>
    <row r="156" spans="1:4">
      <c r="A156" s="101">
        <v>1</v>
      </c>
      <c r="B156" s="101">
        <v>2506</v>
      </c>
      <c r="C156" s="99" t="s">
        <v>168</v>
      </c>
      <c r="D156" s="94">
        <v>430.43</v>
      </c>
    </row>
    <row r="157" spans="1:4">
      <c r="A157" s="101">
        <v>1</v>
      </c>
      <c r="B157" s="101">
        <v>2507</v>
      </c>
      <c r="C157" s="99" t="s">
        <v>169</v>
      </c>
      <c r="D157" s="94">
        <v>430.43</v>
      </c>
    </row>
    <row r="158" spans="1:4">
      <c r="A158" s="101">
        <v>1</v>
      </c>
      <c r="B158" s="101">
        <v>2508</v>
      </c>
      <c r="C158" s="99" t="s">
        <v>170</v>
      </c>
      <c r="D158" s="94">
        <v>430.43</v>
      </c>
    </row>
    <row r="159" spans="1:4">
      <c r="A159" s="101">
        <v>1</v>
      </c>
      <c r="B159" s="101">
        <v>2509</v>
      </c>
      <c r="C159" s="99" t="s">
        <v>171</v>
      </c>
      <c r="D159" s="94">
        <v>253.2</v>
      </c>
    </row>
    <row r="160" spans="1:4">
      <c r="A160" s="101">
        <v>1</v>
      </c>
      <c r="B160" s="101">
        <v>2512</v>
      </c>
      <c r="C160" s="99" t="s">
        <v>455</v>
      </c>
      <c r="D160" s="94">
        <v>1443.41</v>
      </c>
    </row>
    <row r="161" spans="1:4">
      <c r="A161" s="101">
        <v>1</v>
      </c>
      <c r="B161" s="101">
        <v>2513</v>
      </c>
      <c r="C161" s="99" t="s">
        <v>172</v>
      </c>
      <c r="D161" s="94">
        <v>877.88</v>
      </c>
    </row>
    <row r="162" spans="1:4">
      <c r="A162" s="101">
        <v>1</v>
      </c>
      <c r="B162" s="101">
        <v>2514</v>
      </c>
      <c r="C162" s="99" t="s">
        <v>173</v>
      </c>
      <c r="D162" s="94">
        <v>561.51</v>
      </c>
    </row>
    <row r="163" spans="1:4">
      <c r="A163" s="101">
        <v>1</v>
      </c>
      <c r="B163" s="101">
        <v>2520</v>
      </c>
      <c r="C163" s="99" t="s">
        <v>456</v>
      </c>
      <c r="D163" s="94">
        <v>561.51</v>
      </c>
    </row>
    <row r="164" spans="1:4">
      <c r="A164" s="101">
        <v>39</v>
      </c>
      <c r="B164" s="101">
        <v>2523</v>
      </c>
      <c r="C164" s="99" t="s">
        <v>465</v>
      </c>
      <c r="D164" s="94">
        <v>622.36</v>
      </c>
    </row>
    <row r="165" spans="1:4">
      <c r="A165" s="101">
        <v>2</v>
      </c>
      <c r="B165" s="101">
        <v>2525</v>
      </c>
      <c r="C165" s="99" t="s">
        <v>418</v>
      </c>
      <c r="D165" s="94">
        <v>622.36</v>
      </c>
    </row>
    <row r="166" spans="1:4">
      <c r="A166" s="101">
        <v>1</v>
      </c>
      <c r="B166" s="101">
        <v>2526</v>
      </c>
      <c r="C166" s="99" t="s">
        <v>174</v>
      </c>
      <c r="D166" s="94">
        <v>695.19</v>
      </c>
    </row>
    <row r="167" spans="1:4">
      <c r="A167" s="101">
        <v>1</v>
      </c>
      <c r="B167" s="101">
        <v>2530</v>
      </c>
      <c r="C167" s="99" t="s">
        <v>175</v>
      </c>
      <c r="D167" s="94">
        <v>463.9</v>
      </c>
    </row>
    <row r="168" spans="1:4">
      <c r="A168" s="101">
        <v>1</v>
      </c>
      <c r="B168" s="101">
        <v>2534</v>
      </c>
      <c r="C168" s="99" t="s">
        <v>176</v>
      </c>
      <c r="D168" s="94">
        <v>463.9</v>
      </c>
    </row>
    <row r="169" spans="1:4">
      <c r="A169" s="101">
        <v>1</v>
      </c>
      <c r="B169" s="101">
        <v>2539</v>
      </c>
      <c r="C169" s="99" t="s">
        <v>177</v>
      </c>
      <c r="D169" s="94">
        <v>363.28</v>
      </c>
    </row>
    <row r="170" spans="1:4">
      <c r="A170" s="101">
        <v>1</v>
      </c>
      <c r="B170" s="101">
        <v>2541</v>
      </c>
      <c r="C170" s="99" t="s">
        <v>178</v>
      </c>
      <c r="D170" s="94">
        <v>463.9</v>
      </c>
    </row>
    <row r="171" spans="1:4">
      <c r="A171" s="101">
        <v>59</v>
      </c>
      <c r="B171" s="101">
        <v>2547</v>
      </c>
      <c r="C171" s="99" t="s">
        <v>484</v>
      </c>
      <c r="D171" s="94">
        <v>330.3</v>
      </c>
    </row>
    <row r="172" spans="1:4">
      <c r="A172" s="101">
        <v>1</v>
      </c>
      <c r="B172" s="101">
        <v>2548</v>
      </c>
      <c r="C172" s="99" t="s">
        <v>179</v>
      </c>
      <c r="D172" s="94">
        <v>1048.71</v>
      </c>
    </row>
    <row r="173" spans="1:4">
      <c r="A173" s="101">
        <v>1</v>
      </c>
      <c r="B173" s="101">
        <v>2553</v>
      </c>
      <c r="C173" s="99" t="s">
        <v>180</v>
      </c>
      <c r="D173" s="94">
        <v>1239.44</v>
      </c>
    </row>
    <row r="174" spans="1:4">
      <c r="A174" s="101">
        <v>1</v>
      </c>
      <c r="B174" s="101">
        <v>2559</v>
      </c>
      <c r="C174" s="99" t="s">
        <v>426</v>
      </c>
      <c r="D174" s="94">
        <v>561.51</v>
      </c>
    </row>
    <row r="175" spans="1:4">
      <c r="A175" s="101">
        <v>22</v>
      </c>
      <c r="B175" s="101">
        <v>2562</v>
      </c>
      <c r="C175" s="99" t="s">
        <v>445</v>
      </c>
      <c r="D175" s="94">
        <v>1443.41</v>
      </c>
    </row>
    <row r="176" spans="1:4">
      <c r="A176" s="101">
        <v>50</v>
      </c>
      <c r="B176" s="101">
        <v>2568</v>
      </c>
      <c r="C176" s="99" t="s">
        <v>483</v>
      </c>
      <c r="D176" s="94">
        <v>1443.41</v>
      </c>
    </row>
    <row r="177" spans="1:4">
      <c r="A177" s="101">
        <v>1</v>
      </c>
      <c r="B177" s="101">
        <v>2574</v>
      </c>
      <c r="C177" s="99" t="s">
        <v>181</v>
      </c>
      <c r="D177" s="94">
        <v>1267.52</v>
      </c>
    </row>
    <row r="178" spans="1:4">
      <c r="A178" s="101">
        <v>1</v>
      </c>
      <c r="B178" s="101">
        <v>2577</v>
      </c>
      <c r="C178" s="99" t="s">
        <v>182</v>
      </c>
      <c r="D178" s="94">
        <v>802.55</v>
      </c>
    </row>
    <row r="179" spans="1:4">
      <c r="A179" s="101">
        <v>1</v>
      </c>
      <c r="B179" s="101">
        <v>2584</v>
      </c>
      <c r="C179" s="99" t="s">
        <v>183</v>
      </c>
      <c r="D179" s="94">
        <v>561.51</v>
      </c>
    </row>
    <row r="180" spans="1:4">
      <c r="A180" s="101">
        <v>1</v>
      </c>
      <c r="B180" s="101">
        <v>2585</v>
      </c>
      <c r="C180" s="99" t="s">
        <v>184</v>
      </c>
      <c r="D180" s="94">
        <v>561.51</v>
      </c>
    </row>
    <row r="181" spans="1:4">
      <c r="A181" s="101">
        <v>1</v>
      </c>
      <c r="B181" s="101">
        <v>2586</v>
      </c>
      <c r="C181" s="99" t="s">
        <v>427</v>
      </c>
      <c r="D181" s="94">
        <v>561.51</v>
      </c>
    </row>
    <row r="182" spans="1:4">
      <c r="A182" s="101">
        <v>1</v>
      </c>
      <c r="B182" s="101">
        <v>2588</v>
      </c>
      <c r="C182" s="99" t="s">
        <v>185</v>
      </c>
      <c r="D182" s="94">
        <v>1239.44</v>
      </c>
    </row>
    <row r="183" spans="1:4">
      <c r="A183" s="101">
        <v>1</v>
      </c>
      <c r="B183" s="101">
        <v>2596</v>
      </c>
      <c r="C183" s="99" t="s">
        <v>457</v>
      </c>
      <c r="D183" s="94">
        <v>681.34</v>
      </c>
    </row>
    <row r="184" spans="1:4">
      <c r="A184" s="101">
        <v>47</v>
      </c>
      <c r="B184" s="101">
        <v>2602</v>
      </c>
      <c r="C184" s="99" t="s">
        <v>466</v>
      </c>
      <c r="D184" s="94">
        <v>1443.41</v>
      </c>
    </row>
    <row r="185" spans="1:4">
      <c r="A185" s="101">
        <v>59</v>
      </c>
      <c r="B185" s="101">
        <v>2604</v>
      </c>
      <c r="C185" s="99" t="s">
        <v>485</v>
      </c>
      <c r="D185" s="94">
        <v>1443.41</v>
      </c>
    </row>
    <row r="186" spans="1:4">
      <c r="A186" s="101">
        <v>1</v>
      </c>
      <c r="B186" s="101">
        <v>2614</v>
      </c>
      <c r="C186" s="99" t="s">
        <v>186</v>
      </c>
      <c r="D186" s="94">
        <v>780.27</v>
      </c>
    </row>
    <row r="187" spans="1:4">
      <c r="A187" s="101">
        <v>1</v>
      </c>
      <c r="B187" s="101">
        <v>2623</v>
      </c>
      <c r="C187" s="99" t="s">
        <v>188</v>
      </c>
      <c r="D187" s="94">
        <v>420.76</v>
      </c>
    </row>
    <row r="188" spans="1:4">
      <c r="A188" s="101">
        <v>1</v>
      </c>
      <c r="B188" s="101">
        <v>2627</v>
      </c>
      <c r="C188" s="99" t="s">
        <v>420</v>
      </c>
      <c r="D188" s="94">
        <v>1443.41</v>
      </c>
    </row>
    <row r="189" spans="1:4">
      <c r="A189" s="101">
        <v>1</v>
      </c>
      <c r="B189" s="101">
        <v>2628</v>
      </c>
      <c r="C189" s="99" t="s">
        <v>189</v>
      </c>
      <c r="D189" s="94">
        <v>986.51</v>
      </c>
    </row>
    <row r="190" spans="1:4">
      <c r="A190" s="101">
        <v>1</v>
      </c>
      <c r="B190" s="101">
        <v>2634</v>
      </c>
      <c r="C190" s="99" t="s">
        <v>458</v>
      </c>
      <c r="D190" s="94">
        <v>561.51</v>
      </c>
    </row>
    <row r="191" spans="1:4">
      <c r="A191" s="101">
        <v>1</v>
      </c>
      <c r="B191" s="101">
        <v>2642</v>
      </c>
      <c r="C191" s="99" t="s">
        <v>190</v>
      </c>
      <c r="D191" s="94">
        <v>905.95</v>
      </c>
    </row>
    <row r="192" spans="1:4">
      <c r="A192" s="101">
        <v>48</v>
      </c>
      <c r="B192" s="101">
        <v>2644</v>
      </c>
      <c r="C192" s="99" t="s">
        <v>469</v>
      </c>
      <c r="D192" s="94">
        <v>1443.41</v>
      </c>
    </row>
    <row r="193" spans="1:4">
      <c r="A193" s="101">
        <v>59</v>
      </c>
      <c r="B193" s="101">
        <v>2651</v>
      </c>
      <c r="C193" s="99" t="s">
        <v>470</v>
      </c>
      <c r="D193" s="94">
        <v>1443.41</v>
      </c>
    </row>
    <row r="194" spans="1:4">
      <c r="A194" s="101">
        <v>1</v>
      </c>
      <c r="B194" s="101">
        <v>2656</v>
      </c>
      <c r="C194" s="99" t="s">
        <v>191</v>
      </c>
      <c r="D194" s="94">
        <v>802.55</v>
      </c>
    </row>
    <row r="195" spans="1:4">
      <c r="A195" s="101">
        <v>1</v>
      </c>
      <c r="B195" s="101">
        <v>2659</v>
      </c>
      <c r="C195" s="99" t="s">
        <v>192</v>
      </c>
      <c r="D195" s="94">
        <v>1239.44</v>
      </c>
    </row>
    <row r="196" spans="1:4">
      <c r="A196" s="101">
        <v>1</v>
      </c>
      <c r="B196" s="101">
        <v>2661</v>
      </c>
      <c r="C196" s="99" t="s">
        <v>193</v>
      </c>
      <c r="D196" s="94">
        <v>441.8</v>
      </c>
    </row>
    <row r="197" spans="1:4">
      <c r="A197" s="101">
        <v>1</v>
      </c>
      <c r="B197" s="101">
        <v>2664</v>
      </c>
      <c r="C197" s="99" t="s">
        <v>194</v>
      </c>
      <c r="D197" s="94">
        <v>2297.58</v>
      </c>
    </row>
    <row r="198" spans="1:4">
      <c r="A198" s="101">
        <v>1</v>
      </c>
      <c r="B198" s="101">
        <v>2665</v>
      </c>
      <c r="C198" s="99" t="s">
        <v>195</v>
      </c>
      <c r="D198" s="94">
        <v>802.55</v>
      </c>
    </row>
    <row r="199" spans="1:4">
      <c r="A199" s="101">
        <v>1</v>
      </c>
      <c r="B199" s="101">
        <v>2666</v>
      </c>
      <c r="C199" s="99" t="s">
        <v>196</v>
      </c>
      <c r="D199" s="94">
        <v>1239.44</v>
      </c>
    </row>
    <row r="200" spans="1:4">
      <c r="A200" s="101">
        <v>1</v>
      </c>
      <c r="B200" s="101">
        <v>2668</v>
      </c>
      <c r="C200" s="99" t="s">
        <v>197</v>
      </c>
      <c r="D200" s="94">
        <v>561.51</v>
      </c>
    </row>
    <row r="201" spans="1:4">
      <c r="A201" s="101">
        <v>1</v>
      </c>
      <c r="B201" s="101">
        <v>2671</v>
      </c>
      <c r="C201" s="99" t="s">
        <v>198</v>
      </c>
      <c r="D201" s="94">
        <v>463.9</v>
      </c>
    </row>
    <row r="202" spans="1:4">
      <c r="A202" s="101">
        <v>1</v>
      </c>
      <c r="B202" s="101">
        <v>2672</v>
      </c>
      <c r="C202" s="99" t="s">
        <v>199</v>
      </c>
      <c r="D202" s="94">
        <v>441.8</v>
      </c>
    </row>
    <row r="203" spans="1:4">
      <c r="A203" s="101">
        <v>1</v>
      </c>
      <c r="B203" s="101">
        <v>2675</v>
      </c>
      <c r="C203" s="99" t="s">
        <v>200</v>
      </c>
      <c r="D203" s="94">
        <v>420.76</v>
      </c>
    </row>
    <row r="204" spans="1:4">
      <c r="A204" s="101">
        <v>1</v>
      </c>
      <c r="B204" s="101">
        <v>2682</v>
      </c>
      <c r="C204" s="99" t="s">
        <v>201</v>
      </c>
      <c r="D204" s="94">
        <v>561.51</v>
      </c>
    </row>
    <row r="205" spans="1:4">
      <c r="A205" s="101">
        <v>3</v>
      </c>
      <c r="B205" s="101">
        <v>2684</v>
      </c>
      <c r="C205" s="99" t="s">
        <v>430</v>
      </c>
      <c r="D205" s="94">
        <v>1443.41</v>
      </c>
    </row>
    <row r="206" spans="1:4">
      <c r="A206" s="101">
        <v>1</v>
      </c>
      <c r="B206" s="101">
        <v>2687</v>
      </c>
      <c r="C206" s="99" t="s">
        <v>202</v>
      </c>
      <c r="D206" s="94">
        <v>561.51</v>
      </c>
    </row>
    <row r="207" spans="1:4">
      <c r="A207" s="101">
        <v>1</v>
      </c>
      <c r="B207" s="101">
        <v>2689</v>
      </c>
      <c r="C207" s="99" t="s">
        <v>203</v>
      </c>
      <c r="D207" s="94">
        <v>561.51</v>
      </c>
    </row>
    <row r="208" spans="1:4">
      <c r="A208" s="101">
        <v>25</v>
      </c>
      <c r="B208" s="101">
        <v>2692</v>
      </c>
      <c r="C208" s="99" t="s">
        <v>441</v>
      </c>
      <c r="D208" s="94">
        <v>561.51</v>
      </c>
    </row>
    <row r="209" spans="1:4">
      <c r="A209" s="101">
        <v>1</v>
      </c>
      <c r="B209" s="101">
        <v>2697</v>
      </c>
      <c r="C209" s="99" t="s">
        <v>204</v>
      </c>
      <c r="D209" s="94">
        <v>462.42</v>
      </c>
    </row>
    <row r="210" spans="1:4">
      <c r="A210" s="101">
        <v>1</v>
      </c>
      <c r="B210" s="101">
        <v>2701</v>
      </c>
      <c r="C210" s="99" t="s">
        <v>205</v>
      </c>
      <c r="D210" s="94">
        <v>877.88</v>
      </c>
    </row>
    <row r="211" spans="1:4">
      <c r="A211" s="101">
        <v>1</v>
      </c>
      <c r="B211" s="101">
        <v>2702</v>
      </c>
      <c r="C211" s="99" t="s">
        <v>459</v>
      </c>
      <c r="D211" s="94">
        <v>1443.41</v>
      </c>
    </row>
    <row r="212" spans="1:4">
      <c r="A212" s="101">
        <v>1</v>
      </c>
      <c r="B212" s="101">
        <v>2705</v>
      </c>
      <c r="C212" s="99" t="s">
        <v>460</v>
      </c>
      <c r="D212" s="94">
        <v>561.51</v>
      </c>
    </row>
    <row r="213" spans="1:4">
      <c r="A213" s="101">
        <v>50</v>
      </c>
      <c r="B213" s="101">
        <v>2706</v>
      </c>
      <c r="C213" s="99" t="s">
        <v>448</v>
      </c>
      <c r="D213" s="94">
        <v>1443.41</v>
      </c>
    </row>
    <row r="214" spans="1:4">
      <c r="A214" s="101">
        <v>1</v>
      </c>
      <c r="B214" s="101">
        <v>2707</v>
      </c>
      <c r="C214" s="99" t="s">
        <v>206</v>
      </c>
      <c r="D214" s="94">
        <v>802.55</v>
      </c>
    </row>
    <row r="215" spans="1:4">
      <c r="A215" s="101">
        <v>1</v>
      </c>
      <c r="B215" s="101">
        <v>2709</v>
      </c>
      <c r="C215" s="99" t="s">
        <v>207</v>
      </c>
      <c r="D215" s="94">
        <v>802.55</v>
      </c>
    </row>
    <row r="216" spans="1:4">
      <c r="A216" s="101">
        <v>1</v>
      </c>
      <c r="B216" s="101">
        <v>2710</v>
      </c>
      <c r="C216" s="99" t="s">
        <v>208</v>
      </c>
      <c r="D216" s="94">
        <v>830.63</v>
      </c>
    </row>
    <row r="217" spans="1:4">
      <c r="A217" s="101">
        <v>1</v>
      </c>
      <c r="B217" s="101">
        <v>2715</v>
      </c>
      <c r="C217" s="99" t="s">
        <v>210</v>
      </c>
      <c r="D217" s="94">
        <v>430.43</v>
      </c>
    </row>
    <row r="218" spans="1:4">
      <c r="A218" s="101">
        <v>1</v>
      </c>
      <c r="B218" s="101">
        <v>2717</v>
      </c>
      <c r="C218" s="99" t="s">
        <v>211</v>
      </c>
      <c r="D218" s="94">
        <v>1443.41</v>
      </c>
    </row>
    <row r="219" spans="1:4">
      <c r="A219" s="101">
        <v>3</v>
      </c>
      <c r="B219" s="101">
        <v>2718</v>
      </c>
      <c r="C219" s="99" t="s">
        <v>449</v>
      </c>
      <c r="D219" s="94">
        <v>622.36</v>
      </c>
    </row>
    <row r="220" spans="1:4">
      <c r="A220" s="101">
        <v>14</v>
      </c>
      <c r="B220" s="101">
        <v>2719</v>
      </c>
      <c r="C220" s="99" t="s">
        <v>434</v>
      </c>
      <c r="D220" s="94">
        <v>650.42999999999995</v>
      </c>
    </row>
    <row r="221" spans="1:4">
      <c r="A221" s="101">
        <v>51</v>
      </c>
      <c r="B221" s="101">
        <v>2720</v>
      </c>
      <c r="C221" s="99" t="s">
        <v>461</v>
      </c>
      <c r="D221" s="94">
        <v>561.51</v>
      </c>
    </row>
    <row r="222" spans="1:4">
      <c r="A222" s="101">
        <v>50</v>
      </c>
      <c r="B222" s="101">
        <v>2721</v>
      </c>
      <c r="C222" s="99" t="s">
        <v>472</v>
      </c>
      <c r="D222" s="94">
        <v>622.36</v>
      </c>
    </row>
    <row r="223" spans="1:4">
      <c r="A223" s="101">
        <v>1</v>
      </c>
      <c r="B223" s="101">
        <v>2726</v>
      </c>
      <c r="C223" s="99" t="s">
        <v>212</v>
      </c>
      <c r="D223" s="94">
        <v>1014.58</v>
      </c>
    </row>
    <row r="224" spans="1:4">
      <c r="A224" s="101">
        <v>1</v>
      </c>
      <c r="B224" s="101">
        <v>2732</v>
      </c>
      <c r="C224" s="99" t="s">
        <v>213</v>
      </c>
      <c r="D224" s="94">
        <v>561.51</v>
      </c>
    </row>
    <row r="225" spans="1:4">
      <c r="A225" s="101">
        <v>47</v>
      </c>
      <c r="B225" s="101">
        <v>2736</v>
      </c>
      <c r="C225" s="99" t="s">
        <v>467</v>
      </c>
      <c r="D225" s="94">
        <v>622.36</v>
      </c>
    </row>
    <row r="226" spans="1:4">
      <c r="A226" s="101">
        <v>1</v>
      </c>
      <c r="B226" s="101">
        <v>2748</v>
      </c>
      <c r="C226" s="99" t="s">
        <v>214</v>
      </c>
      <c r="D226" s="94">
        <v>420.76</v>
      </c>
    </row>
    <row r="227" spans="1:4">
      <c r="A227" s="101">
        <v>1</v>
      </c>
      <c r="B227" s="101">
        <v>2751</v>
      </c>
      <c r="C227" s="99" t="s">
        <v>215</v>
      </c>
      <c r="D227" s="94">
        <v>511.45</v>
      </c>
    </row>
    <row r="228" spans="1:4">
      <c r="A228" s="101">
        <v>1</v>
      </c>
      <c r="B228" s="101">
        <v>2757</v>
      </c>
      <c r="C228" s="99" t="s">
        <v>216</v>
      </c>
      <c r="D228" s="94">
        <v>463.9</v>
      </c>
    </row>
    <row r="229" spans="1:4">
      <c r="A229" s="101">
        <v>1</v>
      </c>
      <c r="B229" s="101">
        <v>2766</v>
      </c>
      <c r="C229" s="99" t="s">
        <v>218</v>
      </c>
      <c r="D229" s="94">
        <v>534.76</v>
      </c>
    </row>
    <row r="230" spans="1:4">
      <c r="A230" s="101">
        <v>1</v>
      </c>
      <c r="B230" s="101">
        <v>2770</v>
      </c>
      <c r="C230" s="99" t="s">
        <v>220</v>
      </c>
      <c r="D230" s="94">
        <v>381.64</v>
      </c>
    </row>
    <row r="231" spans="1:4">
      <c r="A231" s="101">
        <v>1</v>
      </c>
      <c r="B231" s="101">
        <v>2772</v>
      </c>
      <c r="C231" s="99" t="s">
        <v>450</v>
      </c>
      <c r="D231" s="94">
        <v>561.51</v>
      </c>
    </row>
    <row r="232" spans="1:4">
      <c r="A232" s="101">
        <v>1</v>
      </c>
      <c r="B232" s="101">
        <v>2775</v>
      </c>
      <c r="C232" s="99" t="s">
        <v>222</v>
      </c>
      <c r="D232" s="94">
        <v>488.6</v>
      </c>
    </row>
    <row r="233" spans="1:4">
      <c r="A233" s="101">
        <v>1</v>
      </c>
      <c r="B233" s="101">
        <v>2779</v>
      </c>
      <c r="C233" s="99" t="s">
        <v>223</v>
      </c>
      <c r="D233" s="94">
        <v>752.49</v>
      </c>
    </row>
    <row r="234" spans="1:4">
      <c r="A234" s="101">
        <v>1</v>
      </c>
      <c r="B234" s="101">
        <v>2782</v>
      </c>
      <c r="C234" s="99" t="s">
        <v>224</v>
      </c>
      <c r="D234" s="94">
        <v>420.76</v>
      </c>
    </row>
    <row r="235" spans="1:4">
      <c r="A235" s="101">
        <v>1</v>
      </c>
      <c r="B235" s="101">
        <v>2784</v>
      </c>
      <c r="C235" s="99" t="s">
        <v>225</v>
      </c>
      <c r="D235" s="94">
        <v>441.8</v>
      </c>
    </row>
    <row r="236" spans="1:4">
      <c r="A236" s="101">
        <v>1</v>
      </c>
      <c r="B236" s="101">
        <v>2785</v>
      </c>
      <c r="C236" s="99" t="s">
        <v>226</v>
      </c>
      <c r="D236" s="94">
        <v>420.76</v>
      </c>
    </row>
    <row r="237" spans="1:4">
      <c r="A237" s="101">
        <v>1</v>
      </c>
      <c r="B237" s="101">
        <v>2790</v>
      </c>
      <c r="C237" s="99" t="s">
        <v>228</v>
      </c>
      <c r="D237" s="94">
        <v>877.88</v>
      </c>
    </row>
    <row r="238" spans="1:4">
      <c r="A238" s="101">
        <v>1</v>
      </c>
      <c r="B238" s="101">
        <v>2791</v>
      </c>
      <c r="C238" s="99" t="s">
        <v>229</v>
      </c>
      <c r="D238" s="94">
        <v>2297.58</v>
      </c>
    </row>
    <row r="239" spans="1:4">
      <c r="A239" s="101">
        <v>1</v>
      </c>
      <c r="B239" s="101">
        <v>2797</v>
      </c>
      <c r="C239" s="99" t="s">
        <v>230</v>
      </c>
      <c r="D239" s="94">
        <v>473.9</v>
      </c>
    </row>
    <row r="240" spans="1:4">
      <c r="A240" s="101">
        <v>1</v>
      </c>
      <c r="B240" s="101">
        <v>2798</v>
      </c>
      <c r="C240" s="99" t="s">
        <v>231</v>
      </c>
      <c r="D240" s="94">
        <v>1239.44</v>
      </c>
    </row>
    <row r="241" spans="1:4">
      <c r="A241" s="101">
        <v>20</v>
      </c>
      <c r="B241" s="101">
        <v>2799</v>
      </c>
      <c r="C241" s="99" t="s">
        <v>444</v>
      </c>
      <c r="D241" s="94">
        <v>622.36</v>
      </c>
    </row>
    <row r="242" spans="1:4">
      <c r="A242" s="101">
        <v>1</v>
      </c>
      <c r="B242" s="101">
        <v>2801</v>
      </c>
      <c r="C242" s="99" t="s">
        <v>232</v>
      </c>
      <c r="D242" s="94">
        <v>1380.44</v>
      </c>
    </row>
    <row r="243" spans="1:4">
      <c r="A243" s="101">
        <v>1</v>
      </c>
      <c r="B243" s="101">
        <v>2806</v>
      </c>
      <c r="C243" s="99" t="s">
        <v>233</v>
      </c>
      <c r="D243" s="94">
        <v>1327.94</v>
      </c>
    </row>
    <row r="244" spans="1:4">
      <c r="A244" s="101">
        <v>16</v>
      </c>
      <c r="B244" s="101">
        <v>2808</v>
      </c>
      <c r="C244" s="99" t="s">
        <v>451</v>
      </c>
      <c r="D244" s="94">
        <v>589.58000000000004</v>
      </c>
    </row>
    <row r="245" spans="1:4">
      <c r="A245" s="101">
        <v>1</v>
      </c>
      <c r="B245" s="101">
        <v>2816</v>
      </c>
      <c r="C245" s="99" t="s">
        <v>234</v>
      </c>
      <c r="D245" s="94">
        <v>534.76</v>
      </c>
    </row>
    <row r="246" spans="1:4">
      <c r="A246" s="101">
        <v>1</v>
      </c>
      <c r="B246" s="101">
        <v>2819</v>
      </c>
      <c r="C246" s="99" t="s">
        <v>235</v>
      </c>
      <c r="D246" s="94">
        <v>2512.9299999999998</v>
      </c>
    </row>
    <row r="247" spans="1:4">
      <c r="A247" s="101">
        <v>25</v>
      </c>
      <c r="B247" s="101">
        <v>2821</v>
      </c>
      <c r="C247" s="99" t="s">
        <v>452</v>
      </c>
      <c r="D247" s="94">
        <v>1374.68</v>
      </c>
    </row>
    <row r="248" spans="1:4">
      <c r="A248" s="101">
        <v>37</v>
      </c>
      <c r="B248" s="101">
        <v>2823</v>
      </c>
      <c r="C248" s="99" t="s">
        <v>435</v>
      </c>
      <c r="D248" s="94">
        <v>561.51</v>
      </c>
    </row>
    <row r="249" spans="1:4">
      <c r="A249" s="101">
        <v>37</v>
      </c>
      <c r="B249" s="101">
        <v>2827</v>
      </c>
      <c r="C249" s="99" t="s">
        <v>462</v>
      </c>
      <c r="D249" s="94">
        <v>622.36</v>
      </c>
    </row>
    <row r="250" spans="1:4">
      <c r="A250" s="101">
        <v>1</v>
      </c>
      <c r="B250" s="101">
        <v>2831</v>
      </c>
      <c r="C250" s="99" t="s">
        <v>237</v>
      </c>
      <c r="D250" s="94">
        <v>1581.51</v>
      </c>
    </row>
    <row r="251" spans="1:4">
      <c r="A251" s="101">
        <v>1</v>
      </c>
      <c r="B251" s="101">
        <v>2833</v>
      </c>
      <c r="C251" s="99" t="s">
        <v>238</v>
      </c>
      <c r="D251" s="94">
        <v>905.95</v>
      </c>
    </row>
    <row r="252" spans="1:4">
      <c r="A252" s="101">
        <v>1</v>
      </c>
      <c r="B252" s="101">
        <v>2834</v>
      </c>
      <c r="C252" s="99" t="s">
        <v>239</v>
      </c>
      <c r="D252" s="94">
        <v>802.55</v>
      </c>
    </row>
    <row r="253" spans="1:4">
      <c r="A253" s="101">
        <v>1</v>
      </c>
      <c r="B253" s="101">
        <v>2835</v>
      </c>
      <c r="C253" s="99" t="s">
        <v>479</v>
      </c>
      <c r="D253" s="94">
        <v>561.51</v>
      </c>
    </row>
    <row r="254" spans="1:4">
      <c r="A254" s="101">
        <v>50</v>
      </c>
      <c r="B254" s="101">
        <v>2836</v>
      </c>
      <c r="C254" s="99" t="s">
        <v>473</v>
      </c>
      <c r="D254" s="94">
        <v>893.69</v>
      </c>
    </row>
    <row r="255" spans="1:4">
      <c r="A255" s="101">
        <v>1</v>
      </c>
      <c r="B255" s="101">
        <v>2837</v>
      </c>
      <c r="C255" s="99" t="s">
        <v>240</v>
      </c>
      <c r="D255" s="94">
        <v>561.51</v>
      </c>
    </row>
    <row r="256" spans="1:4">
      <c r="A256" s="101">
        <v>16</v>
      </c>
      <c r="B256" s="101">
        <v>2838</v>
      </c>
      <c r="C256" s="99" t="s">
        <v>439</v>
      </c>
      <c r="D256" s="94">
        <v>622.36</v>
      </c>
    </row>
    <row r="257" spans="1:4">
      <c r="A257" s="101">
        <v>1</v>
      </c>
      <c r="B257" s="101">
        <v>2839</v>
      </c>
      <c r="C257" s="99" t="s">
        <v>241</v>
      </c>
      <c r="D257" s="94">
        <v>1327.94</v>
      </c>
    </row>
    <row r="258" spans="1:4">
      <c r="A258" s="101">
        <v>1</v>
      </c>
      <c r="B258" s="101">
        <v>2849</v>
      </c>
      <c r="C258" s="99" t="s">
        <v>242</v>
      </c>
      <c r="D258" s="94">
        <v>381.64</v>
      </c>
    </row>
    <row r="259" spans="1:4">
      <c r="A259" s="101">
        <v>1</v>
      </c>
      <c r="B259" s="101">
        <v>2850</v>
      </c>
      <c r="C259" s="99" t="s">
        <v>243</v>
      </c>
      <c r="D259" s="94">
        <v>381.64</v>
      </c>
    </row>
    <row r="260" spans="1:4">
      <c r="A260" s="101">
        <v>1</v>
      </c>
      <c r="B260" s="101">
        <v>2853</v>
      </c>
      <c r="C260" s="99" t="s">
        <v>244</v>
      </c>
      <c r="D260" s="94">
        <v>420.76</v>
      </c>
    </row>
    <row r="261" spans="1:4">
      <c r="A261" s="101">
        <v>1</v>
      </c>
      <c r="B261" s="101">
        <v>2854</v>
      </c>
      <c r="C261" s="99" t="s">
        <v>245</v>
      </c>
      <c r="D261" s="94">
        <v>381.64</v>
      </c>
    </row>
    <row r="262" spans="1:4">
      <c r="A262" s="101">
        <v>1</v>
      </c>
      <c r="B262" s="101">
        <v>2856</v>
      </c>
      <c r="C262" s="99" t="s">
        <v>246</v>
      </c>
      <c r="D262" s="94">
        <v>1193.01</v>
      </c>
    </row>
    <row r="263" spans="1:4">
      <c r="A263" s="101">
        <v>1</v>
      </c>
      <c r="B263" s="101">
        <v>2857</v>
      </c>
      <c r="C263" s="99" t="s">
        <v>247</v>
      </c>
      <c r="D263" s="94">
        <v>561.51</v>
      </c>
    </row>
    <row r="264" spans="1:4">
      <c r="A264" s="101">
        <v>1</v>
      </c>
      <c r="B264" s="101">
        <v>2860</v>
      </c>
      <c r="C264" s="99" t="s">
        <v>248</v>
      </c>
      <c r="D264" s="94">
        <v>112.25</v>
      </c>
    </row>
    <row r="265" spans="1:4">
      <c r="A265" s="101">
        <v>1</v>
      </c>
      <c r="B265" s="101">
        <v>2863</v>
      </c>
      <c r="C265" s="99" t="s">
        <v>249</v>
      </c>
      <c r="D265" s="94">
        <v>112.25</v>
      </c>
    </row>
    <row r="266" spans="1:4">
      <c r="A266" s="101">
        <v>1</v>
      </c>
      <c r="B266" s="101">
        <v>2864</v>
      </c>
      <c r="C266" s="99" t="s">
        <v>250</v>
      </c>
      <c r="D266" s="94">
        <v>682.84</v>
      </c>
    </row>
    <row r="267" spans="1:4">
      <c r="A267" s="101">
        <v>1</v>
      </c>
      <c r="B267" s="101">
        <v>2866</v>
      </c>
      <c r="C267" s="99" t="s">
        <v>251</v>
      </c>
      <c r="D267" s="94">
        <v>698.01</v>
      </c>
    </row>
    <row r="268" spans="1:4">
      <c r="A268" s="101">
        <v>1</v>
      </c>
      <c r="B268" s="101">
        <v>2867</v>
      </c>
      <c r="C268" s="99" t="s">
        <v>252</v>
      </c>
      <c r="D268" s="94">
        <v>420.76</v>
      </c>
    </row>
    <row r="269" spans="1:4">
      <c r="A269" s="101">
        <v>1</v>
      </c>
      <c r="B269" s="101">
        <v>2869</v>
      </c>
      <c r="C269" s="99" t="s">
        <v>253</v>
      </c>
      <c r="D269" s="94">
        <v>381.64</v>
      </c>
    </row>
    <row r="270" spans="1:4">
      <c r="A270" s="101">
        <v>1</v>
      </c>
      <c r="B270" s="101">
        <v>2870</v>
      </c>
      <c r="C270" s="99" t="s">
        <v>254</v>
      </c>
      <c r="D270" s="94">
        <v>420.77</v>
      </c>
    </row>
    <row r="271" spans="1:4">
      <c r="A271" s="101">
        <v>1</v>
      </c>
      <c r="B271" s="101">
        <v>2871</v>
      </c>
      <c r="C271" s="99" t="s">
        <v>255</v>
      </c>
      <c r="D271" s="94">
        <v>420.76</v>
      </c>
    </row>
    <row r="272" spans="1:4">
      <c r="A272" s="101">
        <v>16</v>
      </c>
      <c r="B272" s="101">
        <v>2873</v>
      </c>
      <c r="C272" s="99" t="s">
        <v>440</v>
      </c>
      <c r="D272" s="94">
        <v>1374.67</v>
      </c>
    </row>
    <row r="273" spans="1:4">
      <c r="A273" s="101">
        <v>25</v>
      </c>
      <c r="B273" s="101">
        <v>2878</v>
      </c>
      <c r="C273" s="99" t="s">
        <v>453</v>
      </c>
      <c r="D273" s="94">
        <v>622.36</v>
      </c>
    </row>
    <row r="274" spans="1:4">
      <c r="A274" s="101">
        <v>1</v>
      </c>
      <c r="B274" s="101">
        <v>2882</v>
      </c>
      <c r="C274" s="99" t="s">
        <v>256</v>
      </c>
      <c r="D274" s="94">
        <v>420.76</v>
      </c>
    </row>
    <row r="275" spans="1:4">
      <c r="A275" s="101">
        <v>1</v>
      </c>
      <c r="B275" s="101">
        <v>2887</v>
      </c>
      <c r="C275" s="99" t="s">
        <v>257</v>
      </c>
      <c r="D275" s="94">
        <v>561.51</v>
      </c>
    </row>
    <row r="276" spans="1:4">
      <c r="A276" s="101">
        <v>1</v>
      </c>
      <c r="B276" s="101">
        <v>2889</v>
      </c>
      <c r="C276" s="99" t="s">
        <v>258</v>
      </c>
      <c r="D276" s="94">
        <v>650.01</v>
      </c>
    </row>
    <row r="277" spans="1:4">
      <c r="A277" s="101">
        <v>1</v>
      </c>
      <c r="B277" s="101">
        <v>2890</v>
      </c>
      <c r="C277" s="99" t="s">
        <v>259</v>
      </c>
      <c r="D277" s="94">
        <v>381.64</v>
      </c>
    </row>
    <row r="278" spans="1:4">
      <c r="A278" s="101">
        <v>1</v>
      </c>
      <c r="B278" s="101">
        <v>2891</v>
      </c>
      <c r="C278" s="99" t="s">
        <v>260</v>
      </c>
      <c r="D278" s="94">
        <v>400.73</v>
      </c>
    </row>
    <row r="279" spans="1:4">
      <c r="A279" s="101">
        <v>1</v>
      </c>
      <c r="B279" s="101">
        <v>2894</v>
      </c>
      <c r="C279" s="99" t="s">
        <v>261</v>
      </c>
      <c r="D279" s="94">
        <v>210.38</v>
      </c>
    </row>
    <row r="280" spans="1:4">
      <c r="A280" s="101">
        <v>1</v>
      </c>
      <c r="B280" s="101">
        <v>2895</v>
      </c>
      <c r="C280" s="99" t="s">
        <v>262</v>
      </c>
      <c r="D280" s="94">
        <v>381.64</v>
      </c>
    </row>
    <row r="281" spans="1:4">
      <c r="A281" s="101">
        <v>47</v>
      </c>
      <c r="B281" s="101">
        <v>2904</v>
      </c>
      <c r="C281" s="99" t="s">
        <v>468</v>
      </c>
      <c r="D281" s="94">
        <v>561.51</v>
      </c>
    </row>
    <row r="282" spans="1:4">
      <c r="A282" s="101">
        <v>14</v>
      </c>
      <c r="B282" s="101">
        <v>2906</v>
      </c>
      <c r="C282" s="99" t="s">
        <v>436</v>
      </c>
      <c r="D282" s="94">
        <v>1374.67</v>
      </c>
    </row>
    <row r="283" spans="1:4">
      <c r="A283" s="101">
        <v>1</v>
      </c>
      <c r="B283" s="101">
        <v>2907</v>
      </c>
      <c r="C283" s="99" t="s">
        <v>263</v>
      </c>
      <c r="D283" s="94">
        <v>561.51</v>
      </c>
    </row>
    <row r="284" spans="1:4">
      <c r="A284" s="101">
        <v>1</v>
      </c>
      <c r="B284" s="101">
        <v>2909</v>
      </c>
      <c r="C284" s="99" t="s">
        <v>264</v>
      </c>
      <c r="D284" s="94">
        <v>561.51</v>
      </c>
    </row>
    <row r="285" spans="1:4">
      <c r="A285" s="101">
        <v>1</v>
      </c>
      <c r="B285" s="101">
        <v>2910</v>
      </c>
      <c r="C285" s="99" t="s">
        <v>265</v>
      </c>
      <c r="D285" s="94">
        <v>1692.52</v>
      </c>
    </row>
    <row r="286" spans="1:4">
      <c r="A286" s="101">
        <v>1</v>
      </c>
      <c r="B286" s="101">
        <v>2911</v>
      </c>
      <c r="C286" s="99" t="s">
        <v>266</v>
      </c>
      <c r="D286" s="94">
        <v>727.48</v>
      </c>
    </row>
    <row r="287" spans="1:4">
      <c r="A287" s="101">
        <v>1</v>
      </c>
      <c r="B287" s="101">
        <v>2913</v>
      </c>
      <c r="C287" s="99" t="s">
        <v>267</v>
      </c>
      <c r="D287" s="94">
        <v>420.76</v>
      </c>
    </row>
    <row r="288" spans="1:4">
      <c r="A288" s="101">
        <v>1</v>
      </c>
      <c r="B288" s="101">
        <v>2917</v>
      </c>
      <c r="C288" s="99" t="s">
        <v>269</v>
      </c>
      <c r="D288" s="94">
        <v>441.8</v>
      </c>
    </row>
    <row r="289" spans="1:4">
      <c r="A289" s="101">
        <v>1</v>
      </c>
      <c r="B289" s="101">
        <v>2918</v>
      </c>
      <c r="C289" s="99" t="s">
        <v>270</v>
      </c>
      <c r="D289" s="94">
        <v>381.64</v>
      </c>
    </row>
    <row r="290" spans="1:4">
      <c r="A290" s="101">
        <v>1</v>
      </c>
      <c r="B290" s="101">
        <v>2921</v>
      </c>
      <c r="C290" s="99" t="s">
        <v>271</v>
      </c>
      <c r="D290" s="94">
        <v>12.38</v>
      </c>
    </row>
    <row r="291" spans="1:4">
      <c r="A291" s="101">
        <v>1</v>
      </c>
      <c r="B291" s="101">
        <v>2922</v>
      </c>
      <c r="C291" s="99" t="s">
        <v>272</v>
      </c>
      <c r="D291" s="94">
        <v>441.8</v>
      </c>
    </row>
    <row r="292" spans="1:4">
      <c r="A292" s="101">
        <v>1</v>
      </c>
      <c r="B292" s="101">
        <v>2924</v>
      </c>
      <c r="C292" s="99" t="s">
        <v>273</v>
      </c>
      <c r="D292" s="94">
        <v>561.51</v>
      </c>
    </row>
    <row r="293" spans="1:4">
      <c r="A293" s="101">
        <v>1</v>
      </c>
      <c r="B293" s="101">
        <v>2926</v>
      </c>
      <c r="C293" s="99" t="s">
        <v>274</v>
      </c>
      <c r="D293" s="94">
        <v>463.9</v>
      </c>
    </row>
    <row r="294" spans="1:4">
      <c r="A294" s="101">
        <v>1</v>
      </c>
      <c r="B294" s="101">
        <v>2927</v>
      </c>
      <c r="C294" s="99" t="s">
        <v>275</v>
      </c>
      <c r="D294" s="94">
        <v>420.76</v>
      </c>
    </row>
    <row r="295" spans="1:4">
      <c r="A295" s="101">
        <v>1</v>
      </c>
      <c r="B295" s="101">
        <v>2930</v>
      </c>
      <c r="C295" s="99" t="s">
        <v>276</v>
      </c>
      <c r="D295" s="94">
        <v>463.9</v>
      </c>
    </row>
    <row r="296" spans="1:4">
      <c r="A296" s="101">
        <v>1</v>
      </c>
      <c r="B296" s="101">
        <v>2931</v>
      </c>
      <c r="C296" s="99" t="s">
        <v>277</v>
      </c>
      <c r="D296" s="94">
        <v>661.8</v>
      </c>
    </row>
    <row r="297" spans="1:4">
      <c r="A297" s="101">
        <v>1</v>
      </c>
      <c r="B297" s="101">
        <v>2933</v>
      </c>
      <c r="C297" s="99" t="s">
        <v>278</v>
      </c>
      <c r="D297" s="94">
        <v>420.76</v>
      </c>
    </row>
    <row r="298" spans="1:4">
      <c r="A298" s="101">
        <v>1</v>
      </c>
      <c r="B298" s="101">
        <v>2936</v>
      </c>
      <c r="C298" s="99" t="s">
        <v>279</v>
      </c>
      <c r="D298" s="94">
        <v>420.76</v>
      </c>
    </row>
    <row r="299" spans="1:4">
      <c r="A299" s="101">
        <v>1</v>
      </c>
      <c r="B299" s="101">
        <v>2937</v>
      </c>
      <c r="C299" s="99" t="s">
        <v>280</v>
      </c>
      <c r="D299" s="94">
        <v>381.64</v>
      </c>
    </row>
    <row r="300" spans="1:4">
      <c r="A300" s="101">
        <v>1</v>
      </c>
      <c r="B300" s="101">
        <v>2941</v>
      </c>
      <c r="C300" s="99" t="s">
        <v>281</v>
      </c>
      <c r="D300" s="94">
        <v>802.55</v>
      </c>
    </row>
    <row r="301" spans="1:4">
      <c r="A301" s="101">
        <v>1</v>
      </c>
      <c r="B301" s="101">
        <v>2942</v>
      </c>
      <c r="C301" s="99" t="s">
        <v>282</v>
      </c>
      <c r="D301" s="94">
        <v>420.76</v>
      </c>
    </row>
    <row r="302" spans="1:4">
      <c r="A302" s="101">
        <v>1</v>
      </c>
      <c r="B302" s="101">
        <v>2943</v>
      </c>
      <c r="C302" s="99" t="s">
        <v>283</v>
      </c>
      <c r="D302" s="94">
        <v>381.64</v>
      </c>
    </row>
    <row r="303" spans="1:4">
      <c r="A303" s="101">
        <v>1</v>
      </c>
      <c r="B303" s="101">
        <v>2952</v>
      </c>
      <c r="C303" s="99" t="s">
        <v>284</v>
      </c>
      <c r="D303" s="94">
        <v>1291.3</v>
      </c>
    </row>
    <row r="304" spans="1:4">
      <c r="A304" s="101">
        <v>59</v>
      </c>
      <c r="B304" s="101">
        <v>2962</v>
      </c>
      <c r="C304" s="99" t="s">
        <v>486</v>
      </c>
      <c r="D304" s="94">
        <v>595.61</v>
      </c>
    </row>
    <row r="305" spans="1:4">
      <c r="A305" s="101">
        <v>1</v>
      </c>
      <c r="B305" s="101">
        <v>2967</v>
      </c>
      <c r="C305" s="99" t="s">
        <v>421</v>
      </c>
      <c r="D305" s="94">
        <v>1187.49</v>
      </c>
    </row>
    <row r="306" spans="1:4">
      <c r="A306" s="101">
        <v>1</v>
      </c>
      <c r="B306" s="101">
        <v>2969</v>
      </c>
      <c r="C306" s="99" t="s">
        <v>285</v>
      </c>
      <c r="D306" s="94">
        <v>851.14</v>
      </c>
    </row>
    <row r="307" spans="1:4">
      <c r="A307" s="101">
        <v>10</v>
      </c>
      <c r="B307" s="101">
        <v>2971</v>
      </c>
      <c r="C307" s="99" t="s">
        <v>477</v>
      </c>
      <c r="D307" s="94">
        <v>534.76</v>
      </c>
    </row>
    <row r="308" spans="1:4">
      <c r="A308" s="101">
        <v>10</v>
      </c>
      <c r="B308" s="101">
        <v>2973</v>
      </c>
      <c r="C308" s="99" t="s">
        <v>431</v>
      </c>
      <c r="D308" s="94">
        <v>525.54</v>
      </c>
    </row>
    <row r="309" spans="1:4">
      <c r="A309" s="101">
        <v>3</v>
      </c>
      <c r="B309" s="101">
        <v>2974</v>
      </c>
      <c r="C309" s="99" t="s">
        <v>432</v>
      </c>
      <c r="D309" s="94">
        <v>534.76</v>
      </c>
    </row>
    <row r="310" spans="1:4">
      <c r="A310" s="101">
        <v>23</v>
      </c>
      <c r="B310" s="101">
        <v>2977</v>
      </c>
      <c r="C310" s="99" t="s">
        <v>446</v>
      </c>
      <c r="D310" s="94">
        <v>1187.49</v>
      </c>
    </row>
    <row r="311" spans="1:4">
      <c r="A311" s="101">
        <v>23</v>
      </c>
      <c r="B311" s="101">
        <v>2978</v>
      </c>
      <c r="C311" s="99" t="s">
        <v>447</v>
      </c>
      <c r="D311" s="94">
        <v>595.61</v>
      </c>
    </row>
    <row r="312" spans="1:4">
      <c r="A312" s="101">
        <v>1</v>
      </c>
      <c r="B312" s="101">
        <v>2982</v>
      </c>
      <c r="C312" s="99" t="s">
        <v>286</v>
      </c>
      <c r="D312" s="94">
        <v>930.42</v>
      </c>
    </row>
    <row r="313" spans="1:4">
      <c r="A313" s="101">
        <v>1</v>
      </c>
      <c r="B313" s="101">
        <v>2983</v>
      </c>
      <c r="C313" s="99" t="s">
        <v>287</v>
      </c>
      <c r="D313" s="94">
        <v>775.81</v>
      </c>
    </row>
    <row r="314" spans="1:4">
      <c r="A314" s="101">
        <v>1</v>
      </c>
      <c r="B314" s="101">
        <v>2988</v>
      </c>
      <c r="C314" s="99" t="s">
        <v>288</v>
      </c>
      <c r="D314" s="94">
        <v>930.42</v>
      </c>
    </row>
    <row r="315" spans="1:4">
      <c r="A315" s="101">
        <v>1</v>
      </c>
      <c r="B315" s="101">
        <v>2990</v>
      </c>
      <c r="C315" s="99" t="s">
        <v>289</v>
      </c>
      <c r="D315" s="94">
        <v>584.71</v>
      </c>
    </row>
    <row r="316" spans="1:4">
      <c r="A316" s="101">
        <v>1</v>
      </c>
      <c r="B316" s="101">
        <v>2991</v>
      </c>
      <c r="C316" s="99" t="s">
        <v>290</v>
      </c>
      <c r="D316" s="94">
        <v>825.76</v>
      </c>
    </row>
    <row r="317" spans="1:4">
      <c r="A317" s="101">
        <v>1</v>
      </c>
      <c r="B317" s="101">
        <v>2995</v>
      </c>
      <c r="C317" s="99" t="s">
        <v>291</v>
      </c>
      <c r="D317" s="94">
        <v>2297.58</v>
      </c>
    </row>
    <row r="318" spans="1:4">
      <c r="A318" s="101">
        <v>1</v>
      </c>
      <c r="B318" s="101">
        <v>2996</v>
      </c>
      <c r="C318" s="99" t="s">
        <v>292</v>
      </c>
      <c r="D318" s="94">
        <v>1619.64</v>
      </c>
    </row>
    <row r="319" spans="1:4">
      <c r="A319" s="101">
        <v>1</v>
      </c>
      <c r="B319" s="101">
        <v>2997</v>
      </c>
      <c r="C319" s="99" t="s">
        <v>293</v>
      </c>
      <c r="D319" s="94">
        <v>1619.64</v>
      </c>
    </row>
    <row r="320" spans="1:4">
      <c r="A320" s="101">
        <v>1</v>
      </c>
      <c r="B320" s="101">
        <v>2998</v>
      </c>
      <c r="C320" s="99" t="s">
        <v>294</v>
      </c>
      <c r="D320" s="94">
        <v>3571.06</v>
      </c>
    </row>
    <row r="321" spans="1:4">
      <c r="A321" s="101">
        <v>1</v>
      </c>
      <c r="B321" s="101">
        <v>3000</v>
      </c>
      <c r="C321" s="99" t="s">
        <v>295</v>
      </c>
      <c r="D321" s="94">
        <v>829.18</v>
      </c>
    </row>
    <row r="322" spans="1:4">
      <c r="A322" s="101">
        <v>1</v>
      </c>
      <c r="B322" s="101">
        <v>3004</v>
      </c>
      <c r="C322" s="99" t="s">
        <v>297</v>
      </c>
      <c r="D322" s="94">
        <v>1171.47</v>
      </c>
    </row>
    <row r="323" spans="1:4">
      <c r="A323" s="101">
        <v>1</v>
      </c>
      <c r="B323" s="101">
        <v>3012</v>
      </c>
      <c r="C323" s="99" t="s">
        <v>298</v>
      </c>
      <c r="D323" s="94">
        <v>534.76</v>
      </c>
    </row>
    <row r="324" spans="1:4">
      <c r="A324" s="101">
        <v>1</v>
      </c>
      <c r="B324" s="101">
        <v>3015</v>
      </c>
      <c r="C324" s="99" t="s">
        <v>299</v>
      </c>
      <c r="D324" s="94">
        <v>534.76</v>
      </c>
    </row>
    <row r="325" spans="1:4">
      <c r="A325" s="101">
        <v>1</v>
      </c>
      <c r="B325" s="101">
        <v>3016</v>
      </c>
      <c r="C325" s="99" t="s">
        <v>300</v>
      </c>
      <c r="D325" s="94">
        <v>534.76</v>
      </c>
    </row>
    <row r="326" spans="1:4">
      <c r="A326" s="101">
        <v>1</v>
      </c>
      <c r="B326" s="101">
        <v>3019</v>
      </c>
      <c r="C326" s="99" t="s">
        <v>301</v>
      </c>
      <c r="D326" s="94">
        <v>534.76</v>
      </c>
    </row>
    <row r="327" spans="1:4">
      <c r="A327" s="101">
        <v>1</v>
      </c>
      <c r="B327" s="101">
        <v>3020</v>
      </c>
      <c r="C327" s="99" t="s">
        <v>302</v>
      </c>
      <c r="D327" s="94">
        <v>534.76</v>
      </c>
    </row>
    <row r="328" spans="1:4">
      <c r="A328" s="101">
        <v>10</v>
      </c>
      <c r="B328" s="101">
        <v>3023</v>
      </c>
      <c r="C328" s="99" t="s">
        <v>442</v>
      </c>
      <c r="D328" s="94">
        <v>1187.49</v>
      </c>
    </row>
    <row r="329" spans="1:4">
      <c r="A329" s="101">
        <v>3</v>
      </c>
      <c r="B329" s="101">
        <v>3025</v>
      </c>
      <c r="C329" s="99" t="s">
        <v>480</v>
      </c>
      <c r="D329" s="94">
        <v>1187.49</v>
      </c>
    </row>
    <row r="330" spans="1:4">
      <c r="A330" s="101">
        <v>48</v>
      </c>
      <c r="B330" s="101">
        <v>3027</v>
      </c>
      <c r="C330" s="99" t="s">
        <v>303</v>
      </c>
      <c r="D330" s="94">
        <v>1187.49</v>
      </c>
    </row>
    <row r="331" spans="1:4">
      <c r="A331" s="101">
        <v>51</v>
      </c>
      <c r="B331" s="101">
        <v>3029</v>
      </c>
      <c r="C331" s="99" t="s">
        <v>478</v>
      </c>
      <c r="D331" s="94">
        <v>1187.49</v>
      </c>
    </row>
    <row r="332" spans="1:4">
      <c r="A332" s="101">
        <v>1</v>
      </c>
      <c r="B332" s="101">
        <v>3031</v>
      </c>
      <c r="C332" s="99" t="s">
        <v>305</v>
      </c>
      <c r="D332" s="94">
        <v>1842.2</v>
      </c>
    </row>
    <row r="333" spans="1:4">
      <c r="A333" s="101">
        <v>2</v>
      </c>
      <c r="B333" s="101">
        <v>3032</v>
      </c>
      <c r="C333" s="99" t="s">
        <v>419</v>
      </c>
      <c r="D333" s="94">
        <v>1187.49</v>
      </c>
    </row>
    <row r="334" spans="1:4">
      <c r="A334" s="101">
        <v>1</v>
      </c>
      <c r="B334" s="101">
        <v>3036</v>
      </c>
      <c r="C334" s="99" t="s">
        <v>306</v>
      </c>
      <c r="D334" s="94">
        <v>534.76</v>
      </c>
    </row>
    <row r="335" spans="1:4">
      <c r="A335" s="101">
        <v>1</v>
      </c>
      <c r="B335" s="101">
        <v>3037</v>
      </c>
      <c r="C335" s="99" t="s">
        <v>307</v>
      </c>
      <c r="D335" s="94">
        <v>788.68</v>
      </c>
    </row>
    <row r="336" spans="1:4">
      <c r="A336" s="101">
        <v>1</v>
      </c>
      <c r="B336" s="101">
        <v>3039</v>
      </c>
      <c r="C336" s="99" t="s">
        <v>308</v>
      </c>
      <c r="D336" s="94">
        <v>534.76</v>
      </c>
    </row>
    <row r="337" spans="1:4">
      <c r="A337" s="101">
        <v>3</v>
      </c>
      <c r="B337" s="101">
        <v>3040</v>
      </c>
      <c r="C337" s="99" t="s">
        <v>309</v>
      </c>
      <c r="D337" s="94">
        <v>534.76</v>
      </c>
    </row>
    <row r="338" spans="1:4">
      <c r="A338" s="101">
        <v>1</v>
      </c>
      <c r="B338" s="101">
        <v>3044</v>
      </c>
      <c r="C338" s="99" t="s">
        <v>428</v>
      </c>
      <c r="D338" s="94">
        <v>1187.49</v>
      </c>
    </row>
    <row r="339" spans="1:4">
      <c r="A339" s="101">
        <v>37</v>
      </c>
      <c r="B339" s="101">
        <v>3045</v>
      </c>
      <c r="C339" s="99" t="s">
        <v>463</v>
      </c>
      <c r="D339" s="94">
        <v>1187.49</v>
      </c>
    </row>
    <row r="340" spans="1:4">
      <c r="A340" s="101">
        <v>1</v>
      </c>
      <c r="B340" s="101">
        <v>3046</v>
      </c>
      <c r="C340" s="99" t="s">
        <v>482</v>
      </c>
      <c r="D340" s="94">
        <v>1187.49</v>
      </c>
    </row>
    <row r="341" spans="1:4">
      <c r="A341" s="101">
        <v>1</v>
      </c>
      <c r="B341" s="101">
        <v>3049</v>
      </c>
      <c r="C341" s="99" t="s">
        <v>311</v>
      </c>
      <c r="D341" s="94">
        <v>1608.36</v>
      </c>
    </row>
    <row r="342" spans="1:4">
      <c r="A342" s="101">
        <v>1</v>
      </c>
      <c r="B342" s="101">
        <v>3052</v>
      </c>
      <c r="C342" s="99" t="s">
        <v>312</v>
      </c>
      <c r="D342" s="94">
        <v>1619.64</v>
      </c>
    </row>
    <row r="343" spans="1:4">
      <c r="A343" s="101">
        <v>50</v>
      </c>
      <c r="B343" s="101">
        <v>3055</v>
      </c>
      <c r="C343" s="99" t="s">
        <v>474</v>
      </c>
      <c r="D343" s="94">
        <v>1187.49</v>
      </c>
    </row>
    <row r="344" spans="1:4">
      <c r="A344" s="101">
        <v>1</v>
      </c>
      <c r="B344" s="101">
        <v>3057</v>
      </c>
      <c r="C344" s="99" t="s">
        <v>313</v>
      </c>
      <c r="D344" s="94">
        <v>534.76</v>
      </c>
    </row>
    <row r="345" spans="1:4">
      <c r="A345" s="101">
        <v>1</v>
      </c>
      <c r="B345" s="101">
        <v>3061</v>
      </c>
      <c r="C345" s="99" t="s">
        <v>314</v>
      </c>
      <c r="D345" s="94">
        <v>534.76</v>
      </c>
    </row>
    <row r="346" spans="1:4">
      <c r="A346" s="101">
        <v>1</v>
      </c>
      <c r="B346" s="101">
        <v>3062</v>
      </c>
      <c r="C346" s="99" t="s">
        <v>315</v>
      </c>
      <c r="D346" s="94">
        <v>364.82</v>
      </c>
    </row>
    <row r="347" spans="1:4">
      <c r="A347" s="101">
        <v>1</v>
      </c>
      <c r="B347" s="101">
        <v>3063</v>
      </c>
      <c r="C347" s="99" t="s">
        <v>316</v>
      </c>
      <c r="D347" s="94">
        <v>534.77</v>
      </c>
    </row>
    <row r="348" spans="1:4">
      <c r="A348" s="101">
        <v>1</v>
      </c>
      <c r="B348" s="101">
        <v>3066</v>
      </c>
      <c r="C348" s="99" t="s">
        <v>317</v>
      </c>
      <c r="D348" s="94">
        <v>1307.05</v>
      </c>
    </row>
    <row r="349" spans="1:4">
      <c r="A349" s="101">
        <v>1</v>
      </c>
      <c r="B349" s="101">
        <v>3067</v>
      </c>
      <c r="C349" s="99" t="s">
        <v>318</v>
      </c>
      <c r="D349" s="94">
        <v>534.76</v>
      </c>
    </row>
    <row r="350" spans="1:4">
      <c r="A350" s="101">
        <v>51</v>
      </c>
      <c r="B350" s="101">
        <v>3069</v>
      </c>
      <c r="C350" s="99" t="s">
        <v>423</v>
      </c>
      <c r="D350" s="94">
        <v>595.61</v>
      </c>
    </row>
    <row r="351" spans="1:4">
      <c r="A351" s="101">
        <v>1</v>
      </c>
      <c r="B351" s="101">
        <v>3080</v>
      </c>
      <c r="C351" s="99" t="s">
        <v>319</v>
      </c>
      <c r="D351" s="94">
        <v>930.42</v>
      </c>
    </row>
    <row r="352" spans="1:4">
      <c r="A352" s="101">
        <v>1</v>
      </c>
      <c r="B352" s="101">
        <v>3081</v>
      </c>
      <c r="C352" s="99" t="s">
        <v>320</v>
      </c>
      <c r="D352" s="94">
        <v>430.43</v>
      </c>
    </row>
    <row r="353" spans="1:4">
      <c r="A353" s="101">
        <v>1</v>
      </c>
      <c r="B353" s="101">
        <v>3084</v>
      </c>
      <c r="C353" s="99" t="s">
        <v>321</v>
      </c>
      <c r="D353" s="94">
        <v>534.76</v>
      </c>
    </row>
    <row r="354" spans="1:4">
      <c r="A354" s="101">
        <v>1</v>
      </c>
      <c r="B354" s="101">
        <v>3085</v>
      </c>
      <c r="C354" s="99" t="s">
        <v>322</v>
      </c>
      <c r="D354" s="94">
        <v>534.76</v>
      </c>
    </row>
    <row r="355" spans="1:4">
      <c r="A355" s="101">
        <v>1</v>
      </c>
      <c r="B355" s="101">
        <v>3086</v>
      </c>
      <c r="C355" s="99" t="s">
        <v>424</v>
      </c>
      <c r="D355" s="94">
        <v>1187.49</v>
      </c>
    </row>
    <row r="356" spans="1:4">
      <c r="A356" s="101">
        <v>1</v>
      </c>
      <c r="B356" s="101">
        <v>3092</v>
      </c>
      <c r="C356" s="99" t="s">
        <v>323</v>
      </c>
      <c r="D356" s="94">
        <v>4503.6000000000004</v>
      </c>
    </row>
    <row r="357" spans="1:4">
      <c r="A357" s="101">
        <v>1</v>
      </c>
      <c r="B357" s="101">
        <v>3112</v>
      </c>
      <c r="C357" s="99" t="s">
        <v>324</v>
      </c>
      <c r="D357" s="94">
        <v>534.76</v>
      </c>
    </row>
    <row r="358" spans="1:4">
      <c r="A358" s="101">
        <v>1</v>
      </c>
      <c r="B358" s="101">
        <v>3113</v>
      </c>
      <c r="C358" s="99" t="s">
        <v>325</v>
      </c>
      <c r="D358" s="94">
        <v>534.76</v>
      </c>
    </row>
    <row r="359" spans="1:4">
      <c r="A359" s="101">
        <v>1</v>
      </c>
      <c r="B359" s="101">
        <v>3134</v>
      </c>
      <c r="C359" s="99" t="s">
        <v>327</v>
      </c>
      <c r="D359" s="94">
        <v>534.76</v>
      </c>
    </row>
    <row r="360" spans="1:4">
      <c r="A360" s="101">
        <v>1</v>
      </c>
      <c r="B360" s="101">
        <v>3135</v>
      </c>
      <c r="C360" s="99" t="s">
        <v>328</v>
      </c>
      <c r="D360" s="94">
        <v>1608.36</v>
      </c>
    </row>
    <row r="361" spans="1:4">
      <c r="A361" s="101">
        <v>1</v>
      </c>
      <c r="B361" s="101">
        <v>3136</v>
      </c>
      <c r="C361" s="99" t="s">
        <v>329</v>
      </c>
      <c r="D361" s="94">
        <v>911.39</v>
      </c>
    </row>
    <row r="362" spans="1:4">
      <c r="A362" s="101">
        <v>1</v>
      </c>
      <c r="B362" s="101">
        <v>3137</v>
      </c>
      <c r="C362" s="99" t="s">
        <v>330</v>
      </c>
      <c r="D362" s="94">
        <v>534.76</v>
      </c>
    </row>
    <row r="363" spans="1:4">
      <c r="A363" s="101">
        <v>1</v>
      </c>
      <c r="B363" s="101">
        <v>3138</v>
      </c>
      <c r="C363" s="99" t="s">
        <v>331</v>
      </c>
      <c r="D363" s="94">
        <v>775.81</v>
      </c>
    </row>
    <row r="364" spans="1:4">
      <c r="A364" s="101">
        <v>1</v>
      </c>
      <c r="B364" s="101">
        <v>3139</v>
      </c>
      <c r="C364" s="99" t="s">
        <v>332</v>
      </c>
      <c r="D364" s="94">
        <v>534.76</v>
      </c>
    </row>
    <row r="365" spans="1:4">
      <c r="A365" s="101">
        <v>1</v>
      </c>
      <c r="B365" s="101">
        <v>3141</v>
      </c>
      <c r="C365" s="99" t="s">
        <v>333</v>
      </c>
      <c r="D365" s="94">
        <v>534.76</v>
      </c>
    </row>
    <row r="366" spans="1:4">
      <c r="A366" s="101">
        <v>1</v>
      </c>
      <c r="B366" s="101">
        <v>3147</v>
      </c>
      <c r="C366" s="99" t="s">
        <v>334</v>
      </c>
      <c r="D366" s="94">
        <v>364.82</v>
      </c>
    </row>
    <row r="367" spans="1:4">
      <c r="A367" s="101">
        <v>1</v>
      </c>
      <c r="B367" s="101">
        <v>3152</v>
      </c>
      <c r="C367" s="99" t="s">
        <v>336</v>
      </c>
      <c r="D367" s="94">
        <v>364.82</v>
      </c>
    </row>
    <row r="368" spans="1:4">
      <c r="A368" s="101">
        <v>1</v>
      </c>
      <c r="B368" s="101">
        <v>3154</v>
      </c>
      <c r="C368" s="99" t="s">
        <v>337</v>
      </c>
      <c r="D368" s="94">
        <v>364.82</v>
      </c>
    </row>
    <row r="369" spans="1:4">
      <c r="A369" s="101">
        <v>1</v>
      </c>
      <c r="B369" s="101">
        <v>3155</v>
      </c>
      <c r="C369" s="99" t="s">
        <v>338</v>
      </c>
      <c r="D369" s="94">
        <v>1619.64</v>
      </c>
    </row>
    <row r="370" spans="1:4">
      <c r="A370" s="101">
        <v>1</v>
      </c>
      <c r="B370" s="101">
        <v>3156</v>
      </c>
      <c r="C370" s="99" t="s">
        <v>339</v>
      </c>
      <c r="D370" s="94">
        <v>364.82</v>
      </c>
    </row>
    <row r="371" spans="1:4">
      <c r="A371" s="101">
        <v>1</v>
      </c>
      <c r="B371" s="101">
        <v>3158</v>
      </c>
      <c r="C371" s="99" t="s">
        <v>340</v>
      </c>
      <c r="D371" s="94">
        <v>1619.64</v>
      </c>
    </row>
    <row r="372" spans="1:4">
      <c r="A372" s="101">
        <v>1</v>
      </c>
      <c r="B372" s="101">
        <v>3159</v>
      </c>
      <c r="C372" s="99" t="s">
        <v>341</v>
      </c>
      <c r="D372" s="94">
        <v>534.76</v>
      </c>
    </row>
    <row r="373" spans="1:4">
      <c r="A373" s="101">
        <v>1</v>
      </c>
      <c r="B373" s="101">
        <v>3160</v>
      </c>
      <c r="C373" s="99" t="s">
        <v>342</v>
      </c>
      <c r="D373" s="94">
        <v>534.76</v>
      </c>
    </row>
    <row r="374" spans="1:4">
      <c r="A374" s="101">
        <v>1</v>
      </c>
      <c r="B374" s="101">
        <v>3164</v>
      </c>
      <c r="C374" s="99" t="s">
        <v>343</v>
      </c>
      <c r="D374" s="94">
        <v>534.76</v>
      </c>
    </row>
    <row r="375" spans="1:4">
      <c r="A375" s="101">
        <v>1</v>
      </c>
      <c r="B375" s="101">
        <v>3165</v>
      </c>
      <c r="C375" s="99" t="s">
        <v>344</v>
      </c>
      <c r="D375" s="94">
        <v>534.76</v>
      </c>
    </row>
    <row r="376" spans="1:4">
      <c r="A376" s="101">
        <v>1</v>
      </c>
      <c r="B376" s="101">
        <v>3167</v>
      </c>
      <c r="C376" s="99" t="s">
        <v>345</v>
      </c>
      <c r="D376" s="94">
        <v>2297.58</v>
      </c>
    </row>
    <row r="377" spans="1:4">
      <c r="A377" s="101">
        <v>1</v>
      </c>
      <c r="B377" s="101">
        <v>3169</v>
      </c>
      <c r="C377" s="99" t="s">
        <v>346</v>
      </c>
      <c r="D377" s="94">
        <v>364.82</v>
      </c>
    </row>
    <row r="378" spans="1:4">
      <c r="A378" s="101">
        <v>1</v>
      </c>
      <c r="B378" s="101">
        <v>3171</v>
      </c>
      <c r="C378" s="99" t="s">
        <v>347</v>
      </c>
      <c r="D378" s="94">
        <v>804.74</v>
      </c>
    </row>
    <row r="379" spans="1:4">
      <c r="A379" s="101">
        <v>1</v>
      </c>
      <c r="B379" s="101">
        <v>3175</v>
      </c>
      <c r="C379" s="99" t="s">
        <v>349</v>
      </c>
      <c r="D379" s="94">
        <v>2297.58</v>
      </c>
    </row>
    <row r="380" spans="1:4">
      <c r="A380" s="101">
        <v>1</v>
      </c>
      <c r="B380" s="101">
        <v>3177</v>
      </c>
      <c r="C380" s="99" t="s">
        <v>350</v>
      </c>
      <c r="D380" s="94">
        <v>2297.58</v>
      </c>
    </row>
    <row r="381" spans="1:4">
      <c r="A381" s="101">
        <v>1</v>
      </c>
      <c r="B381" s="101">
        <v>3178</v>
      </c>
      <c r="C381" s="99" t="s">
        <v>351</v>
      </c>
      <c r="D381" s="94">
        <v>2554.7600000000002</v>
      </c>
    </row>
    <row r="382" spans="1:4">
      <c r="A382" s="101">
        <v>1</v>
      </c>
      <c r="B382" s="101">
        <v>3180</v>
      </c>
      <c r="C382" s="99" t="s">
        <v>352</v>
      </c>
      <c r="D382" s="94">
        <v>2297.58</v>
      </c>
    </row>
    <row r="383" spans="1:4">
      <c r="A383" s="101">
        <v>1</v>
      </c>
      <c r="B383" s="101">
        <v>3182</v>
      </c>
      <c r="C383" s="99" t="s">
        <v>353</v>
      </c>
      <c r="D383" s="94">
        <v>534.76</v>
      </c>
    </row>
    <row r="384" spans="1:4">
      <c r="A384" s="101">
        <v>1</v>
      </c>
      <c r="B384" s="101">
        <v>3183</v>
      </c>
      <c r="C384" s="99" t="s">
        <v>354</v>
      </c>
      <c r="D384" s="94">
        <v>851.13</v>
      </c>
    </row>
    <row r="385" spans="1:4">
      <c r="A385" s="101">
        <v>1</v>
      </c>
      <c r="B385" s="101">
        <v>3194</v>
      </c>
      <c r="C385" s="99" t="s">
        <v>355</v>
      </c>
      <c r="D385" s="94">
        <v>2881.84</v>
      </c>
    </row>
    <row r="386" spans="1:4">
      <c r="A386" s="101">
        <v>1</v>
      </c>
      <c r="B386" s="101">
        <v>3201</v>
      </c>
      <c r="C386" s="99" t="s">
        <v>356</v>
      </c>
      <c r="D386" s="94">
        <v>430.43</v>
      </c>
    </row>
    <row r="387" spans="1:4">
      <c r="A387" s="101">
        <v>1</v>
      </c>
      <c r="B387" s="101">
        <v>3206</v>
      </c>
      <c r="C387" s="99" t="s">
        <v>357</v>
      </c>
      <c r="D387" s="94">
        <v>1951.42</v>
      </c>
    </row>
    <row r="388" spans="1:4">
      <c r="A388" s="101">
        <v>1</v>
      </c>
      <c r="B388" s="101">
        <v>3208</v>
      </c>
      <c r="C388" s="99" t="s">
        <v>358</v>
      </c>
      <c r="D388" s="94">
        <v>1291.3</v>
      </c>
    </row>
    <row r="389" spans="1:4">
      <c r="A389" s="101">
        <v>1</v>
      </c>
      <c r="B389" s="101">
        <v>3220</v>
      </c>
      <c r="C389" s="99" t="s">
        <v>359</v>
      </c>
      <c r="D389" s="94">
        <v>2439.2800000000002</v>
      </c>
    </row>
    <row r="390" spans="1:4">
      <c r="A390" s="101">
        <v>1</v>
      </c>
      <c r="B390" s="101">
        <v>3221</v>
      </c>
      <c r="C390" s="99" t="s">
        <v>360</v>
      </c>
      <c r="D390" s="94">
        <v>573.91</v>
      </c>
    </row>
    <row r="391" spans="1:4">
      <c r="A391" s="101">
        <v>3</v>
      </c>
      <c r="B391" s="101">
        <v>3228</v>
      </c>
      <c r="C391" s="99" t="s">
        <v>481</v>
      </c>
      <c r="D391" s="94">
        <v>534.76</v>
      </c>
    </row>
    <row r="392" spans="1:4">
      <c r="A392" s="101">
        <v>1</v>
      </c>
      <c r="B392" s="101">
        <v>3229</v>
      </c>
      <c r="C392" s="99" t="s">
        <v>361</v>
      </c>
      <c r="D392" s="94">
        <v>534.76</v>
      </c>
    </row>
    <row r="393" spans="1:4">
      <c r="A393" s="101">
        <v>1</v>
      </c>
      <c r="B393" s="101">
        <v>3232</v>
      </c>
      <c r="C393" s="99" t="s">
        <v>362</v>
      </c>
      <c r="D393" s="94">
        <v>534.76</v>
      </c>
    </row>
    <row r="394" spans="1:4">
      <c r="A394" s="101">
        <v>1</v>
      </c>
      <c r="B394" s="101">
        <v>3234</v>
      </c>
      <c r="C394" s="99" t="s">
        <v>364</v>
      </c>
      <c r="D394" s="94">
        <v>2090.86</v>
      </c>
    </row>
    <row r="395" spans="1:4">
      <c r="A395" s="101">
        <v>1</v>
      </c>
      <c r="B395" s="101">
        <v>3237</v>
      </c>
      <c r="C395" s="99" t="s">
        <v>365</v>
      </c>
      <c r="D395" s="94">
        <v>534.76</v>
      </c>
    </row>
    <row r="396" spans="1:4">
      <c r="A396" s="101">
        <v>1</v>
      </c>
      <c r="B396" s="101">
        <v>3241</v>
      </c>
      <c r="C396" s="99" t="s">
        <v>366</v>
      </c>
      <c r="D396" s="94">
        <v>534.76</v>
      </c>
    </row>
    <row r="397" spans="1:4">
      <c r="A397" s="101">
        <v>1</v>
      </c>
      <c r="B397" s="101">
        <v>3242</v>
      </c>
      <c r="C397" s="99" t="s">
        <v>367</v>
      </c>
      <c r="D397" s="94">
        <v>534.76</v>
      </c>
    </row>
    <row r="398" spans="1:4">
      <c r="A398" s="101">
        <v>1</v>
      </c>
      <c r="B398" s="101">
        <v>3245</v>
      </c>
      <c r="C398" s="99" t="s">
        <v>368</v>
      </c>
      <c r="D398" s="94">
        <v>3079.51</v>
      </c>
    </row>
    <row r="399" spans="1:4">
      <c r="A399" s="101">
        <v>1</v>
      </c>
      <c r="B399" s="101">
        <v>3247</v>
      </c>
      <c r="C399" s="99" t="s">
        <v>369</v>
      </c>
      <c r="D399" s="94">
        <v>3079.51</v>
      </c>
    </row>
    <row r="400" spans="1:4">
      <c r="A400" s="101">
        <v>1</v>
      </c>
      <c r="B400" s="101">
        <v>3250</v>
      </c>
      <c r="C400" s="99" t="s">
        <v>371</v>
      </c>
      <c r="D400" s="94">
        <v>1291.3</v>
      </c>
    </row>
    <row r="401" spans="1:4">
      <c r="A401" s="101">
        <v>1</v>
      </c>
      <c r="B401" s="101">
        <v>3256</v>
      </c>
      <c r="C401" s="99" t="s">
        <v>372</v>
      </c>
      <c r="D401" s="94">
        <v>1434.78</v>
      </c>
    </row>
    <row r="402" spans="1:4">
      <c r="A402" s="101">
        <v>1</v>
      </c>
      <c r="B402" s="101">
        <v>3258</v>
      </c>
      <c r="C402" s="99" t="s">
        <v>373</v>
      </c>
      <c r="D402" s="94">
        <v>2439.2800000000002</v>
      </c>
    </row>
    <row r="403" spans="1:4">
      <c r="A403" s="101">
        <v>1</v>
      </c>
      <c r="B403" s="101">
        <v>3263</v>
      </c>
      <c r="C403" s="99" t="s">
        <v>374</v>
      </c>
      <c r="D403" s="94">
        <v>2439.2800000000002</v>
      </c>
    </row>
    <row r="404" spans="1:4">
      <c r="A404" s="101">
        <v>1</v>
      </c>
      <c r="B404" s="101">
        <v>3278</v>
      </c>
      <c r="C404" s="99" t="s">
        <v>375</v>
      </c>
      <c r="D404" s="94">
        <v>1291.3</v>
      </c>
    </row>
    <row r="405" spans="1:4">
      <c r="A405" s="101">
        <v>1</v>
      </c>
      <c r="B405" s="101">
        <v>3283</v>
      </c>
      <c r="C405" s="99" t="s">
        <v>377</v>
      </c>
      <c r="D405" s="94">
        <v>2439.2800000000002</v>
      </c>
    </row>
    <row r="406" spans="1:4">
      <c r="A406" s="101">
        <v>1</v>
      </c>
      <c r="B406" s="101">
        <v>3289</v>
      </c>
      <c r="C406" s="99" t="s">
        <v>378</v>
      </c>
      <c r="D406" s="94">
        <v>4067.6</v>
      </c>
    </row>
    <row r="407" spans="1:4">
      <c r="A407" s="101">
        <v>1</v>
      </c>
      <c r="B407" s="101">
        <v>3304</v>
      </c>
      <c r="C407" s="99" t="s">
        <v>379</v>
      </c>
      <c r="D407" s="94">
        <v>573.91</v>
      </c>
    </row>
    <row r="408" spans="1:4">
      <c r="A408" s="101">
        <v>1</v>
      </c>
      <c r="B408" s="101">
        <v>3312</v>
      </c>
      <c r="C408" s="99" t="s">
        <v>380</v>
      </c>
      <c r="D408" s="94">
        <v>2316.88</v>
      </c>
    </row>
    <row r="409" spans="1:4">
      <c r="A409" s="101">
        <v>1</v>
      </c>
      <c r="B409" s="101">
        <v>3314</v>
      </c>
      <c r="C409" s="99" t="s">
        <v>381</v>
      </c>
      <c r="D409" s="94">
        <v>1434.78</v>
      </c>
    </row>
    <row r="410" spans="1:4">
      <c r="A410" s="101">
        <v>1</v>
      </c>
      <c r="B410" s="101">
        <v>3317</v>
      </c>
      <c r="C410" s="99" t="s">
        <v>383</v>
      </c>
      <c r="D410" s="94">
        <v>534.77</v>
      </c>
    </row>
    <row r="411" spans="1:4">
      <c r="A411" s="101">
        <v>1</v>
      </c>
      <c r="B411" s="101">
        <v>3319</v>
      </c>
      <c r="C411" s="99" t="s">
        <v>384</v>
      </c>
      <c r="D411" s="94">
        <v>751.52</v>
      </c>
    </row>
    <row r="412" spans="1:4">
      <c r="A412" s="101">
        <v>1</v>
      </c>
      <c r="B412" s="101">
        <v>3322</v>
      </c>
      <c r="C412" s="99" t="s">
        <v>385</v>
      </c>
      <c r="D412" s="94">
        <v>534.77</v>
      </c>
    </row>
    <row r="413" spans="1:4">
      <c r="A413" s="101">
        <v>1</v>
      </c>
      <c r="B413" s="101">
        <v>3324</v>
      </c>
      <c r="C413" s="99" t="s">
        <v>386</v>
      </c>
      <c r="D413" s="94">
        <v>2654.51</v>
      </c>
    </row>
    <row r="414" spans="1:4">
      <c r="A414" s="101">
        <v>1</v>
      </c>
      <c r="B414" s="101">
        <v>3327</v>
      </c>
      <c r="C414" s="99" t="s">
        <v>388</v>
      </c>
      <c r="D414" s="94">
        <v>2439.2800000000002</v>
      </c>
    </row>
    <row r="415" spans="1:4">
      <c r="A415" s="101">
        <v>1</v>
      </c>
      <c r="B415" s="101">
        <v>3328</v>
      </c>
      <c r="C415" s="99" t="s">
        <v>389</v>
      </c>
      <c r="D415" s="94">
        <v>2439.2800000000002</v>
      </c>
    </row>
    <row r="416" spans="1:4">
      <c r="A416" s="101">
        <v>1</v>
      </c>
      <c r="B416" s="101">
        <v>3329</v>
      </c>
      <c r="C416" s="99" t="s">
        <v>390</v>
      </c>
      <c r="D416" s="94">
        <v>1291.3</v>
      </c>
    </row>
    <row r="417" spans="1:4">
      <c r="A417" s="101">
        <v>1</v>
      </c>
      <c r="B417" s="101">
        <v>3333</v>
      </c>
      <c r="C417" s="99" t="s">
        <v>391</v>
      </c>
      <c r="D417" s="94">
        <v>400.73</v>
      </c>
    </row>
    <row r="418" spans="1:4">
      <c r="A418" s="101">
        <v>1</v>
      </c>
      <c r="B418" s="101">
        <v>3336</v>
      </c>
      <c r="C418" s="99" t="s">
        <v>392</v>
      </c>
      <c r="D418" s="94">
        <v>400.73</v>
      </c>
    </row>
    <row r="419" spans="1:4">
      <c r="A419" s="101">
        <v>1</v>
      </c>
      <c r="B419" s="101">
        <v>3338</v>
      </c>
      <c r="C419" s="99" t="s">
        <v>393</v>
      </c>
      <c r="D419" s="94">
        <v>1434.78</v>
      </c>
    </row>
    <row r="420" spans="1:4">
      <c r="A420" s="101">
        <v>1</v>
      </c>
      <c r="B420" s="101">
        <v>3339</v>
      </c>
      <c r="C420" s="99" t="s">
        <v>394</v>
      </c>
      <c r="D420" s="94">
        <v>328.38</v>
      </c>
    </row>
    <row r="421" spans="1:4">
      <c r="A421" s="101">
        <v>1</v>
      </c>
      <c r="B421" s="101">
        <v>3341</v>
      </c>
      <c r="C421" s="99" t="s">
        <v>396</v>
      </c>
      <c r="D421" s="94">
        <v>1291.3</v>
      </c>
    </row>
    <row r="422" spans="1:4">
      <c r="A422" s="101">
        <v>1</v>
      </c>
      <c r="B422" s="101">
        <v>3343</v>
      </c>
      <c r="C422" s="99" t="s">
        <v>397</v>
      </c>
      <c r="D422" s="94">
        <v>430.43</v>
      </c>
    </row>
    <row r="423" spans="1:4">
      <c r="A423" s="101">
        <v>1</v>
      </c>
      <c r="B423" s="101">
        <v>3344</v>
      </c>
      <c r="C423" s="99" t="s">
        <v>398</v>
      </c>
      <c r="D423" s="94">
        <v>400.73</v>
      </c>
    </row>
    <row r="424" spans="1:4">
      <c r="A424" s="101">
        <v>1</v>
      </c>
      <c r="B424" s="101">
        <v>3345</v>
      </c>
      <c r="C424" s="99" t="s">
        <v>399</v>
      </c>
      <c r="D424" s="94">
        <v>400.73</v>
      </c>
    </row>
    <row r="425" spans="1:4">
      <c r="A425" s="101">
        <v>1</v>
      </c>
      <c r="B425" s="101">
        <v>3346</v>
      </c>
      <c r="C425" s="99" t="s">
        <v>400</v>
      </c>
      <c r="D425" s="94">
        <v>364.82</v>
      </c>
    </row>
    <row r="426" spans="1:4">
      <c r="A426" s="101">
        <v>1</v>
      </c>
      <c r="B426" s="101">
        <v>3348</v>
      </c>
      <c r="C426" s="99" t="s">
        <v>401</v>
      </c>
      <c r="D426" s="94">
        <v>400.73</v>
      </c>
    </row>
    <row r="427" spans="1:4">
      <c r="A427" s="101">
        <v>1</v>
      </c>
      <c r="B427" s="101">
        <v>3349</v>
      </c>
      <c r="C427" s="99" t="s">
        <v>402</v>
      </c>
      <c r="D427" s="94">
        <v>364.82</v>
      </c>
    </row>
    <row r="428" spans="1:4">
      <c r="A428" s="101">
        <v>1</v>
      </c>
      <c r="B428" s="101">
        <v>3351</v>
      </c>
      <c r="C428" s="99" t="s">
        <v>403</v>
      </c>
      <c r="D428" s="94">
        <v>364.82</v>
      </c>
    </row>
    <row r="429" spans="1:4">
      <c r="A429" s="101">
        <v>1</v>
      </c>
      <c r="B429" s="101">
        <v>3352</v>
      </c>
      <c r="C429" s="99" t="s">
        <v>404</v>
      </c>
      <c r="D429" s="94">
        <v>534.77</v>
      </c>
    </row>
    <row r="430" spans="1:4">
      <c r="A430" s="101">
        <v>1</v>
      </c>
      <c r="B430" s="101">
        <v>3353</v>
      </c>
      <c r="C430" s="99" t="s">
        <v>405</v>
      </c>
      <c r="D430" s="94">
        <v>400.73</v>
      </c>
    </row>
    <row r="431" spans="1:4">
      <c r="A431" s="101">
        <v>1</v>
      </c>
      <c r="B431" s="101">
        <v>3354</v>
      </c>
      <c r="C431" s="99" t="s">
        <v>406</v>
      </c>
      <c r="D431" s="94">
        <v>364.82</v>
      </c>
    </row>
    <row r="432" spans="1:4">
      <c r="A432" s="101">
        <v>1</v>
      </c>
      <c r="B432" s="101">
        <v>3355</v>
      </c>
      <c r="C432" s="99" t="s">
        <v>407</v>
      </c>
      <c r="D432" s="94">
        <v>400.73</v>
      </c>
    </row>
    <row r="433" spans="1:4">
      <c r="A433" s="101">
        <v>1</v>
      </c>
      <c r="B433" s="101">
        <v>3356</v>
      </c>
      <c r="C433" s="99" t="s">
        <v>408</v>
      </c>
      <c r="D433" s="94">
        <v>364.82</v>
      </c>
    </row>
    <row r="434" spans="1:4">
      <c r="A434" s="101">
        <v>1</v>
      </c>
      <c r="B434" s="101">
        <v>3358</v>
      </c>
      <c r="C434" s="99" t="s">
        <v>409</v>
      </c>
      <c r="D434" s="94">
        <v>4067.6</v>
      </c>
    </row>
    <row r="435" spans="1:4">
      <c r="A435" s="101">
        <v>1</v>
      </c>
      <c r="B435" s="101">
        <v>3359</v>
      </c>
      <c r="C435" s="99" t="s">
        <v>410</v>
      </c>
      <c r="D435" s="94">
        <v>2439.31</v>
      </c>
    </row>
    <row r="436" spans="1:4">
      <c r="A436" s="101">
        <v>1</v>
      </c>
      <c r="B436" s="101">
        <v>3361</v>
      </c>
      <c r="C436" s="99" t="s">
        <v>411</v>
      </c>
      <c r="D436" s="94">
        <v>1291.3</v>
      </c>
    </row>
    <row r="437" spans="1:4">
      <c r="A437" s="101">
        <v>1</v>
      </c>
      <c r="B437" s="101">
        <v>3362</v>
      </c>
      <c r="C437" s="99" t="s">
        <v>412</v>
      </c>
      <c r="D437" s="94">
        <v>573.91</v>
      </c>
    </row>
    <row r="438" spans="1:4">
      <c r="A438" s="101">
        <v>1</v>
      </c>
      <c r="B438" s="101">
        <v>3364</v>
      </c>
      <c r="C438" s="99" t="s">
        <v>413</v>
      </c>
      <c r="D438" s="94">
        <v>364.82</v>
      </c>
    </row>
    <row r="439" spans="1:4">
      <c r="A439" s="101">
        <v>1</v>
      </c>
      <c r="B439" s="101">
        <v>3365</v>
      </c>
      <c r="C439" s="99" t="s">
        <v>414</v>
      </c>
      <c r="D439" s="94">
        <v>2439.2800000000002</v>
      </c>
    </row>
    <row r="440" spans="1:4">
      <c r="A440" s="101">
        <v>1</v>
      </c>
      <c r="B440" s="101">
        <v>3366</v>
      </c>
      <c r="C440" s="99" t="s">
        <v>415</v>
      </c>
      <c r="D440" s="94">
        <v>2439.2800000000002</v>
      </c>
    </row>
    <row r="441" spans="1:4">
      <c r="A441" s="101">
        <v>1</v>
      </c>
      <c r="B441" s="101">
        <v>3367</v>
      </c>
      <c r="C441" s="99" t="s">
        <v>595</v>
      </c>
      <c r="D441" s="94">
        <v>1434.78</v>
      </c>
    </row>
    <row r="442" spans="1:4">
      <c r="A442" s="101">
        <v>1</v>
      </c>
      <c r="B442" s="101">
        <v>3370</v>
      </c>
      <c r="C442" s="99" t="s">
        <v>594</v>
      </c>
      <c r="D442" s="94">
        <v>2654.51</v>
      </c>
    </row>
    <row r="443" spans="1:4">
      <c r="A443" s="101">
        <v>1</v>
      </c>
      <c r="B443" s="101">
        <v>3373</v>
      </c>
      <c r="C443" s="99" t="s">
        <v>601</v>
      </c>
      <c r="D443" s="94">
        <v>2439.2800000000002</v>
      </c>
    </row>
    <row r="444" spans="1:4">
      <c r="A444" s="101">
        <v>1</v>
      </c>
      <c r="B444" s="101">
        <v>3375</v>
      </c>
      <c r="C444" s="99" t="s">
        <v>602</v>
      </c>
      <c r="D444" s="94">
        <v>2439.2800000000002</v>
      </c>
    </row>
    <row r="445" spans="1:4">
      <c r="A445" s="101">
        <v>1</v>
      </c>
      <c r="B445" s="101">
        <v>3376</v>
      </c>
      <c r="C445" s="99" t="s">
        <v>689</v>
      </c>
      <c r="D445" s="94">
        <v>364.82</v>
      </c>
    </row>
    <row r="446" spans="1:4">
      <c r="A446" s="101">
        <v>1</v>
      </c>
      <c r="B446" s="101">
        <v>3378</v>
      </c>
      <c r="C446" s="99" t="s">
        <v>692</v>
      </c>
      <c r="D446" s="94">
        <v>2439.2800000000002</v>
      </c>
    </row>
    <row r="447" spans="1:4">
      <c r="A447" s="101">
        <v>1</v>
      </c>
      <c r="B447" s="101">
        <v>3379</v>
      </c>
      <c r="C447" s="99" t="s">
        <v>693</v>
      </c>
      <c r="D447" s="94">
        <v>1434.78</v>
      </c>
    </row>
    <row r="448" spans="1:4">
      <c r="A448" s="101">
        <v>1</v>
      </c>
      <c r="B448" s="101">
        <v>3380</v>
      </c>
      <c r="C448" s="99" t="s">
        <v>694</v>
      </c>
      <c r="D448" s="94">
        <v>430.43</v>
      </c>
    </row>
    <row r="449" spans="1:4">
      <c r="A449" s="101">
        <v>1</v>
      </c>
      <c r="B449" s="101">
        <v>3381</v>
      </c>
      <c r="C449" s="99" t="s">
        <v>695</v>
      </c>
      <c r="D449" s="94">
        <v>430.43</v>
      </c>
    </row>
    <row r="450" spans="1:4">
      <c r="A450" s="101">
        <v>1</v>
      </c>
      <c r="B450" s="101">
        <v>3382</v>
      </c>
      <c r="C450" s="99" t="s">
        <v>696</v>
      </c>
      <c r="D450" s="94">
        <v>2654.51</v>
      </c>
    </row>
    <row r="451" spans="1:4">
      <c r="A451" s="101">
        <v>1</v>
      </c>
      <c r="B451" s="101">
        <v>3383</v>
      </c>
      <c r="C451" s="99" t="s">
        <v>698</v>
      </c>
      <c r="D451" s="94">
        <v>4519.55</v>
      </c>
    </row>
    <row r="452" spans="1:4">
      <c r="A452" s="101">
        <v>1</v>
      </c>
      <c r="B452" s="101">
        <v>3384</v>
      </c>
      <c r="C452" s="99" t="s">
        <v>701</v>
      </c>
      <c r="D452" s="94">
        <v>2439.2800000000002</v>
      </c>
    </row>
    <row r="453" spans="1:4">
      <c r="A453" s="101">
        <v>1</v>
      </c>
      <c r="B453" s="101">
        <v>3385</v>
      </c>
      <c r="C453" s="99" t="s">
        <v>702</v>
      </c>
      <c r="D453" s="94">
        <v>2439.2800000000002</v>
      </c>
    </row>
    <row r="454" spans="1:4">
      <c r="A454" s="101">
        <v>1</v>
      </c>
      <c r="B454" s="101">
        <v>3386</v>
      </c>
      <c r="C454" s="99" t="s">
        <v>718</v>
      </c>
      <c r="D454" s="94">
        <v>430.43</v>
      </c>
    </row>
    <row r="455" spans="1:4">
      <c r="A455" s="101">
        <v>1</v>
      </c>
      <c r="B455" s="101">
        <v>3387</v>
      </c>
      <c r="C455" s="99" t="s">
        <v>719</v>
      </c>
      <c r="D455" s="94">
        <v>2439.2800000000002</v>
      </c>
    </row>
    <row r="456" spans="1:4">
      <c r="A456" s="101">
        <v>1</v>
      </c>
      <c r="B456" s="101">
        <v>8249</v>
      </c>
      <c r="C456" s="99" t="s">
        <v>416</v>
      </c>
      <c r="D456" s="94">
        <v>932.61</v>
      </c>
    </row>
    <row r="457" spans="1:4">
      <c r="A457" s="100" t="s">
        <v>487</v>
      </c>
      <c r="B457" s="100"/>
      <c r="C457" s="100"/>
      <c r="D457" s="95">
        <v>508817.43000000087</v>
      </c>
    </row>
    <row r="458" spans="1:4">
      <c r="A458" s="97"/>
      <c r="B458" s="97"/>
      <c r="C458" s="97"/>
      <c r="D458" s="96">
        <v>508817.43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FUNÇÃO</vt:lpstr>
      <vt:lpstr>SRA</vt:lpstr>
      <vt:lpstr>FÉRIAS</vt:lpstr>
      <vt:lpstr>AGOSTO</vt:lpstr>
      <vt:lpstr>Plan1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2021-08-31T14:41:21Z</dcterms:modified>
</cp:coreProperties>
</file>