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SETEMBRO" sheetId="2" r:id="rId4"/>
    <sheet name="Plan1" sheetId="7" r:id="rId5"/>
    <sheet name="Plan2" sheetId="9" r:id="rId6"/>
  </sheets>
  <definedNames>
    <definedName name="_xlnm._FilterDatabase" localSheetId="0" hidden="1">'FOLHA RESUMIDA'!$B$8:$N$506</definedName>
    <definedName name="_xlnm._FilterDatabase" localSheetId="4" hidden="1">Plan1!$A$4:$E$266</definedName>
    <definedName name="_xlnm._FilterDatabase" localSheetId="3" hidden="1">SETEMBRO!$A$4:$I$494</definedName>
    <definedName name="_xlnm._FilterDatabase" localSheetId="1" hidden="1">SRA!$A$3:$U$500</definedName>
    <definedName name="_xlnm.Print_Area" localSheetId="0">'FOLHA RESUMIDA'!$B$1:$L$507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N10" i="4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9"/>
  <c r="L400"/>
  <c r="L401"/>
  <c r="L402"/>
  <c r="L403"/>
  <c r="L404"/>
  <c r="L405"/>
  <c r="L406"/>
  <c r="L407"/>
  <c r="L408"/>
  <c r="L409"/>
  <c r="L411"/>
  <c r="L413"/>
  <c r="L414"/>
  <c r="L415"/>
  <c r="L416"/>
  <c r="L417"/>
  <c r="L418"/>
  <c r="L419"/>
  <c r="L421"/>
  <c r="L422"/>
  <c r="L423"/>
  <c r="L425"/>
  <c r="L426"/>
  <c r="L427"/>
  <c r="L428"/>
  <c r="L429"/>
  <c r="L430"/>
  <c r="L431"/>
  <c r="L432"/>
  <c r="L433"/>
  <c r="L434"/>
  <c r="L435"/>
  <c r="L436"/>
  <c r="L437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J10"/>
  <c r="J11"/>
  <c r="J12"/>
  <c r="K12" s="1"/>
  <c r="J13"/>
  <c r="K13" s="1"/>
  <c r="J14"/>
  <c r="J15"/>
  <c r="J16"/>
  <c r="K16" s="1"/>
  <c r="J17"/>
  <c r="K17" s="1"/>
  <c r="J18"/>
  <c r="J19"/>
  <c r="J20"/>
  <c r="K20" s="1"/>
  <c r="J21"/>
  <c r="K21" s="1"/>
  <c r="J22"/>
  <c r="J23"/>
  <c r="J24"/>
  <c r="K24" s="1"/>
  <c r="J25"/>
  <c r="K25" s="1"/>
  <c r="J26"/>
  <c r="J27"/>
  <c r="J28"/>
  <c r="K28" s="1"/>
  <c r="J29"/>
  <c r="K29" s="1"/>
  <c r="J30"/>
  <c r="J31"/>
  <c r="J32"/>
  <c r="K32" s="1"/>
  <c r="J33"/>
  <c r="K33" s="1"/>
  <c r="J34"/>
  <c r="J35"/>
  <c r="J36"/>
  <c r="K36" s="1"/>
  <c r="J37"/>
  <c r="K37" s="1"/>
  <c r="J38"/>
  <c r="J39"/>
  <c r="J40"/>
  <c r="K40" s="1"/>
  <c r="J41"/>
  <c r="K41" s="1"/>
  <c r="J42"/>
  <c r="J43"/>
  <c r="J44"/>
  <c r="K44" s="1"/>
  <c r="J45"/>
  <c r="K45" s="1"/>
  <c r="J46"/>
  <c r="J47"/>
  <c r="J48"/>
  <c r="K48" s="1"/>
  <c r="J49"/>
  <c r="K49" s="1"/>
  <c r="J50"/>
  <c r="J51"/>
  <c r="J52"/>
  <c r="K52" s="1"/>
  <c r="J53"/>
  <c r="K53" s="1"/>
  <c r="J54"/>
  <c r="J55"/>
  <c r="J56"/>
  <c r="K56" s="1"/>
  <c r="J57"/>
  <c r="K57" s="1"/>
  <c r="J58"/>
  <c r="J59"/>
  <c r="J60"/>
  <c r="K60" s="1"/>
  <c r="K61"/>
  <c r="J62"/>
  <c r="J63"/>
  <c r="K63" s="1"/>
  <c r="J64"/>
  <c r="J65"/>
  <c r="K65" s="1"/>
  <c r="J66"/>
  <c r="J67"/>
  <c r="K67" s="1"/>
  <c r="J68"/>
  <c r="J69"/>
  <c r="K69" s="1"/>
  <c r="J70"/>
  <c r="J71"/>
  <c r="K71" s="1"/>
  <c r="J72"/>
  <c r="J73"/>
  <c r="K73" s="1"/>
  <c r="J74"/>
  <c r="J75"/>
  <c r="K75" s="1"/>
  <c r="J76"/>
  <c r="J77"/>
  <c r="K77" s="1"/>
  <c r="J78"/>
  <c r="J79"/>
  <c r="K79" s="1"/>
  <c r="J80"/>
  <c r="J81"/>
  <c r="K81" s="1"/>
  <c r="J82"/>
  <c r="J83"/>
  <c r="K83" s="1"/>
  <c r="J84"/>
  <c r="J85"/>
  <c r="K85" s="1"/>
  <c r="J86"/>
  <c r="J87"/>
  <c r="K87" s="1"/>
  <c r="J88"/>
  <c r="J89"/>
  <c r="K89" s="1"/>
  <c r="J90"/>
  <c r="J91"/>
  <c r="K91" s="1"/>
  <c r="J92"/>
  <c r="J93"/>
  <c r="K93" s="1"/>
  <c r="J94"/>
  <c r="J95"/>
  <c r="K95" s="1"/>
  <c r="J96"/>
  <c r="J97"/>
  <c r="K97" s="1"/>
  <c r="J98"/>
  <c r="J99"/>
  <c r="K99" s="1"/>
  <c r="J100"/>
  <c r="J101"/>
  <c r="K101" s="1"/>
  <c r="J102"/>
  <c r="J103"/>
  <c r="K103" s="1"/>
  <c r="J104"/>
  <c r="J105"/>
  <c r="K105" s="1"/>
  <c r="J106"/>
  <c r="J107"/>
  <c r="K107" s="1"/>
  <c r="J108"/>
  <c r="J109"/>
  <c r="K109" s="1"/>
  <c r="J110"/>
  <c r="J111"/>
  <c r="K111" s="1"/>
  <c r="J112"/>
  <c r="J113"/>
  <c r="K113" s="1"/>
  <c r="J114"/>
  <c r="J115"/>
  <c r="K115" s="1"/>
  <c r="J116"/>
  <c r="J117"/>
  <c r="K117" s="1"/>
  <c r="J118"/>
  <c r="J119"/>
  <c r="K119" s="1"/>
  <c r="J120"/>
  <c r="J121"/>
  <c r="K121" s="1"/>
  <c r="J122"/>
  <c r="J123"/>
  <c r="K123" s="1"/>
  <c r="J124"/>
  <c r="J125"/>
  <c r="K125" s="1"/>
  <c r="J126"/>
  <c r="J127"/>
  <c r="K127" s="1"/>
  <c r="J128"/>
  <c r="J129"/>
  <c r="K129" s="1"/>
  <c r="J130"/>
  <c r="J131"/>
  <c r="K131" s="1"/>
  <c r="J132"/>
  <c r="J133"/>
  <c r="K133" s="1"/>
  <c r="J134"/>
  <c r="J135"/>
  <c r="K135" s="1"/>
  <c r="J136"/>
  <c r="J137"/>
  <c r="K137" s="1"/>
  <c r="J138"/>
  <c r="J139"/>
  <c r="K139" s="1"/>
  <c r="J140"/>
  <c r="J141"/>
  <c r="K141" s="1"/>
  <c r="J142"/>
  <c r="J143"/>
  <c r="K143" s="1"/>
  <c r="J144"/>
  <c r="J145"/>
  <c r="K145" s="1"/>
  <c r="J146"/>
  <c r="J147"/>
  <c r="K147" s="1"/>
  <c r="J148"/>
  <c r="J149"/>
  <c r="K149" s="1"/>
  <c r="J150"/>
  <c r="J151"/>
  <c r="K151" s="1"/>
  <c r="J152"/>
  <c r="J153"/>
  <c r="K153" s="1"/>
  <c r="J154"/>
  <c r="J155"/>
  <c r="K155" s="1"/>
  <c r="J156"/>
  <c r="J157"/>
  <c r="K157" s="1"/>
  <c r="J158"/>
  <c r="J159"/>
  <c r="K159" s="1"/>
  <c r="J160"/>
  <c r="J161"/>
  <c r="K161" s="1"/>
  <c r="J162"/>
  <c r="J163"/>
  <c r="K163" s="1"/>
  <c r="J164"/>
  <c r="J165"/>
  <c r="K165" s="1"/>
  <c r="J166"/>
  <c r="J167"/>
  <c r="K167" s="1"/>
  <c r="J168"/>
  <c r="J169"/>
  <c r="K169" s="1"/>
  <c r="J170"/>
  <c r="J171"/>
  <c r="K171" s="1"/>
  <c r="J172"/>
  <c r="J173"/>
  <c r="K173" s="1"/>
  <c r="J174"/>
  <c r="J175"/>
  <c r="K175" s="1"/>
  <c r="J176"/>
  <c r="J177"/>
  <c r="K177" s="1"/>
  <c r="J178"/>
  <c r="J179"/>
  <c r="K179" s="1"/>
  <c r="J180"/>
  <c r="J181"/>
  <c r="K181" s="1"/>
  <c r="J182"/>
  <c r="J183"/>
  <c r="K183" s="1"/>
  <c r="J184"/>
  <c r="J185"/>
  <c r="K185" s="1"/>
  <c r="J186"/>
  <c r="J187"/>
  <c r="K187" s="1"/>
  <c r="J188"/>
  <c r="J189"/>
  <c r="K189" s="1"/>
  <c r="J190"/>
  <c r="J191"/>
  <c r="K191" s="1"/>
  <c r="J192"/>
  <c r="J193"/>
  <c r="K193" s="1"/>
  <c r="J194"/>
  <c r="J195"/>
  <c r="K195" s="1"/>
  <c r="J196"/>
  <c r="J197"/>
  <c r="K197" s="1"/>
  <c r="J198"/>
  <c r="J199"/>
  <c r="K199" s="1"/>
  <c r="J200"/>
  <c r="J201"/>
  <c r="K201" s="1"/>
  <c r="J202"/>
  <c r="J203"/>
  <c r="K203" s="1"/>
  <c r="J204"/>
  <c r="J205"/>
  <c r="K205" s="1"/>
  <c r="J206"/>
  <c r="J207"/>
  <c r="K207" s="1"/>
  <c r="J208"/>
  <c r="J209"/>
  <c r="K209" s="1"/>
  <c r="J210"/>
  <c r="J211"/>
  <c r="K211" s="1"/>
  <c r="J212"/>
  <c r="J213"/>
  <c r="K213" s="1"/>
  <c r="J214"/>
  <c r="J215"/>
  <c r="K215" s="1"/>
  <c r="J216"/>
  <c r="J217"/>
  <c r="K217" s="1"/>
  <c r="J218"/>
  <c r="J219"/>
  <c r="K219" s="1"/>
  <c r="J220"/>
  <c r="J221"/>
  <c r="K221" s="1"/>
  <c r="J222"/>
  <c r="J223"/>
  <c r="K223" s="1"/>
  <c r="J224"/>
  <c r="J225"/>
  <c r="K225" s="1"/>
  <c r="J226"/>
  <c r="J227"/>
  <c r="K227" s="1"/>
  <c r="J228"/>
  <c r="J229"/>
  <c r="K229" s="1"/>
  <c r="J230"/>
  <c r="J231"/>
  <c r="K231" s="1"/>
  <c r="J232"/>
  <c r="J233"/>
  <c r="K233" s="1"/>
  <c r="J234"/>
  <c r="K234" s="1"/>
  <c r="J235"/>
  <c r="J236"/>
  <c r="K236" s="1"/>
  <c r="J237"/>
  <c r="J238"/>
  <c r="K238" s="1"/>
  <c r="J239"/>
  <c r="J240"/>
  <c r="K240" s="1"/>
  <c r="J241"/>
  <c r="J242"/>
  <c r="K242" s="1"/>
  <c r="J243"/>
  <c r="J244"/>
  <c r="K244" s="1"/>
  <c r="J245"/>
  <c r="J246"/>
  <c r="K246" s="1"/>
  <c r="J247"/>
  <c r="J248"/>
  <c r="K248" s="1"/>
  <c r="J249"/>
  <c r="J250"/>
  <c r="K250" s="1"/>
  <c r="J251"/>
  <c r="J252"/>
  <c r="K252" s="1"/>
  <c r="J253"/>
  <c r="J254"/>
  <c r="K254" s="1"/>
  <c r="J255"/>
  <c r="J256"/>
  <c r="K256" s="1"/>
  <c r="J257"/>
  <c r="J258"/>
  <c r="K258" s="1"/>
  <c r="J259"/>
  <c r="J260"/>
  <c r="K260" s="1"/>
  <c r="J261"/>
  <c r="J262"/>
  <c r="K262" s="1"/>
  <c r="J263"/>
  <c r="J264"/>
  <c r="K264" s="1"/>
  <c r="J265"/>
  <c r="J266"/>
  <c r="K266" s="1"/>
  <c r="J267"/>
  <c r="J268"/>
  <c r="K268" s="1"/>
  <c r="J269"/>
  <c r="J270"/>
  <c r="K270" s="1"/>
  <c r="J271"/>
  <c r="J272"/>
  <c r="K272" s="1"/>
  <c r="J273"/>
  <c r="J274"/>
  <c r="K274" s="1"/>
  <c r="J275"/>
  <c r="J276"/>
  <c r="K276" s="1"/>
  <c r="J277"/>
  <c r="J278"/>
  <c r="K278" s="1"/>
  <c r="J279"/>
  <c r="J280"/>
  <c r="K280" s="1"/>
  <c r="J281"/>
  <c r="J282"/>
  <c r="K282" s="1"/>
  <c r="J283"/>
  <c r="J284"/>
  <c r="K284" s="1"/>
  <c r="J285"/>
  <c r="J286"/>
  <c r="K286" s="1"/>
  <c r="J287"/>
  <c r="J288"/>
  <c r="K288" s="1"/>
  <c r="J289"/>
  <c r="J290"/>
  <c r="K290" s="1"/>
  <c r="J291"/>
  <c r="J292"/>
  <c r="K292" s="1"/>
  <c r="J293"/>
  <c r="J294"/>
  <c r="K294" s="1"/>
  <c r="J295"/>
  <c r="J296"/>
  <c r="K296" s="1"/>
  <c r="J297"/>
  <c r="J298"/>
  <c r="K298" s="1"/>
  <c r="J299"/>
  <c r="J300"/>
  <c r="K300" s="1"/>
  <c r="J301"/>
  <c r="J302"/>
  <c r="K302" s="1"/>
  <c r="J303"/>
  <c r="J304"/>
  <c r="K304" s="1"/>
  <c r="J305"/>
  <c r="J306"/>
  <c r="K306" s="1"/>
  <c r="J307"/>
  <c r="J308"/>
  <c r="K308" s="1"/>
  <c r="J309"/>
  <c r="J310"/>
  <c r="K310" s="1"/>
  <c r="J311"/>
  <c r="J312"/>
  <c r="K312" s="1"/>
  <c r="J313"/>
  <c r="J314"/>
  <c r="K314" s="1"/>
  <c r="J315"/>
  <c r="J316"/>
  <c r="K316" s="1"/>
  <c r="J317"/>
  <c r="J318"/>
  <c r="K318" s="1"/>
  <c r="J319"/>
  <c r="J320"/>
  <c r="K320" s="1"/>
  <c r="J321"/>
  <c r="J322"/>
  <c r="K322" s="1"/>
  <c r="J323"/>
  <c r="J324"/>
  <c r="K324" s="1"/>
  <c r="J325"/>
  <c r="J326"/>
  <c r="K326" s="1"/>
  <c r="J327"/>
  <c r="J328"/>
  <c r="K328" s="1"/>
  <c r="J329"/>
  <c r="J330"/>
  <c r="K330" s="1"/>
  <c r="J331"/>
  <c r="J332"/>
  <c r="K332" s="1"/>
  <c r="J333"/>
  <c r="J334"/>
  <c r="K334" s="1"/>
  <c r="J335"/>
  <c r="J336"/>
  <c r="K336" s="1"/>
  <c r="J337"/>
  <c r="J338"/>
  <c r="K338" s="1"/>
  <c r="J339"/>
  <c r="J340"/>
  <c r="K340" s="1"/>
  <c r="J341"/>
  <c r="J342"/>
  <c r="K342" s="1"/>
  <c r="J343"/>
  <c r="J344"/>
  <c r="K344" s="1"/>
  <c r="J345"/>
  <c r="J346"/>
  <c r="K346" s="1"/>
  <c r="J347"/>
  <c r="J348"/>
  <c r="K348" s="1"/>
  <c r="J349"/>
  <c r="J350"/>
  <c r="K350" s="1"/>
  <c r="J351"/>
  <c r="J352"/>
  <c r="K352" s="1"/>
  <c r="J353"/>
  <c r="J354"/>
  <c r="K354" s="1"/>
  <c r="J355"/>
  <c r="J356"/>
  <c r="K356" s="1"/>
  <c r="J357"/>
  <c r="J358"/>
  <c r="K358" s="1"/>
  <c r="J359"/>
  <c r="J360"/>
  <c r="K360" s="1"/>
  <c r="J361"/>
  <c r="J362"/>
  <c r="K362" s="1"/>
  <c r="J363"/>
  <c r="J364"/>
  <c r="K364" s="1"/>
  <c r="J365"/>
  <c r="J366"/>
  <c r="K366" s="1"/>
  <c r="J367"/>
  <c r="J368"/>
  <c r="K368" s="1"/>
  <c r="J369"/>
  <c r="J370"/>
  <c r="K370" s="1"/>
  <c r="J371"/>
  <c r="J372"/>
  <c r="K372" s="1"/>
  <c r="J373"/>
  <c r="J374"/>
  <c r="K374" s="1"/>
  <c r="J375"/>
  <c r="J376"/>
  <c r="K376" s="1"/>
  <c r="J377"/>
  <c r="J378"/>
  <c r="K378" s="1"/>
  <c r="J379"/>
  <c r="J380"/>
  <c r="K380" s="1"/>
  <c r="J381"/>
  <c r="J382"/>
  <c r="K382" s="1"/>
  <c r="J383"/>
  <c r="J384"/>
  <c r="K384" s="1"/>
  <c r="J385"/>
  <c r="J386"/>
  <c r="K386" s="1"/>
  <c r="J387"/>
  <c r="J388"/>
  <c r="K388" s="1"/>
  <c r="J389"/>
  <c r="J390"/>
  <c r="K390" s="1"/>
  <c r="J391"/>
  <c r="J392"/>
  <c r="K392" s="1"/>
  <c r="J393"/>
  <c r="J394"/>
  <c r="K394" s="1"/>
  <c r="J395"/>
  <c r="J396"/>
  <c r="K396" s="1"/>
  <c r="J397"/>
  <c r="K398"/>
  <c r="J399"/>
  <c r="K399" s="1"/>
  <c r="J400"/>
  <c r="K400" s="1"/>
  <c r="J401"/>
  <c r="J402"/>
  <c r="K402" s="1"/>
  <c r="J403"/>
  <c r="K403" s="1"/>
  <c r="J404"/>
  <c r="K404" s="1"/>
  <c r="J405"/>
  <c r="J406"/>
  <c r="K406" s="1"/>
  <c r="J407"/>
  <c r="K407" s="1"/>
  <c r="J408"/>
  <c r="K408" s="1"/>
  <c r="J409"/>
  <c r="J411"/>
  <c r="K411" s="1"/>
  <c r="K412"/>
  <c r="J413"/>
  <c r="J414"/>
  <c r="J415"/>
  <c r="K415" s="1"/>
  <c r="J416"/>
  <c r="J417"/>
  <c r="J418"/>
  <c r="J419"/>
  <c r="K419" s="1"/>
  <c r="K420"/>
  <c r="J421"/>
  <c r="J422"/>
  <c r="J423"/>
  <c r="K424"/>
  <c r="J425"/>
  <c r="J426"/>
  <c r="J427"/>
  <c r="K427" s="1"/>
  <c r="J428"/>
  <c r="J429"/>
  <c r="J430"/>
  <c r="J431"/>
  <c r="K431" s="1"/>
  <c r="J432"/>
  <c r="J433"/>
  <c r="J434"/>
  <c r="J435"/>
  <c r="K435" s="1"/>
  <c r="J436"/>
  <c r="J437"/>
  <c r="K438"/>
  <c r="J439"/>
  <c r="K439" s="1"/>
  <c r="J440"/>
  <c r="J441"/>
  <c r="J442"/>
  <c r="K442" s="1"/>
  <c r="J443"/>
  <c r="K443" s="1"/>
  <c r="J444"/>
  <c r="J445"/>
  <c r="J446"/>
  <c r="K446" s="1"/>
  <c r="J447"/>
  <c r="K447" s="1"/>
  <c r="J448"/>
  <c r="J449"/>
  <c r="J450"/>
  <c r="K450" s="1"/>
  <c r="J451"/>
  <c r="K451" s="1"/>
  <c r="J452"/>
  <c r="J453"/>
  <c r="J454"/>
  <c r="K454" s="1"/>
  <c r="J455"/>
  <c r="K455" s="1"/>
  <c r="J456"/>
  <c r="J457"/>
  <c r="J458"/>
  <c r="K458" s="1"/>
  <c r="J459"/>
  <c r="K459" s="1"/>
  <c r="J460"/>
  <c r="J461"/>
  <c r="K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I21" i="6"/>
  <c r="I26"/>
  <c r="I46"/>
  <c r="I20"/>
  <c r="I27"/>
  <c r="I19"/>
  <c r="I45"/>
  <c r="I18"/>
  <c r="I40"/>
  <c r="I17"/>
  <c r="I25"/>
  <c r="I39"/>
  <c r="I38"/>
  <c r="I16"/>
  <c r="I24"/>
  <c r="I15"/>
  <c r="I6"/>
  <c r="I14"/>
  <c r="I5"/>
  <c r="I37"/>
  <c r="I36"/>
  <c r="I35"/>
  <c r="I13"/>
  <c r="I23"/>
  <c r="I34"/>
  <c r="I33"/>
  <c r="I22"/>
  <c r="I12"/>
  <c r="I11"/>
  <c r="I10"/>
  <c r="I7"/>
  <c r="I32"/>
  <c r="I31"/>
  <c r="I30"/>
  <c r="I9"/>
  <c r="I8"/>
  <c r="I29"/>
  <c r="I28"/>
  <c r="I44"/>
  <c r="I43"/>
  <c r="I42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I41"/>
  <c r="K502" i="4" l="1"/>
  <c r="K498"/>
  <c r="K494"/>
  <c r="K490"/>
  <c r="K486"/>
  <c r="K482"/>
  <c r="K478"/>
  <c r="K474"/>
  <c r="K470"/>
  <c r="K466"/>
  <c r="K503"/>
  <c r="K499"/>
  <c r="K495"/>
  <c r="K491"/>
  <c r="K487"/>
  <c r="K483"/>
  <c r="K479"/>
  <c r="K475"/>
  <c r="K471"/>
  <c r="K467"/>
  <c r="K463"/>
  <c r="K416"/>
  <c r="K423"/>
  <c r="K59"/>
  <c r="K55"/>
  <c r="K51"/>
  <c r="K47"/>
  <c r="K43"/>
  <c r="K39"/>
  <c r="K35"/>
  <c r="K31"/>
  <c r="K27"/>
  <c r="K23"/>
  <c r="K19"/>
  <c r="K15"/>
  <c r="K11"/>
  <c r="K432"/>
  <c r="K428"/>
  <c r="K395"/>
  <c r="K391"/>
  <c r="K387"/>
  <c r="K383"/>
  <c r="K379"/>
  <c r="K375"/>
  <c r="K371"/>
  <c r="K367"/>
  <c r="K363"/>
  <c r="K359"/>
  <c r="K355"/>
  <c r="K351"/>
  <c r="K347"/>
  <c r="K343"/>
  <c r="K339"/>
  <c r="K335"/>
  <c r="K331"/>
  <c r="K327"/>
  <c r="K323"/>
  <c r="K319"/>
  <c r="K315"/>
  <c r="K311"/>
  <c r="K307"/>
  <c r="K303"/>
  <c r="K299"/>
  <c r="K295"/>
  <c r="K291"/>
  <c r="K287"/>
  <c r="K283"/>
  <c r="K279"/>
  <c r="K275"/>
  <c r="K271"/>
  <c r="K267"/>
  <c r="K263"/>
  <c r="K259"/>
  <c r="K255"/>
  <c r="K251"/>
  <c r="K247"/>
  <c r="K243"/>
  <c r="K239"/>
  <c r="K235"/>
  <c r="K232"/>
  <c r="K228"/>
  <c r="K224"/>
  <c r="K220"/>
  <c r="K216"/>
  <c r="K212"/>
  <c r="K208"/>
  <c r="K204"/>
  <c r="K200"/>
  <c r="K196"/>
  <c r="K192"/>
  <c r="K188"/>
  <c r="K184"/>
  <c r="K180"/>
  <c r="K176"/>
  <c r="K172"/>
  <c r="K168"/>
  <c r="K164"/>
  <c r="K160"/>
  <c r="K156"/>
  <c r="K152"/>
  <c r="K148"/>
  <c r="K144"/>
  <c r="K140"/>
  <c r="K136"/>
  <c r="K132"/>
  <c r="K128"/>
  <c r="K124"/>
  <c r="K120"/>
  <c r="K116"/>
  <c r="K112"/>
  <c r="K108"/>
  <c r="K104"/>
  <c r="K100"/>
  <c r="K96"/>
  <c r="K92"/>
  <c r="K88"/>
  <c r="K84"/>
  <c r="K80"/>
  <c r="K76"/>
  <c r="K72"/>
  <c r="K68"/>
  <c r="K64"/>
  <c r="K468"/>
  <c r="K464"/>
  <c r="K460"/>
  <c r="K456"/>
  <c r="K452"/>
  <c r="K448"/>
  <c r="K444"/>
  <c r="K440"/>
  <c r="K436"/>
  <c r="K433"/>
  <c r="K429"/>
  <c r="K425"/>
  <c r="K421"/>
  <c r="K417"/>
  <c r="K413"/>
  <c r="K409"/>
  <c r="K405"/>
  <c r="K401"/>
  <c r="K397"/>
  <c r="K393"/>
  <c r="K389"/>
  <c r="K385"/>
  <c r="K381"/>
  <c r="K377"/>
  <c r="K373"/>
  <c r="K369"/>
  <c r="K365"/>
  <c r="K361"/>
  <c r="K357"/>
  <c r="K353"/>
  <c r="K349"/>
  <c r="K345"/>
  <c r="K341"/>
  <c r="K337"/>
  <c r="K333"/>
  <c r="K329"/>
  <c r="K325"/>
  <c r="K321"/>
  <c r="K317"/>
  <c r="K313"/>
  <c r="K309"/>
  <c r="K305"/>
  <c r="K301"/>
  <c r="K297"/>
  <c r="K293"/>
  <c r="K289"/>
  <c r="K285"/>
  <c r="K281"/>
  <c r="K277"/>
  <c r="K273"/>
  <c r="K269"/>
  <c r="K265"/>
  <c r="K261"/>
  <c r="K257"/>
  <c r="K253"/>
  <c r="K249"/>
  <c r="K245"/>
  <c r="K241"/>
  <c r="K237"/>
  <c r="K230"/>
  <c r="K226"/>
  <c r="K222"/>
  <c r="K218"/>
  <c r="K214"/>
  <c r="K210"/>
  <c r="K206"/>
  <c r="K202"/>
  <c r="K198"/>
  <c r="K194"/>
  <c r="K190"/>
  <c r="K186"/>
  <c r="K182"/>
  <c r="K178"/>
  <c r="K174"/>
  <c r="K170"/>
  <c r="K166"/>
  <c r="K162"/>
  <c r="K158"/>
  <c r="K154"/>
  <c r="K150"/>
  <c r="K146"/>
  <c r="K142"/>
  <c r="K138"/>
  <c r="K134"/>
  <c r="K130"/>
  <c r="K126"/>
  <c r="K122"/>
  <c r="K118"/>
  <c r="K114"/>
  <c r="K110"/>
  <c r="K106"/>
  <c r="K102"/>
  <c r="K98"/>
  <c r="K94"/>
  <c r="K90"/>
  <c r="K86"/>
  <c r="K82"/>
  <c r="K78"/>
  <c r="K74"/>
  <c r="K70"/>
  <c r="K66"/>
  <c r="K62"/>
  <c r="K58"/>
  <c r="K54"/>
  <c r="K50"/>
  <c r="K46"/>
  <c r="K42"/>
  <c r="K38"/>
  <c r="K34"/>
  <c r="K30"/>
  <c r="K26"/>
  <c r="K22"/>
  <c r="K18"/>
  <c r="K14"/>
  <c r="K10"/>
  <c r="K501"/>
  <c r="K497"/>
  <c r="K493"/>
  <c r="K489"/>
  <c r="K485"/>
  <c r="K481"/>
  <c r="K477"/>
  <c r="K473"/>
  <c r="K469"/>
  <c r="K465"/>
  <c r="K461"/>
  <c r="K457"/>
  <c r="K453"/>
  <c r="K449"/>
  <c r="K445"/>
  <c r="K441"/>
  <c r="K437"/>
  <c r="K434"/>
  <c r="K430"/>
  <c r="K426"/>
  <c r="K422"/>
  <c r="K418"/>
  <c r="K414"/>
  <c r="K410"/>
  <c r="K504"/>
  <c r="K500"/>
  <c r="K496"/>
  <c r="K492"/>
  <c r="K488"/>
  <c r="K484"/>
  <c r="K480"/>
  <c r="K476"/>
  <c r="K472"/>
  <c r="K505"/>
  <c r="I486" i="2"/>
  <c r="I487"/>
  <c r="I488"/>
  <c r="I489"/>
  <c r="I490"/>
  <c r="I491"/>
  <c r="I492"/>
  <c r="I493"/>
  <c r="H491"/>
  <c r="E491" s="1"/>
  <c r="F485"/>
  <c r="F486"/>
  <c r="F487"/>
  <c r="F488"/>
  <c r="F489"/>
  <c r="F490"/>
  <c r="F491"/>
  <c r="F492"/>
  <c r="G81" i="4"/>
  <c r="G82"/>
  <c r="E82"/>
  <c r="T437" i="10"/>
  <c r="I18" i="4" s="1"/>
  <c r="T438" i="10"/>
  <c r="I19" i="4" s="1"/>
  <c r="T439" i="10"/>
  <c r="I20" i="4" s="1"/>
  <c r="T440" i="10"/>
  <c r="I21" i="4" s="1"/>
  <c r="T441" i="10"/>
  <c r="I22" i="4" s="1"/>
  <c r="T442" i="10"/>
  <c r="I23" i="4" s="1"/>
  <c r="T443" i="10"/>
  <c r="I24" i="4" s="1"/>
  <c r="T444" i="10"/>
  <c r="I25" i="4" s="1"/>
  <c r="T445" i="10"/>
  <c r="I26" i="4" s="1"/>
  <c r="T446" i="10"/>
  <c r="I27" i="4" s="1"/>
  <c r="T447" i="10"/>
  <c r="I28" i="4" s="1"/>
  <c r="T448" i="10"/>
  <c r="I29" i="4" s="1"/>
  <c r="T449" i="10"/>
  <c r="I30" i="4" s="1"/>
  <c r="T450" i="10"/>
  <c r="I31" i="4" s="1"/>
  <c r="T451" i="10"/>
  <c r="I32" i="4" s="1"/>
  <c r="T452" i="10"/>
  <c r="I33" i="4" s="1"/>
  <c r="T453" i="10"/>
  <c r="I34" i="4" s="1"/>
  <c r="T454" i="10"/>
  <c r="I35" i="4" s="1"/>
  <c r="T455" i="10"/>
  <c r="I36" i="4" s="1"/>
  <c r="T456" i="10"/>
  <c r="I37" i="4" s="1"/>
  <c r="T457" i="10"/>
  <c r="I38" i="4" s="1"/>
  <c r="T458" i="10"/>
  <c r="I39" i="4" s="1"/>
  <c r="T459" i="10"/>
  <c r="I40" i="4" s="1"/>
  <c r="T460" i="10"/>
  <c r="I41" i="4" s="1"/>
  <c r="T461" i="10"/>
  <c r="I42" i="4" s="1"/>
  <c r="T462" i="10"/>
  <c r="I43" i="4" s="1"/>
  <c r="T463" i="10"/>
  <c r="I44" i="4" s="1"/>
  <c r="T464" i="10"/>
  <c r="I45" i="4" s="1"/>
  <c r="T465" i="10"/>
  <c r="I46" i="4" s="1"/>
  <c r="T466" i="10"/>
  <c r="I47" i="4" s="1"/>
  <c r="T467" i="10"/>
  <c r="I48" i="4" s="1"/>
  <c r="T468" i="10"/>
  <c r="I49" i="4" s="1"/>
  <c r="T469" i="10"/>
  <c r="I50" i="4" s="1"/>
  <c r="T470" i="10"/>
  <c r="I51" i="4" s="1"/>
  <c r="T471" i="10"/>
  <c r="I52" i="4" s="1"/>
  <c r="T472" i="10"/>
  <c r="I53" i="4" s="1"/>
  <c r="T473" i="10"/>
  <c r="I54" i="4" s="1"/>
  <c r="T474" i="10"/>
  <c r="I55" i="4" s="1"/>
  <c r="T475" i="10"/>
  <c r="I56" i="4" s="1"/>
  <c r="T476" i="10"/>
  <c r="I57" i="4" s="1"/>
  <c r="T477" i="10"/>
  <c r="I58" i="4" s="1"/>
  <c r="T478" i="10"/>
  <c r="I59" i="4" s="1"/>
  <c r="T479" i="10"/>
  <c r="I60" i="4" s="1"/>
  <c r="T4" i="10"/>
  <c r="I61" i="4" s="1"/>
  <c r="T480" i="10"/>
  <c r="I62" i="4" s="1"/>
  <c r="T481" i="10"/>
  <c r="I63" i="4" s="1"/>
  <c r="T482" i="10"/>
  <c r="I64" i="4" s="1"/>
  <c r="T483" i="10"/>
  <c r="I65" i="4" s="1"/>
  <c r="T484" i="10"/>
  <c r="I66" i="4" s="1"/>
  <c r="T485" i="10"/>
  <c r="I67" i="4" s="1"/>
  <c r="T486" i="10"/>
  <c r="I68" i="4" s="1"/>
  <c r="T487" i="10"/>
  <c r="I69" i="4" s="1"/>
  <c r="T488" i="10"/>
  <c r="I70" i="4" s="1"/>
  <c r="T489" i="10"/>
  <c r="I71" i="4" s="1"/>
  <c r="T490" i="10"/>
  <c r="I72" i="4" s="1"/>
  <c r="T491" i="10"/>
  <c r="I73" i="4" s="1"/>
  <c r="T492" i="10"/>
  <c r="I74" i="4" s="1"/>
  <c r="T493" i="10"/>
  <c r="I75" i="4" s="1"/>
  <c r="T494" i="10"/>
  <c r="I76" i="4" s="1"/>
  <c r="T495" i="10"/>
  <c r="I77" i="4" s="1"/>
  <c r="T496" i="10"/>
  <c r="I78" i="4" s="1"/>
  <c r="T497" i="10"/>
  <c r="I79" i="4" s="1"/>
  <c r="T498" i="10"/>
  <c r="I80" i="4" s="1"/>
  <c r="T499" i="10"/>
  <c r="I82" i="4" s="1"/>
  <c r="T500" i="10"/>
  <c r="I81" i="4" s="1"/>
  <c r="S437" i="10"/>
  <c r="H18" i="4" s="1"/>
  <c r="S438" i="10"/>
  <c r="H19" i="4" s="1"/>
  <c r="S439" i="10"/>
  <c r="H20" i="4" s="1"/>
  <c r="S440" i="10"/>
  <c r="H21" i="4" s="1"/>
  <c r="S441" i="10"/>
  <c r="H22" i="4" s="1"/>
  <c r="S442" i="10"/>
  <c r="H23" i="4" s="1"/>
  <c r="S443" i="10"/>
  <c r="H24" i="4" s="1"/>
  <c r="S444" i="10"/>
  <c r="H25" i="4" s="1"/>
  <c r="S445" i="10"/>
  <c r="H26" i="4" s="1"/>
  <c r="S446" i="10"/>
  <c r="H27" i="4" s="1"/>
  <c r="S447" i="10"/>
  <c r="H28" i="4" s="1"/>
  <c r="S448" i="10"/>
  <c r="H29" i="4" s="1"/>
  <c r="S449" i="10"/>
  <c r="H30" i="4" s="1"/>
  <c r="S450" i="10"/>
  <c r="H31" i="4" s="1"/>
  <c r="S451" i="10"/>
  <c r="H32" i="4" s="1"/>
  <c r="S452" i="10"/>
  <c r="H33" i="4" s="1"/>
  <c r="S453" i="10"/>
  <c r="H34" i="4" s="1"/>
  <c r="S454" i="10"/>
  <c r="H35" i="4" s="1"/>
  <c r="S455" i="10"/>
  <c r="H36" i="4" s="1"/>
  <c r="S456" i="10"/>
  <c r="H37" i="4" s="1"/>
  <c r="S457" i="10"/>
  <c r="H38" i="4" s="1"/>
  <c r="S458" i="10"/>
  <c r="H39" i="4" s="1"/>
  <c r="S459" i="10"/>
  <c r="H40" i="4" s="1"/>
  <c r="S460" i="10"/>
  <c r="H41" i="4" s="1"/>
  <c r="S461" i="10"/>
  <c r="H42" i="4" s="1"/>
  <c r="S462" i="10"/>
  <c r="H43" i="4" s="1"/>
  <c r="S463" i="10"/>
  <c r="H44" i="4" s="1"/>
  <c r="S464" i="10"/>
  <c r="H45" i="4" s="1"/>
  <c r="S465" i="10"/>
  <c r="H46" i="4" s="1"/>
  <c r="S466" i="10"/>
  <c r="H47" i="4" s="1"/>
  <c r="S467" i="10"/>
  <c r="H48" i="4" s="1"/>
  <c r="S468" i="10"/>
  <c r="H49" i="4" s="1"/>
  <c r="S469" i="10"/>
  <c r="H50" i="4" s="1"/>
  <c r="S470" i="10"/>
  <c r="H51" i="4" s="1"/>
  <c r="S471" i="10"/>
  <c r="H52" i="4" s="1"/>
  <c r="S472" i="10"/>
  <c r="H53" i="4" s="1"/>
  <c r="S473" i="10"/>
  <c r="H54" i="4" s="1"/>
  <c r="S474" i="10"/>
  <c r="H55" i="4" s="1"/>
  <c r="S475" i="10"/>
  <c r="H56" i="4" s="1"/>
  <c r="S476" i="10"/>
  <c r="H57" i="4" s="1"/>
  <c r="S477" i="10"/>
  <c r="H58" i="4" s="1"/>
  <c r="S478" i="10"/>
  <c r="H59" i="4" s="1"/>
  <c r="S479" i="10"/>
  <c r="H60" i="4" s="1"/>
  <c r="S4" i="10"/>
  <c r="H61" i="4" s="1"/>
  <c r="S480" i="10"/>
  <c r="H62" i="4" s="1"/>
  <c r="S481" i="10"/>
  <c r="H63" i="4" s="1"/>
  <c r="S482" i="10"/>
  <c r="H64" i="4" s="1"/>
  <c r="S483" i="10"/>
  <c r="H65" i="4" s="1"/>
  <c r="S484" i="10"/>
  <c r="H66" i="4" s="1"/>
  <c r="S485" i="10"/>
  <c r="H67" i="4" s="1"/>
  <c r="S486" i="10"/>
  <c r="H68" i="4" s="1"/>
  <c r="S487" i="10"/>
  <c r="H69" i="4" s="1"/>
  <c r="S488" i="10"/>
  <c r="H70" i="4" s="1"/>
  <c r="S489" i="10"/>
  <c r="H71" i="4" s="1"/>
  <c r="S490" i="10"/>
  <c r="H72" i="4" s="1"/>
  <c r="S491" i="10"/>
  <c r="H73" i="4" s="1"/>
  <c r="S492" i="10"/>
  <c r="H74" i="4" s="1"/>
  <c r="S493" i="10"/>
  <c r="H75" i="4" s="1"/>
  <c r="S494" i="10"/>
  <c r="H76" i="4" s="1"/>
  <c r="S495" i="10"/>
  <c r="H77" i="4" s="1"/>
  <c r="S496" i="10"/>
  <c r="H78" i="4" s="1"/>
  <c r="S497" i="10"/>
  <c r="H79" i="4" s="1"/>
  <c r="S498" i="10"/>
  <c r="H80" i="4" s="1"/>
  <c r="S499" i="10"/>
  <c r="H82" i="4" s="1"/>
  <c r="S500" i="10"/>
  <c r="H81" i="4" s="1"/>
  <c r="T428" i="10"/>
  <c r="T429"/>
  <c r="I10" i="4" s="1"/>
  <c r="T430" i="10"/>
  <c r="I11" i="4" s="1"/>
  <c r="T431" i="10"/>
  <c r="I12" i="4" s="1"/>
  <c r="T432" i="10"/>
  <c r="I13" i="4" s="1"/>
  <c r="T433" i="10"/>
  <c r="I14" i="4" s="1"/>
  <c r="T434" i="10"/>
  <c r="I15" i="4" s="1"/>
  <c r="T435" i="10"/>
  <c r="I16" i="4" s="1"/>
  <c r="S428" i="10"/>
  <c r="S429"/>
  <c r="H10" i="4" s="1"/>
  <c r="S430" i="10"/>
  <c r="H11" i="4" s="1"/>
  <c r="S431" i="10"/>
  <c r="H12" i="4" s="1"/>
  <c r="S432" i="10"/>
  <c r="H13" i="4" s="1"/>
  <c r="S433" i="10"/>
  <c r="H14" i="4" s="1"/>
  <c r="S434" i="10"/>
  <c r="H15" i="4" s="1"/>
  <c r="S435" i="10"/>
  <c r="H16" i="4" s="1"/>
  <c r="T13" i="10"/>
  <c r="I84" i="4" s="1"/>
  <c r="T14" i="10"/>
  <c r="I85" i="4" s="1"/>
  <c r="T15" i="10"/>
  <c r="I86" i="4" s="1"/>
  <c r="T16" i="10"/>
  <c r="I87" i="4" s="1"/>
  <c r="T17" i="10"/>
  <c r="I88" i="4" s="1"/>
  <c r="T18" i="10"/>
  <c r="I89" i="4" s="1"/>
  <c r="T19" i="10"/>
  <c r="I90" i="4" s="1"/>
  <c r="T20" i="10"/>
  <c r="I91" i="4" s="1"/>
  <c r="T21" i="10"/>
  <c r="I92" i="4" s="1"/>
  <c r="T22" i="10"/>
  <c r="I93" i="4" s="1"/>
  <c r="T23" i="10"/>
  <c r="I94" i="4" s="1"/>
  <c r="T24" i="10"/>
  <c r="I95" i="4" s="1"/>
  <c r="T25" i="10"/>
  <c r="I96" i="4" s="1"/>
  <c r="T26" i="10"/>
  <c r="I97" i="4" s="1"/>
  <c r="T27" i="10"/>
  <c r="I98" i="4" s="1"/>
  <c r="T28" i="10"/>
  <c r="I99" i="4" s="1"/>
  <c r="T29" i="10"/>
  <c r="I100" i="4" s="1"/>
  <c r="T30" i="10"/>
  <c r="I101" i="4" s="1"/>
  <c r="T31" i="10"/>
  <c r="I102" i="4" s="1"/>
  <c r="T32" i="10"/>
  <c r="I103" i="4" s="1"/>
  <c r="T33" i="10"/>
  <c r="I104" i="4" s="1"/>
  <c r="T34" i="10"/>
  <c r="I105" i="4" s="1"/>
  <c r="T35" i="10"/>
  <c r="I106" i="4" s="1"/>
  <c r="T36" i="10"/>
  <c r="I107" i="4" s="1"/>
  <c r="T37" i="10"/>
  <c r="I108" i="4" s="1"/>
  <c r="T38" i="10"/>
  <c r="I109" i="4" s="1"/>
  <c r="T39" i="10"/>
  <c r="I110" i="4" s="1"/>
  <c r="T40" i="10"/>
  <c r="I111" i="4" s="1"/>
  <c r="T41" i="10"/>
  <c r="I112" i="4" s="1"/>
  <c r="T42" i="10"/>
  <c r="I113" i="4" s="1"/>
  <c r="T43" i="10"/>
  <c r="I114" i="4" s="1"/>
  <c r="T44" i="10"/>
  <c r="I115" i="4" s="1"/>
  <c r="T45" i="10"/>
  <c r="I116" i="4" s="1"/>
  <c r="T46" i="10"/>
  <c r="I117" i="4" s="1"/>
  <c r="T47" i="10"/>
  <c r="I118" i="4" s="1"/>
  <c r="T48" i="10"/>
  <c r="I119" i="4" s="1"/>
  <c r="T49" i="10"/>
  <c r="I120" i="4" s="1"/>
  <c r="T50" i="10"/>
  <c r="I121" i="4" s="1"/>
  <c r="T51" i="10"/>
  <c r="I122" i="4" s="1"/>
  <c r="T52" i="10"/>
  <c r="I123" i="4" s="1"/>
  <c r="T53" i="10"/>
  <c r="I124" i="4" s="1"/>
  <c r="T54" i="10"/>
  <c r="I125" i="4" s="1"/>
  <c r="T55" i="10"/>
  <c r="I126" i="4" s="1"/>
  <c r="T56" i="10"/>
  <c r="I127" i="4" s="1"/>
  <c r="T57" i="10"/>
  <c r="I128" i="4" s="1"/>
  <c r="T58" i="10"/>
  <c r="I129" i="4" s="1"/>
  <c r="T59" i="10"/>
  <c r="I130" i="4" s="1"/>
  <c r="T60" i="10"/>
  <c r="I131" i="4" s="1"/>
  <c r="T61" i="10"/>
  <c r="I132" i="4" s="1"/>
  <c r="T62" i="10"/>
  <c r="I133" i="4" s="1"/>
  <c r="T63" i="10"/>
  <c r="I134" i="4" s="1"/>
  <c r="T64" i="10"/>
  <c r="I135" i="4" s="1"/>
  <c r="T65" i="10"/>
  <c r="I136" i="4" s="1"/>
  <c r="T66" i="10"/>
  <c r="I137" i="4" s="1"/>
  <c r="T67" i="10"/>
  <c r="I138" i="4" s="1"/>
  <c r="T68" i="10"/>
  <c r="I139" i="4" s="1"/>
  <c r="T69" i="10"/>
  <c r="I140" i="4" s="1"/>
  <c r="T70" i="10"/>
  <c r="I141" i="4" s="1"/>
  <c r="T71" i="10"/>
  <c r="I142" i="4" s="1"/>
  <c r="T72" i="10"/>
  <c r="I143" i="4" s="1"/>
  <c r="T73" i="10"/>
  <c r="I144" i="4" s="1"/>
  <c r="T74" i="10"/>
  <c r="I145" i="4" s="1"/>
  <c r="T75" i="10"/>
  <c r="I146" i="4" s="1"/>
  <c r="T76" i="10"/>
  <c r="I147" i="4" s="1"/>
  <c r="T77" i="10"/>
  <c r="I148" i="4" s="1"/>
  <c r="T78" i="10"/>
  <c r="I149" i="4" s="1"/>
  <c r="T79" i="10"/>
  <c r="I150" i="4" s="1"/>
  <c r="T80" i="10"/>
  <c r="I151" i="4" s="1"/>
  <c r="T81" i="10"/>
  <c r="I152" i="4" s="1"/>
  <c r="T82" i="10"/>
  <c r="I153" i="4" s="1"/>
  <c r="T83" i="10"/>
  <c r="I154" i="4" s="1"/>
  <c r="T84" i="10"/>
  <c r="I155" i="4" s="1"/>
  <c r="T85" i="10"/>
  <c r="I156" i="4" s="1"/>
  <c r="T86" i="10"/>
  <c r="I157" i="4" s="1"/>
  <c r="T87" i="10"/>
  <c r="I158" i="4" s="1"/>
  <c r="T88" i="10"/>
  <c r="I159" i="4" s="1"/>
  <c r="T89" i="10"/>
  <c r="I160" i="4" s="1"/>
  <c r="T90" i="10"/>
  <c r="I161" i="4" s="1"/>
  <c r="T91" i="10"/>
  <c r="I162" i="4" s="1"/>
  <c r="T92" i="10"/>
  <c r="I163" i="4" s="1"/>
  <c r="T93" i="10"/>
  <c r="I164" i="4" s="1"/>
  <c r="T94" i="10"/>
  <c r="I165" i="4" s="1"/>
  <c r="T95" i="10"/>
  <c r="I166" i="4" s="1"/>
  <c r="T96" i="10"/>
  <c r="I167" i="4" s="1"/>
  <c r="T97" i="10"/>
  <c r="I168" i="4" s="1"/>
  <c r="T98" i="10"/>
  <c r="I169" i="4" s="1"/>
  <c r="T99" i="10"/>
  <c r="I170" i="4" s="1"/>
  <c r="T100" i="10"/>
  <c r="I171" i="4" s="1"/>
  <c r="T101" i="10"/>
  <c r="I172" i="4" s="1"/>
  <c r="T102" i="10"/>
  <c r="I173" i="4" s="1"/>
  <c r="T103" i="10"/>
  <c r="I174" i="4" s="1"/>
  <c r="T104" i="10"/>
  <c r="I175" i="4" s="1"/>
  <c r="T105" i="10"/>
  <c r="I176" i="4" s="1"/>
  <c r="T106" i="10"/>
  <c r="I177" i="4" s="1"/>
  <c r="T107" i="10"/>
  <c r="I178" i="4" s="1"/>
  <c r="T108" i="10"/>
  <c r="I179" i="4" s="1"/>
  <c r="T109" i="10"/>
  <c r="I180" i="4" s="1"/>
  <c r="T110" i="10"/>
  <c r="I181" i="4" s="1"/>
  <c r="T111" i="10"/>
  <c r="I182" i="4" s="1"/>
  <c r="T112" i="10"/>
  <c r="I183" i="4" s="1"/>
  <c r="T113" i="10"/>
  <c r="I184" i="4" s="1"/>
  <c r="T114" i="10"/>
  <c r="I185" i="4" s="1"/>
  <c r="T115" i="10"/>
  <c r="I186" i="4" s="1"/>
  <c r="T116" i="10"/>
  <c r="I187" i="4" s="1"/>
  <c r="T117" i="10"/>
  <c r="I188" i="4" s="1"/>
  <c r="T118" i="10"/>
  <c r="I189" i="4" s="1"/>
  <c r="T119" i="10"/>
  <c r="I190" i="4" s="1"/>
  <c r="T120" i="10"/>
  <c r="I191" i="4" s="1"/>
  <c r="T121" i="10"/>
  <c r="I192" i="4" s="1"/>
  <c r="T122" i="10"/>
  <c r="I193" i="4" s="1"/>
  <c r="T123" i="10"/>
  <c r="I194" i="4" s="1"/>
  <c r="T124" i="10"/>
  <c r="I195" i="4" s="1"/>
  <c r="T125" i="10"/>
  <c r="I196" i="4" s="1"/>
  <c r="T126" i="10"/>
  <c r="I197" i="4" s="1"/>
  <c r="T127" i="10"/>
  <c r="I198" i="4" s="1"/>
  <c r="T128" i="10"/>
  <c r="I199" i="4" s="1"/>
  <c r="T129" i="10"/>
  <c r="I200" i="4" s="1"/>
  <c r="T130" i="10"/>
  <c r="I201" i="4" s="1"/>
  <c r="T131" i="10"/>
  <c r="I202" i="4" s="1"/>
  <c r="T132" i="10"/>
  <c r="I203" i="4" s="1"/>
  <c r="T133" i="10"/>
  <c r="I204" i="4" s="1"/>
  <c r="T134" i="10"/>
  <c r="I205" i="4" s="1"/>
  <c r="T135" i="10"/>
  <c r="I206" i="4" s="1"/>
  <c r="T136" i="10"/>
  <c r="I207" i="4" s="1"/>
  <c r="T137" i="10"/>
  <c r="I208" i="4" s="1"/>
  <c r="T138" i="10"/>
  <c r="I209" i="4" s="1"/>
  <c r="T139" i="10"/>
  <c r="I210" i="4" s="1"/>
  <c r="T140" i="10"/>
  <c r="I211" i="4" s="1"/>
  <c r="T141" i="10"/>
  <c r="I212" i="4" s="1"/>
  <c r="T142" i="10"/>
  <c r="I213" i="4" s="1"/>
  <c r="T143" i="10"/>
  <c r="I214" i="4" s="1"/>
  <c r="T144" i="10"/>
  <c r="I215" i="4" s="1"/>
  <c r="T145" i="10"/>
  <c r="I216" i="4" s="1"/>
  <c r="T146" i="10"/>
  <c r="I217" i="4" s="1"/>
  <c r="T147" i="10"/>
  <c r="I218" i="4" s="1"/>
  <c r="T148" i="10"/>
  <c r="I219" i="4" s="1"/>
  <c r="T149" i="10"/>
  <c r="I220" i="4" s="1"/>
  <c r="T150" i="10"/>
  <c r="I221" i="4" s="1"/>
  <c r="T151" i="10"/>
  <c r="I222" i="4" s="1"/>
  <c r="T152" i="10"/>
  <c r="I223" i="4" s="1"/>
  <c r="T153" i="10"/>
  <c r="I224" i="4" s="1"/>
  <c r="T154" i="10"/>
  <c r="I225" i="4" s="1"/>
  <c r="T155" i="10"/>
  <c r="I226" i="4" s="1"/>
  <c r="T156" i="10"/>
  <c r="I227" i="4" s="1"/>
  <c r="T157" i="10"/>
  <c r="I228" i="4" s="1"/>
  <c r="T158" i="10"/>
  <c r="I229" i="4" s="1"/>
  <c r="T159" i="10"/>
  <c r="I230" i="4" s="1"/>
  <c r="T160" i="10"/>
  <c r="I231" i="4" s="1"/>
  <c r="T161" i="10"/>
  <c r="I232" i="4" s="1"/>
  <c r="T162" i="10"/>
  <c r="I233" i="4" s="1"/>
  <c r="T163" i="10"/>
  <c r="I234" i="4" s="1"/>
  <c r="T164" i="10"/>
  <c r="I235" i="4" s="1"/>
  <c r="T165" i="10"/>
  <c r="I236" i="4" s="1"/>
  <c r="T166" i="10"/>
  <c r="I237" i="4" s="1"/>
  <c r="T167" i="10"/>
  <c r="I238" i="4" s="1"/>
  <c r="T168" i="10"/>
  <c r="I239" i="4" s="1"/>
  <c r="T169" i="10"/>
  <c r="I240" i="4" s="1"/>
  <c r="T170" i="10"/>
  <c r="I241" i="4" s="1"/>
  <c r="T171" i="10"/>
  <c r="I242" i="4" s="1"/>
  <c r="T172" i="10"/>
  <c r="I243" i="4" s="1"/>
  <c r="T173" i="10"/>
  <c r="I244" i="4" s="1"/>
  <c r="T174" i="10"/>
  <c r="I245" i="4" s="1"/>
  <c r="T175" i="10"/>
  <c r="I246" i="4" s="1"/>
  <c r="T176" i="10"/>
  <c r="I247" i="4" s="1"/>
  <c r="T177" i="10"/>
  <c r="I248" i="4" s="1"/>
  <c r="T178" i="10"/>
  <c r="I249" i="4" s="1"/>
  <c r="T179" i="10"/>
  <c r="I250" i="4" s="1"/>
  <c r="T180" i="10"/>
  <c r="I251" i="4" s="1"/>
  <c r="T181" i="10"/>
  <c r="I252" i="4" s="1"/>
  <c r="T182" i="10"/>
  <c r="I253" i="4" s="1"/>
  <c r="T183" i="10"/>
  <c r="I254" i="4" s="1"/>
  <c r="T184" i="10"/>
  <c r="I255" i="4" s="1"/>
  <c r="T185" i="10"/>
  <c r="I256" i="4" s="1"/>
  <c r="T186" i="10"/>
  <c r="I257" i="4" s="1"/>
  <c r="T187" i="10"/>
  <c r="I258" i="4" s="1"/>
  <c r="T188" i="10"/>
  <c r="I259" i="4" s="1"/>
  <c r="T189" i="10"/>
  <c r="I260" i="4" s="1"/>
  <c r="T190" i="10"/>
  <c r="I261" i="4" s="1"/>
  <c r="T191" i="10"/>
  <c r="I262" i="4" s="1"/>
  <c r="T192" i="10"/>
  <c r="I263" i="4" s="1"/>
  <c r="T193" i="10"/>
  <c r="I264" i="4" s="1"/>
  <c r="T194" i="10"/>
  <c r="I265" i="4" s="1"/>
  <c r="T195" i="10"/>
  <c r="I266" i="4" s="1"/>
  <c r="T196" i="10"/>
  <c r="I267" i="4" s="1"/>
  <c r="T197" i="10"/>
  <c r="I268" i="4" s="1"/>
  <c r="T198" i="10"/>
  <c r="I269" i="4" s="1"/>
  <c r="T199" i="10"/>
  <c r="I270" i="4" s="1"/>
  <c r="T200" i="10"/>
  <c r="I271" i="4" s="1"/>
  <c r="T201" i="10"/>
  <c r="I272" i="4" s="1"/>
  <c r="T202" i="10"/>
  <c r="I273" i="4" s="1"/>
  <c r="T203" i="10"/>
  <c r="I274" i="4" s="1"/>
  <c r="T204" i="10"/>
  <c r="I275" i="4" s="1"/>
  <c r="T205" i="10"/>
  <c r="I276" i="4" s="1"/>
  <c r="T206" i="10"/>
  <c r="I277" i="4" s="1"/>
  <c r="T207" i="10"/>
  <c r="I278" i="4" s="1"/>
  <c r="T208" i="10"/>
  <c r="I279" i="4" s="1"/>
  <c r="T209" i="10"/>
  <c r="I280" i="4" s="1"/>
  <c r="T210" i="10"/>
  <c r="I281" i="4" s="1"/>
  <c r="T211" i="10"/>
  <c r="I282" i="4" s="1"/>
  <c r="T212" i="10"/>
  <c r="I283" i="4" s="1"/>
  <c r="T213" i="10"/>
  <c r="I284" i="4" s="1"/>
  <c r="T214" i="10"/>
  <c r="I285" i="4" s="1"/>
  <c r="T215" i="10"/>
  <c r="I286" i="4" s="1"/>
  <c r="T216" i="10"/>
  <c r="I287" i="4" s="1"/>
  <c r="T217" i="10"/>
  <c r="I288" i="4" s="1"/>
  <c r="T218" i="10"/>
  <c r="I289" i="4" s="1"/>
  <c r="T219" i="10"/>
  <c r="I290" i="4" s="1"/>
  <c r="T220" i="10"/>
  <c r="I291" i="4" s="1"/>
  <c r="T221" i="10"/>
  <c r="I292" i="4" s="1"/>
  <c r="T222" i="10"/>
  <c r="I293" i="4" s="1"/>
  <c r="T223" i="10"/>
  <c r="I294" i="4" s="1"/>
  <c r="T224" i="10"/>
  <c r="I295" i="4" s="1"/>
  <c r="T225" i="10"/>
  <c r="I296" i="4" s="1"/>
  <c r="T226" i="10"/>
  <c r="I297" i="4" s="1"/>
  <c r="T227" i="10"/>
  <c r="I298" i="4" s="1"/>
  <c r="T228" i="10"/>
  <c r="I299" i="4" s="1"/>
  <c r="T229" i="10"/>
  <c r="I300" i="4" s="1"/>
  <c r="T230" i="10"/>
  <c r="I301" i="4" s="1"/>
  <c r="T231" i="10"/>
  <c r="I302" i="4" s="1"/>
  <c r="T232" i="10"/>
  <c r="I303" i="4" s="1"/>
  <c r="T233" i="10"/>
  <c r="I304" i="4" s="1"/>
  <c r="T234" i="10"/>
  <c r="I305" i="4" s="1"/>
  <c r="T235" i="10"/>
  <c r="I306" i="4" s="1"/>
  <c r="T236" i="10"/>
  <c r="I307" i="4" s="1"/>
  <c r="T237" i="10"/>
  <c r="I308" i="4" s="1"/>
  <c r="T238" i="10"/>
  <c r="I309" i="4" s="1"/>
  <c r="T239" i="10"/>
  <c r="I310" i="4" s="1"/>
  <c r="T240" i="10"/>
  <c r="I311" i="4" s="1"/>
  <c r="T241" i="10"/>
  <c r="I312" i="4" s="1"/>
  <c r="T242" i="10"/>
  <c r="I313" i="4" s="1"/>
  <c r="T243" i="10"/>
  <c r="I314" i="4" s="1"/>
  <c r="T244" i="10"/>
  <c r="I315" i="4" s="1"/>
  <c r="T245" i="10"/>
  <c r="I316" i="4" s="1"/>
  <c r="T246" i="10"/>
  <c r="I317" i="4" s="1"/>
  <c r="T247" i="10"/>
  <c r="I318" i="4" s="1"/>
  <c r="T248" i="10"/>
  <c r="I319" i="4" s="1"/>
  <c r="T249" i="10"/>
  <c r="I320" i="4" s="1"/>
  <c r="T250" i="10"/>
  <c r="I321" i="4" s="1"/>
  <c r="T251" i="10"/>
  <c r="I322" i="4" s="1"/>
  <c r="T252" i="10"/>
  <c r="I323" i="4" s="1"/>
  <c r="T253" i="10"/>
  <c r="I324" i="4" s="1"/>
  <c r="T254" i="10"/>
  <c r="I325" i="4" s="1"/>
  <c r="T255" i="10"/>
  <c r="I326" i="4" s="1"/>
  <c r="T256" i="10"/>
  <c r="I327" i="4" s="1"/>
  <c r="T257" i="10"/>
  <c r="I328" i="4" s="1"/>
  <c r="T258" i="10"/>
  <c r="I329" i="4" s="1"/>
  <c r="T259" i="10"/>
  <c r="I330" i="4" s="1"/>
  <c r="T260" i="10"/>
  <c r="I331" i="4" s="1"/>
  <c r="T261" i="10"/>
  <c r="I332" i="4" s="1"/>
  <c r="T262" i="10"/>
  <c r="I333" i="4" s="1"/>
  <c r="T263" i="10"/>
  <c r="I334" i="4" s="1"/>
  <c r="T264" i="10"/>
  <c r="I335" i="4" s="1"/>
  <c r="T265" i="10"/>
  <c r="I336" i="4" s="1"/>
  <c r="T266" i="10"/>
  <c r="I337" i="4" s="1"/>
  <c r="T267" i="10"/>
  <c r="I338" i="4" s="1"/>
  <c r="T268" i="10"/>
  <c r="I339" i="4" s="1"/>
  <c r="T269" i="10"/>
  <c r="I340" i="4" s="1"/>
  <c r="T270" i="10"/>
  <c r="I341" i="4" s="1"/>
  <c r="T271" i="10"/>
  <c r="I342" i="4" s="1"/>
  <c r="T272" i="10"/>
  <c r="I343" i="4" s="1"/>
  <c r="T273" i="10"/>
  <c r="I344" i="4" s="1"/>
  <c r="T274" i="10"/>
  <c r="I345" i="4" s="1"/>
  <c r="T275" i="10"/>
  <c r="I346" i="4" s="1"/>
  <c r="T276" i="10"/>
  <c r="I347" i="4" s="1"/>
  <c r="T277" i="10"/>
  <c r="I348" i="4" s="1"/>
  <c r="T278" i="10"/>
  <c r="I349" i="4" s="1"/>
  <c r="T279" i="10"/>
  <c r="I350" i="4" s="1"/>
  <c r="T280" i="10"/>
  <c r="I351" i="4" s="1"/>
  <c r="T281" i="10"/>
  <c r="I352" i="4" s="1"/>
  <c r="T282" i="10"/>
  <c r="I353" i="4" s="1"/>
  <c r="T283" i="10"/>
  <c r="I354" i="4" s="1"/>
  <c r="T284" i="10"/>
  <c r="I355" i="4" s="1"/>
  <c r="T285" i="10"/>
  <c r="I356" i="4" s="1"/>
  <c r="T286" i="10"/>
  <c r="I357" i="4" s="1"/>
  <c r="T287" i="10"/>
  <c r="I358" i="4" s="1"/>
  <c r="T288" i="10"/>
  <c r="I359" i="4" s="1"/>
  <c r="T289" i="10"/>
  <c r="I360" i="4" s="1"/>
  <c r="T290" i="10"/>
  <c r="I361" i="4" s="1"/>
  <c r="T291" i="10"/>
  <c r="I362" i="4" s="1"/>
  <c r="T292" i="10"/>
  <c r="I363" i="4" s="1"/>
  <c r="T293" i="10"/>
  <c r="I364" i="4" s="1"/>
  <c r="T294" i="10"/>
  <c r="I365" i="4" s="1"/>
  <c r="T295" i="10"/>
  <c r="I366" i="4" s="1"/>
  <c r="T296" i="10"/>
  <c r="I367" i="4" s="1"/>
  <c r="T297" i="10"/>
  <c r="I368" i="4" s="1"/>
  <c r="T298" i="10"/>
  <c r="I369" i="4" s="1"/>
  <c r="T299" i="10"/>
  <c r="I370" i="4" s="1"/>
  <c r="T300" i="10"/>
  <c r="I371" i="4" s="1"/>
  <c r="T301" i="10"/>
  <c r="I372" i="4" s="1"/>
  <c r="T302" i="10"/>
  <c r="I373" i="4" s="1"/>
  <c r="T303" i="10"/>
  <c r="I374" i="4" s="1"/>
  <c r="T304" i="10"/>
  <c r="I375" i="4" s="1"/>
  <c r="T305" i="10"/>
  <c r="I376" i="4" s="1"/>
  <c r="T306" i="10"/>
  <c r="I377" i="4" s="1"/>
  <c r="T307" i="10"/>
  <c r="I378" i="4" s="1"/>
  <c r="T308" i="10"/>
  <c r="I379" i="4" s="1"/>
  <c r="T309" i="10"/>
  <c r="I380" i="4" s="1"/>
  <c r="T310" i="10"/>
  <c r="I381" i="4" s="1"/>
  <c r="T311" i="10"/>
  <c r="I382" i="4" s="1"/>
  <c r="T312" i="10"/>
  <c r="I383" i="4" s="1"/>
  <c r="T313" i="10"/>
  <c r="I384" i="4" s="1"/>
  <c r="T314" i="10"/>
  <c r="I385" i="4" s="1"/>
  <c r="T315" i="10"/>
  <c r="I386" i="4" s="1"/>
  <c r="T316" i="10"/>
  <c r="I387" i="4" s="1"/>
  <c r="T317" i="10"/>
  <c r="I388" i="4" s="1"/>
  <c r="T318" i="10"/>
  <c r="I389" i="4" s="1"/>
  <c r="T319" i="10"/>
  <c r="I390" i="4" s="1"/>
  <c r="T320" i="10"/>
  <c r="I391" i="4" s="1"/>
  <c r="T321" i="10"/>
  <c r="I392" i="4" s="1"/>
  <c r="T322" i="10"/>
  <c r="I393" i="4" s="1"/>
  <c r="T323" i="10"/>
  <c r="I394" i="4" s="1"/>
  <c r="T324" i="10"/>
  <c r="I395" i="4" s="1"/>
  <c r="T325" i="10"/>
  <c r="I396" i="4" s="1"/>
  <c r="T326" i="10"/>
  <c r="I397" i="4" s="1"/>
  <c r="T6" i="10"/>
  <c r="I398" i="4" s="1"/>
  <c r="T327" i="10"/>
  <c r="I399" i="4" s="1"/>
  <c r="T328" i="10"/>
  <c r="I400" i="4" s="1"/>
  <c r="T329" i="10"/>
  <c r="I401" i="4" s="1"/>
  <c r="T330" i="10"/>
  <c r="I402" i="4" s="1"/>
  <c r="T331" i="10"/>
  <c r="I403" i="4" s="1"/>
  <c r="T332" i="10"/>
  <c r="I404" i="4" s="1"/>
  <c r="T333" i="10"/>
  <c r="I405" i="4" s="1"/>
  <c r="T334" i="10"/>
  <c r="I406" i="4" s="1"/>
  <c r="T335" i="10"/>
  <c r="I407" i="4" s="1"/>
  <c r="T336" i="10"/>
  <c r="I408" i="4" s="1"/>
  <c r="T337" i="10"/>
  <c r="I409" i="4" s="1"/>
  <c r="T10" i="10"/>
  <c r="I410" i="4" s="1"/>
  <c r="T338" i="10"/>
  <c r="I411" i="4" s="1"/>
  <c r="T9" i="10"/>
  <c r="I412" i="4" s="1"/>
  <c r="T339" i="10"/>
  <c r="I413" i="4" s="1"/>
  <c r="T340" i="10"/>
  <c r="I414" i="4" s="1"/>
  <c r="T341" i="10"/>
  <c r="I415" i="4" s="1"/>
  <c r="T342" i="10"/>
  <c r="I416" i="4" s="1"/>
  <c r="T343" i="10"/>
  <c r="I417" i="4" s="1"/>
  <c r="T344" i="10"/>
  <c r="I418" i="4" s="1"/>
  <c r="T345" i="10"/>
  <c r="I419" i="4" s="1"/>
  <c r="T5" i="10"/>
  <c r="I420" i="4" s="1"/>
  <c r="T346" i="10"/>
  <c r="I421" i="4" s="1"/>
  <c r="T347" i="10"/>
  <c r="I422" i="4" s="1"/>
  <c r="T348" i="10"/>
  <c r="I423" i="4" s="1"/>
  <c r="T7" i="10"/>
  <c r="I424" i="4" s="1"/>
  <c r="T349" i="10"/>
  <c r="I425" i="4" s="1"/>
  <c r="T350" i="10"/>
  <c r="I426" i="4" s="1"/>
  <c r="T351" i="10"/>
  <c r="I427" i="4" s="1"/>
  <c r="T352" i="10"/>
  <c r="I428" i="4" s="1"/>
  <c r="T353" i="10"/>
  <c r="I429" i="4" s="1"/>
  <c r="T354" i="10"/>
  <c r="I430" i="4" s="1"/>
  <c r="T355" i="10"/>
  <c r="I431" i="4" s="1"/>
  <c r="T356" i="10"/>
  <c r="I432" i="4" s="1"/>
  <c r="T357" i="10"/>
  <c r="I433" i="4" s="1"/>
  <c r="T358" i="10"/>
  <c r="I434" i="4" s="1"/>
  <c r="T359" i="10"/>
  <c r="I435" i="4" s="1"/>
  <c r="T360" i="10"/>
  <c r="I436" i="4" s="1"/>
  <c r="T361" i="10"/>
  <c r="I437" i="4" s="1"/>
  <c r="T8" i="10"/>
  <c r="I438" i="4" s="1"/>
  <c r="T362" i="10"/>
  <c r="I439" i="4" s="1"/>
  <c r="T363" i="10"/>
  <c r="I440" i="4" s="1"/>
  <c r="T364" i="10"/>
  <c r="I441" i="4" s="1"/>
  <c r="T365" i="10"/>
  <c r="I442" i="4" s="1"/>
  <c r="T366" i="10"/>
  <c r="I443" i="4" s="1"/>
  <c r="T367" i="10"/>
  <c r="I444" i="4" s="1"/>
  <c r="T368" i="10"/>
  <c r="I445" i="4" s="1"/>
  <c r="T369" i="10"/>
  <c r="I446" i="4" s="1"/>
  <c r="T370" i="10"/>
  <c r="I447" i="4" s="1"/>
  <c r="T371" i="10"/>
  <c r="I448" i="4" s="1"/>
  <c r="T372" i="10"/>
  <c r="I449" i="4" s="1"/>
  <c r="T373" i="10"/>
  <c r="I450" i="4" s="1"/>
  <c r="T374" i="10"/>
  <c r="I451" i="4" s="1"/>
  <c r="T375" i="10"/>
  <c r="I452" i="4" s="1"/>
  <c r="T376" i="10"/>
  <c r="I453" i="4" s="1"/>
  <c r="T377" i="10"/>
  <c r="I454" i="4" s="1"/>
  <c r="T378" i="10"/>
  <c r="I455" i="4" s="1"/>
  <c r="T379" i="10"/>
  <c r="I456" i="4" s="1"/>
  <c r="T380" i="10"/>
  <c r="I457" i="4" s="1"/>
  <c r="T381" i="10"/>
  <c r="I458" i="4" s="1"/>
  <c r="T382" i="10"/>
  <c r="I459" i="4" s="1"/>
  <c r="T383" i="10"/>
  <c r="I460" i="4" s="1"/>
  <c r="T384" i="10"/>
  <c r="I461" i="4" s="1"/>
  <c r="T11" i="10"/>
  <c r="I462" i="4" s="1"/>
  <c r="T385" i="10"/>
  <c r="I463" i="4" s="1"/>
  <c r="T386" i="10"/>
  <c r="I464" i="4" s="1"/>
  <c r="T387" i="10"/>
  <c r="I465" i="4" s="1"/>
  <c r="T388" i="10"/>
  <c r="I466" i="4" s="1"/>
  <c r="T389" i="10"/>
  <c r="I467" i="4" s="1"/>
  <c r="T390" i="10"/>
  <c r="I468" i="4" s="1"/>
  <c r="T391" i="10"/>
  <c r="I469" i="4" s="1"/>
  <c r="T392" i="10"/>
  <c r="I470" i="4" s="1"/>
  <c r="T393" i="10"/>
  <c r="I471" i="4" s="1"/>
  <c r="T394" i="10"/>
  <c r="I472" i="4" s="1"/>
  <c r="T395" i="10"/>
  <c r="I473" i="4" s="1"/>
  <c r="T396" i="10"/>
  <c r="I474" i="4" s="1"/>
  <c r="T397" i="10"/>
  <c r="I475" i="4" s="1"/>
  <c r="T398" i="10"/>
  <c r="I476" i="4" s="1"/>
  <c r="T399" i="10"/>
  <c r="I477" i="4" s="1"/>
  <c r="T400" i="10"/>
  <c r="I478" i="4" s="1"/>
  <c r="T401" i="10"/>
  <c r="I479" i="4" s="1"/>
  <c r="T402" i="10"/>
  <c r="I480" i="4" s="1"/>
  <c r="T403" i="10"/>
  <c r="I481" i="4" s="1"/>
  <c r="T404" i="10"/>
  <c r="I482" i="4" s="1"/>
  <c r="T405" i="10"/>
  <c r="I483" i="4" s="1"/>
  <c r="T406" i="10"/>
  <c r="I484" i="4" s="1"/>
  <c r="T407" i="10"/>
  <c r="I485" i="4" s="1"/>
  <c r="T408" i="10"/>
  <c r="I486" i="4" s="1"/>
  <c r="T409" i="10"/>
  <c r="I487" i="4" s="1"/>
  <c r="T410" i="10"/>
  <c r="I488" i="4" s="1"/>
  <c r="T411" i="10"/>
  <c r="I489" i="4" s="1"/>
  <c r="T412" i="10"/>
  <c r="I490" i="4" s="1"/>
  <c r="T413" i="10"/>
  <c r="I491" i="4" s="1"/>
  <c r="T414" i="10"/>
  <c r="I492" i="4" s="1"/>
  <c r="T415" i="10"/>
  <c r="I493" i="4" s="1"/>
  <c r="T416" i="10"/>
  <c r="I494" i="4" s="1"/>
  <c r="T417" i="10"/>
  <c r="I495" i="4" s="1"/>
  <c r="T418" i="10"/>
  <c r="I496" i="4" s="1"/>
  <c r="T419" i="10"/>
  <c r="I497" i="4" s="1"/>
  <c r="T420" i="10"/>
  <c r="I498" i="4" s="1"/>
  <c r="T421" i="10"/>
  <c r="I499" i="4" s="1"/>
  <c r="T422" i="10"/>
  <c r="I500" i="4" s="1"/>
  <c r="T423" i="10"/>
  <c r="I501" i="4" s="1"/>
  <c r="T424" i="10"/>
  <c r="I502" i="4" s="1"/>
  <c r="T425" i="10"/>
  <c r="I503" i="4" s="1"/>
  <c r="T426" i="10"/>
  <c r="I504" i="4" s="1"/>
  <c r="T427" i="10"/>
  <c r="I505" i="4" s="1"/>
  <c r="S21" i="10"/>
  <c r="H92" i="4" s="1"/>
  <c r="S22" i="10"/>
  <c r="H93" i="4" s="1"/>
  <c r="S23" i="10"/>
  <c r="H94" i="4" s="1"/>
  <c r="S24" i="10"/>
  <c r="H95" i="4" s="1"/>
  <c r="S25" i="10"/>
  <c r="H96" i="4" s="1"/>
  <c r="S26" i="10"/>
  <c r="H97" i="4" s="1"/>
  <c r="S27" i="10"/>
  <c r="H98" i="4" s="1"/>
  <c r="S28" i="10"/>
  <c r="H99" i="4" s="1"/>
  <c r="S29" i="10"/>
  <c r="H100" i="4" s="1"/>
  <c r="S30" i="10"/>
  <c r="H101" i="4" s="1"/>
  <c r="S31" i="10"/>
  <c r="H102" i="4" s="1"/>
  <c r="S32" i="10"/>
  <c r="H103" i="4" s="1"/>
  <c r="S33" i="10"/>
  <c r="H104" i="4" s="1"/>
  <c r="S34" i="10"/>
  <c r="H105" i="4" s="1"/>
  <c r="S35" i="10"/>
  <c r="H106" i="4" s="1"/>
  <c r="S36" i="10"/>
  <c r="H107" i="4" s="1"/>
  <c r="S37" i="10"/>
  <c r="H108" i="4" s="1"/>
  <c r="S38" i="10"/>
  <c r="H109" i="4" s="1"/>
  <c r="S39" i="10"/>
  <c r="H110" i="4" s="1"/>
  <c r="S40" i="10"/>
  <c r="H111" i="4" s="1"/>
  <c r="S41" i="10"/>
  <c r="H112" i="4" s="1"/>
  <c r="S42" i="10"/>
  <c r="H113" i="4" s="1"/>
  <c r="S43" i="10"/>
  <c r="H114" i="4" s="1"/>
  <c r="S44" i="10"/>
  <c r="H115" i="4" s="1"/>
  <c r="S45" i="10"/>
  <c r="H116" i="4" s="1"/>
  <c r="S46" i="10"/>
  <c r="H117" i="4" s="1"/>
  <c r="S47" i="10"/>
  <c r="H118" i="4" s="1"/>
  <c r="S48" i="10"/>
  <c r="H119" i="4" s="1"/>
  <c r="S49" i="10"/>
  <c r="H120" i="4" s="1"/>
  <c r="S50" i="10"/>
  <c r="H121" i="4" s="1"/>
  <c r="S51" i="10"/>
  <c r="H122" i="4" s="1"/>
  <c r="S52" i="10"/>
  <c r="H123" i="4" s="1"/>
  <c r="S53" i="10"/>
  <c r="H124" i="4" s="1"/>
  <c r="S54" i="10"/>
  <c r="H125" i="4" s="1"/>
  <c r="S55" i="10"/>
  <c r="H126" i="4" s="1"/>
  <c r="S56" i="10"/>
  <c r="H127" i="4" s="1"/>
  <c r="S57" i="10"/>
  <c r="H128" i="4" s="1"/>
  <c r="S58" i="10"/>
  <c r="H129" i="4" s="1"/>
  <c r="S59" i="10"/>
  <c r="H130" i="4" s="1"/>
  <c r="S60" i="10"/>
  <c r="H131" i="4" s="1"/>
  <c r="S61" i="10"/>
  <c r="H132" i="4" s="1"/>
  <c r="S62" i="10"/>
  <c r="H133" i="4" s="1"/>
  <c r="S63" i="10"/>
  <c r="H134" i="4" s="1"/>
  <c r="S64" i="10"/>
  <c r="H135" i="4" s="1"/>
  <c r="S65" i="10"/>
  <c r="H136" i="4" s="1"/>
  <c r="S66" i="10"/>
  <c r="H137" i="4" s="1"/>
  <c r="S67" i="10"/>
  <c r="H138" i="4" s="1"/>
  <c r="S68" i="10"/>
  <c r="H139" i="4" s="1"/>
  <c r="S69" i="10"/>
  <c r="H140" i="4" s="1"/>
  <c r="S70" i="10"/>
  <c r="H141" i="4" s="1"/>
  <c r="S71" i="10"/>
  <c r="H142" i="4" s="1"/>
  <c r="S72" i="10"/>
  <c r="H143" i="4" s="1"/>
  <c r="S73" i="10"/>
  <c r="H144" i="4" s="1"/>
  <c r="S74" i="10"/>
  <c r="H145" i="4" s="1"/>
  <c r="S75" i="10"/>
  <c r="H146" i="4" s="1"/>
  <c r="S76" i="10"/>
  <c r="H147" i="4" s="1"/>
  <c r="S77" i="10"/>
  <c r="H148" i="4" s="1"/>
  <c r="S78" i="10"/>
  <c r="H149" i="4" s="1"/>
  <c r="S79" i="10"/>
  <c r="H150" i="4" s="1"/>
  <c r="S80" i="10"/>
  <c r="H151" i="4" s="1"/>
  <c r="S81" i="10"/>
  <c r="H152" i="4" s="1"/>
  <c r="S82" i="10"/>
  <c r="H153" i="4" s="1"/>
  <c r="S83" i="10"/>
  <c r="H154" i="4" s="1"/>
  <c r="S84" i="10"/>
  <c r="H155" i="4" s="1"/>
  <c r="S85" i="10"/>
  <c r="H156" i="4" s="1"/>
  <c r="S86" i="10"/>
  <c r="H157" i="4" s="1"/>
  <c r="S87" i="10"/>
  <c r="H158" i="4" s="1"/>
  <c r="S88" i="10"/>
  <c r="H159" i="4" s="1"/>
  <c r="S89" i="10"/>
  <c r="H160" i="4" s="1"/>
  <c r="S90" i="10"/>
  <c r="H161" i="4" s="1"/>
  <c r="S91" i="10"/>
  <c r="H162" i="4" s="1"/>
  <c r="S92" i="10"/>
  <c r="H163" i="4" s="1"/>
  <c r="S93" i="10"/>
  <c r="H164" i="4" s="1"/>
  <c r="S94" i="10"/>
  <c r="H165" i="4" s="1"/>
  <c r="S95" i="10"/>
  <c r="H166" i="4" s="1"/>
  <c r="S96" i="10"/>
  <c r="H167" i="4" s="1"/>
  <c r="S97" i="10"/>
  <c r="H168" i="4" s="1"/>
  <c r="S98" i="10"/>
  <c r="H169" i="4" s="1"/>
  <c r="S99" i="10"/>
  <c r="H170" i="4" s="1"/>
  <c r="S100" i="10"/>
  <c r="H171" i="4" s="1"/>
  <c r="S101" i="10"/>
  <c r="H172" i="4" s="1"/>
  <c r="S102" i="10"/>
  <c r="H173" i="4" s="1"/>
  <c r="S103" i="10"/>
  <c r="H174" i="4" s="1"/>
  <c r="S104" i="10"/>
  <c r="H175" i="4" s="1"/>
  <c r="S105" i="10"/>
  <c r="H176" i="4" s="1"/>
  <c r="S106" i="10"/>
  <c r="H177" i="4" s="1"/>
  <c r="S107" i="10"/>
  <c r="H178" i="4" s="1"/>
  <c r="S108" i="10"/>
  <c r="H179" i="4" s="1"/>
  <c r="S109" i="10"/>
  <c r="H180" i="4" s="1"/>
  <c r="S110" i="10"/>
  <c r="H181" i="4" s="1"/>
  <c r="S111" i="10"/>
  <c r="H182" i="4" s="1"/>
  <c r="S112" i="10"/>
  <c r="H183" i="4" s="1"/>
  <c r="S113" i="10"/>
  <c r="H184" i="4" s="1"/>
  <c r="S114" i="10"/>
  <c r="H185" i="4" s="1"/>
  <c r="S115" i="10"/>
  <c r="H186" i="4" s="1"/>
  <c r="S116" i="10"/>
  <c r="H187" i="4" s="1"/>
  <c r="S117" i="10"/>
  <c r="H188" i="4" s="1"/>
  <c r="S118" i="10"/>
  <c r="H189" i="4" s="1"/>
  <c r="S119" i="10"/>
  <c r="H190" i="4" s="1"/>
  <c r="S120" i="10"/>
  <c r="H191" i="4" s="1"/>
  <c r="S121" i="10"/>
  <c r="H192" i="4" s="1"/>
  <c r="S122" i="10"/>
  <c r="H193" i="4" s="1"/>
  <c r="S123" i="10"/>
  <c r="H194" i="4" s="1"/>
  <c r="S124" i="10"/>
  <c r="H195" i="4" s="1"/>
  <c r="S125" i="10"/>
  <c r="H196" i="4" s="1"/>
  <c r="S126" i="10"/>
  <c r="H197" i="4" s="1"/>
  <c r="S127" i="10"/>
  <c r="H198" i="4" s="1"/>
  <c r="S128" i="10"/>
  <c r="H199" i="4" s="1"/>
  <c r="S129" i="10"/>
  <c r="H200" i="4" s="1"/>
  <c r="S130" i="10"/>
  <c r="H201" i="4" s="1"/>
  <c r="S131" i="10"/>
  <c r="H202" i="4" s="1"/>
  <c r="S132" i="10"/>
  <c r="H203" i="4" s="1"/>
  <c r="S133" i="10"/>
  <c r="H204" i="4" s="1"/>
  <c r="S134" i="10"/>
  <c r="H205" i="4" s="1"/>
  <c r="S135" i="10"/>
  <c r="H206" i="4" s="1"/>
  <c r="S136" i="10"/>
  <c r="H207" i="4" s="1"/>
  <c r="S137" i="10"/>
  <c r="H208" i="4" s="1"/>
  <c r="S138" i="10"/>
  <c r="H209" i="4" s="1"/>
  <c r="S139" i="10"/>
  <c r="H210" i="4" s="1"/>
  <c r="S140" i="10"/>
  <c r="H211" i="4" s="1"/>
  <c r="S141" i="10"/>
  <c r="H212" i="4" s="1"/>
  <c r="S142" i="10"/>
  <c r="H213" i="4" s="1"/>
  <c r="S143" i="10"/>
  <c r="H214" i="4" s="1"/>
  <c r="S144" i="10"/>
  <c r="H215" i="4" s="1"/>
  <c r="S145" i="10"/>
  <c r="H216" i="4" s="1"/>
  <c r="S146" i="10"/>
  <c r="H217" i="4" s="1"/>
  <c r="S147" i="10"/>
  <c r="H218" i="4" s="1"/>
  <c r="S148" i="10"/>
  <c r="H219" i="4" s="1"/>
  <c r="S149" i="10"/>
  <c r="H220" i="4" s="1"/>
  <c r="S150" i="10"/>
  <c r="H221" i="4" s="1"/>
  <c r="S151" i="10"/>
  <c r="H222" i="4" s="1"/>
  <c r="S152" i="10"/>
  <c r="H223" i="4" s="1"/>
  <c r="S153" i="10"/>
  <c r="H224" i="4" s="1"/>
  <c r="S154" i="10"/>
  <c r="H225" i="4" s="1"/>
  <c r="S155" i="10"/>
  <c r="H226" i="4" s="1"/>
  <c r="S156" i="10"/>
  <c r="H227" i="4" s="1"/>
  <c r="S157" i="10"/>
  <c r="H228" i="4" s="1"/>
  <c r="S158" i="10"/>
  <c r="H229" i="4" s="1"/>
  <c r="S159" i="10"/>
  <c r="H230" i="4" s="1"/>
  <c r="S160" i="10"/>
  <c r="H231" i="4" s="1"/>
  <c r="S161" i="10"/>
  <c r="H232" i="4" s="1"/>
  <c r="S162" i="10"/>
  <c r="H233" i="4" s="1"/>
  <c r="S163" i="10"/>
  <c r="H234" i="4" s="1"/>
  <c r="S164" i="10"/>
  <c r="H235" i="4" s="1"/>
  <c r="S165" i="10"/>
  <c r="H236" i="4" s="1"/>
  <c r="S166" i="10"/>
  <c r="H237" i="4" s="1"/>
  <c r="S167" i="10"/>
  <c r="H238" i="4" s="1"/>
  <c r="S168" i="10"/>
  <c r="H239" i="4" s="1"/>
  <c r="S169" i="10"/>
  <c r="H240" i="4" s="1"/>
  <c r="S170" i="10"/>
  <c r="H241" i="4" s="1"/>
  <c r="S171" i="10"/>
  <c r="H242" i="4" s="1"/>
  <c r="S172" i="10"/>
  <c r="H243" i="4" s="1"/>
  <c r="S173" i="10"/>
  <c r="H244" i="4" s="1"/>
  <c r="S174" i="10"/>
  <c r="H245" i="4" s="1"/>
  <c r="S175" i="10"/>
  <c r="H246" i="4" s="1"/>
  <c r="S176" i="10"/>
  <c r="H247" i="4" s="1"/>
  <c r="S177" i="10"/>
  <c r="H248" i="4" s="1"/>
  <c r="S178" i="10"/>
  <c r="H249" i="4" s="1"/>
  <c r="S179" i="10"/>
  <c r="H250" i="4" s="1"/>
  <c r="S180" i="10"/>
  <c r="H251" i="4" s="1"/>
  <c r="S181" i="10"/>
  <c r="H252" i="4" s="1"/>
  <c r="S182" i="10"/>
  <c r="H253" i="4" s="1"/>
  <c r="S183" i="10"/>
  <c r="H254" i="4" s="1"/>
  <c r="S184" i="10"/>
  <c r="H255" i="4" s="1"/>
  <c r="S185" i="10"/>
  <c r="H256" i="4" s="1"/>
  <c r="S186" i="10"/>
  <c r="H257" i="4" s="1"/>
  <c r="S187" i="10"/>
  <c r="H258" i="4" s="1"/>
  <c r="S188" i="10"/>
  <c r="H259" i="4" s="1"/>
  <c r="S189" i="10"/>
  <c r="H260" i="4" s="1"/>
  <c r="S190" i="10"/>
  <c r="H261" i="4" s="1"/>
  <c r="S191" i="10"/>
  <c r="H262" i="4" s="1"/>
  <c r="S192" i="10"/>
  <c r="H263" i="4" s="1"/>
  <c r="S193" i="10"/>
  <c r="H264" i="4" s="1"/>
  <c r="S194" i="10"/>
  <c r="H265" i="4" s="1"/>
  <c r="S195" i="10"/>
  <c r="H266" i="4" s="1"/>
  <c r="S196" i="10"/>
  <c r="H267" i="4" s="1"/>
  <c r="S197" i="10"/>
  <c r="H268" i="4" s="1"/>
  <c r="S198" i="10"/>
  <c r="H269" i="4" s="1"/>
  <c r="S199" i="10"/>
  <c r="H270" i="4" s="1"/>
  <c r="S200" i="10"/>
  <c r="H271" i="4" s="1"/>
  <c r="S201" i="10"/>
  <c r="H272" i="4" s="1"/>
  <c r="S202" i="10"/>
  <c r="H273" i="4" s="1"/>
  <c r="S203" i="10"/>
  <c r="H274" i="4" s="1"/>
  <c r="S204" i="10"/>
  <c r="H275" i="4" s="1"/>
  <c r="S205" i="10"/>
  <c r="H276" i="4" s="1"/>
  <c r="S206" i="10"/>
  <c r="H277" i="4" s="1"/>
  <c r="S207" i="10"/>
  <c r="H278" i="4" s="1"/>
  <c r="S208" i="10"/>
  <c r="H279" i="4" s="1"/>
  <c r="S209" i="10"/>
  <c r="H280" i="4" s="1"/>
  <c r="S210" i="10"/>
  <c r="H281" i="4" s="1"/>
  <c r="S211" i="10"/>
  <c r="H282" i="4" s="1"/>
  <c r="S212" i="10"/>
  <c r="H283" i="4" s="1"/>
  <c r="S213" i="10"/>
  <c r="H284" i="4" s="1"/>
  <c r="S214" i="10"/>
  <c r="H285" i="4" s="1"/>
  <c r="S215" i="10"/>
  <c r="H286" i="4" s="1"/>
  <c r="S216" i="10"/>
  <c r="H287" i="4" s="1"/>
  <c r="S217" i="10"/>
  <c r="H288" i="4" s="1"/>
  <c r="S218" i="10"/>
  <c r="H289" i="4" s="1"/>
  <c r="S219" i="10"/>
  <c r="H290" i="4" s="1"/>
  <c r="S220" i="10"/>
  <c r="H291" i="4" s="1"/>
  <c r="S221" i="10"/>
  <c r="H292" i="4" s="1"/>
  <c r="S222" i="10"/>
  <c r="H293" i="4" s="1"/>
  <c r="S223" i="10"/>
  <c r="H294" i="4" s="1"/>
  <c r="S224" i="10"/>
  <c r="H295" i="4" s="1"/>
  <c r="S225" i="10"/>
  <c r="H296" i="4" s="1"/>
  <c r="S226" i="10"/>
  <c r="H297" i="4" s="1"/>
  <c r="S227" i="10"/>
  <c r="H298" i="4" s="1"/>
  <c r="S228" i="10"/>
  <c r="H299" i="4" s="1"/>
  <c r="S229" i="10"/>
  <c r="H300" i="4" s="1"/>
  <c r="S230" i="10"/>
  <c r="H301" i="4" s="1"/>
  <c r="S231" i="10"/>
  <c r="H302" i="4" s="1"/>
  <c r="S232" i="10"/>
  <c r="H303" i="4" s="1"/>
  <c r="S233" i="10"/>
  <c r="H304" i="4" s="1"/>
  <c r="S234" i="10"/>
  <c r="H305" i="4" s="1"/>
  <c r="S235" i="10"/>
  <c r="H306" i="4" s="1"/>
  <c r="S236" i="10"/>
  <c r="H307" i="4" s="1"/>
  <c r="S237" i="10"/>
  <c r="H308" i="4" s="1"/>
  <c r="S238" i="10"/>
  <c r="H309" i="4" s="1"/>
  <c r="S239" i="10"/>
  <c r="H310" i="4" s="1"/>
  <c r="S240" i="10"/>
  <c r="H311" i="4" s="1"/>
  <c r="S241" i="10"/>
  <c r="H312" i="4" s="1"/>
  <c r="S242" i="10"/>
  <c r="H313" i="4" s="1"/>
  <c r="S243" i="10"/>
  <c r="H314" i="4" s="1"/>
  <c r="S244" i="10"/>
  <c r="H315" i="4" s="1"/>
  <c r="S245" i="10"/>
  <c r="H316" i="4" s="1"/>
  <c r="S246" i="10"/>
  <c r="H317" i="4" s="1"/>
  <c r="S247" i="10"/>
  <c r="H318" i="4" s="1"/>
  <c r="S248" i="10"/>
  <c r="H319" i="4" s="1"/>
  <c r="S249" i="10"/>
  <c r="H320" i="4" s="1"/>
  <c r="S250" i="10"/>
  <c r="H321" i="4" s="1"/>
  <c r="S251" i="10"/>
  <c r="H322" i="4" s="1"/>
  <c r="S252" i="10"/>
  <c r="H323" i="4" s="1"/>
  <c r="S253" i="10"/>
  <c r="H324" i="4" s="1"/>
  <c r="S254" i="10"/>
  <c r="H325" i="4" s="1"/>
  <c r="S255" i="10"/>
  <c r="H326" i="4" s="1"/>
  <c r="S256" i="10"/>
  <c r="H327" i="4" s="1"/>
  <c r="S257" i="10"/>
  <c r="H328" i="4" s="1"/>
  <c r="S258" i="10"/>
  <c r="H329" i="4" s="1"/>
  <c r="S259" i="10"/>
  <c r="H330" i="4" s="1"/>
  <c r="S260" i="10"/>
  <c r="H331" i="4" s="1"/>
  <c r="S261" i="10"/>
  <c r="H332" i="4" s="1"/>
  <c r="S262" i="10"/>
  <c r="H333" i="4" s="1"/>
  <c r="S263" i="10"/>
  <c r="H334" i="4" s="1"/>
  <c r="S264" i="10"/>
  <c r="H335" i="4" s="1"/>
  <c r="S265" i="10"/>
  <c r="H336" i="4" s="1"/>
  <c r="S266" i="10"/>
  <c r="H337" i="4" s="1"/>
  <c r="S267" i="10"/>
  <c r="H338" i="4" s="1"/>
  <c r="S268" i="10"/>
  <c r="H339" i="4" s="1"/>
  <c r="S269" i="10"/>
  <c r="H340" i="4" s="1"/>
  <c r="S270" i="10"/>
  <c r="H341" i="4" s="1"/>
  <c r="S271" i="10"/>
  <c r="H342" i="4" s="1"/>
  <c r="S272" i="10"/>
  <c r="H343" i="4" s="1"/>
  <c r="S273" i="10"/>
  <c r="H344" i="4" s="1"/>
  <c r="S274" i="10"/>
  <c r="H345" i="4" s="1"/>
  <c r="S275" i="10"/>
  <c r="H346" i="4" s="1"/>
  <c r="S276" i="10"/>
  <c r="H347" i="4" s="1"/>
  <c r="S277" i="10"/>
  <c r="H348" i="4" s="1"/>
  <c r="S278" i="10"/>
  <c r="H349" i="4" s="1"/>
  <c r="S279" i="10"/>
  <c r="H350" i="4" s="1"/>
  <c r="S280" i="10"/>
  <c r="H351" i="4" s="1"/>
  <c r="S281" i="10"/>
  <c r="H352" i="4" s="1"/>
  <c r="S282" i="10"/>
  <c r="H353" i="4" s="1"/>
  <c r="S283" i="10"/>
  <c r="H354" i="4" s="1"/>
  <c r="S284" i="10"/>
  <c r="H355" i="4" s="1"/>
  <c r="S285" i="10"/>
  <c r="H356" i="4" s="1"/>
  <c r="S286" i="10"/>
  <c r="H357" i="4" s="1"/>
  <c r="S287" i="10"/>
  <c r="H358" i="4" s="1"/>
  <c r="S288" i="10"/>
  <c r="H359" i="4" s="1"/>
  <c r="S289" i="10"/>
  <c r="H360" i="4" s="1"/>
  <c r="S290" i="10"/>
  <c r="H361" i="4" s="1"/>
  <c r="S291" i="10"/>
  <c r="H362" i="4" s="1"/>
  <c r="S292" i="10"/>
  <c r="H363" i="4" s="1"/>
  <c r="S293" i="10"/>
  <c r="H364" i="4" s="1"/>
  <c r="S294" i="10"/>
  <c r="H365" i="4" s="1"/>
  <c r="S295" i="10"/>
  <c r="H366" i="4" s="1"/>
  <c r="S296" i="10"/>
  <c r="H367" i="4" s="1"/>
  <c r="S297" i="10"/>
  <c r="H368" i="4" s="1"/>
  <c r="S298" i="10"/>
  <c r="H369" i="4" s="1"/>
  <c r="S299" i="10"/>
  <c r="H370" i="4" s="1"/>
  <c r="S300" i="10"/>
  <c r="H371" i="4" s="1"/>
  <c r="S301" i="10"/>
  <c r="H372" i="4" s="1"/>
  <c r="S302" i="10"/>
  <c r="H373" i="4" s="1"/>
  <c r="S303" i="10"/>
  <c r="H374" i="4" s="1"/>
  <c r="S304" i="10"/>
  <c r="H375" i="4" s="1"/>
  <c r="S305" i="10"/>
  <c r="H376" i="4" s="1"/>
  <c r="S306" i="10"/>
  <c r="H377" i="4" s="1"/>
  <c r="S307" i="10"/>
  <c r="H378" i="4" s="1"/>
  <c r="S308" i="10"/>
  <c r="H379" i="4" s="1"/>
  <c r="S309" i="10"/>
  <c r="H380" i="4" s="1"/>
  <c r="S310" i="10"/>
  <c r="H381" i="4" s="1"/>
  <c r="S311" i="10"/>
  <c r="H382" i="4" s="1"/>
  <c r="S312" i="10"/>
  <c r="H383" i="4" s="1"/>
  <c r="S313" i="10"/>
  <c r="H384" i="4" s="1"/>
  <c r="S314" i="10"/>
  <c r="H385" i="4" s="1"/>
  <c r="S315" i="10"/>
  <c r="H386" i="4" s="1"/>
  <c r="S316" i="10"/>
  <c r="H387" i="4" s="1"/>
  <c r="S317" i="10"/>
  <c r="H388" i="4" s="1"/>
  <c r="S318" i="10"/>
  <c r="H389" i="4" s="1"/>
  <c r="S319" i="10"/>
  <c r="H390" i="4" s="1"/>
  <c r="S320" i="10"/>
  <c r="H391" i="4" s="1"/>
  <c r="S321" i="10"/>
  <c r="H392" i="4" s="1"/>
  <c r="S322" i="10"/>
  <c r="H393" i="4" s="1"/>
  <c r="S323" i="10"/>
  <c r="H394" i="4" s="1"/>
  <c r="S324" i="10"/>
  <c r="H395" i="4" s="1"/>
  <c r="S325" i="10"/>
  <c r="H396" i="4" s="1"/>
  <c r="S326" i="10"/>
  <c r="H397" i="4" s="1"/>
  <c r="S6" i="10"/>
  <c r="H398" i="4" s="1"/>
  <c r="S327" i="10"/>
  <c r="H399" i="4" s="1"/>
  <c r="S328" i="10"/>
  <c r="H400" i="4" s="1"/>
  <c r="S329" i="10"/>
  <c r="H401" i="4" s="1"/>
  <c r="S330" i="10"/>
  <c r="H402" i="4" s="1"/>
  <c r="S331" i="10"/>
  <c r="H403" i="4" s="1"/>
  <c r="S332" i="10"/>
  <c r="H404" i="4" s="1"/>
  <c r="S333" i="10"/>
  <c r="H405" i="4" s="1"/>
  <c r="S334" i="10"/>
  <c r="H406" i="4" s="1"/>
  <c r="S335" i="10"/>
  <c r="H407" i="4" s="1"/>
  <c r="S336" i="10"/>
  <c r="H408" i="4" s="1"/>
  <c r="S337" i="10"/>
  <c r="H409" i="4" s="1"/>
  <c r="S10" i="10"/>
  <c r="H410" i="4" s="1"/>
  <c r="S338" i="10"/>
  <c r="H411" i="4" s="1"/>
  <c r="S9" i="10"/>
  <c r="H412" i="4" s="1"/>
  <c r="S339" i="10"/>
  <c r="H413" i="4" s="1"/>
  <c r="S340" i="10"/>
  <c r="H414" i="4" s="1"/>
  <c r="S341" i="10"/>
  <c r="H415" i="4" s="1"/>
  <c r="S342" i="10"/>
  <c r="H416" i="4" s="1"/>
  <c r="S343" i="10"/>
  <c r="H417" i="4" s="1"/>
  <c r="S344" i="10"/>
  <c r="H418" i="4" s="1"/>
  <c r="S345" i="10"/>
  <c r="H419" i="4" s="1"/>
  <c r="S5" i="10"/>
  <c r="H420" i="4" s="1"/>
  <c r="S346" i="10"/>
  <c r="H421" i="4" s="1"/>
  <c r="S347" i="10"/>
  <c r="H422" i="4" s="1"/>
  <c r="S348" i="10"/>
  <c r="H423" i="4" s="1"/>
  <c r="S7" i="10"/>
  <c r="H424" i="4" s="1"/>
  <c r="S349" i="10"/>
  <c r="H425" i="4" s="1"/>
  <c r="S350" i="10"/>
  <c r="H426" i="4" s="1"/>
  <c r="S351" i="10"/>
  <c r="H427" i="4" s="1"/>
  <c r="S352" i="10"/>
  <c r="H428" i="4" s="1"/>
  <c r="S353" i="10"/>
  <c r="H429" i="4" s="1"/>
  <c r="S354" i="10"/>
  <c r="H430" i="4" s="1"/>
  <c r="S355" i="10"/>
  <c r="H431" i="4" s="1"/>
  <c r="S356" i="10"/>
  <c r="H432" i="4" s="1"/>
  <c r="S357" i="10"/>
  <c r="H433" i="4" s="1"/>
  <c r="S358" i="10"/>
  <c r="H434" i="4" s="1"/>
  <c r="S359" i="10"/>
  <c r="H435" i="4" s="1"/>
  <c r="S360" i="10"/>
  <c r="H436" i="4" s="1"/>
  <c r="S361" i="10"/>
  <c r="H437" i="4" s="1"/>
  <c r="S8" i="10"/>
  <c r="H438" i="4" s="1"/>
  <c r="S362" i="10"/>
  <c r="H439" i="4" s="1"/>
  <c r="S363" i="10"/>
  <c r="H440" i="4" s="1"/>
  <c r="S364" i="10"/>
  <c r="H441" i="4" s="1"/>
  <c r="S365" i="10"/>
  <c r="H442" i="4" s="1"/>
  <c r="S366" i="10"/>
  <c r="H443" i="4" s="1"/>
  <c r="S367" i="10"/>
  <c r="H444" i="4" s="1"/>
  <c r="S368" i="10"/>
  <c r="H445" i="4" s="1"/>
  <c r="S369" i="10"/>
  <c r="H446" i="4" s="1"/>
  <c r="S370" i="10"/>
  <c r="H447" i="4" s="1"/>
  <c r="S371" i="10"/>
  <c r="H448" i="4" s="1"/>
  <c r="S372" i="10"/>
  <c r="H449" i="4" s="1"/>
  <c r="S373" i="10"/>
  <c r="H450" i="4" s="1"/>
  <c r="S374" i="10"/>
  <c r="H451" i="4" s="1"/>
  <c r="S375" i="10"/>
  <c r="H452" i="4" s="1"/>
  <c r="S376" i="10"/>
  <c r="H453" i="4" s="1"/>
  <c r="S377" i="10"/>
  <c r="H454" i="4" s="1"/>
  <c r="S378" i="10"/>
  <c r="H455" i="4" s="1"/>
  <c r="S379" i="10"/>
  <c r="H456" i="4" s="1"/>
  <c r="S380" i="10"/>
  <c r="H457" i="4" s="1"/>
  <c r="S381" i="10"/>
  <c r="H458" i="4" s="1"/>
  <c r="S382" i="10"/>
  <c r="H459" i="4" s="1"/>
  <c r="S383" i="10"/>
  <c r="H460" i="4" s="1"/>
  <c r="S384" i="10"/>
  <c r="H461" i="4" s="1"/>
  <c r="S11" i="10"/>
  <c r="H462" i="4" s="1"/>
  <c r="S385" i="10"/>
  <c r="H463" i="4" s="1"/>
  <c r="S386" i="10"/>
  <c r="H464" i="4" s="1"/>
  <c r="S387" i="10"/>
  <c r="H465" i="4" s="1"/>
  <c r="S388" i="10"/>
  <c r="H466" i="4" s="1"/>
  <c r="S389" i="10"/>
  <c r="H467" i="4" s="1"/>
  <c r="S390" i="10"/>
  <c r="H468" i="4" s="1"/>
  <c r="S391" i="10"/>
  <c r="H469" i="4" s="1"/>
  <c r="S392" i="10"/>
  <c r="H470" i="4" s="1"/>
  <c r="S393" i="10"/>
  <c r="H471" i="4" s="1"/>
  <c r="S394" i="10"/>
  <c r="H472" i="4" s="1"/>
  <c r="S395" i="10"/>
  <c r="H473" i="4" s="1"/>
  <c r="S396" i="10"/>
  <c r="H474" i="4" s="1"/>
  <c r="S397" i="10"/>
  <c r="H475" i="4" s="1"/>
  <c r="S398" i="10"/>
  <c r="H476" i="4" s="1"/>
  <c r="S399" i="10"/>
  <c r="H477" i="4" s="1"/>
  <c r="S400" i="10"/>
  <c r="H478" i="4" s="1"/>
  <c r="S401" i="10"/>
  <c r="H479" i="4" s="1"/>
  <c r="S402" i="10"/>
  <c r="H480" i="4" s="1"/>
  <c r="S403" i="10"/>
  <c r="H481" i="4" s="1"/>
  <c r="S404" i="10"/>
  <c r="H482" i="4" s="1"/>
  <c r="S405" i="10"/>
  <c r="H483" i="4" s="1"/>
  <c r="S406" i="10"/>
  <c r="H484" i="4" s="1"/>
  <c r="S407" i="10"/>
  <c r="H485" i="4" s="1"/>
  <c r="S408" i="10"/>
  <c r="H486" i="4" s="1"/>
  <c r="S409" i="10"/>
  <c r="H487" i="4" s="1"/>
  <c r="S410" i="10"/>
  <c r="H488" i="4" s="1"/>
  <c r="S411" i="10"/>
  <c r="H489" i="4" s="1"/>
  <c r="S412" i="10"/>
  <c r="H490" i="4" s="1"/>
  <c r="S413" i="10"/>
  <c r="H491" i="4" s="1"/>
  <c r="S414" i="10"/>
  <c r="H492" i="4" s="1"/>
  <c r="S415" i="10"/>
  <c r="H493" i="4" s="1"/>
  <c r="S416" i="10"/>
  <c r="H494" i="4" s="1"/>
  <c r="S417" i="10"/>
  <c r="H495" i="4" s="1"/>
  <c r="S418" i="10"/>
  <c r="H496" i="4" s="1"/>
  <c r="S419" i="10"/>
  <c r="H497" i="4" s="1"/>
  <c r="S420" i="10"/>
  <c r="H498" i="4" s="1"/>
  <c r="S421" i="10"/>
  <c r="H499" i="4" s="1"/>
  <c r="S422" i="10"/>
  <c r="H500" i="4" s="1"/>
  <c r="S423" i="10"/>
  <c r="H501" i="4" s="1"/>
  <c r="S424" i="10"/>
  <c r="H502" i="4" s="1"/>
  <c r="S425" i="10"/>
  <c r="H503" i="4" s="1"/>
  <c r="S426" i="10"/>
  <c r="H504" i="4" s="1"/>
  <c r="S427" i="10"/>
  <c r="H505" i="4" s="1"/>
  <c r="T12" i="10"/>
  <c r="I83" i="4" s="1"/>
  <c r="S12" i="10"/>
  <c r="H83" i="4" s="1"/>
  <c r="S13" i="10"/>
  <c r="H84" i="4" s="1"/>
  <c r="S14" i="10"/>
  <c r="H85" i="4" s="1"/>
  <c r="S15" i="10"/>
  <c r="H86" i="4" s="1"/>
  <c r="S16" i="10"/>
  <c r="H87" i="4" s="1"/>
  <c r="S17" i="10"/>
  <c r="H88" i="4" s="1"/>
  <c r="S18" i="10"/>
  <c r="H89" i="4" s="1"/>
  <c r="S19" i="10"/>
  <c r="H90" i="4" s="1"/>
  <c r="S20" i="10"/>
  <c r="H91" i="4" s="1"/>
  <c r="E343" i="7"/>
  <c r="E342"/>
  <c r="E454"/>
  <c r="E257"/>
  <c r="E399"/>
  <c r="E220"/>
  <c r="E356"/>
  <c r="E388"/>
  <c r="E366"/>
  <c r="E435"/>
  <c r="E288"/>
  <c r="E221"/>
  <c r="E53"/>
  <c r="E276"/>
  <c r="E270"/>
  <c r="E158"/>
  <c r="E378"/>
  <c r="E219"/>
  <c r="E225"/>
  <c r="E177"/>
  <c r="E143"/>
  <c r="E411"/>
  <c r="E132"/>
  <c r="E81"/>
  <c r="E229"/>
  <c r="E379"/>
  <c r="E188"/>
  <c r="E68"/>
  <c r="E427"/>
  <c r="E428"/>
  <c r="E103"/>
  <c r="E386"/>
  <c r="E285"/>
  <c r="E211"/>
  <c r="E245"/>
  <c r="E461"/>
  <c r="E47"/>
  <c r="E190"/>
  <c r="E289"/>
  <c r="E271"/>
  <c r="E187"/>
  <c r="E351"/>
  <c r="E354"/>
  <c r="E17"/>
  <c r="E277"/>
  <c r="E236"/>
  <c r="E77"/>
  <c r="E336"/>
  <c r="E232"/>
  <c r="E371"/>
  <c r="E60"/>
  <c r="E10"/>
  <c r="E199"/>
  <c r="E215"/>
  <c r="E361"/>
  <c r="E203"/>
  <c r="E59"/>
  <c r="E37"/>
  <c r="E317"/>
  <c r="E131"/>
  <c r="E191"/>
  <c r="E40"/>
  <c r="E326"/>
  <c r="E76"/>
  <c r="E48"/>
  <c r="E244"/>
  <c r="E50"/>
  <c r="E29"/>
  <c r="E99"/>
  <c r="E352"/>
  <c r="E42"/>
  <c r="E263"/>
  <c r="E265"/>
  <c r="E196"/>
  <c r="E457"/>
  <c r="E101"/>
  <c r="E261"/>
  <c r="E280"/>
  <c r="E267"/>
  <c r="E249"/>
  <c r="E309"/>
  <c r="E102"/>
  <c r="E163"/>
  <c r="E349"/>
  <c r="E113"/>
  <c r="E269"/>
  <c r="E14"/>
  <c r="E41"/>
  <c r="E337"/>
  <c r="E138"/>
  <c r="E111"/>
  <c r="E264"/>
  <c r="E362"/>
  <c r="E246"/>
  <c r="E159"/>
  <c r="E282"/>
  <c r="E186"/>
  <c r="E262"/>
  <c r="E189"/>
  <c r="E325"/>
  <c r="E423"/>
  <c r="E223"/>
  <c r="E71"/>
  <c r="E301"/>
  <c r="E214"/>
  <c r="E146"/>
  <c r="E250"/>
  <c r="E458"/>
  <c r="E52"/>
  <c r="E434"/>
  <c r="E235"/>
  <c r="E432"/>
  <c r="E294"/>
  <c r="E54"/>
  <c r="E347"/>
  <c r="E290"/>
  <c r="E429"/>
  <c r="E273"/>
  <c r="E307"/>
  <c r="E157"/>
  <c r="E283"/>
  <c r="E395"/>
  <c r="E38"/>
  <c r="E254"/>
  <c r="E192"/>
  <c r="E247"/>
  <c r="E355"/>
  <c r="E104"/>
  <c r="E401"/>
  <c r="E308"/>
  <c r="E79"/>
  <c r="E16"/>
  <c r="E135"/>
  <c r="E36"/>
  <c r="E443"/>
  <c r="E69"/>
  <c r="E85"/>
  <c r="E97"/>
  <c r="E112"/>
  <c r="E94"/>
  <c r="E12"/>
  <c r="E286"/>
  <c r="E459"/>
  <c r="E413"/>
  <c r="E91"/>
  <c r="E119"/>
  <c r="E218"/>
  <c r="E377"/>
  <c r="E414"/>
  <c r="E319"/>
  <c r="E380"/>
  <c r="E34"/>
  <c r="E284"/>
  <c r="E365"/>
  <c r="E122"/>
  <c r="E431"/>
  <c r="E161"/>
  <c r="E86"/>
  <c r="E313"/>
  <c r="E124"/>
  <c r="E412"/>
  <c r="E364"/>
  <c r="E147"/>
  <c r="E114"/>
  <c r="E115"/>
  <c r="E39"/>
  <c r="E55"/>
  <c r="E27"/>
  <c r="E391"/>
  <c r="E304"/>
  <c r="E292"/>
  <c r="E127"/>
  <c r="E383"/>
  <c r="E45"/>
  <c r="E137"/>
  <c r="E202"/>
  <c r="E402"/>
  <c r="E67"/>
  <c r="E278"/>
  <c r="E35"/>
  <c r="E416"/>
  <c r="E70"/>
  <c r="E222"/>
  <c r="E346"/>
  <c r="E198"/>
  <c r="E200"/>
  <c r="E297"/>
  <c r="E456"/>
  <c r="E464"/>
  <c r="E400"/>
  <c r="E440"/>
  <c r="E153"/>
  <c r="E179"/>
  <c r="E453"/>
  <c r="E72"/>
  <c r="E154"/>
  <c r="E303"/>
  <c r="E5"/>
  <c r="E448"/>
  <c r="E424"/>
  <c r="E170"/>
  <c r="E387"/>
  <c r="E89"/>
  <c r="E258"/>
  <c r="E368"/>
  <c r="E195"/>
  <c r="E350"/>
  <c r="E185"/>
  <c r="E376"/>
  <c r="E22"/>
  <c r="E384"/>
  <c r="E396"/>
  <c r="E206"/>
  <c r="E243"/>
  <c r="E306"/>
  <c r="E204"/>
  <c r="E171"/>
  <c r="E92"/>
  <c r="E181"/>
  <c r="E95"/>
  <c r="E166"/>
  <c r="E332"/>
  <c r="E31"/>
  <c r="E291"/>
  <c r="E74"/>
  <c r="E13"/>
  <c r="E56"/>
  <c r="E193"/>
  <c r="E300"/>
  <c r="E302"/>
  <c r="E452"/>
  <c r="E7"/>
  <c r="E438"/>
  <c r="E407"/>
  <c r="E394"/>
  <c r="E126"/>
  <c r="E109"/>
  <c r="E463"/>
  <c r="E248"/>
  <c r="E108"/>
  <c r="E230"/>
  <c r="E239"/>
  <c r="E446"/>
  <c r="E298"/>
  <c r="E182"/>
  <c r="E156"/>
  <c r="E184"/>
  <c r="E385"/>
  <c r="E140"/>
  <c r="E61"/>
  <c r="E133"/>
  <c r="E330"/>
  <c r="E251"/>
  <c r="E9"/>
  <c r="E369"/>
  <c r="E83"/>
  <c r="E231"/>
  <c r="E367"/>
  <c r="E197"/>
  <c r="E327"/>
  <c r="E311"/>
  <c r="E28"/>
  <c r="E357"/>
  <c r="E445"/>
  <c r="E437"/>
  <c r="E320"/>
  <c r="E224"/>
  <c r="E149"/>
  <c r="E213"/>
  <c r="E210"/>
  <c r="E374"/>
  <c r="E418"/>
  <c r="E178"/>
  <c r="E106"/>
  <c r="E180"/>
  <c r="E272"/>
  <c r="E98"/>
  <c r="E281"/>
  <c r="E151"/>
  <c r="E96"/>
  <c r="E240"/>
  <c r="E194"/>
  <c r="E318"/>
  <c r="E415"/>
  <c r="E93"/>
  <c r="E141"/>
  <c r="E49"/>
  <c r="E359"/>
  <c r="E408"/>
  <c r="E253"/>
  <c r="E316"/>
  <c r="E18"/>
  <c r="E449"/>
  <c r="E172"/>
  <c r="E51"/>
  <c r="E90"/>
  <c r="E390"/>
  <c r="E234"/>
  <c r="E321"/>
  <c r="E175"/>
  <c r="E422"/>
  <c r="E155"/>
  <c r="E441"/>
  <c r="E389"/>
  <c r="E447"/>
  <c r="E24"/>
  <c r="E208"/>
  <c r="E46"/>
  <c r="E397"/>
  <c r="E125"/>
  <c r="E451"/>
  <c r="E152"/>
  <c r="E183"/>
  <c r="E150"/>
  <c r="E84"/>
  <c r="E43"/>
  <c r="E123"/>
  <c r="E136"/>
  <c r="E279"/>
  <c r="E105"/>
  <c r="E169"/>
  <c r="E32"/>
  <c r="E139"/>
  <c r="E134"/>
  <c r="E256"/>
  <c r="E237"/>
  <c r="E353"/>
  <c r="E100"/>
  <c r="E26"/>
  <c r="E144"/>
  <c r="E404"/>
  <c r="E164"/>
  <c r="E30"/>
  <c r="E425"/>
  <c r="E439"/>
  <c r="E430"/>
  <c r="E130"/>
  <c r="E358"/>
  <c r="E333"/>
  <c r="E410"/>
  <c r="E312"/>
  <c r="E129"/>
  <c r="E120"/>
  <c r="E241"/>
  <c r="E227"/>
  <c r="E341"/>
  <c r="E442"/>
  <c r="E268"/>
  <c r="E315"/>
  <c r="E165"/>
  <c r="E205"/>
  <c r="E33"/>
  <c r="E363"/>
  <c r="E78"/>
  <c r="E173"/>
  <c r="E450"/>
  <c r="E238"/>
  <c r="E348"/>
  <c r="E375"/>
  <c r="E323"/>
  <c r="E176"/>
  <c r="E20"/>
  <c r="E266"/>
  <c r="E116"/>
  <c r="E293"/>
  <c r="E88"/>
  <c r="E455"/>
  <c r="E145"/>
  <c r="E44"/>
  <c r="E299"/>
  <c r="E421"/>
  <c r="E372"/>
  <c r="E296"/>
  <c r="E226"/>
  <c r="E433"/>
  <c r="E209"/>
  <c r="E329"/>
  <c r="E417"/>
  <c r="E373"/>
  <c r="E338"/>
  <c r="E322"/>
  <c r="E465"/>
  <c r="E160"/>
  <c r="E167"/>
  <c r="E405"/>
  <c r="E314"/>
  <c r="E162"/>
  <c r="E344"/>
  <c r="E242"/>
  <c r="E75"/>
  <c r="E436"/>
  <c r="E398"/>
  <c r="E275"/>
  <c r="E217"/>
  <c r="E295"/>
  <c r="E21"/>
  <c r="E107"/>
  <c r="E392"/>
  <c r="E335"/>
  <c r="E148"/>
  <c r="E340"/>
  <c r="E305"/>
  <c r="E207"/>
  <c r="E174"/>
  <c r="E259"/>
  <c r="E57"/>
  <c r="E403"/>
  <c r="E212"/>
  <c r="E233"/>
  <c r="E168"/>
  <c r="E63"/>
  <c r="E117"/>
  <c r="E6"/>
  <c r="E345"/>
  <c r="E87"/>
  <c r="E255"/>
  <c r="E8"/>
  <c r="E382"/>
  <c r="E66"/>
  <c r="E393"/>
  <c r="E252"/>
  <c r="E65"/>
  <c r="E409"/>
  <c r="E310"/>
  <c r="E58"/>
  <c r="E339"/>
  <c r="E128"/>
  <c r="E80"/>
  <c r="E110"/>
  <c r="E62"/>
  <c r="E19"/>
  <c r="E25"/>
  <c r="E23"/>
  <c r="E64"/>
  <c r="E462"/>
  <c r="E419"/>
  <c r="E406"/>
  <c r="E216"/>
  <c r="E287"/>
  <c r="E15"/>
  <c r="E142"/>
  <c r="E420"/>
  <c r="E328"/>
  <c r="E460"/>
  <c r="E118"/>
  <c r="E381"/>
  <c r="E360"/>
  <c r="E444"/>
  <c r="E260"/>
  <c r="E370"/>
  <c r="E334"/>
  <c r="E331"/>
  <c r="E82"/>
  <c r="E11"/>
  <c r="E274"/>
  <c r="E73"/>
  <c r="E324"/>
  <c r="E228"/>
  <c r="E121"/>
  <c r="E201"/>
  <c r="G19" i="4" l="1"/>
  <c r="G20"/>
  <c r="G78"/>
  <c r="G79"/>
  <c r="G80"/>
  <c r="G21"/>
  <c r="G22"/>
  <c r="E18"/>
  <c r="E19"/>
  <c r="E20"/>
  <c r="E78"/>
  <c r="E79"/>
  <c r="E80"/>
  <c r="E21"/>
  <c r="T436" i="10"/>
  <c r="I17" i="4" s="1"/>
  <c r="S436" i="10"/>
  <c r="H17" i="4" s="1"/>
  <c r="F6" i="2" l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93"/>
  <c r="F494"/>
  <c r="F5"/>
  <c r="G77" i="4" l="1"/>
  <c r="E77"/>
  <c r="U15" i="10"/>
  <c r="G73" i="4" l="1"/>
  <c r="G74"/>
  <c r="G75"/>
  <c r="G76"/>
  <c r="G83"/>
  <c r="G84"/>
  <c r="E73"/>
  <c r="E74"/>
  <c r="E75"/>
  <c r="E76"/>
  <c r="E83"/>
  <c r="E84"/>
  <c r="G500" l="1"/>
  <c r="G501"/>
  <c r="G505"/>
  <c r="G502"/>
  <c r="G503"/>
  <c r="E499"/>
  <c r="E500"/>
  <c r="E501"/>
  <c r="E505"/>
  <c r="E502"/>
  <c r="G72"/>
  <c r="E72"/>
  <c r="U12" i="10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6"/>
  <c r="U327"/>
  <c r="U328"/>
  <c r="U329"/>
  <c r="U330"/>
  <c r="U331"/>
  <c r="U332"/>
  <c r="U333"/>
  <c r="U334"/>
  <c r="U335"/>
  <c r="U336"/>
  <c r="U337"/>
  <c r="U10"/>
  <c r="U338"/>
  <c r="U9"/>
  <c r="U339"/>
  <c r="U340"/>
  <c r="U341"/>
  <c r="U342"/>
  <c r="U343"/>
  <c r="U344"/>
  <c r="U345"/>
  <c r="U5"/>
  <c r="U346"/>
  <c r="U347"/>
  <c r="U348"/>
  <c r="U7"/>
  <c r="U349"/>
  <c r="U350"/>
  <c r="U351"/>
  <c r="U352"/>
  <c r="U353"/>
  <c r="U354"/>
  <c r="U355"/>
  <c r="U356"/>
  <c r="U357"/>
  <c r="U358"/>
  <c r="U359"/>
  <c r="U360"/>
  <c r="U361"/>
  <c r="U13"/>
  <c r="U8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11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74"/>
  <c r="U14"/>
  <c r="U475"/>
  <c r="U476"/>
  <c r="U477"/>
  <c r="U478"/>
  <c r="U479"/>
  <c r="U4"/>
  <c r="U480"/>
  <c r="U481"/>
  <c r="U482"/>
  <c r="U483"/>
  <c r="U484"/>
  <c r="U485"/>
  <c r="U486"/>
  <c r="U487"/>
  <c r="U488"/>
  <c r="U489"/>
  <c r="U490"/>
  <c r="U491"/>
  <c r="U492"/>
  <c r="U493"/>
  <c r="U494"/>
  <c r="U495"/>
  <c r="U496"/>
  <c r="U497"/>
  <c r="U498"/>
  <c r="U499"/>
  <c r="U500"/>
  <c r="I21" i="2"/>
  <c r="G65" i="4" l="1"/>
  <c r="E81"/>
  <c r="H58" i="2" l="1"/>
  <c r="H59"/>
  <c r="H62"/>
  <c r="H63"/>
  <c r="H64"/>
  <c r="H66"/>
  <c r="H67"/>
  <c r="H69"/>
  <c r="H70"/>
  <c r="H71"/>
  <c r="H72"/>
  <c r="H73"/>
  <c r="H74"/>
  <c r="H75"/>
  <c r="H77"/>
  <c r="H78"/>
  <c r="H79"/>
  <c r="H81"/>
  <c r="H83"/>
  <c r="H84"/>
  <c r="H85"/>
  <c r="H86"/>
  <c r="H87"/>
  <c r="H89"/>
  <c r="H90"/>
  <c r="H91"/>
  <c r="H93"/>
  <c r="H94"/>
  <c r="H95"/>
  <c r="H96"/>
  <c r="H98"/>
  <c r="H99"/>
  <c r="H101"/>
  <c r="H102"/>
  <c r="H103"/>
  <c r="H105"/>
  <c r="H106"/>
  <c r="H107"/>
  <c r="H108"/>
  <c r="H109"/>
  <c r="H110"/>
  <c r="H111"/>
  <c r="H113"/>
  <c r="H114"/>
  <c r="H115"/>
  <c r="H117"/>
  <c r="H118"/>
  <c r="H119"/>
  <c r="H121"/>
  <c r="H122"/>
  <c r="H123"/>
  <c r="H124"/>
  <c r="H125"/>
  <c r="H126"/>
  <c r="H127"/>
  <c r="H130"/>
  <c r="H131"/>
  <c r="H133"/>
  <c r="H134"/>
  <c r="H135"/>
  <c r="H136"/>
  <c r="H137"/>
  <c r="H138"/>
  <c r="H139"/>
  <c r="H141"/>
  <c r="H142"/>
  <c r="H143"/>
  <c r="H145"/>
  <c r="H146"/>
  <c r="H147"/>
  <c r="H148"/>
  <c r="H149"/>
  <c r="H150"/>
  <c r="H151"/>
  <c r="H153"/>
  <c r="H154"/>
  <c r="H155"/>
  <c r="H158"/>
  <c r="H159"/>
  <c r="H161"/>
  <c r="H162"/>
  <c r="H163"/>
  <c r="H165"/>
  <c r="H166"/>
  <c r="H167"/>
  <c r="H169"/>
  <c r="H170"/>
  <c r="H171"/>
  <c r="H172"/>
  <c r="H173"/>
  <c r="H174"/>
  <c r="H175"/>
  <c r="H177"/>
  <c r="H178"/>
  <c r="H179"/>
  <c r="H180"/>
  <c r="H181"/>
  <c r="H182"/>
  <c r="H183"/>
  <c r="H185"/>
  <c r="H186"/>
  <c r="H187"/>
  <c r="H188"/>
  <c r="H189"/>
  <c r="H190"/>
  <c r="H191"/>
  <c r="H193"/>
  <c r="H194"/>
  <c r="H195"/>
  <c r="H196"/>
  <c r="H197"/>
  <c r="H198"/>
  <c r="H199"/>
  <c r="H201"/>
  <c r="H202"/>
  <c r="H203"/>
  <c r="H204"/>
  <c r="H205"/>
  <c r="H206"/>
  <c r="H207"/>
  <c r="H208"/>
  <c r="H209"/>
  <c r="H210"/>
  <c r="H211"/>
  <c r="H213"/>
  <c r="H214"/>
  <c r="H215"/>
  <c r="H216"/>
  <c r="H217"/>
  <c r="H218"/>
  <c r="H219"/>
  <c r="H221"/>
  <c r="H222"/>
  <c r="H223"/>
  <c r="H224"/>
  <c r="H225"/>
  <c r="H226"/>
  <c r="H227"/>
  <c r="H229"/>
  <c r="H230"/>
  <c r="H231"/>
  <c r="H232"/>
  <c r="H233"/>
  <c r="H234"/>
  <c r="H235"/>
  <c r="H238"/>
  <c r="H239"/>
  <c r="H240"/>
  <c r="H241"/>
  <c r="H242"/>
  <c r="H243"/>
  <c r="H245"/>
  <c r="H246"/>
  <c r="H247"/>
  <c r="H248"/>
  <c r="H249"/>
  <c r="H250"/>
  <c r="H251"/>
  <c r="H253"/>
  <c r="H254"/>
  <c r="H255"/>
  <c r="H256"/>
  <c r="H257"/>
  <c r="H258"/>
  <c r="H259"/>
  <c r="H261"/>
  <c r="H262"/>
  <c r="H263"/>
  <c r="H264"/>
  <c r="H265"/>
  <c r="H266"/>
  <c r="H267"/>
  <c r="H269"/>
  <c r="H270"/>
  <c r="H271"/>
  <c r="H273"/>
  <c r="H274"/>
  <c r="H275"/>
  <c r="H276"/>
  <c r="H277"/>
  <c r="H278"/>
  <c r="H279"/>
  <c r="H281"/>
  <c r="H282"/>
  <c r="H283"/>
  <c r="H284"/>
  <c r="H285"/>
  <c r="H286"/>
  <c r="H287"/>
  <c r="H289"/>
  <c r="H290"/>
  <c r="H291"/>
  <c r="H292"/>
  <c r="H293"/>
  <c r="H294"/>
  <c r="H295"/>
  <c r="H297"/>
  <c r="H298"/>
  <c r="H299"/>
  <c r="H300"/>
  <c r="H301"/>
  <c r="H302"/>
  <c r="H303"/>
  <c r="H304"/>
  <c r="H305"/>
  <c r="H306"/>
  <c r="H307"/>
  <c r="H308"/>
  <c r="H309"/>
  <c r="H310"/>
  <c r="H311"/>
  <c r="H313"/>
  <c r="H314"/>
  <c r="H315"/>
  <c r="H316"/>
  <c r="H317"/>
  <c r="H318"/>
  <c r="H319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1"/>
  <c r="H342"/>
  <c r="H343"/>
  <c r="H344"/>
  <c r="H345"/>
  <c r="H346"/>
  <c r="H347"/>
  <c r="H349"/>
  <c r="H350"/>
  <c r="H351"/>
  <c r="H352"/>
  <c r="H353"/>
  <c r="H354"/>
  <c r="H355"/>
  <c r="H357"/>
  <c r="H358"/>
  <c r="H359"/>
  <c r="H360"/>
  <c r="H361"/>
  <c r="H362"/>
  <c r="H363"/>
  <c r="H366"/>
  <c r="H367"/>
  <c r="H368"/>
  <c r="H369"/>
  <c r="H370"/>
  <c r="H371"/>
  <c r="H372"/>
  <c r="H373"/>
  <c r="H374"/>
  <c r="H375"/>
  <c r="H376"/>
  <c r="H377"/>
  <c r="H378"/>
  <c r="H379"/>
  <c r="H381"/>
  <c r="H382"/>
  <c r="H383"/>
  <c r="H384"/>
  <c r="H385"/>
  <c r="H386"/>
  <c r="H387"/>
  <c r="H389"/>
  <c r="H390"/>
  <c r="H391"/>
  <c r="H392"/>
  <c r="H393"/>
  <c r="H395"/>
  <c r="H396"/>
  <c r="H397"/>
  <c r="H398"/>
  <c r="H399"/>
  <c r="H401"/>
  <c r="H402"/>
  <c r="H403"/>
  <c r="H404"/>
  <c r="H405"/>
  <c r="H406"/>
  <c r="H407"/>
  <c r="H409"/>
  <c r="H410"/>
  <c r="H411"/>
  <c r="H412"/>
  <c r="H413"/>
  <c r="H414"/>
  <c r="H415"/>
  <c r="H416"/>
  <c r="H417"/>
  <c r="H418"/>
  <c r="H419"/>
  <c r="H420"/>
  <c r="H421"/>
  <c r="H422"/>
  <c r="H423"/>
  <c r="H425"/>
  <c r="H426"/>
  <c r="H427"/>
  <c r="H428"/>
  <c r="H429"/>
  <c r="H430"/>
  <c r="H431"/>
  <c r="H433"/>
  <c r="H434"/>
  <c r="H435"/>
  <c r="H436"/>
  <c r="H437"/>
  <c r="H438"/>
  <c r="H439"/>
  <c r="H441"/>
  <c r="H442"/>
  <c r="H443"/>
  <c r="H444"/>
  <c r="H445"/>
  <c r="H446"/>
  <c r="H447"/>
  <c r="H449"/>
  <c r="H450"/>
  <c r="H451"/>
  <c r="H452"/>
  <c r="H453"/>
  <c r="H454"/>
  <c r="H455"/>
  <c r="H456"/>
  <c r="H457"/>
  <c r="H458"/>
  <c r="H459"/>
  <c r="H461"/>
  <c r="H462"/>
  <c r="H463"/>
  <c r="H464"/>
  <c r="H465"/>
  <c r="H466"/>
  <c r="H467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E489" s="1"/>
  <c r="H490"/>
  <c r="H492"/>
  <c r="H493"/>
  <c r="H494"/>
  <c r="H5"/>
  <c r="E10" i="4"/>
  <c r="E11"/>
  <c r="E12"/>
  <c r="E13"/>
  <c r="E14"/>
  <c r="E15"/>
  <c r="E16"/>
  <c r="E66"/>
  <c r="E67"/>
  <c r="E68"/>
  <c r="E69"/>
  <c r="E70"/>
  <c r="E17"/>
  <c r="E22"/>
  <c r="E23"/>
  <c r="E24"/>
  <c r="E25"/>
  <c r="E26"/>
  <c r="E27"/>
  <c r="E28"/>
  <c r="E29"/>
  <c r="E30"/>
  <c r="E71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503"/>
  <c r="E504"/>
  <c r="E9"/>
  <c r="G10"/>
  <c r="G11"/>
  <c r="G12"/>
  <c r="G13"/>
  <c r="G14"/>
  <c r="G15"/>
  <c r="G16"/>
  <c r="G66"/>
  <c r="G67"/>
  <c r="G68"/>
  <c r="G69"/>
  <c r="G70"/>
  <c r="G17"/>
  <c r="G18"/>
  <c r="G23"/>
  <c r="G24"/>
  <c r="G25"/>
  <c r="G26"/>
  <c r="G27"/>
  <c r="G28"/>
  <c r="G29"/>
  <c r="G30"/>
  <c r="G71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4"/>
  <c r="G9"/>
  <c r="H6" i="2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60"/>
  <c r="H61"/>
  <c r="H65"/>
  <c r="H68"/>
  <c r="H76"/>
  <c r="H80"/>
  <c r="H82"/>
  <c r="H88"/>
  <c r="H92"/>
  <c r="H97"/>
  <c r="H100"/>
  <c r="H104"/>
  <c r="H112"/>
  <c r="H116"/>
  <c r="H120"/>
  <c r="H128"/>
  <c r="H129"/>
  <c r="H132"/>
  <c r="H140"/>
  <c r="H144"/>
  <c r="H152"/>
  <c r="H156"/>
  <c r="H157"/>
  <c r="H160"/>
  <c r="H164"/>
  <c r="H168"/>
  <c r="H176"/>
  <c r="H184"/>
  <c r="H192"/>
  <c r="H200"/>
  <c r="H212"/>
  <c r="H220"/>
  <c r="H228"/>
  <c r="H236"/>
  <c r="H237"/>
  <c r="H244"/>
  <c r="H252"/>
  <c r="H260"/>
  <c r="H268"/>
  <c r="H272"/>
  <c r="H280"/>
  <c r="H288"/>
  <c r="H296"/>
  <c r="H312"/>
  <c r="H320"/>
  <c r="H340"/>
  <c r="H348"/>
  <c r="H356"/>
  <c r="H364"/>
  <c r="H365"/>
  <c r="H380"/>
  <c r="H388"/>
  <c r="H394"/>
  <c r="H400"/>
  <c r="H408"/>
  <c r="H424"/>
  <c r="H432"/>
  <c r="H440"/>
  <c r="H448"/>
  <c r="H460"/>
  <c r="H468"/>
  <c r="E490" l="1"/>
  <c r="E492"/>
  <c r="E488"/>
  <c r="E5"/>
  <c r="I9" i="4"/>
  <c r="H9"/>
  <c r="E135" i="2"/>
  <c r="E26"/>
  <c r="E51"/>
  <c r="E67"/>
  <c r="E63"/>
  <c r="E59"/>
  <c r="E55"/>
  <c r="E47"/>
  <c r="E43"/>
  <c r="E39"/>
  <c r="E35"/>
  <c r="E31"/>
  <c r="E27"/>
  <c r="E23"/>
  <c r="E19"/>
  <c r="E15"/>
  <c r="E11"/>
  <c r="E7"/>
  <c r="E483"/>
  <c r="E475"/>
  <c r="E463"/>
  <c r="E443"/>
  <c r="E431"/>
  <c r="E423"/>
  <c r="E415"/>
  <c r="E407"/>
  <c r="E399"/>
  <c r="E391"/>
  <c r="E375"/>
  <c r="E367"/>
  <c r="E359"/>
  <c r="E347"/>
  <c r="E339"/>
  <c r="E331"/>
  <c r="E319"/>
  <c r="E311"/>
  <c r="E303"/>
  <c r="E295"/>
  <c r="E287"/>
  <c r="E279"/>
  <c r="E271"/>
  <c r="E263"/>
  <c r="E255"/>
  <c r="E247"/>
  <c r="E239"/>
  <c r="E231"/>
  <c r="E223"/>
  <c r="E219"/>
  <c r="E211"/>
  <c r="E203"/>
  <c r="E195"/>
  <c r="E187"/>
  <c r="E175"/>
  <c r="E171"/>
  <c r="E163"/>
  <c r="E155"/>
  <c r="E147"/>
  <c r="E139"/>
  <c r="E131"/>
  <c r="E123"/>
  <c r="E119"/>
  <c r="E111"/>
  <c r="E107"/>
  <c r="E103"/>
  <c r="E99"/>
  <c r="E95"/>
  <c r="E91"/>
  <c r="E87"/>
  <c r="E83"/>
  <c r="E79"/>
  <c r="E75"/>
  <c r="E71"/>
  <c r="E486"/>
  <c r="E482"/>
  <c r="E478"/>
  <c r="E474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479"/>
  <c r="E467"/>
  <c r="E455"/>
  <c r="E447"/>
  <c r="E435"/>
  <c r="E419"/>
  <c r="E411"/>
  <c r="E403"/>
  <c r="E395"/>
  <c r="E387"/>
  <c r="E383"/>
  <c r="E379"/>
  <c r="E371"/>
  <c r="E363"/>
  <c r="E355"/>
  <c r="E351"/>
  <c r="E343"/>
  <c r="E335"/>
  <c r="E327"/>
  <c r="E323"/>
  <c r="E315"/>
  <c r="E307"/>
  <c r="E299"/>
  <c r="E291"/>
  <c r="E283"/>
  <c r="E275"/>
  <c r="E267"/>
  <c r="E259"/>
  <c r="E251"/>
  <c r="E243"/>
  <c r="E235"/>
  <c r="E227"/>
  <c r="E215"/>
  <c r="E207"/>
  <c r="E199"/>
  <c r="E191"/>
  <c r="E183"/>
  <c r="E179"/>
  <c r="E167"/>
  <c r="E159"/>
  <c r="E151"/>
  <c r="E143"/>
  <c r="E127"/>
  <c r="E115"/>
  <c r="E494"/>
  <c r="E485"/>
  <c r="E481"/>
  <c r="E477"/>
  <c r="E473"/>
  <c r="E469"/>
  <c r="E465"/>
  <c r="E457"/>
  <c r="E453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1"/>
  <c r="E461"/>
  <c r="E487"/>
  <c r="E471"/>
  <c r="E459"/>
  <c r="E451"/>
  <c r="E439"/>
  <c r="E427"/>
  <c r="E493"/>
  <c r="E484"/>
  <c r="E480"/>
  <c r="E476"/>
  <c r="E472"/>
  <c r="E468"/>
  <c r="E464"/>
  <c r="E460"/>
  <c r="E456"/>
  <c r="E452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2"/>
  <c r="E58"/>
  <c r="E54"/>
  <c r="E50"/>
  <c r="E46"/>
  <c r="E42"/>
  <c r="E38"/>
  <c r="E34"/>
  <c r="E30"/>
  <c r="E22"/>
  <c r="E18"/>
  <c r="E14"/>
  <c r="E10"/>
  <c r="E6"/>
  <c r="E65"/>
  <c r="E57"/>
  <c r="E53"/>
  <c r="E49"/>
  <c r="E45"/>
  <c r="E41"/>
  <c r="E37"/>
  <c r="E33"/>
  <c r="E29"/>
  <c r="E25"/>
  <c r="E21"/>
  <c r="E17"/>
  <c r="E13"/>
  <c r="E9"/>
  <c r="E64"/>
  <c r="E60"/>
  <c r="E56"/>
  <c r="E52"/>
  <c r="E48"/>
  <c r="E44"/>
  <c r="E40"/>
  <c r="E36"/>
  <c r="E32"/>
  <c r="E28"/>
  <c r="E24"/>
  <c r="E20"/>
  <c r="E16"/>
  <c r="E12"/>
  <c r="E8"/>
  <c r="H506" i="4" l="1"/>
  <c r="I506"/>
  <c r="J9"/>
  <c r="J506" s="1"/>
  <c r="N9"/>
  <c r="N506"/>
  <c r="I17" i="2"/>
  <c r="I18"/>
  <c r="I19"/>
  <c r="I20"/>
  <c r="I22" l="1"/>
  <c r="I23"/>
  <c r="I24"/>
  <c r="E426" i="7"/>
  <c r="L9" i="4" l="1"/>
  <c r="K9" l="1"/>
  <c r="K506" s="1"/>
  <c r="L506"/>
  <c r="M9" l="1"/>
  <c r="M506" l="1"/>
  <c r="I25" i="2" l="1"/>
  <c r="I26"/>
  <c r="I27"/>
  <c r="I28"/>
  <c r="I29"/>
  <c r="I30"/>
  <c r="I6" l="1"/>
  <c r="I7"/>
  <c r="I8"/>
  <c r="I9"/>
  <c r="I10"/>
  <c r="I11"/>
  <c r="I12"/>
  <c r="I13"/>
  <c r="I14"/>
  <c r="I15"/>
  <c r="I1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94"/>
  <c r="I5"/>
  <c r="B10" i="4" l="1"/>
  <c r="B11" s="1"/>
  <c r="B12" s="1"/>
  <c r="B13" s="1"/>
  <c r="B14" l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l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l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l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</calcChain>
</file>

<file path=xl/sharedStrings.xml><?xml version="1.0" encoding="utf-8"?>
<sst xmlns="http://schemas.openxmlformats.org/spreadsheetml/2006/main" count="4094" uniqueCount="665">
  <si>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</si>
  <si>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</si>
  <si>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</si>
  <si>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</si>
  <si>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</si>
  <si>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</si>
  <si>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</si>
  <si>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</si>
  <si>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</si>
  <si>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</si>
  <si>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</si>
  <si>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</si>
  <si>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</si>
  <si>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</si>
  <si>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</si>
  <si>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</si>
  <si>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</si>
  <si>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</si>
  <si>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</si>
  <si>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</si>
  <si>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</si>
  <si>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</si>
  <si>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</si>
  <si>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</si>
  <si>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</si>
  <si>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</si>
  <si>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</si>
  <si>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</si>
  <si>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</si>
  <si>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</si>
  <si>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</si>
  <si>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</si>
  <si>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</si>
  <si>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</si>
  <si>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</si>
  <si>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</si>
  <si>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</si>
  <si>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</si>
  <si>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</si>
  <si>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</si>
  <si>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</si>
  <si>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</si>
  <si>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</si>
  <si>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</si>
  <si>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</si>
  <si>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</si>
  <si>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</si>
  <si>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</si>
  <si>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</si>
  <si>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</si>
  <si>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</si>
  <si>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</si>
  <si>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</si>
  <si>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</si>
  <si>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</si>
  <si>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</si>
  <si>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</si>
  <si>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</si>
  <si>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</si>
  <si>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</si>
  <si>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</si>
  <si>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</si>
  <si>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</si>
  <si>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</si>
  <si>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</si>
  <si>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</si>
  <si>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</si>
  <si>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</si>
  <si>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</si>
  <si>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</si>
  <si>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</si>
  <si>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</si>
  <si>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</si>
  <si>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</si>
  <si>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</si>
  <si>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</si>
  <si>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</si>
  <si>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</si>
  <si>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</si>
  <si>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</si>
  <si>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</si>
  <si>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</si>
  <si>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</si>
  <si>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</si>
  <si>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</si>
  <si>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</si>
  <si>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</si>
  <si>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</si>
  <si>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</si>
  <si>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</si>
  <si>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</si>
  <si>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</si>
  <si>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</si>
  <si>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</si>
  <si>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</si>
  <si>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</si>
  <si>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</si>
  <si>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</si>
  <si>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</si>
  <si>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</si>
  <si>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</si>
  <si>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</si>
  <si>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</si>
  <si>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</si>
  <si>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</si>
  <si>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</si>
  <si>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</si>
  <si>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</si>
  <si>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</si>
  <si>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</si>
  <si>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</si>
  <si>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</si>
  <si>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</si>
  <si>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</si>
  <si>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</si>
  <si>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</si>
  <si>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</si>
  <si>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</si>
  <si>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</si>
  <si>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</si>
  <si>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</si>
  <si>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</si>
  <si>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</si>
  <si>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</si>
  <si>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</si>
  <si>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</si>
  <si>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</si>
  <si>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</si>
  <si>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</si>
  <si>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</si>
  <si>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</si>
  <si>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</si>
  <si>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</si>
  <si>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</si>
  <si>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</si>
  <si>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</si>
  <si>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</si>
  <si>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</si>
  <si>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</si>
  <si>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</si>
  <si>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</si>
  <si>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</si>
  <si>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</si>
  <si>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</si>
  <si>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</si>
  <si>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</si>
  <si>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</si>
  <si>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</si>
  <si>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</si>
  <si>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</si>
  <si>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</si>
  <si>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</si>
  <si>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</si>
  <si>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</si>
  <si>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</si>
  <si>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</si>
  <si>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</si>
  <si>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</si>
  <si>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</si>
  <si>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</si>
  <si>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</si>
  <si>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</si>
  <si>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</si>
  <si>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</si>
  <si>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</si>
  <si>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</si>
  <si>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</si>
  <si>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</si>
  <si>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</si>
  <si>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</si>
  <si>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</si>
  <si>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</si>
  <si>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</si>
  <si>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</si>
  <si>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</si>
  <si>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</si>
  <si>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</si>
  <si>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</si>
  <si>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</si>
  <si>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</si>
  <si>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</si>
  <si>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</si>
  <si>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</si>
  <si>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</si>
  <si>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</si>
  <si>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</si>
  <si>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</si>
  <si>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</si>
  <si>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</si>
  <si>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</si>
  <si>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</si>
  <si>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</si>
  <si>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</si>
  <si>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</si>
  <si>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</si>
  <si>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</si>
  <si>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</si>
  <si>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</si>
  <si>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</si>
  <si>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</si>
  <si>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</si>
  <si>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</si>
  <si>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</si>
  <si>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</si>
  <si>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</si>
  <si>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</si>
  <si>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</si>
  <si>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</si>
  <si>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</si>
  <si>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</si>
  <si>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</si>
  <si>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</si>
  <si>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</si>
  <si>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</si>
  <si>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</si>
  <si>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</si>
  <si>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</si>
  <si>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</si>
  <si>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</si>
  <si>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</si>
  <si>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</si>
  <si>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</si>
  <si>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</si>
  <si>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</si>
  <si>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</si>
  <si>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</si>
  <si>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</si>
  <si>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</si>
  <si>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</si>
  <si>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</si>
  <si>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</si>
  <si>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</si>
  <si>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</si>
  <si>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</si>
  <si>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</si>
  <si>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</si>
  <si>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</si>
  <si>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</si>
  <si>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</si>
  <si>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</si>
  <si>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</si>
  <si>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</si>
  <si>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</si>
  <si>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</si>
  <si>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</si>
  <si>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</si>
  <si>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</si>
  <si>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</si>
  <si>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</si>
  <si>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</si>
  <si>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</si>
  <si>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</si>
  <si>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</si>
  <si>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</si>
  <si>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</si>
  <si>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</si>
  <si>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</si>
  <si>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</si>
  <si>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</si>
  <si>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</si>
  <si>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</si>
  <si>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</si>
  <si>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</si>
  <si>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</si>
  <si>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</si>
  <si>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</si>
  <si>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</si>
  <si>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</si>
  <si>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</si>
  <si>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</si>
  <si>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</si>
  <si>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</si>
  <si>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</si>
  <si>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</si>
  <si>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</si>
  <si>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</si>
  <si>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</si>
  <si>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</si>
  <si>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</si>
  <si>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</si>
  <si>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</si>
  <si>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</si>
  <si>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</si>
  <si>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</si>
  <si>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</si>
  <si>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</si>
  <si>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</si>
  <si>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</si>
  <si>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</si>
  <si>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</si>
  <si>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</si>
  <si>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</si>
  <si>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</si>
  <si>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</si>
  <si>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</si>
  <si>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</si>
  <si>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</si>
  <si>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</si>
  <si>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</si>
  <si>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</si>
  <si>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</si>
  <si>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</si>
  <si>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</si>
  <si>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</si>
  <si>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</si>
  <si>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</si>
  <si>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</si>
  <si>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</si>
  <si>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</si>
  <si>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</si>
  <si>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</si>
  <si>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</si>
  <si>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</si>
  <si>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</si>
  <si>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</si>
  <si>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</si>
  <si>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</si>
  <si>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</si>
  <si>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</si>
  <si>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</si>
  <si>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</si>
  <si>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</si>
  <si>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</si>
  <si>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</si>
  <si>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</si>
  <si>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</si>
  <si>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</si>
  <si>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</si>
  <si>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</si>
  <si>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</si>
  <si>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</si>
  <si>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</si>
  <si>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</si>
  <si>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</si>
  <si>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</si>
  <si>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</si>
  <si>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</si>
  <si>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</si>
  <si>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</si>
  <si>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</si>
  <si>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</si>
  <si>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</si>
  <si>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</si>
  <si>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</si>
  <si>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</si>
  <si>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</si>
  <si>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</si>
  <si>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</si>
  <si>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</si>
  <si>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</si>
  <si>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</si>
  <si>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</si>
  <si>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</si>
  <si>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</si>
  <si>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</si>
  <si>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</si>
  <si>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</si>
  <si>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</si>
  <si>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</si>
  <si>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</si>
  <si>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</si>
  <si>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</si>
  <si>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</si>
  <si>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</si>
  <si>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</si>
  <si>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</si>
  <si>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</si>
  <si>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</si>
  <si>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</si>
  <si>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</si>
  <si>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</si>
  <si>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</si>
  <si>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</si>
  <si>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</si>
  <si>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</si>
  <si>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</si>
  <si>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</si>
  <si>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</si>
  <si>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</si>
  <si>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</si>
  <si>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</si>
  <si>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</si>
  <si>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</si>
  <si>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</si>
  <si>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</si>
  <si>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</si>
  <si>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</si>
  <si>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</si>
  <si>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</si>
  <si>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</si>
  <si>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</si>
  <si>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</si>
  <si>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</si>
  <si>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</si>
  <si>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</si>
  <si>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</si>
  <si>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</si>
  <si>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</si>
  <si>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</si>
  <si>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</si>
  <si>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</si>
  <si>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</si>
  <si>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</si>
  <si>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</si>
  <si>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</si>
  <si>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</si>
  <si>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</si>
  <si>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</si>
  <si>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</si>
  <si>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</si>
  <si>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</si>
  <si>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</si>
  <si>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</si>
  <si>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</si>
  <si>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</si>
  <si>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</si>
  <si>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</si>
  <si>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</si>
  <si>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</si>
  <si>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</si>
  <si>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</si>
  <si>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</si>
  <si>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</si>
  <si>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</si>
  <si>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</si>
  <si>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</si>
  <si>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</si>
  <si>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</si>
  <si>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</si>
  <si>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</si>
  <si>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</si>
  <si>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</si>
  <si>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</si>
  <si>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</si>
  <si>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</si>
  <si>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</si>
  <si>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</si>
  <si>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</si>
  <si>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</si>
  <si>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</si>
  <si>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</si>
  <si>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</si>
  <si>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</si>
  <si>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</si>
  <si>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</si>
  <si>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</si>
  <si>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</si>
  <si>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</si>
  <si>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</si>
  <si>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</si>
  <si>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</si>
  <si>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</si>
  <si>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</si>
  <si>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</si>
  <si>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</si>
  <si>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</si>
  <si>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</si>
  <si>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</si>
  <si>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</si>
  <si>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</si>
  <si>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</si>
  <si>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</si>
  <si>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</si>
  <si>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</si>
  <si>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</si>
  <si>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</si>
  <si>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</si>
  <si>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</si>
  <si>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</si>
  <si>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</si>
  <si>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</si>
  <si>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</si>
  <si>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</si>
  <si>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</si>
  <si>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</si>
  <si>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</si>
  <si>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</si>
  <si>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</si>
  <si>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</si>
  <si>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</si>
  <si>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</si>
  <si>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</si>
  <si>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</si>
  <si>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</si>
  <si>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</si>
  <si>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</si>
  <si>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</si>
  <si>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</si>
  <si>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</si>
  <si>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</si>
  <si>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</si>
  <si>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</si>
  <si>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</si>
  <si>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</si>
  <si>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</si>
  <si>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</si>
  <si>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</si>
  <si>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</si>
  <si>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</si>
  <si>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</si>
  <si>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</si>
  <si>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</si>
  <si>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</si>
  <si>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</si>
  <si>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</si>
  <si>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</si>
  <si>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</si>
  <si>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</si>
  <si>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</si>
  <si>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</si>
  <si>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</si>
  <si>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</si>
  <si>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</si>
  <si>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</si>
  <si>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</si>
  <si>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</si>
  <si>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</si>
  <si>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</si>
  <si>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</si>
  <si>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</si>
  <si>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</si>
  <si>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</si>
  <si>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</si>
  <si>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</si>
  <si>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</si>
  <si>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</si>
  <si>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</si>
  <si>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</si>
  <si>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</si>
  <si>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</si>
  <si>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</si>
  <si>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</si>
  <si>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</si>
  <si>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</si>
  <si>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</si>
  <si>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</si>
  <si>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</si>
  <si>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</si>
  <si>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</si>
  <si>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</si>
  <si>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</si>
  <si>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</si>
  <si>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</si>
  <si>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</si>
  <si>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</si>
  <si>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</si>
  <si>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</si>
  <si>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</si>
  <si>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</si>
  <si>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</si>
  <si>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</si>
  <si>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</si>
  <si>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</si>
  <si>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</si>
  <si>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</si>
  <si>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</si>
  <si>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</si>
  <si>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</si>
  <si>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</si>
  <si>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</si>
  <si>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</si>
  <si>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</si>
  <si>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</si>
  <si>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</si>
  <si>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</si>
  <si>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</si>
  <si>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</si>
  <si>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</si>
  <si>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</si>
  <si>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</si>
  <si>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</si>
  <si>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</si>
  <si>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</si>
  <si>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</si>
  <si>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</si>
  <si>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</si>
  <si>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</si>
  <si>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</si>
  <si>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</si>
  <si>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</si>
  <si>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</si>
  <si>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</si>
  <si>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</si>
  <si>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</si>
  <si>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</si>
  <si>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</si>
  <si>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</si>
  <si>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</si>
  <si>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</si>
  <si>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</si>
  <si>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</si>
  <si>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</si>
  <si>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</si>
  <si>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</si>
  <si>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</si>
  <si>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</si>
  <si>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</si>
  <si>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</si>
  <si>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</si>
  <si>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</si>
  <si>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</si>
  <si>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</si>
  <si>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</si>
  <si>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</si>
  <si>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</si>
  <si>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</si>
  <si>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</si>
  <si>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</si>
  <si>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</si>
  <si>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</si>
  <si>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</si>
  <si>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</si>
  <si>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</si>
  <si>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</si>
  <si>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</si>
  <si>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</si>
  <si>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</si>
  <si>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</si>
  <si>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</si>
  <si>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GABRIEL CATEL A ASFORA</t>
  </si>
  <si>
    <t>ILMA DE ALBUQUERQUE P MAIA</t>
  </si>
  <si>
    <t>LUCIANO ALVES DE S JUNIOR</t>
  </si>
  <si>
    <t>TATIANE RAPHAELLA S DA SILVA N</t>
  </si>
  <si>
    <t>VICTOR ALEXANDER A VIEIRA</t>
  </si>
  <si>
    <t>COM.LICITACAO</t>
  </si>
  <si>
    <t>ITAMAR MARIA SILVA DE MELO</t>
  </si>
  <si>
    <t>COINF-COORDENADORIA DE INFORMATICA</t>
  </si>
  <si>
    <t>DIUTI - DIVISAO DE UTILIDADES</t>
  </si>
  <si>
    <t>LUCIANA MARINHO DE ALBUQUERQUE</t>
  </si>
  <si>
    <t>DISET- DIV. DE SAUDE OCUPAC. E SEG.TRAB.</t>
  </si>
  <si>
    <t>DISOL I - DIVISAO DE SOLIDOS I</t>
  </si>
  <si>
    <t>COCON- COORD. DE CONTABIL. GERAL</t>
  </si>
  <si>
    <t>CPL- COMISSAO PERMANENTE DE LICITACAO</t>
  </si>
  <si>
    <t>DIEGO PHELIPE R DA SILVA</t>
  </si>
  <si>
    <t>HUGO JOSE BARBOSA DE SIQUEIRA</t>
  </si>
  <si>
    <t>COORD.DE REC.HUM.</t>
  </si>
  <si>
    <t>DIMIC- DIVISAO DE MICROBIOLOGIA</t>
  </si>
  <si>
    <t>DIVISAO DE GARANTIA DE QUALIDADE</t>
  </si>
  <si>
    <t>FARMACIA AFOGADOS</t>
  </si>
  <si>
    <t>PESSOAL A DISPOSICAO/BENEFICIO</t>
  </si>
  <si>
    <t>POLYANA KARINE G BARREIROS</t>
  </si>
  <si>
    <t>SIMONE CARLA ALVES PEREIRA</t>
  </si>
  <si>
    <t>DICCP- DIVISAO DE CONTABILIDADE E CUSTOS</t>
  </si>
  <si>
    <t>RESUMO DA FOLHA DE SETEMBRO/2022</t>
  </si>
  <si>
    <t>03.10.2022</t>
  </si>
  <si>
    <t>Processo : 00001 - CELETISTA/ESTAGIARIO     Período : 202209     Pagamento : 01     Roteiro : FOL</t>
  </si>
  <si>
    <t>Processo : 00001 - CELETISTA/ESTAGIARIO     Período : 202209     Pagamento : 01     Roteiro : ADI</t>
  </si>
  <si>
    <t>DISEG - DIVISAO DE SERVICOS GERAIS</t>
  </si>
  <si>
    <t>COLOG - COORDENADORIA DE LOGISTICA</t>
  </si>
  <si>
    <t>DIALM - DIVISAO DE ALMOXARIFADO</t>
  </si>
  <si>
    <t>FARMACIA PRAZERES</t>
  </si>
  <si>
    <t>DIFIN- DIVISAO FINANCEIRA</t>
  </si>
  <si>
    <t>SUJUR - SUPERINTENDENTE JURIDICO</t>
  </si>
  <si>
    <t>DICOS - DIVISAO DE COSMETICOS</t>
  </si>
  <si>
    <t>COEMO - COORD. DE ENG. E MANUT. EM OBRAS</t>
  </si>
  <si>
    <t>COVEN- COORDENADORIA DE VENDAS</t>
  </si>
  <si>
    <t>COFAR- COORDENADORIA DE FARMACIAS</t>
  </si>
  <si>
    <t>DIACP- DIV.DE ACOMP.E CONTROLE PRODUCAO</t>
  </si>
  <si>
    <t>COPCP- COORD. DE PLANEJ. E CONTROLE PROD</t>
  </si>
  <si>
    <t>DIFAT- DIVISAO DE FATURAMENTO</t>
  </si>
  <si>
    <t>COGOV - COORDENADORIA DE GOVERNANCA CORP</t>
  </si>
  <si>
    <t>Início: 01/09/2022</t>
  </si>
  <si>
    <t>Pagamento: 30/08/2022</t>
  </si>
  <si>
    <t>FÉRIAS SETEMBRO</t>
  </si>
  <si>
    <t>DESLIGADO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</si>
</sst>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5" formatCode="dd/mm/yy;@"/>
  </numFmts>
  <fonts count="70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</font>
    <font>
      <sz val="9"/>
      <name val="Calibri"/>
      <family val="2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name val="Calibri"/>
      <family val="2"/>
      <scheme val="minor"/>
    </font>
    <font>
      <b/>
      <sz val="16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440">
    <xf numFmtId="0" fontId="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50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9" applyNumberFormat="0" applyFill="0" applyAlignment="0" applyProtection="0"/>
    <xf numFmtId="0" fontId="53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3" fillId="32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4" fillId="0" borderId="0" applyNumberFormat="0" applyFill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4" fillId="0" borderId="0" applyNumberFormat="0" applyFill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4" fillId="0" borderId="0" applyNumberFormat="0" applyFill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4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4" fillId="0" borderId="0" applyNumberFormat="0" applyFill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14" borderId="0" applyNumberFormat="0" applyBorder="0" applyAlignment="0" applyProtection="0"/>
    <xf numFmtId="0" fontId="20" fillId="22" borderId="0" applyNumberFormat="0" applyBorder="0" applyAlignment="0" applyProtection="0"/>
    <xf numFmtId="0" fontId="20" fillId="19" borderId="0" applyNumberFormat="0" applyBorder="0" applyAlignment="0" applyProtection="0"/>
    <xf numFmtId="0" fontId="20" fillId="11" borderId="0" applyNumberFormat="0" applyBorder="0" applyAlignment="0" applyProtection="0"/>
    <xf numFmtId="0" fontId="20" fillId="27" borderId="0" applyNumberFormat="0" applyBorder="0" applyAlignment="0" applyProtection="0"/>
    <xf numFmtId="0" fontId="20" fillId="23" borderId="0" applyNumberFormat="0" applyBorder="0" applyAlignment="0" applyProtection="0"/>
    <xf numFmtId="0" fontId="20" fillId="18" borderId="0" applyNumberFormat="0" applyBorder="0" applyAlignment="0" applyProtection="0"/>
    <xf numFmtId="0" fontId="20" fillId="31" borderId="0" applyNumberFormat="0" applyBorder="0" applyAlignment="0" applyProtection="0"/>
    <xf numFmtId="0" fontId="20" fillId="26" borderId="0" applyNumberFormat="0" applyBorder="0" applyAlignment="0" applyProtection="0"/>
    <xf numFmtId="0" fontId="20" fillId="10" borderId="0" applyNumberFormat="0" applyBorder="0" applyAlignment="0" applyProtection="0"/>
    <xf numFmtId="0" fontId="5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0" fillId="30" borderId="0" applyNumberFormat="0" applyBorder="0" applyAlignment="0" applyProtection="0"/>
    <xf numFmtId="0" fontId="20" fillId="8" borderId="8" applyNumberFormat="0" applyFont="0" applyAlignment="0" applyProtection="0"/>
    <xf numFmtId="0" fontId="20" fillId="15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4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22" borderId="0" applyNumberFormat="0" applyBorder="0" applyAlignment="0" applyProtection="0"/>
    <xf numFmtId="0" fontId="19" fillId="19" borderId="0" applyNumberFormat="0" applyBorder="0" applyAlignment="0" applyProtection="0"/>
    <xf numFmtId="0" fontId="19" fillId="1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8" borderId="0" applyNumberFormat="0" applyBorder="0" applyAlignment="0" applyProtection="0"/>
    <xf numFmtId="0" fontId="19" fillId="31" borderId="0" applyNumberFormat="0" applyBorder="0" applyAlignment="0" applyProtection="0"/>
    <xf numFmtId="0" fontId="19" fillId="26" borderId="0" applyNumberFormat="0" applyBorder="0" applyAlignment="0" applyProtection="0"/>
    <xf numFmtId="0" fontId="19" fillId="10" borderId="0" applyNumberFormat="0" applyBorder="0" applyAlignment="0" applyProtection="0"/>
    <xf numFmtId="0" fontId="19" fillId="30" borderId="0" applyNumberFormat="0" applyBorder="0" applyAlignment="0" applyProtection="0"/>
    <xf numFmtId="0" fontId="19" fillId="8" borderId="8" applyNumberFormat="0" applyFont="0" applyAlignment="0" applyProtection="0"/>
    <xf numFmtId="0" fontId="19" fillId="15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4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14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30" borderId="0" applyNumberFormat="0" applyBorder="0" applyAlignment="0" applyProtection="0"/>
    <xf numFmtId="0" fontId="18" fillId="8" borderId="8" applyNumberFormat="0" applyFont="0" applyAlignment="0" applyProtection="0"/>
    <xf numFmtId="0" fontId="18" fillId="15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14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30" borderId="0" applyNumberFormat="0" applyBorder="0" applyAlignment="0" applyProtection="0"/>
    <xf numFmtId="0" fontId="18" fillId="8" borderId="8" applyNumberFormat="0" applyFont="0" applyAlignment="0" applyProtection="0"/>
    <xf numFmtId="0" fontId="18" fillId="15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58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59" fillId="0" borderId="0" applyNumberFormat="0" applyFill="0" applyBorder="0" applyAlignment="0" applyProtection="0"/>
    <xf numFmtId="0" fontId="60" fillId="4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54" fillId="0" borderId="0" applyNumberFormat="0" applyFill="0" applyBorder="0" applyAlignment="0" applyProtection="0"/>
    <xf numFmtId="0" fontId="10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6" fillId="0" borderId="0" xfId="0" applyFont="1"/>
    <xf numFmtId="0" fontId="56" fillId="0" borderId="0" xfId="0" applyFont="1" applyAlignment="1">
      <alignment horizontal="center" vertical="center" wrapText="1"/>
    </xf>
    <xf numFmtId="0" fontId="56" fillId="33" borderId="10" xfId="0" applyFont="1" applyFill="1" applyBorder="1" applyAlignment="1">
      <alignment horizontal="center" vertical="center" wrapText="1"/>
    </xf>
    <xf numFmtId="43" fontId="56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4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4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4" fillId="0" borderId="0" xfId="0" applyNumberFormat="1" applyFont="1" applyFill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4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4" fillId="0" borderId="0" xfId="0" applyFont="1" applyFill="1" applyAlignment="1">
      <alignment horizontal="center"/>
    </xf>
    <xf numFmtId="43" fontId="54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54" fillId="0" borderId="0" xfId="1256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54" fillId="0" borderId="10" xfId="0" applyFont="1" applyBorder="1" applyAlignment="1">
      <alignment horizontal="center"/>
    </xf>
    <xf numFmtId="0" fontId="54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4" fillId="0" borderId="10" xfId="0" applyFont="1" applyBorder="1" applyAlignment="1">
      <alignment horizontal="left"/>
    </xf>
    <xf numFmtId="43" fontId="61" fillId="0" borderId="10" xfId="0" applyNumberFormat="1" applyFont="1" applyBorder="1"/>
    <xf numFmtId="0" fontId="61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4" fillId="0" borderId="0" xfId="1596" applyNumberFormat="1" applyAlignment="1">
      <alignment horizontal="right"/>
    </xf>
    <xf numFmtId="43" fontId="54" fillId="0" borderId="0" xfId="1596" applyNumberFormat="1" applyFont="1" applyBorder="1" applyAlignment="1">
      <alignment horizontal="center"/>
    </xf>
    <xf numFmtId="0" fontId="62" fillId="0" borderId="0" xfId="50287"/>
    <xf numFmtId="0" fontId="62" fillId="0" borderId="0" xfId="50287" applyBorder="1" applyAlignment="1"/>
    <xf numFmtId="0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54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3" fillId="0" borderId="10" xfId="50303" applyFont="1" applyBorder="1" applyAlignment="1">
      <alignment horizontal="center"/>
    </xf>
    <xf numFmtId="0" fontId="63" fillId="0" borderId="10" xfId="50303" applyFont="1" applyBorder="1"/>
    <xf numFmtId="0" fontId="57" fillId="0" borderId="0" xfId="12561"/>
    <xf numFmtId="43" fontId="0" fillId="0" borderId="0" xfId="0" applyNumberFormat="1" applyBorder="1"/>
    <xf numFmtId="0" fontId="65" fillId="0" borderId="0" xfId="0" applyFont="1" applyFill="1" applyBorder="1"/>
    <xf numFmtId="43" fontId="54" fillId="0" borderId="0" xfId="3161" applyNumberFormat="1" applyFont="1" applyFill="1" applyBorder="1" applyAlignment="1">
      <alignment horizontal="center"/>
    </xf>
    <xf numFmtId="43" fontId="54" fillId="0" borderId="0" xfId="1596" applyNumberFormat="1" applyAlignment="1">
      <alignment horizontal="center"/>
    </xf>
    <xf numFmtId="0" fontId="57" fillId="0" borderId="0" xfId="12561"/>
    <xf numFmtId="0" fontId="57" fillId="0" borderId="0" xfId="12561" applyBorder="1" applyAlignment="1">
      <alignment horizontal="center"/>
    </xf>
    <xf numFmtId="0" fontId="66" fillId="0" borderId="10" xfId="0" applyFont="1" applyFill="1" applyBorder="1" applyAlignment="1">
      <alignment horizontal="center" vertical="center"/>
    </xf>
    <xf numFmtId="0" fontId="66" fillId="0" borderId="10" xfId="0" applyFont="1" applyFill="1" applyBorder="1" applyAlignment="1">
      <alignment horizontal="center"/>
    </xf>
    <xf numFmtId="0" fontId="62" fillId="0" borderId="0" xfId="50287" applyAlignment="1">
      <alignment horizontal="center"/>
    </xf>
    <xf numFmtId="0" fontId="64" fillId="0" borderId="0" xfId="50323" applyBorder="1" applyAlignment="1">
      <alignment horizontal="center"/>
    </xf>
    <xf numFmtId="0" fontId="54" fillId="0" borderId="0" xfId="0" applyFont="1" applyBorder="1"/>
    <xf numFmtId="0" fontId="57" fillId="0" borderId="0" xfId="12561" applyAlignment="1">
      <alignment horizontal="center"/>
    </xf>
    <xf numFmtId="0" fontId="64" fillId="0" borderId="0" xfId="50323" applyBorder="1" applyAlignment="1"/>
    <xf numFmtId="0" fontId="57" fillId="0" borderId="0" xfId="12561" applyNumberFormat="1" applyFont="1" applyBorder="1" applyAlignment="1">
      <alignment horizontal="center"/>
    </xf>
    <xf numFmtId="0" fontId="4" fillId="0" borderId="0" xfId="50384"/>
    <xf numFmtId="0" fontId="4" fillId="0" borderId="0" xfId="50384" applyAlignment="1">
      <alignment horizontal="center"/>
    </xf>
    <xf numFmtId="0" fontId="57" fillId="0" borderId="0" xfId="12561" applyFont="1" applyBorder="1" applyAlignment="1">
      <alignment horizontal="left"/>
    </xf>
    <xf numFmtId="0" fontId="57" fillId="0" borderId="0" xfId="12561" applyBorder="1" applyAlignment="1"/>
    <xf numFmtId="43" fontId="54" fillId="0" borderId="0" xfId="1596" applyNumberFormat="1" applyFont="1" applyBorder="1" applyAlignment="1">
      <alignment horizontal="right"/>
    </xf>
    <xf numFmtId="43" fontId="54" fillId="0" borderId="0" xfId="1596" applyNumberFormat="1" applyBorder="1" applyAlignment="1">
      <alignment horizontal="right"/>
    </xf>
    <xf numFmtId="43" fontId="4" fillId="0" borderId="0" xfId="50384" applyNumberFormat="1"/>
    <xf numFmtId="0" fontId="68" fillId="0" borderId="10" xfId="0" applyFont="1" applyFill="1" applyBorder="1" applyAlignment="1">
      <alignment horizontal="center" vertical="center"/>
    </xf>
    <xf numFmtId="164" fontId="66" fillId="0" borderId="10" xfId="0" applyNumberFormat="1" applyFont="1" applyFill="1" applyBorder="1" applyAlignment="1">
      <alignment horizontal="center" vertical="center"/>
    </xf>
    <xf numFmtId="0" fontId="67" fillId="0" borderId="10" xfId="0" applyFont="1" applyFill="1" applyBorder="1" applyAlignment="1">
      <alignment horizontal="center" vertical="center"/>
    </xf>
    <xf numFmtId="0" fontId="54" fillId="0" borderId="0" xfId="0" applyFont="1" applyFill="1"/>
    <xf numFmtId="0" fontId="63" fillId="0" borderId="10" xfId="50412" applyFont="1" applyBorder="1" applyAlignment="1">
      <alignment horizontal="center"/>
    </xf>
    <xf numFmtId="0" fontId="63" fillId="0" borderId="10" xfId="50412" applyFont="1" applyBorder="1"/>
    <xf numFmtId="0" fontId="54" fillId="0" borderId="0" xfId="1596" applyFont="1" applyBorder="1" applyAlignment="1">
      <alignment horizontal="left"/>
    </xf>
    <xf numFmtId="0" fontId="54" fillId="0" borderId="0" xfId="1596" applyNumberFormat="1" applyFont="1" applyBorder="1" applyAlignment="1">
      <alignment horizontal="left"/>
    </xf>
    <xf numFmtId="0" fontId="57" fillId="0" borderId="0" xfId="12561"/>
    <xf numFmtId="0" fontId="57" fillId="0" borderId="0" xfId="12561" applyBorder="1" applyAlignment="1"/>
    <xf numFmtId="0" fontId="54" fillId="0" borderId="10" xfId="0" applyFont="1" applyFill="1" applyBorder="1"/>
    <xf numFmtId="0" fontId="56" fillId="0" borderId="10" xfId="0" applyFont="1" applyBorder="1" applyAlignment="1">
      <alignment horizontal="center"/>
    </xf>
    <xf numFmtId="0" fontId="55" fillId="0" borderId="0" xfId="0" applyFont="1" applyAlignment="1">
      <alignment horizontal="center" vertical="center"/>
    </xf>
    <xf numFmtId="0" fontId="55" fillId="0" borderId="0" xfId="0" applyFont="1" applyAlignment="1">
      <alignment horizontal="right" vertical="center"/>
    </xf>
    <xf numFmtId="0" fontId="1" fillId="0" borderId="0" xfId="50426"/>
    <xf numFmtId="0" fontId="1" fillId="0" borderId="0" xfId="50426" applyAlignment="1">
      <alignment horizontal="center"/>
    </xf>
    <xf numFmtId="14" fontId="1" fillId="0" borderId="0" xfId="50426" applyNumberFormat="1" applyAlignment="1">
      <alignment horizontal="center"/>
    </xf>
    <xf numFmtId="0" fontId="1" fillId="0" borderId="0" xfId="50426" applyAlignment="1">
      <alignment horizontal="left"/>
    </xf>
    <xf numFmtId="43" fontId="1" fillId="0" borderId="0" xfId="50426" applyNumberFormat="1" applyAlignment="1">
      <alignment horizontal="center"/>
    </xf>
    <xf numFmtId="0" fontId="63" fillId="0" borderId="10" xfId="50426" applyFont="1" applyFill="1" applyBorder="1" applyAlignment="1">
      <alignment horizontal="center"/>
    </xf>
    <xf numFmtId="0" fontId="63" fillId="0" borderId="10" xfId="50426" applyFont="1" applyFill="1" applyBorder="1" applyAlignment="1">
      <alignment horizontal="left"/>
    </xf>
    <xf numFmtId="0" fontId="66" fillId="0" borderId="0" xfId="0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center"/>
    </xf>
    <xf numFmtId="0" fontId="69" fillId="0" borderId="0" xfId="0" applyFont="1" applyFill="1" applyAlignment="1">
      <alignment horizontal="center" vertical="center"/>
    </xf>
    <xf numFmtId="0" fontId="66" fillId="0" borderId="10" xfId="0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14" fontId="1" fillId="0" borderId="0" xfId="50426" applyNumberFormat="1" applyFill="1" applyAlignment="1">
      <alignment horizontal="center"/>
    </xf>
    <xf numFmtId="0" fontId="52" fillId="0" borderId="0" xfId="0" applyFont="1" applyFill="1"/>
    <xf numFmtId="0" fontId="1" fillId="0" borderId="0" xfId="50426" applyFill="1" applyAlignment="1">
      <alignment horizontal="left"/>
    </xf>
    <xf numFmtId="164" fontId="66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50426" applyFill="1" applyAlignment="1">
      <alignment horizontal="center"/>
    </xf>
    <xf numFmtId="0" fontId="66" fillId="0" borderId="0" xfId="0" applyFont="1" applyFill="1" applyBorder="1" applyAlignment="1">
      <alignment horizontal="left" vertical="center"/>
    </xf>
    <xf numFmtId="0" fontId="54" fillId="0" borderId="0" xfId="1596"/>
    <xf numFmtId="0" fontId="54" fillId="0" borderId="0" xfId="1596" applyBorder="1"/>
    <xf numFmtId="0" fontId="54" fillId="0" borderId="0" xfId="1596" applyFont="1" applyBorder="1" applyAlignment="1">
      <alignment horizontal="left"/>
    </xf>
    <xf numFmtId="0" fontId="54" fillId="0" borderId="0" xfId="1596" applyBorder="1" applyAlignment="1"/>
    <xf numFmtId="0" fontId="54" fillId="0" borderId="0" xfId="1596" applyNumberFormat="1" applyFont="1" applyBorder="1" applyAlignment="1">
      <alignment horizontal="left"/>
    </xf>
    <xf numFmtId="43" fontId="54" fillId="0" borderId="0" xfId="1596" applyNumberFormat="1" applyBorder="1"/>
    <xf numFmtId="43" fontId="54" fillId="0" borderId="0" xfId="1596" applyNumberFormat="1" applyFont="1" applyBorder="1" applyAlignment="1">
      <alignment horizontal="right"/>
    </xf>
    <xf numFmtId="43" fontId="54" fillId="0" borderId="0" xfId="1596" applyNumberFormat="1" applyBorder="1" applyAlignment="1"/>
    <xf numFmtId="43" fontId="54" fillId="0" borderId="0" xfId="1596" applyNumberFormat="1" applyBorder="1" applyAlignment="1">
      <alignment horizontal="right"/>
    </xf>
    <xf numFmtId="0" fontId="54" fillId="0" borderId="0" xfId="1596"/>
    <xf numFmtId="0" fontId="54" fillId="0" borderId="0" xfId="1596" applyNumberFormat="1" applyFont="1" applyBorder="1" applyAlignment="1">
      <alignment horizontal="left"/>
    </xf>
    <xf numFmtId="43" fontId="54" fillId="0" borderId="0" xfId="1596" applyNumberFormat="1" applyBorder="1"/>
    <xf numFmtId="43" fontId="54" fillId="0" borderId="0" xfId="1596" applyNumberFormat="1" applyFont="1" applyBorder="1" applyAlignment="1">
      <alignment horizontal="right"/>
    </xf>
    <xf numFmtId="43" fontId="54" fillId="0" borderId="0" xfId="1596" applyNumberFormat="1" applyBorder="1" applyAlignment="1"/>
    <xf numFmtId="43" fontId="54" fillId="0" borderId="0" xfId="1596" applyNumberFormat="1" applyBorder="1" applyAlignment="1">
      <alignment horizontal="right"/>
    </xf>
    <xf numFmtId="0" fontId="54" fillId="0" borderId="0" xfId="1596"/>
    <xf numFmtId="0" fontId="54" fillId="0" borderId="0" xfId="1596" applyBorder="1"/>
    <xf numFmtId="0" fontId="54" fillId="0" borderId="0" xfId="1596" applyFont="1" applyBorder="1" applyAlignment="1">
      <alignment horizontal="left"/>
    </xf>
    <xf numFmtId="0" fontId="54" fillId="0" borderId="0" xfId="1596" applyBorder="1" applyAlignment="1"/>
    <xf numFmtId="43" fontId="54" fillId="0" borderId="0" xfId="1596" applyNumberFormat="1" applyBorder="1"/>
    <xf numFmtId="43" fontId="54" fillId="0" borderId="0" xfId="1596" applyNumberFormat="1" applyFont="1" applyBorder="1" applyAlignment="1">
      <alignment horizontal="right"/>
    </xf>
    <xf numFmtId="43" fontId="54" fillId="0" borderId="0" xfId="1596" applyNumberFormat="1" applyBorder="1" applyAlignment="1"/>
    <xf numFmtId="43" fontId="54" fillId="0" borderId="0" xfId="1596" applyNumberFormat="1" applyBorder="1" applyAlignment="1">
      <alignment horizontal="right"/>
    </xf>
    <xf numFmtId="0" fontId="54" fillId="0" borderId="0" xfId="1596" applyBorder="1" applyAlignment="1">
      <alignment horizontal="center"/>
    </xf>
    <xf numFmtId="0" fontId="54" fillId="0" borderId="0" xfId="1596" applyNumberFormat="1" applyFont="1" applyBorder="1" applyAlignment="1">
      <alignment horizontal="center"/>
    </xf>
    <xf numFmtId="0" fontId="54" fillId="0" borderId="0" xfId="1596" applyBorder="1" applyAlignment="1">
      <alignment horizontal="left"/>
    </xf>
    <xf numFmtId="0" fontId="57" fillId="0" borderId="0" xfId="12561"/>
    <xf numFmtId="0" fontId="57" fillId="0" borderId="0" xfId="12561" applyFont="1" applyBorder="1" applyAlignment="1">
      <alignment horizontal="left"/>
    </xf>
    <xf numFmtId="0" fontId="57" fillId="0" borderId="0" xfId="12561" applyBorder="1" applyAlignment="1"/>
    <xf numFmtId="0" fontId="57" fillId="0" borderId="0" xfId="12561" applyBorder="1" applyAlignment="1">
      <alignment horizontal="center"/>
    </xf>
    <xf numFmtId="0" fontId="57" fillId="0" borderId="0" xfId="12561" applyNumberFormat="1" applyFont="1" applyBorder="1" applyAlignment="1">
      <alignment horizontal="center"/>
    </xf>
  </cellXfs>
  <cellStyles count="50440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5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567166</xdr:colOff>
      <xdr:row>0</xdr:row>
      <xdr:rowOff>76489</xdr:rowOff>
    </xdr:from>
    <xdr:to>
      <xdr:col>11</xdr:col>
      <xdr:colOff>1114425</xdr:colOff>
      <xdr:row>5</xdr:row>
      <xdr:rowOff>85725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34966" y="76489"/>
          <a:ext cx="2852309" cy="7712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506"/>
  <sheetViews>
    <sheetView tabSelected="1" zoomScaleNormal="100" workbookViewId="0">
      <pane ySplit="8" topLeftCell="A9" activePane="bottomLeft" state="frozen"/>
      <selection pane="bottomLeft" activeCell="O1" sqref="O1:O104857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41" customWidth="1"/>
    <col min="9" max="9" width="16.85546875" style="41" customWidth="1"/>
    <col min="10" max="12" width="17.28515625" style="41" customWidth="1"/>
    <col min="13" max="13" width="31.7109375" style="1" hidden="1" customWidth="1"/>
    <col min="14" max="14" width="19.42578125" hidden="1" customWidth="1"/>
  </cols>
  <sheetData>
    <row r="2" spans="2:14" ht="12" customHeight="1">
      <c r="E2" s="88" t="s">
        <v>643</v>
      </c>
      <c r="F2" s="88"/>
      <c r="G2" s="88"/>
      <c r="H2" s="89"/>
      <c r="I2" s="89"/>
      <c r="K2" s="51"/>
    </row>
    <row r="3" spans="2:14" ht="12" customHeight="1">
      <c r="E3" s="88"/>
      <c r="F3" s="88"/>
      <c r="G3" s="88"/>
      <c r="H3" s="89"/>
      <c r="I3" s="89"/>
    </row>
    <row r="4" spans="2:14" ht="12" customHeight="1">
      <c r="E4" s="88"/>
      <c r="F4" s="88"/>
      <c r="G4" s="88"/>
      <c r="H4" s="89"/>
      <c r="I4" s="89"/>
    </row>
    <row r="7" spans="2:14">
      <c r="B7" s="15" t="s">
        <v>528</v>
      </c>
      <c r="L7" s="26" t="s">
        <v>644</v>
      </c>
    </row>
    <row r="8" spans="2:14" s="4" customFormat="1" ht="27">
      <c r="B8" s="5" t="s">
        <v>495</v>
      </c>
      <c r="C8" s="5" t="s">
        <v>468</v>
      </c>
      <c r="D8" s="5" t="s">
        <v>469</v>
      </c>
      <c r="E8" s="5" t="s">
        <v>470</v>
      </c>
      <c r="F8" s="5" t="s">
        <v>501</v>
      </c>
      <c r="G8" s="5" t="s">
        <v>471</v>
      </c>
      <c r="H8" s="6" t="s">
        <v>496</v>
      </c>
      <c r="I8" s="6" t="s">
        <v>497</v>
      </c>
      <c r="J8" s="6" t="s">
        <v>498</v>
      </c>
      <c r="K8" s="6" t="s">
        <v>499</v>
      </c>
      <c r="L8" s="6" t="s">
        <v>500</v>
      </c>
    </row>
    <row r="9" spans="2:14" s="23" customFormat="1">
      <c r="B9" s="16">
        <v>1</v>
      </c>
      <c r="C9" s="32">
        <v>2274</v>
      </c>
      <c r="D9" s="33" t="s">
        <v>124</v>
      </c>
      <c r="E9" s="16" t="str">
        <f>IFERROR(VLOOKUP(C9,SRA!B:T,8,0),"")</f>
        <v>COM</v>
      </c>
      <c r="F9" s="22" t="s">
        <v>502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16784.88</v>
      </c>
      <c r="J9" s="39">
        <f>IFERROR(VLOOKUP(C9,SETEMBRO!B:F,3,0),"0,00")</f>
        <v>16784.88</v>
      </c>
      <c r="K9" s="12">
        <f t="shared" ref="K9:K72" si="0">J9-L9</f>
        <v>5147.7200000000012</v>
      </c>
      <c r="L9" s="39">
        <f>IFERROR(VLOOKUP(C9,SETEMBRO!B:H,7,0),"0,00")</f>
        <v>11637.16</v>
      </c>
      <c r="M9" s="28" t="str">
        <f>IFERROR(VLOOKUP(C9,FÉRIAS!C:D,2,0),"")</f>
        <v/>
      </c>
      <c r="N9" s="23" t="str">
        <f>IFERROR(VLOOKUP(C9,Plan2!B:C,2,0),"")</f>
        <v/>
      </c>
    </row>
    <row r="10" spans="2:14" s="23" customFormat="1">
      <c r="B10" s="16">
        <f t="shared" ref="B10:B76" si="1">B9+1</f>
        <v>2</v>
      </c>
      <c r="C10" s="32">
        <v>2280</v>
      </c>
      <c r="D10" s="33" t="s">
        <v>125</v>
      </c>
      <c r="E10" s="16" t="str">
        <f>IFERROR(VLOOKUP(C10,SRA!B:T,8,0),"")</f>
        <v>COM</v>
      </c>
      <c r="F10" s="22" t="s">
        <v>502</v>
      </c>
      <c r="G10" s="16" t="str">
        <f>IFERROR(VLOOKUP(C10,SRA!B:T,5,0),"")</f>
        <v>GERENTE ADM.</v>
      </c>
      <c r="H10" s="12">
        <f>IFERROR(VLOOKUP(C10,SRA!B:T,18,0),"")</f>
        <v>636.36</v>
      </c>
      <c r="I10" s="12">
        <f>IFERROR(VLOOKUP(C10,SRA!B:T,19,0),"")</f>
        <v>2545.4699999999998</v>
      </c>
      <c r="J10" s="39">
        <f>IFERROR(VLOOKUP(C10,SETEMBRO!B:F,3,0),"0,00")</f>
        <v>3181.83</v>
      </c>
      <c r="K10" s="12">
        <f t="shared" si="0"/>
        <v>372.76000000000022</v>
      </c>
      <c r="L10" s="39">
        <f>IFERROR(VLOOKUP(C10,SETEMBRO!B:H,7,0),"0,00")</f>
        <v>2809.0699999999997</v>
      </c>
      <c r="M10" s="28" t="str">
        <f>IFERROR(VLOOKUP(C10,FÉRIAS!C:D,2,0),"")</f>
        <v/>
      </c>
      <c r="N10" s="23" t="str">
        <f>IFERROR(VLOOKUP(C10,Plan2!B:C,2,0),"")</f>
        <v/>
      </c>
    </row>
    <row r="11" spans="2:14" s="23" customFormat="1">
      <c r="B11" s="16">
        <f t="shared" si="1"/>
        <v>3</v>
      </c>
      <c r="C11" s="32">
        <v>2291</v>
      </c>
      <c r="D11" s="33" t="s">
        <v>126</v>
      </c>
      <c r="E11" s="16" t="str">
        <f>IFERROR(VLOOKUP(C11,SRA!B:T,8,0),"")</f>
        <v>COM</v>
      </c>
      <c r="F11" s="22" t="s">
        <v>502</v>
      </c>
      <c r="G11" s="16" t="str">
        <f>IFERROR(VLOOKUP(C11,SRA!B:T,5,0),"")</f>
        <v>GESTOR DE DESENV.</v>
      </c>
      <c r="H11" s="12">
        <f>IFERROR(VLOOKUP(C11,SRA!B:T,18,0),"")</f>
        <v>881.12</v>
      </c>
      <c r="I11" s="12">
        <f>IFERROR(VLOOKUP(C11,SRA!B:T,19,0),"")</f>
        <v>3524.49</v>
      </c>
      <c r="J11" s="39">
        <f>IFERROR(VLOOKUP(C11,SETEMBRO!B:F,3,0),"0,00")</f>
        <v>4405.6099999999997</v>
      </c>
      <c r="K11" s="12">
        <f t="shared" si="0"/>
        <v>1644.2599999999993</v>
      </c>
      <c r="L11" s="39">
        <f>IFERROR(VLOOKUP(C11,SETEMBRO!B:H,7,0),"0,00")</f>
        <v>2761.3500000000004</v>
      </c>
      <c r="M11" s="28" t="str">
        <f>IFERROR(VLOOKUP(C11,FÉRIAS!C:D,2,0),"")</f>
        <v/>
      </c>
      <c r="N11" s="23" t="str">
        <f>IFERROR(VLOOKUP(C11,Plan2!B:C,2,0),"")</f>
        <v/>
      </c>
    </row>
    <row r="12" spans="2:14" s="23" customFormat="1">
      <c r="B12" s="16">
        <f t="shared" si="1"/>
        <v>4</v>
      </c>
      <c r="C12" s="32">
        <v>2295</v>
      </c>
      <c r="D12" s="33" t="s">
        <v>127</v>
      </c>
      <c r="E12" s="16" t="str">
        <f>IFERROR(VLOOKUP(C12,SRA!B:T,8,0),"")</f>
        <v>COM</v>
      </c>
      <c r="F12" s="22" t="s">
        <v>502</v>
      </c>
      <c r="G12" s="16" t="str">
        <f>IFERROR(VLOOKUP(C12,SRA!B:T,5,0),"")</f>
        <v>GESTOR DE DESENV.</v>
      </c>
      <c r="H12" s="12">
        <f>IFERROR(VLOOKUP(C12,SRA!B:T,18,0),"")</f>
        <v>881.12</v>
      </c>
      <c r="I12" s="12">
        <f>IFERROR(VLOOKUP(C12,SRA!B:T,19,0),"")</f>
        <v>3524.49</v>
      </c>
      <c r="J12" s="39">
        <f>IFERROR(VLOOKUP(C12,SETEMBRO!B:F,3,0),"0,00")</f>
        <v>4405.6099999999997</v>
      </c>
      <c r="K12" s="12">
        <f t="shared" si="0"/>
        <v>707.26999999999953</v>
      </c>
      <c r="L12" s="39">
        <f>IFERROR(VLOOKUP(C12,SETEMBRO!B:H,7,0),"0,00")</f>
        <v>3698.34</v>
      </c>
      <c r="M12" s="28" t="str">
        <f>IFERROR(VLOOKUP(C12,FÉRIAS!C:D,2,0),"")</f>
        <v/>
      </c>
      <c r="N12" s="23" t="str">
        <f>IFERROR(VLOOKUP(C12,Plan2!B:C,2,0),"")</f>
        <v/>
      </c>
    </row>
    <row r="13" spans="2:14" s="23" customFormat="1">
      <c r="B13" s="16">
        <f t="shared" si="1"/>
        <v>5</v>
      </c>
      <c r="C13" s="32">
        <v>2308</v>
      </c>
      <c r="D13" s="33" t="s">
        <v>128</v>
      </c>
      <c r="E13" s="16" t="str">
        <f>IFERROR(VLOOKUP(C13,SRA!B:T,8,0),"")</f>
        <v>COM</v>
      </c>
      <c r="F13" s="22" t="s">
        <v>502</v>
      </c>
      <c r="G13" s="16" t="str">
        <f>IFERROR(VLOOKUP(C13,SRA!B:T,5,0),"")</f>
        <v>GERENTE ADM.</v>
      </c>
      <c r="H13" s="12">
        <f>IFERROR(VLOOKUP(C13,SRA!B:T,18,0),"")</f>
        <v>636.36</v>
      </c>
      <c r="I13" s="12">
        <f>IFERROR(VLOOKUP(C13,SRA!B:T,19,0),"")</f>
        <v>2545.4699999999998</v>
      </c>
      <c r="J13" s="39">
        <f>IFERROR(VLOOKUP(C13,SETEMBRO!B:F,3,0),"0,00")</f>
        <v>3181.83</v>
      </c>
      <c r="K13" s="12">
        <f t="shared" si="0"/>
        <v>1350.6100000000001</v>
      </c>
      <c r="L13" s="39">
        <f>IFERROR(VLOOKUP(C13,SETEMBRO!B:H,7,0),"0,00")</f>
        <v>1831.2199999999998</v>
      </c>
      <c r="M13" s="28" t="str">
        <f>IFERROR(VLOOKUP(C13,FÉRIAS!C:D,2,0),"")</f>
        <v/>
      </c>
      <c r="N13" s="23" t="str">
        <f>IFERROR(VLOOKUP(C13,Plan2!B:C,2,0),"")</f>
        <v/>
      </c>
    </row>
    <row r="14" spans="2:14" s="23" customFormat="1">
      <c r="B14" s="16">
        <f t="shared" si="1"/>
        <v>6</v>
      </c>
      <c r="C14" s="32">
        <v>2504</v>
      </c>
      <c r="D14" s="33" t="s">
        <v>160</v>
      </c>
      <c r="E14" s="16" t="str">
        <f>IFERROR(VLOOKUP(C14,SRA!B:T,8,0),"")</f>
        <v>COM</v>
      </c>
      <c r="F14" s="22" t="s">
        <v>502</v>
      </c>
      <c r="G14" s="16" t="str">
        <f>IFERROR(VLOOKUP(C14,SRA!B:T,5,0),"")</f>
        <v>GESTOR DE APOIO TEC.</v>
      </c>
      <c r="H14" s="12">
        <f>IFERROR(VLOOKUP(C14,SRA!B:T,18,0),"")</f>
        <v>293.70999999999998</v>
      </c>
      <c r="I14" s="12">
        <f>IFERROR(VLOOKUP(C14,SRA!B:T,19,0),"")</f>
        <v>1174.82</v>
      </c>
      <c r="J14" s="39">
        <f>IFERROR(VLOOKUP(C14,SETEMBRO!B:F,3,0),"0,00")</f>
        <v>1468.53</v>
      </c>
      <c r="K14" s="12">
        <f t="shared" si="0"/>
        <v>806.3</v>
      </c>
      <c r="L14" s="39">
        <f>IFERROR(VLOOKUP(C14,SETEMBRO!B:H,7,0),"0,00")</f>
        <v>662.23</v>
      </c>
      <c r="M14" s="28" t="str">
        <f>IFERROR(VLOOKUP(C14,FÉRIAS!C:D,2,0),"")</f>
        <v/>
      </c>
      <c r="N14" s="23" t="str">
        <f>IFERROR(VLOOKUP(C14,Plan2!B:C,2,0),"")</f>
        <v/>
      </c>
    </row>
    <row r="15" spans="2:14" s="23" customFormat="1">
      <c r="B15" s="16">
        <f t="shared" si="1"/>
        <v>7</v>
      </c>
      <c r="C15" s="32">
        <v>2506</v>
      </c>
      <c r="D15" s="33" t="s">
        <v>161</v>
      </c>
      <c r="E15" s="16" t="str">
        <f>IFERROR(VLOOKUP(C15,SRA!B:T,8,0),"")</f>
        <v>COM</v>
      </c>
      <c r="F15" s="22" t="s">
        <v>502</v>
      </c>
      <c r="G15" s="16" t="str">
        <f>IFERROR(VLOOKUP(C15,SRA!B:T,5,0),"")</f>
        <v>GESTOR DE APOIO TEC.</v>
      </c>
      <c r="H15" s="12">
        <f>IFERROR(VLOOKUP(C15,SRA!B:T,18,0),"")</f>
        <v>293.70999999999998</v>
      </c>
      <c r="I15" s="12">
        <f>IFERROR(VLOOKUP(C15,SRA!B:T,19,0),"")</f>
        <v>1174.82</v>
      </c>
      <c r="J15" s="39">
        <f>IFERROR(VLOOKUP(C15,SETEMBRO!B:F,3,0),"0,00")</f>
        <v>1802.01</v>
      </c>
      <c r="K15" s="12">
        <f t="shared" si="0"/>
        <v>736.56999999999994</v>
      </c>
      <c r="L15" s="39">
        <f>IFERROR(VLOOKUP(C15,SETEMBRO!B:H,7,0),"0,00")</f>
        <v>1065.44</v>
      </c>
      <c r="M15" s="28" t="str">
        <f>IFERROR(VLOOKUP(C15,FÉRIAS!C:D,2,0),"")</f>
        <v/>
      </c>
      <c r="N15" s="23" t="str">
        <f>IFERROR(VLOOKUP(C15,Plan2!B:C,2,0),"")</f>
        <v/>
      </c>
    </row>
    <row r="16" spans="2:14" s="23" customFormat="1">
      <c r="B16" s="16">
        <f t="shared" si="1"/>
        <v>8</v>
      </c>
      <c r="C16" s="32">
        <v>2507</v>
      </c>
      <c r="D16" s="33" t="s">
        <v>162</v>
      </c>
      <c r="E16" s="16" t="str">
        <f>IFERROR(VLOOKUP(C16,SRA!B:T,8,0),"")</f>
        <v>COM</v>
      </c>
      <c r="F16" s="22" t="s">
        <v>502</v>
      </c>
      <c r="G16" s="16" t="str">
        <f>IFERROR(VLOOKUP(C16,SRA!B:T,5,0),"")</f>
        <v>GESTOR DE APOIO TEC.</v>
      </c>
      <c r="H16" s="12">
        <f>IFERROR(VLOOKUP(C16,SRA!B:T,18,0),"")</f>
        <v>293.70999999999998</v>
      </c>
      <c r="I16" s="12">
        <f>IFERROR(VLOOKUP(C16,SRA!B:T,19,0),"")</f>
        <v>1174.82</v>
      </c>
      <c r="J16" s="39">
        <f>IFERROR(VLOOKUP(C16,SETEMBRO!B:F,3,0),"0,00")</f>
        <v>1468.53</v>
      </c>
      <c r="K16" s="12">
        <f t="shared" si="0"/>
        <v>332.03</v>
      </c>
      <c r="L16" s="39">
        <f>IFERROR(VLOOKUP(C16,SETEMBRO!B:H,7,0),"0,00")</f>
        <v>1136.5</v>
      </c>
      <c r="M16" s="28" t="str">
        <f>IFERROR(VLOOKUP(C16,FÉRIAS!C:D,2,0),"")</f>
        <v/>
      </c>
      <c r="N16" s="23" t="str">
        <f>IFERROR(VLOOKUP(C16,Plan2!B:C,2,0),"")</f>
        <v/>
      </c>
    </row>
    <row r="17" spans="2:14" s="23" customFormat="1">
      <c r="B17" s="16">
        <f t="shared" si="1"/>
        <v>9</v>
      </c>
      <c r="C17" s="32">
        <v>2508</v>
      </c>
      <c r="D17" s="36" t="s">
        <v>163</v>
      </c>
      <c r="E17" s="16" t="str">
        <f>IFERROR(VLOOKUP(C17,SRA!B:T,8,0),"")</f>
        <v>COM</v>
      </c>
      <c r="F17" s="22" t="s">
        <v>502</v>
      </c>
      <c r="G17" s="16" t="str">
        <f>IFERROR(VLOOKUP(C17,SRA!B:T,5,0),"")</f>
        <v>GERENTE ADM.</v>
      </c>
      <c r="H17" s="12">
        <f>IFERROR(VLOOKUP(C17,SRA!B:T,18,0),"")</f>
        <v>636.36</v>
      </c>
      <c r="I17" s="12">
        <f>IFERROR(VLOOKUP(C17,SRA!B:T,19,0),"")</f>
        <v>2545.4699999999998</v>
      </c>
      <c r="J17" s="39">
        <f>IFERROR(VLOOKUP(C17,SETEMBRO!B:F,3,0),"0,00")</f>
        <v>3181.83</v>
      </c>
      <c r="K17" s="12">
        <f t="shared" si="0"/>
        <v>929.65999999999985</v>
      </c>
      <c r="L17" s="39">
        <f>IFERROR(VLOOKUP(C17,SETEMBRO!B:H,7,0),"0,00")</f>
        <v>2252.17</v>
      </c>
      <c r="M17" s="28" t="str">
        <f>IFERROR(VLOOKUP(C17,FÉRIAS!C:D,2,0),"")</f>
        <v/>
      </c>
      <c r="N17" s="23" t="str">
        <f>IFERROR(VLOOKUP(C17,Plan2!B:C,2,0),"")</f>
        <v/>
      </c>
    </row>
    <row r="18" spans="2:14" s="23" customFormat="1">
      <c r="B18" s="16">
        <f t="shared" si="1"/>
        <v>10</v>
      </c>
      <c r="C18" s="32">
        <v>2509</v>
      </c>
      <c r="D18" s="33" t="s">
        <v>164</v>
      </c>
      <c r="E18" s="16" t="str">
        <f>IFERROR(VLOOKUP(C18,SRA!B:T,8,0),"")</f>
        <v>COM</v>
      </c>
      <c r="F18" s="22" t="s">
        <v>502</v>
      </c>
      <c r="G18" s="16" t="str">
        <f>IFERROR(VLOOKUP(C18,SRA!B:T,5,0),"")</f>
        <v>GESTOR DE APOIO TEC.</v>
      </c>
      <c r="H18" s="12">
        <f>IFERROR(VLOOKUP(C18,SRA!B:T,18,0),"")</f>
        <v>293.70999999999998</v>
      </c>
      <c r="I18" s="12">
        <f>IFERROR(VLOOKUP(C18,SRA!B:T,19,0),"")</f>
        <v>1174.82</v>
      </c>
      <c r="J18" s="39">
        <f>IFERROR(VLOOKUP(C18,SETEMBRO!B:F,3,0),"0,00")</f>
        <v>1468.53</v>
      </c>
      <c r="K18" s="12">
        <f t="shared" si="0"/>
        <v>1010.52</v>
      </c>
      <c r="L18" s="39">
        <f>IFERROR(VLOOKUP(C18,SETEMBRO!B:H,7,0),"0,00")</f>
        <v>458.01</v>
      </c>
      <c r="M18" s="28" t="str">
        <f>IFERROR(VLOOKUP(C18,FÉRIAS!C:D,2,0),"")</f>
        <v/>
      </c>
      <c r="N18" s="23" t="str">
        <f>IFERROR(VLOOKUP(C18,Plan2!B:C,2,0),"")</f>
        <v/>
      </c>
    </row>
    <row r="19" spans="2:14" s="79" customFormat="1">
      <c r="B19" s="16">
        <f t="shared" si="1"/>
        <v>11</v>
      </c>
      <c r="C19" s="32">
        <v>3081</v>
      </c>
      <c r="D19" s="33" t="s">
        <v>305</v>
      </c>
      <c r="E19" s="16" t="str">
        <f>IFERROR(VLOOKUP(C19,SRA!B:T,8,0),"")</f>
        <v>COM</v>
      </c>
      <c r="F19" s="22" t="s">
        <v>502</v>
      </c>
      <c r="G19" s="16" t="str">
        <f>IFERROR(VLOOKUP(C19,SRA!B:T,5,0),"")</f>
        <v>GESTOR DE APOIO ADM.</v>
      </c>
      <c r="H19" s="12">
        <f>IFERROR(VLOOKUP(C19,SRA!B:T,18,0),"")</f>
        <v>293.70999999999998</v>
      </c>
      <c r="I19" s="12">
        <f>IFERROR(VLOOKUP(C19,SRA!B:T,19,0),"")</f>
        <v>1174.82</v>
      </c>
      <c r="J19" s="39">
        <f>IFERROR(VLOOKUP(C19,SETEMBRO!B:F,3,0),"0,00")</f>
        <v>1468.53</v>
      </c>
      <c r="K19" s="12">
        <f t="shared" si="0"/>
        <v>318.3599999999999</v>
      </c>
      <c r="L19" s="39">
        <f>IFERROR(VLOOKUP(C19,SETEMBRO!B:H,7,0),"0,00")</f>
        <v>1150.17</v>
      </c>
      <c r="M19" s="28" t="str">
        <f>IFERROR(VLOOKUP(C19,FÉRIAS!C:D,2,0),"")</f>
        <v/>
      </c>
      <c r="N19" s="23" t="str">
        <f>IFERROR(VLOOKUP(C19,Plan2!B:C,2,0),"")</f>
        <v/>
      </c>
    </row>
    <row r="20" spans="2:14" s="79" customFormat="1">
      <c r="B20" s="16">
        <f t="shared" si="1"/>
        <v>12</v>
      </c>
      <c r="C20" s="32">
        <v>3092</v>
      </c>
      <c r="D20" s="33" t="s">
        <v>308</v>
      </c>
      <c r="E20" s="16" t="str">
        <f>IFERROR(VLOOKUP(C20,SRA!B:T,8,0),"")</f>
        <v>COM</v>
      </c>
      <c r="F20" s="22" t="s">
        <v>502</v>
      </c>
      <c r="G20" s="16" t="str">
        <f>IFERROR(VLOOKUP(C20,SRA!B:T,5,0),"")</f>
        <v>DIR TEC INDUSTRIAL</v>
      </c>
      <c r="H20" s="12">
        <f>IFERROR(VLOOKUP(C20,SRA!B:T,18,0),"")</f>
        <v>4196.22</v>
      </c>
      <c r="I20" s="12">
        <f>IFERROR(VLOOKUP(C20,SRA!B:T,19,0),"")</f>
        <v>16784.88</v>
      </c>
      <c r="J20" s="39">
        <f>IFERROR(VLOOKUP(C20,SETEMBRO!B:F,3,0),"0,00")</f>
        <v>20981.1</v>
      </c>
      <c r="K20" s="12">
        <f t="shared" si="0"/>
        <v>5691.6299999999992</v>
      </c>
      <c r="L20" s="39">
        <f>IFERROR(VLOOKUP(C20,SETEMBRO!B:H,7,0),"0,00")</f>
        <v>15289.47</v>
      </c>
      <c r="M20" s="28" t="str">
        <f>IFERROR(VLOOKUP(C20,FÉRIAS!C:D,2,0),"")</f>
        <v/>
      </c>
      <c r="N20" s="23" t="str">
        <f>IFERROR(VLOOKUP(C20,Plan2!B:C,2,0),"")</f>
        <v/>
      </c>
    </row>
    <row r="21" spans="2:14" s="79" customFormat="1">
      <c r="B21" s="16">
        <f t="shared" si="1"/>
        <v>13</v>
      </c>
      <c r="C21" s="32">
        <v>3201</v>
      </c>
      <c r="D21" s="33" t="s">
        <v>338</v>
      </c>
      <c r="E21" s="16" t="str">
        <f>IFERROR(VLOOKUP(C21,SRA!B:T,8,0),"")</f>
        <v>COM</v>
      </c>
      <c r="F21" s="22" t="s">
        <v>502</v>
      </c>
      <c r="G21" s="16" t="str">
        <f>IFERROR(VLOOKUP(C21,SRA!B:T,5,0),"")</f>
        <v>GESTOR DE APOIO ADM.</v>
      </c>
      <c r="H21" s="12">
        <f>IFERROR(VLOOKUP(C21,SRA!B:T,18,0),"")</f>
        <v>293.70999999999998</v>
      </c>
      <c r="I21" s="12">
        <f>IFERROR(VLOOKUP(C21,SRA!B:T,19,0),"")</f>
        <v>1174.82</v>
      </c>
      <c r="J21" s="39">
        <f>IFERROR(VLOOKUP(C21,SETEMBRO!B:F,3,0),"0,00")</f>
        <v>1468.53</v>
      </c>
      <c r="K21" s="12">
        <f t="shared" si="0"/>
        <v>274.89999999999986</v>
      </c>
      <c r="L21" s="39">
        <f>IFERROR(VLOOKUP(C21,SETEMBRO!B:H,7,0),"0,00")</f>
        <v>1193.6300000000001</v>
      </c>
      <c r="M21" s="28" t="str">
        <f>IFERROR(VLOOKUP(C21,FÉRIAS!C:D,2,0),"")</f>
        <v/>
      </c>
      <c r="N21" s="23" t="str">
        <f>IFERROR(VLOOKUP(C21,Plan2!B:C,2,0),"")</f>
        <v/>
      </c>
    </row>
    <row r="22" spans="2:14" s="23" customFormat="1">
      <c r="B22" s="16">
        <f t="shared" si="1"/>
        <v>14</v>
      </c>
      <c r="C22" s="32">
        <v>3206</v>
      </c>
      <c r="D22" s="33" t="s">
        <v>339</v>
      </c>
      <c r="E22" s="16" t="str">
        <f>IFERROR(VLOOKUP(C22,SRA!B:T,8,0),"")</f>
        <v>COM</v>
      </c>
      <c r="F22" s="22" t="s">
        <v>516</v>
      </c>
      <c r="G22" s="16" t="str">
        <f>IFERROR(VLOOKUP(C22,SRA!B:T,5,0),"")</f>
        <v>COORD ENG PROJ OBR</v>
      </c>
      <c r="H22" s="12">
        <f>IFERROR(VLOOKUP(C22,SRA!B:T,18,0),"")</f>
        <v>0</v>
      </c>
      <c r="I22" s="12">
        <f>IFERROR(VLOOKUP(C22,SRA!B:T,19,0),"")</f>
        <v>6657.79</v>
      </c>
      <c r="J22" s="39">
        <f>IFERROR(VLOOKUP(C22,SETEMBRO!B:F,3,0),"0,00")</f>
        <v>8359.23</v>
      </c>
      <c r="K22" s="12">
        <f t="shared" si="0"/>
        <v>5293.619999999999</v>
      </c>
      <c r="L22" s="39">
        <f>IFERROR(VLOOKUP(C22,SETEMBRO!B:H,7,0),"0,00")</f>
        <v>3065.61</v>
      </c>
      <c r="M22" s="28" t="str">
        <f>IFERROR(VLOOKUP(C22,FÉRIAS!C:D,2,0),"")</f>
        <v>MARCELO JOSE XIMENES MENELAU</v>
      </c>
      <c r="N22" s="23" t="str">
        <f>IFERROR(VLOOKUP(C22,Plan2!B:C,2,0),"")</f>
        <v/>
      </c>
    </row>
    <row r="23" spans="2:14" s="23" customFormat="1">
      <c r="B23" s="16">
        <f t="shared" si="1"/>
        <v>15</v>
      </c>
      <c r="C23" s="32">
        <v>3208</v>
      </c>
      <c r="D23" s="33" t="s">
        <v>340</v>
      </c>
      <c r="E23" s="16" t="str">
        <f>IFERROR(VLOOKUP(C23,SRA!B:T,8,0),"")</f>
        <v>COM</v>
      </c>
      <c r="F23" s="22" t="s">
        <v>502</v>
      </c>
      <c r="G23" s="16" t="str">
        <f>IFERROR(VLOOKUP(C23,SRA!B:T,5,0),"")</f>
        <v>GESTOR DE DESENV.</v>
      </c>
      <c r="H23" s="12">
        <f>IFERROR(VLOOKUP(C23,SRA!B:T,18,0),"")</f>
        <v>881.12</v>
      </c>
      <c r="I23" s="12">
        <f>IFERROR(VLOOKUP(C23,SRA!B:T,19,0),"")</f>
        <v>3524.49</v>
      </c>
      <c r="J23" s="39">
        <f>IFERROR(VLOOKUP(C23,SETEMBRO!B:F,3,0),"0,00")</f>
        <v>4405.6099999999997</v>
      </c>
      <c r="K23" s="12">
        <f t="shared" si="0"/>
        <v>709.26999999999953</v>
      </c>
      <c r="L23" s="39">
        <f>IFERROR(VLOOKUP(C23,SETEMBRO!B:H,7,0),"0,00")</f>
        <v>3696.34</v>
      </c>
      <c r="M23" s="28" t="str">
        <f>IFERROR(VLOOKUP(C23,FÉRIAS!C:D,2,0),"")</f>
        <v/>
      </c>
      <c r="N23" s="23" t="str">
        <f>IFERROR(VLOOKUP(C23,Plan2!B:C,2,0),"")</f>
        <v/>
      </c>
    </row>
    <row r="24" spans="2:14" s="23" customFormat="1">
      <c r="B24" s="16">
        <f t="shared" si="1"/>
        <v>16</v>
      </c>
      <c r="C24" s="32">
        <v>3220</v>
      </c>
      <c r="D24" s="33" t="s">
        <v>341</v>
      </c>
      <c r="E24" s="16" t="str">
        <f>IFERROR(VLOOKUP(C24,SRA!B:T,8,0),"")</f>
        <v>COM</v>
      </c>
      <c r="F24" s="22" t="s">
        <v>502</v>
      </c>
      <c r="G24" s="16" t="str">
        <f>IFERROR(VLOOKUP(C24,SRA!B:T,5,0),"")</f>
        <v>COORD. RESP. SOCIAL</v>
      </c>
      <c r="H24" s="12">
        <f>IFERROR(VLOOKUP(C24,SRA!B:T,18,0),"")</f>
        <v>1664.45</v>
      </c>
      <c r="I24" s="12">
        <f>IFERROR(VLOOKUP(C24,SRA!B:T,19,0),"")</f>
        <v>6657.79</v>
      </c>
      <c r="J24" s="39">
        <f>IFERROR(VLOOKUP(C24,SETEMBRO!B:F,3,0),"0,00")</f>
        <v>8322.24</v>
      </c>
      <c r="K24" s="12">
        <f t="shared" si="0"/>
        <v>2022.9300000000003</v>
      </c>
      <c r="L24" s="39">
        <f>IFERROR(VLOOKUP(C24,SETEMBRO!B:H,7,0),"0,00")</f>
        <v>6299.3099999999995</v>
      </c>
      <c r="M24" s="28" t="str">
        <f>IFERROR(VLOOKUP(C24,FÉRIAS!C:D,2,0),"")</f>
        <v/>
      </c>
      <c r="N24" s="23" t="str">
        <f>IFERROR(VLOOKUP(C24,Plan2!B:C,2,0),"")</f>
        <v/>
      </c>
    </row>
    <row r="25" spans="2:14" s="23" customFormat="1">
      <c r="B25" s="16">
        <f t="shared" si="1"/>
        <v>17</v>
      </c>
      <c r="C25" s="32">
        <v>3221</v>
      </c>
      <c r="D25" s="33" t="s">
        <v>342</v>
      </c>
      <c r="E25" s="16" t="str">
        <f>IFERROR(VLOOKUP(C25,SRA!B:T,8,0),"")</f>
        <v>COM</v>
      </c>
      <c r="F25" s="22" t="s">
        <v>502</v>
      </c>
      <c r="G25" s="16" t="str">
        <f>IFERROR(VLOOKUP(C25,SRA!B:T,5,0),"")</f>
        <v>SECRETARIA</v>
      </c>
      <c r="H25" s="12">
        <f>IFERROR(VLOOKUP(C25,SRA!B:T,18,0),"")</f>
        <v>391.6</v>
      </c>
      <c r="I25" s="12">
        <f>IFERROR(VLOOKUP(C25,SRA!B:T,19,0),"")</f>
        <v>3016.44</v>
      </c>
      <c r="J25" s="39">
        <f>IFERROR(VLOOKUP(C25,SETEMBRO!B:F,3,0),"0,00")</f>
        <v>3507.54</v>
      </c>
      <c r="K25" s="12">
        <f t="shared" si="0"/>
        <v>1374.56</v>
      </c>
      <c r="L25" s="39">
        <f>IFERROR(VLOOKUP(C25,SETEMBRO!B:H,7,0),"0,00")</f>
        <v>2132.98</v>
      </c>
      <c r="M25" s="28" t="str">
        <f>IFERROR(VLOOKUP(C25,FÉRIAS!C:D,2,0),"")</f>
        <v/>
      </c>
      <c r="N25" s="23" t="str">
        <f>IFERROR(VLOOKUP(C25,Plan2!B:C,2,0),"")</f>
        <v/>
      </c>
    </row>
    <row r="26" spans="2:14" s="23" customFormat="1">
      <c r="B26" s="16">
        <f t="shared" si="1"/>
        <v>18</v>
      </c>
      <c r="C26" s="32">
        <v>3245</v>
      </c>
      <c r="D26" s="33" t="s">
        <v>350</v>
      </c>
      <c r="E26" s="16" t="str">
        <f>IFERROR(VLOOKUP(C26,SRA!B:T,8,0),"")</f>
        <v>COM</v>
      </c>
      <c r="F26" s="22" t="s">
        <v>502</v>
      </c>
      <c r="G26" s="16" t="str">
        <f>IFERROR(VLOOKUP(C26,SRA!B:T,5,0),"")</f>
        <v>SUPERINTENDENTE ADM.</v>
      </c>
      <c r="H26" s="12">
        <f>IFERROR(VLOOKUP(C26,SRA!B:T,18,0),"")</f>
        <v>1811.32</v>
      </c>
      <c r="I26" s="12">
        <f>IFERROR(VLOOKUP(C26,SRA!B:T,19,0),"")</f>
        <v>8695.23</v>
      </c>
      <c r="J26" s="39">
        <f>IFERROR(VLOOKUP(C26,SETEMBRO!B:F,3,0),"0,00")</f>
        <v>10506.55</v>
      </c>
      <c r="K26" s="12">
        <f t="shared" si="0"/>
        <v>3378.3199999999997</v>
      </c>
      <c r="L26" s="39">
        <f>IFERROR(VLOOKUP(C26,SETEMBRO!B:H,7,0),"0,00")</f>
        <v>7128.23</v>
      </c>
      <c r="M26" s="28" t="str">
        <f>IFERROR(VLOOKUP(C26,FÉRIAS!C:D,2,0),"")</f>
        <v/>
      </c>
      <c r="N26" s="23" t="str">
        <f>IFERROR(VLOOKUP(C26,Plan2!B:C,2,0),"")</f>
        <v/>
      </c>
    </row>
    <row r="27" spans="2:14" s="23" customFormat="1">
      <c r="B27" s="16">
        <f t="shared" si="1"/>
        <v>19</v>
      </c>
      <c r="C27" s="32">
        <v>3247</v>
      </c>
      <c r="D27" s="33" t="s">
        <v>351</v>
      </c>
      <c r="E27" s="16" t="str">
        <f>IFERROR(VLOOKUP(C27,SRA!B:T,8,0),"")</f>
        <v>COM</v>
      </c>
      <c r="F27" s="22" t="s">
        <v>502</v>
      </c>
      <c r="G27" s="16" t="str">
        <f>IFERROR(VLOOKUP(C27,SRA!B:T,5,0),"")</f>
        <v>CHEFE DE GABINETE</v>
      </c>
      <c r="H27" s="12">
        <f>IFERROR(VLOOKUP(C27,SRA!B:T,18,0),"")</f>
        <v>1811.32</v>
      </c>
      <c r="I27" s="12">
        <f>IFERROR(VLOOKUP(C27,SRA!B:T,19,0),"")</f>
        <v>7245.23</v>
      </c>
      <c r="J27" s="39">
        <f>IFERROR(VLOOKUP(C27,SETEMBRO!B:F,3,0),"0,00")</f>
        <v>9357.93</v>
      </c>
      <c r="K27" s="12">
        <f t="shared" si="0"/>
        <v>2269.5100000000002</v>
      </c>
      <c r="L27" s="39">
        <f>IFERROR(VLOOKUP(C27,SETEMBRO!B:H,7,0),"0,00")</f>
        <v>7088.42</v>
      </c>
      <c r="M27" s="28" t="str">
        <f>IFERROR(VLOOKUP(C27,FÉRIAS!C:D,2,0),"")</f>
        <v/>
      </c>
      <c r="N27" s="23" t="str">
        <f>IFERROR(VLOOKUP(C27,Plan2!B:C,2,0),"")</f>
        <v/>
      </c>
    </row>
    <row r="28" spans="2:14" s="23" customFormat="1">
      <c r="B28" s="16">
        <f t="shared" si="1"/>
        <v>20</v>
      </c>
      <c r="C28" s="32">
        <v>3249</v>
      </c>
      <c r="D28" s="33" t="s">
        <v>352</v>
      </c>
      <c r="E28" s="16" t="str">
        <f>IFERROR(VLOOKUP(C28,SRA!B:T,8,0),"")</f>
        <v>COM</v>
      </c>
      <c r="F28" s="22" t="s">
        <v>516</v>
      </c>
      <c r="G28" s="16" t="str">
        <f>IFERROR(VLOOKUP(C28,SRA!B:T,5,0),"")</f>
        <v>ASSESSOR DIRETORIA</v>
      </c>
      <c r="H28" s="12">
        <f>IFERROR(VLOOKUP(C28,SRA!B:T,18,0),"")</f>
        <v>979.03</v>
      </c>
      <c r="I28" s="12">
        <f>IFERROR(VLOOKUP(C28,SRA!B:T,19,0),"")</f>
        <v>3916.1</v>
      </c>
      <c r="J28" s="39">
        <f>IFERROR(VLOOKUP(C28,SETEMBRO!B:F,3,0),"0,00")</f>
        <v>5203.57</v>
      </c>
      <c r="K28" s="12">
        <f t="shared" si="0"/>
        <v>2249.04</v>
      </c>
      <c r="L28" s="39">
        <f>IFERROR(VLOOKUP(C28,SETEMBRO!B:H,7,0),"0,00")</f>
        <v>2954.5299999999997</v>
      </c>
      <c r="M28" s="28" t="str">
        <f>IFERROR(VLOOKUP(C28,FÉRIAS!C:D,2,0),"")</f>
        <v>LUCIANA MARIA BASTO DE AQUINO</v>
      </c>
      <c r="N28" s="23" t="str">
        <f>IFERROR(VLOOKUP(C28,Plan2!B:C,2,0),"")</f>
        <v/>
      </c>
    </row>
    <row r="29" spans="2:14" s="23" customFormat="1">
      <c r="B29" s="16">
        <f t="shared" si="1"/>
        <v>21</v>
      </c>
      <c r="C29" s="32">
        <v>3250</v>
      </c>
      <c r="D29" s="33" t="s">
        <v>353</v>
      </c>
      <c r="E29" s="16" t="str">
        <f>IFERROR(VLOOKUP(C29,SRA!B:T,8,0),"")</f>
        <v>COM</v>
      </c>
      <c r="F29" s="22" t="s">
        <v>516</v>
      </c>
      <c r="G29" s="16" t="str">
        <f>IFERROR(VLOOKUP(C29,SRA!B:T,5,0),"")</f>
        <v>GESTOR DE DESENV.</v>
      </c>
      <c r="H29" s="12">
        <f>IFERROR(VLOOKUP(C29,SRA!B:T,18,0),"")</f>
        <v>881.12</v>
      </c>
      <c r="I29" s="12">
        <f>IFERROR(VLOOKUP(C29,SRA!B:T,19,0),"")</f>
        <v>3524.49</v>
      </c>
      <c r="J29" s="39">
        <f>IFERROR(VLOOKUP(C29,SETEMBRO!B:F,3,0),"0,00")</f>
        <v>5179.7299999999996</v>
      </c>
      <c r="K29" s="12">
        <f t="shared" si="0"/>
        <v>3185.4799999999996</v>
      </c>
      <c r="L29" s="39">
        <f>IFERROR(VLOOKUP(C29,SETEMBRO!B:H,7,0),"0,00")</f>
        <v>1994.25</v>
      </c>
      <c r="M29" s="28" t="str">
        <f>IFERROR(VLOOKUP(C29,FÉRIAS!C:D,2,0),"")</f>
        <v>GERMANA DE MELO LOBO FREIRE</v>
      </c>
      <c r="N29" s="23" t="str">
        <f>IFERROR(VLOOKUP(C29,Plan2!B:C,2,0),"")</f>
        <v/>
      </c>
    </row>
    <row r="30" spans="2:14" s="23" customFormat="1">
      <c r="B30" s="16">
        <f t="shared" si="1"/>
        <v>22</v>
      </c>
      <c r="C30" s="32">
        <v>3256</v>
      </c>
      <c r="D30" s="33" t="s">
        <v>354</v>
      </c>
      <c r="E30" s="16" t="str">
        <f>IFERROR(VLOOKUP(C30,SRA!B:T,8,0),"")</f>
        <v>COM</v>
      </c>
      <c r="F30" s="22" t="s">
        <v>502</v>
      </c>
      <c r="G30" s="16" t="str">
        <f>IFERROR(VLOOKUP(C30,SRA!B:T,5,0),"")</f>
        <v>ASSESSOR DIRETORIA</v>
      </c>
      <c r="H30" s="12">
        <f>IFERROR(VLOOKUP(C30,SRA!B:T,18,0),"")</f>
        <v>979.03</v>
      </c>
      <c r="I30" s="12">
        <f>IFERROR(VLOOKUP(C30,SRA!B:T,19,0),"")</f>
        <v>3916.1</v>
      </c>
      <c r="J30" s="39">
        <f>IFERROR(VLOOKUP(C30,SETEMBRO!B:F,3,0),"0,00")</f>
        <v>4895.13</v>
      </c>
      <c r="K30" s="12">
        <f t="shared" si="0"/>
        <v>1678.25</v>
      </c>
      <c r="L30" s="39">
        <f>IFERROR(VLOOKUP(C30,SETEMBRO!B:H,7,0),"0,00")</f>
        <v>3216.88</v>
      </c>
      <c r="M30" s="28" t="str">
        <f>IFERROR(VLOOKUP(C30,FÉRIAS!C:D,2,0),"")</f>
        <v/>
      </c>
      <c r="N30" s="23" t="str">
        <f>IFERROR(VLOOKUP(C30,Plan2!B:C,2,0),"")</f>
        <v/>
      </c>
    </row>
    <row r="31" spans="2:14" s="23" customFormat="1">
      <c r="B31" s="16">
        <f t="shared" si="1"/>
        <v>23</v>
      </c>
      <c r="C31" s="32">
        <v>3263</v>
      </c>
      <c r="D31" s="33" t="s">
        <v>355</v>
      </c>
      <c r="E31" s="16" t="str">
        <f>IFERROR(VLOOKUP(C31,SRA!B:T,8,0),"")</f>
        <v>COM</v>
      </c>
      <c r="F31" s="22" t="s">
        <v>502</v>
      </c>
      <c r="G31" s="16" t="str">
        <f>IFERROR(VLOOKUP(C31,SRA!B:T,5,0),"")</f>
        <v>COORD LICITA CONTRAT</v>
      </c>
      <c r="H31" s="12">
        <f>IFERROR(VLOOKUP(C31,SRA!B:T,18,0),"")</f>
        <v>1664.45</v>
      </c>
      <c r="I31" s="12">
        <f>IFERROR(VLOOKUP(C31,SRA!B:T,19,0),"")</f>
        <v>6657.79</v>
      </c>
      <c r="J31" s="39">
        <f>IFERROR(VLOOKUP(C31,SETEMBRO!B:F,3,0),"0,00")</f>
        <v>8322.24</v>
      </c>
      <c r="K31" s="12">
        <f t="shared" si="0"/>
        <v>2114.54</v>
      </c>
      <c r="L31" s="39">
        <f>IFERROR(VLOOKUP(C31,SETEMBRO!B:H,7,0),"0,00")</f>
        <v>6207.7</v>
      </c>
      <c r="M31" s="28" t="str">
        <f>IFERROR(VLOOKUP(C31,FÉRIAS!C:D,2,0),"")</f>
        <v/>
      </c>
      <c r="N31" s="23" t="str">
        <f>IFERROR(VLOOKUP(C31,Plan2!B:C,2,0),"")</f>
        <v/>
      </c>
    </row>
    <row r="32" spans="2:14" s="23" customFormat="1">
      <c r="B32" s="16">
        <f t="shared" si="1"/>
        <v>24</v>
      </c>
      <c r="C32" s="32">
        <v>3283</v>
      </c>
      <c r="D32" s="33" t="s">
        <v>357</v>
      </c>
      <c r="E32" s="16" t="str">
        <f>IFERROR(VLOOKUP(C32,SRA!B:T,8,0),"")</f>
        <v>COM</v>
      </c>
      <c r="F32" s="22" t="s">
        <v>502</v>
      </c>
      <c r="G32" s="16" t="str">
        <f>IFERROR(VLOOKUP(C32,SRA!B:T,5,0),"")</f>
        <v>COORD. AP. TEC. INST</v>
      </c>
      <c r="H32" s="12">
        <f>IFERROR(VLOOKUP(C32,SRA!B:T,18,0),"")</f>
        <v>1664.45</v>
      </c>
      <c r="I32" s="12">
        <f>IFERROR(VLOOKUP(C32,SRA!B:T,19,0),"")</f>
        <v>6657.79</v>
      </c>
      <c r="J32" s="39">
        <f>IFERROR(VLOOKUP(C32,SETEMBRO!B:F,3,0),"0,00")</f>
        <v>8322.24</v>
      </c>
      <c r="K32" s="12">
        <f t="shared" si="0"/>
        <v>2022.9300000000003</v>
      </c>
      <c r="L32" s="39">
        <f>IFERROR(VLOOKUP(C32,SETEMBRO!B:H,7,0),"0,00")</f>
        <v>6299.3099999999995</v>
      </c>
      <c r="M32" s="28" t="str">
        <f>IFERROR(VLOOKUP(C32,FÉRIAS!C:D,2,0),"")</f>
        <v/>
      </c>
      <c r="N32" s="23" t="str">
        <f>IFERROR(VLOOKUP(C32,Plan2!B:C,2,0),"")</f>
        <v/>
      </c>
    </row>
    <row r="33" spans="2:14" s="23" customFormat="1">
      <c r="B33" s="16">
        <f t="shared" si="1"/>
        <v>25</v>
      </c>
      <c r="C33" s="32">
        <v>3289</v>
      </c>
      <c r="D33" s="33" t="s">
        <v>358</v>
      </c>
      <c r="E33" s="16" t="str">
        <f>IFERROR(VLOOKUP(C33,SRA!B:T,8,0),"")</f>
        <v>COM</v>
      </c>
      <c r="F33" s="22" t="s">
        <v>502</v>
      </c>
      <c r="G33" s="16" t="str">
        <f>IFERROR(VLOOKUP(C33,SRA!B:T,5,0),"")</f>
        <v>DIR. ADM. FINANCEIRO</v>
      </c>
      <c r="H33" s="12">
        <f>IFERROR(VLOOKUP(C33,SRA!B:T,18,0),"")</f>
        <v>4196.22</v>
      </c>
      <c r="I33" s="12">
        <f>IFERROR(VLOOKUP(C33,SRA!B:T,19,0),"")</f>
        <v>16784.88</v>
      </c>
      <c r="J33" s="39">
        <f>IFERROR(VLOOKUP(C33,SETEMBRO!B:F,3,0),"0,00")</f>
        <v>20981.1</v>
      </c>
      <c r="K33" s="12">
        <f t="shared" si="0"/>
        <v>5504.1099999999988</v>
      </c>
      <c r="L33" s="39">
        <f>IFERROR(VLOOKUP(C33,SETEMBRO!B:H,7,0),"0,00")</f>
        <v>15476.99</v>
      </c>
      <c r="M33" s="28" t="str">
        <f>IFERROR(VLOOKUP(C33,FÉRIAS!C:D,2,0),"")</f>
        <v/>
      </c>
      <c r="N33" s="23" t="str">
        <f>IFERROR(VLOOKUP(C33,Plan2!B:C,2,0),"")</f>
        <v/>
      </c>
    </row>
    <row r="34" spans="2:14" s="23" customFormat="1">
      <c r="B34" s="16">
        <f t="shared" si="1"/>
        <v>26</v>
      </c>
      <c r="C34" s="32">
        <v>3312</v>
      </c>
      <c r="D34" s="33" t="s">
        <v>359</v>
      </c>
      <c r="E34" s="16" t="str">
        <f>IFERROR(VLOOKUP(C34,SRA!B:T,8,0),"")</f>
        <v>COM</v>
      </c>
      <c r="F34" s="22" t="s">
        <v>502</v>
      </c>
      <c r="G34" s="16" t="str">
        <f>IFERROR(VLOOKUP(C34,SRA!B:T,5,0),"")</f>
        <v>COORD. DE VENDAS</v>
      </c>
      <c r="H34" s="12">
        <f>IFERROR(VLOOKUP(C34,SRA!B:T,18,0),"")</f>
        <v>1664.45</v>
      </c>
      <c r="I34" s="12">
        <f>IFERROR(VLOOKUP(C34,SRA!B:T,19,0),"")</f>
        <v>6657.79</v>
      </c>
      <c r="J34" s="39">
        <f>IFERROR(VLOOKUP(C34,SETEMBRO!B:F,3,0),"0,00")</f>
        <v>8322.24</v>
      </c>
      <c r="K34" s="12">
        <f t="shared" si="0"/>
        <v>2022.9300000000003</v>
      </c>
      <c r="L34" s="39">
        <f>IFERROR(VLOOKUP(C34,SETEMBRO!B:H,7,0),"0,00")</f>
        <v>6299.3099999999995</v>
      </c>
      <c r="M34" s="28" t="str">
        <f>IFERROR(VLOOKUP(C34,FÉRIAS!C:D,2,0),"")</f>
        <v/>
      </c>
      <c r="N34" s="23" t="str">
        <f>IFERROR(VLOOKUP(C34,Plan2!B:C,2,0),"")</f>
        <v/>
      </c>
    </row>
    <row r="35" spans="2:14" s="23" customFormat="1">
      <c r="B35" s="16">
        <f t="shared" si="1"/>
        <v>27</v>
      </c>
      <c r="C35" s="32">
        <v>3314</v>
      </c>
      <c r="D35" s="33" t="s">
        <v>360</v>
      </c>
      <c r="E35" s="16" t="str">
        <f>IFERROR(VLOOKUP(C35,SRA!B:T,8,0),"")</f>
        <v>COM</v>
      </c>
      <c r="F35" s="22" t="s">
        <v>502</v>
      </c>
      <c r="G35" s="16" t="str">
        <f>IFERROR(VLOOKUP(C35,SRA!B:T,5,0),"")</f>
        <v>ASSESSOR DIRETORIA</v>
      </c>
      <c r="H35" s="12">
        <f>IFERROR(VLOOKUP(C35,SRA!B:T,18,0),"")</f>
        <v>979.03</v>
      </c>
      <c r="I35" s="12">
        <f>IFERROR(VLOOKUP(C35,SRA!B:T,19,0),"")</f>
        <v>3916.1</v>
      </c>
      <c r="J35" s="39">
        <f>IFERROR(VLOOKUP(C35,SETEMBRO!B:F,3,0),"0,00")</f>
        <v>4895.13</v>
      </c>
      <c r="K35" s="12">
        <f t="shared" si="0"/>
        <v>2271.54</v>
      </c>
      <c r="L35" s="39">
        <f>IFERROR(VLOOKUP(C35,SETEMBRO!B:H,7,0),"0,00")</f>
        <v>2623.59</v>
      </c>
      <c r="M35" s="28" t="str">
        <f>IFERROR(VLOOKUP(C35,FÉRIAS!C:D,2,0),"")</f>
        <v/>
      </c>
      <c r="N35" s="23" t="str">
        <f>IFERROR(VLOOKUP(C35,Plan2!B:C,2,0),"")</f>
        <v/>
      </c>
    </row>
    <row r="36" spans="2:14" s="23" customFormat="1">
      <c r="B36" s="16">
        <f t="shared" si="1"/>
        <v>28</v>
      </c>
      <c r="C36" s="32">
        <v>3316</v>
      </c>
      <c r="D36" s="33" t="s">
        <v>361</v>
      </c>
      <c r="E36" s="16" t="str">
        <f>IFERROR(VLOOKUP(C36,SRA!B:T,8,0),"")</f>
        <v>COM</v>
      </c>
      <c r="F36" s="22" t="s">
        <v>516</v>
      </c>
      <c r="G36" s="16" t="str">
        <f>IFERROR(VLOOKUP(C36,SRA!B:T,5,0),"")</f>
        <v>GESTOR DE APOIO TEC.</v>
      </c>
      <c r="H36" s="12">
        <f>IFERROR(VLOOKUP(C36,SRA!B:T,18,0),"")</f>
        <v>293.70999999999998</v>
      </c>
      <c r="I36" s="12">
        <f>IFERROR(VLOOKUP(C36,SRA!B:T,19,0),"")</f>
        <v>1174.82</v>
      </c>
      <c r="J36" s="39">
        <f>IFERROR(VLOOKUP(C36,SETEMBRO!B:F,3,0),"0,00")</f>
        <v>1713.3</v>
      </c>
      <c r="K36" s="12">
        <f t="shared" si="0"/>
        <v>1116.1500000000001</v>
      </c>
      <c r="L36" s="39">
        <f>IFERROR(VLOOKUP(C36,SETEMBRO!B:H,7,0),"0,00")</f>
        <v>597.15</v>
      </c>
      <c r="M36" s="28" t="str">
        <f>IFERROR(VLOOKUP(C36,FÉRIAS!C:D,2,0),"")</f>
        <v>MAYARA CRISTINA NUNES DE LIRA</v>
      </c>
      <c r="N36" s="23" t="str">
        <f>IFERROR(VLOOKUP(C36,Plan2!B:C,2,0),"")</f>
        <v/>
      </c>
    </row>
    <row r="37" spans="2:14" s="23" customFormat="1">
      <c r="B37" s="16">
        <f t="shared" si="1"/>
        <v>29</v>
      </c>
      <c r="C37" s="32">
        <v>3319</v>
      </c>
      <c r="D37" s="65" t="s">
        <v>363</v>
      </c>
      <c r="E37" s="16" t="str">
        <f>IFERROR(VLOOKUP(C37,SRA!B:T,8,0),"")</f>
        <v>COM</v>
      </c>
      <c r="F37" s="22" t="s">
        <v>502</v>
      </c>
      <c r="G37" s="16" t="str">
        <f>IFERROR(VLOOKUP(C37,SRA!B:T,5,0),"")</f>
        <v>GESTOR DE APOIO ADM.</v>
      </c>
      <c r="H37" s="12">
        <f>IFERROR(VLOOKUP(C37,SRA!B:T,18,0),"")</f>
        <v>293.70999999999998</v>
      </c>
      <c r="I37" s="12">
        <f>IFERROR(VLOOKUP(C37,SRA!B:T,19,0),"")</f>
        <v>1174.82</v>
      </c>
      <c r="J37" s="39">
        <f>IFERROR(VLOOKUP(C37,SETEMBRO!B:F,3,0),"0,00")</f>
        <v>5192.76</v>
      </c>
      <c r="K37" s="12">
        <f t="shared" si="0"/>
        <v>1364.0500000000002</v>
      </c>
      <c r="L37" s="39">
        <f>IFERROR(VLOOKUP(C37,SETEMBRO!B:H,7,0),"0,00")</f>
        <v>3828.71</v>
      </c>
      <c r="M37" s="28" t="str">
        <f>IFERROR(VLOOKUP(C37,FÉRIAS!C:D,2,0),"")</f>
        <v/>
      </c>
      <c r="N37" s="23" t="str">
        <f>IFERROR(VLOOKUP(C37,Plan2!B:C,2,0),"")</f>
        <v/>
      </c>
    </row>
    <row r="38" spans="2:14" s="23" customFormat="1">
      <c r="B38" s="16">
        <f t="shared" si="1"/>
        <v>30</v>
      </c>
      <c r="C38" s="32">
        <v>3324</v>
      </c>
      <c r="D38" s="33" t="s">
        <v>365</v>
      </c>
      <c r="E38" s="16" t="str">
        <f>IFERROR(VLOOKUP(C38,SRA!B:T,8,0),"")</f>
        <v>COM</v>
      </c>
      <c r="F38" s="22" t="s">
        <v>502</v>
      </c>
      <c r="G38" s="16" t="str">
        <f>IFERROR(VLOOKUP(C38,SRA!B:T,5,0),"")</f>
        <v>SUP. JURIDICO</v>
      </c>
      <c r="H38" s="12">
        <f>IFERROR(VLOOKUP(C38,SRA!B:T,18,0),"")</f>
        <v>1811.32</v>
      </c>
      <c r="I38" s="12">
        <f>IFERROR(VLOOKUP(C38,SRA!B:T,19,0),"")</f>
        <v>7245.23</v>
      </c>
      <c r="J38" s="39">
        <f>IFERROR(VLOOKUP(C38,SETEMBRO!B:F,3,0),"0,00")</f>
        <v>9056.5499999999993</v>
      </c>
      <c r="K38" s="12">
        <f t="shared" si="0"/>
        <v>4397.9699999999993</v>
      </c>
      <c r="L38" s="39">
        <f>IFERROR(VLOOKUP(C38,SETEMBRO!B:H,7,0),"0,00")</f>
        <v>4658.58</v>
      </c>
      <c r="M38" s="28" t="str">
        <f>IFERROR(VLOOKUP(C38,FÉRIAS!C:D,2,0),"")</f>
        <v/>
      </c>
      <c r="N38" s="23" t="str">
        <f>IFERROR(VLOOKUP(C38,Plan2!B:C,2,0),"")</f>
        <v/>
      </c>
    </row>
    <row r="39" spans="2:14" s="23" customFormat="1">
      <c r="B39" s="16">
        <f t="shared" si="1"/>
        <v>31</v>
      </c>
      <c r="C39" s="32">
        <v>3325</v>
      </c>
      <c r="D39" s="33" t="s">
        <v>366</v>
      </c>
      <c r="E39" s="16" t="str">
        <f>IFERROR(VLOOKUP(C39,SRA!B:T,8,0),"")</f>
        <v>COM</v>
      </c>
      <c r="F39" s="22" t="s">
        <v>502</v>
      </c>
      <c r="G39" s="16" t="str">
        <f>IFERROR(VLOOKUP(C39,SRA!B:T,5,0),"")</f>
        <v>COORD.DE CONTABILIDA</v>
      </c>
      <c r="H39" s="12">
        <f>IFERROR(VLOOKUP(C39,SRA!B:T,18,0),"")</f>
        <v>1664.45</v>
      </c>
      <c r="I39" s="12">
        <f>IFERROR(VLOOKUP(C39,SRA!B:T,19,0),"")</f>
        <v>6657.79</v>
      </c>
      <c r="J39" s="39">
        <f>IFERROR(VLOOKUP(C39,SETEMBRO!B:F,3,0),"0,00")</f>
        <v>8322.24</v>
      </c>
      <c r="K39" s="12">
        <f t="shared" si="0"/>
        <v>4769.76</v>
      </c>
      <c r="L39" s="39">
        <f>IFERROR(VLOOKUP(C39,SETEMBRO!B:H,7,0),"0,00")</f>
        <v>3552.48</v>
      </c>
      <c r="M39" s="28" t="str">
        <f>IFERROR(VLOOKUP(C39,FÉRIAS!C:D,2,0),"")</f>
        <v/>
      </c>
      <c r="N39" s="23" t="str">
        <f>IFERROR(VLOOKUP(C39,Plan2!B:C,2,0),"")</f>
        <v/>
      </c>
    </row>
    <row r="40" spans="2:14" s="23" customFormat="1">
      <c r="B40" s="16">
        <f t="shared" si="1"/>
        <v>32</v>
      </c>
      <c r="C40" s="32">
        <v>3327</v>
      </c>
      <c r="D40" s="33" t="s">
        <v>367</v>
      </c>
      <c r="E40" s="16" t="str">
        <f>IFERROR(VLOOKUP(C40,SRA!B:T,8,0),"")</f>
        <v>COM</v>
      </c>
      <c r="F40" s="22" t="s">
        <v>502</v>
      </c>
      <c r="G40" s="16" t="str">
        <f>IFERROR(VLOOKUP(C40,SRA!B:T,5,0),"")</f>
        <v>COORD. SUPRIMENTOS</v>
      </c>
      <c r="H40" s="12">
        <f>IFERROR(VLOOKUP(C40,SRA!B:T,18,0),"")</f>
        <v>1664.45</v>
      </c>
      <c r="I40" s="12">
        <f>IFERROR(VLOOKUP(C40,SRA!B:T,19,0),"")</f>
        <v>6657.79</v>
      </c>
      <c r="J40" s="39">
        <f>IFERROR(VLOOKUP(C40,SETEMBRO!B:F,3,0),"0,00")</f>
        <v>8322.24</v>
      </c>
      <c r="K40" s="12">
        <f t="shared" si="0"/>
        <v>1970.79</v>
      </c>
      <c r="L40" s="39">
        <f>IFERROR(VLOOKUP(C40,SETEMBRO!B:H,7,0),"0,00")</f>
        <v>6351.45</v>
      </c>
      <c r="M40" s="28" t="str">
        <f>IFERROR(VLOOKUP(C40,FÉRIAS!C:D,2,0),"")</f>
        <v/>
      </c>
      <c r="N40" s="23" t="str">
        <f>IFERROR(VLOOKUP(C40,Plan2!B:C,2,0),"")</f>
        <v/>
      </c>
    </row>
    <row r="41" spans="2:14" s="23" customFormat="1">
      <c r="B41" s="16">
        <f t="shared" si="1"/>
        <v>33</v>
      </c>
      <c r="C41" s="32">
        <v>3328</v>
      </c>
      <c r="D41" s="33" t="s">
        <v>368</v>
      </c>
      <c r="E41" s="16" t="str">
        <f>IFERROR(VLOOKUP(C41,SRA!B:T,8,0),"")</f>
        <v>COM</v>
      </c>
      <c r="F41" s="22" t="s">
        <v>502</v>
      </c>
      <c r="G41" s="16" t="str">
        <f>IFERROR(VLOOKUP(C41,SRA!B:T,5,0),"")</f>
        <v>ASSESSOR DIRETORIA</v>
      </c>
      <c r="H41" s="12">
        <f>IFERROR(VLOOKUP(C41,SRA!B:T,18,0),"")</f>
        <v>979.03</v>
      </c>
      <c r="I41" s="12">
        <f>IFERROR(VLOOKUP(C41,SRA!B:T,19,0),"")</f>
        <v>3916.1</v>
      </c>
      <c r="J41" s="39">
        <f>IFERROR(VLOOKUP(C41,SETEMBRO!B:F,3,0),"0,00")</f>
        <v>4895.13</v>
      </c>
      <c r="K41" s="12">
        <f t="shared" si="0"/>
        <v>1464.2800000000002</v>
      </c>
      <c r="L41" s="39">
        <f>IFERROR(VLOOKUP(C41,SETEMBRO!B:H,7,0),"0,00")</f>
        <v>3430.85</v>
      </c>
      <c r="M41" s="28" t="str">
        <f>IFERROR(VLOOKUP(C41,FÉRIAS!C:D,2,0),"")</f>
        <v/>
      </c>
      <c r="N41" s="23" t="str">
        <f>IFERROR(VLOOKUP(C41,Plan2!B:C,2,0),"")</f>
        <v/>
      </c>
    </row>
    <row r="42" spans="2:14" s="23" customFormat="1">
      <c r="B42" s="16">
        <f t="shared" si="1"/>
        <v>34</v>
      </c>
      <c r="C42" s="32">
        <v>3338</v>
      </c>
      <c r="D42" s="33" t="s">
        <v>371</v>
      </c>
      <c r="E42" s="16" t="str">
        <f>IFERROR(VLOOKUP(C42,SRA!B:T,8,0),"")</f>
        <v>COM</v>
      </c>
      <c r="F42" s="22" t="s">
        <v>502</v>
      </c>
      <c r="G42" s="16" t="str">
        <f>IFERROR(VLOOKUP(C42,SRA!B:T,5,0),"")</f>
        <v>ASSESSOR DIRETORIA</v>
      </c>
      <c r="H42" s="12">
        <f>IFERROR(VLOOKUP(C42,SRA!B:T,18,0),"")</f>
        <v>979.03</v>
      </c>
      <c r="I42" s="12">
        <f>IFERROR(VLOOKUP(C42,SRA!B:T,19,0),"")</f>
        <v>3916.1</v>
      </c>
      <c r="J42" s="39">
        <f>IFERROR(VLOOKUP(C42,SETEMBRO!B:F,3,0),"0,00")</f>
        <v>4895.13</v>
      </c>
      <c r="K42" s="12">
        <f t="shared" si="0"/>
        <v>970.01000000000022</v>
      </c>
      <c r="L42" s="39">
        <f>IFERROR(VLOOKUP(C42,SETEMBRO!B:H,7,0),"0,00")</f>
        <v>3925.12</v>
      </c>
      <c r="M42" s="28" t="str">
        <f>IFERROR(VLOOKUP(C42,FÉRIAS!C:D,2,0),"")</f>
        <v/>
      </c>
      <c r="N42" s="23" t="str">
        <f>IFERROR(VLOOKUP(C42,Plan2!B:C,2,0),"")</f>
        <v/>
      </c>
    </row>
    <row r="43" spans="2:14" s="25" customFormat="1">
      <c r="B43" s="16">
        <f t="shared" si="1"/>
        <v>35</v>
      </c>
      <c r="C43" s="32">
        <v>3340</v>
      </c>
      <c r="D43" s="33" t="s">
        <v>373</v>
      </c>
      <c r="E43" s="16" t="str">
        <f>IFERROR(VLOOKUP(C43,SRA!B:T,8,0),"")</f>
        <v>COM</v>
      </c>
      <c r="F43" s="22" t="s">
        <v>502</v>
      </c>
      <c r="G43" s="16" t="str">
        <f>IFERROR(VLOOKUP(C43,SRA!B:T,5,0),"")</f>
        <v>COORD. DE ART. INST.</v>
      </c>
      <c r="H43" s="12">
        <f>IFERROR(VLOOKUP(C43,SRA!B:T,18,0),"")</f>
        <v>1664.45</v>
      </c>
      <c r="I43" s="12">
        <f>IFERROR(VLOOKUP(C43,SRA!B:T,19,0),"")</f>
        <v>6657.79</v>
      </c>
      <c r="J43" s="39">
        <f>IFERROR(VLOOKUP(C43,SETEMBRO!B:F,3,0),"0,00")</f>
        <v>8623.6200000000008</v>
      </c>
      <c r="K43" s="12">
        <f t="shared" si="0"/>
        <v>3312.0500000000011</v>
      </c>
      <c r="L43" s="39">
        <f>IFERROR(VLOOKUP(C43,SETEMBRO!B:H,7,0),"0,00")</f>
        <v>5311.57</v>
      </c>
      <c r="M43" s="28" t="str">
        <f>IFERROR(VLOOKUP(C43,FÉRIAS!C:D,2,0),"")</f>
        <v/>
      </c>
      <c r="N43" s="23" t="str">
        <f>IFERROR(VLOOKUP(C43,Plan2!B:C,2,0),"")</f>
        <v/>
      </c>
    </row>
    <row r="44" spans="2:14" s="25" customFormat="1">
      <c r="B44" s="16">
        <f t="shared" si="1"/>
        <v>36</v>
      </c>
      <c r="C44" s="32">
        <v>3341</v>
      </c>
      <c r="D44" s="33" t="s">
        <v>374</v>
      </c>
      <c r="E44" s="16" t="str">
        <f>IFERROR(VLOOKUP(C44,SRA!B:T,8,0),"")</f>
        <v>COM</v>
      </c>
      <c r="F44" s="22" t="s">
        <v>502</v>
      </c>
      <c r="G44" s="16" t="str">
        <f>IFERROR(VLOOKUP(C44,SRA!B:T,5,0),"")</f>
        <v>GESTOR DE DESENV.</v>
      </c>
      <c r="H44" s="12">
        <f>IFERROR(VLOOKUP(C44,SRA!B:T,18,0),"")</f>
        <v>881.12</v>
      </c>
      <c r="I44" s="12">
        <f>IFERROR(VLOOKUP(C44,SRA!B:T,19,0),"")</f>
        <v>3524.49</v>
      </c>
      <c r="J44" s="39">
        <f>IFERROR(VLOOKUP(C44,SETEMBRO!B:F,3,0),"0,00")</f>
        <v>4699.32</v>
      </c>
      <c r="K44" s="12">
        <f t="shared" si="0"/>
        <v>1871.4999999999995</v>
      </c>
      <c r="L44" s="39">
        <f>IFERROR(VLOOKUP(C44,SETEMBRO!B:H,7,0),"0,00")</f>
        <v>2827.82</v>
      </c>
      <c r="M44" s="28" t="str">
        <f>IFERROR(VLOOKUP(C44,FÉRIAS!C:D,2,0),"")</f>
        <v/>
      </c>
      <c r="N44" s="23" t="str">
        <f>IFERROR(VLOOKUP(C44,Plan2!B:C,2,0),"")</f>
        <v/>
      </c>
    </row>
    <row r="45" spans="2:14" s="25" customFormat="1">
      <c r="B45" s="16">
        <f t="shared" si="1"/>
        <v>37</v>
      </c>
      <c r="C45" s="32">
        <v>3343</v>
      </c>
      <c r="D45" s="33" t="s">
        <v>375</v>
      </c>
      <c r="E45" s="16" t="str">
        <f>IFERROR(VLOOKUP(C45,SRA!B:T,8,0),"")</f>
        <v>COM</v>
      </c>
      <c r="F45" s="22" t="s">
        <v>502</v>
      </c>
      <c r="G45" s="16" t="str">
        <f>IFERROR(VLOOKUP(C45,SRA!B:T,5,0),"")</f>
        <v>GESTOR DE APOIO ADM.</v>
      </c>
      <c r="H45" s="12">
        <f>IFERROR(VLOOKUP(C45,SRA!B:T,18,0),"")</f>
        <v>293.70999999999998</v>
      </c>
      <c r="I45" s="12">
        <f>IFERROR(VLOOKUP(C45,SRA!B:T,19,0),"")</f>
        <v>1174.82</v>
      </c>
      <c r="J45" s="39">
        <f>IFERROR(VLOOKUP(C45,SETEMBRO!B:F,3,0),"0,00")</f>
        <v>1468.53</v>
      </c>
      <c r="K45" s="12">
        <f t="shared" si="0"/>
        <v>117.07999999999993</v>
      </c>
      <c r="L45" s="39">
        <f>IFERROR(VLOOKUP(C45,SETEMBRO!B:H,7,0),"0,00")</f>
        <v>1351.45</v>
      </c>
      <c r="M45" s="28" t="str">
        <f>IFERROR(VLOOKUP(C45,FÉRIAS!C:D,2,0),"")</f>
        <v/>
      </c>
      <c r="N45" s="23" t="str">
        <f>IFERROR(VLOOKUP(C45,Plan2!B:C,2,0),"")</f>
        <v/>
      </c>
    </row>
    <row r="46" spans="2:14" s="23" customFormat="1">
      <c r="B46" s="16">
        <f t="shared" si="1"/>
        <v>38</v>
      </c>
      <c r="C46" s="32">
        <v>3358</v>
      </c>
      <c r="D46" s="33" t="s">
        <v>387</v>
      </c>
      <c r="E46" s="16" t="str">
        <f>IFERROR(VLOOKUP(C46,SRA!B:T,8,0),"")</f>
        <v>COM</v>
      </c>
      <c r="F46" s="22" t="s">
        <v>502</v>
      </c>
      <c r="G46" s="16" t="str">
        <f>IFERROR(VLOOKUP(C46,SRA!B:T,5,0),"")</f>
        <v>DIRETOR D ENGENHARIA</v>
      </c>
      <c r="H46" s="12">
        <f>IFERROR(VLOOKUP(C46,SRA!B:T,18,0),"")</f>
        <v>4196.22</v>
      </c>
      <c r="I46" s="12">
        <f>IFERROR(VLOOKUP(C46,SRA!B:T,19,0),"")</f>
        <v>16784.88</v>
      </c>
      <c r="J46" s="39">
        <f>IFERROR(VLOOKUP(C46,SETEMBRO!B:F,3,0),"0,00")</f>
        <v>20981.1</v>
      </c>
      <c r="K46" s="12">
        <f t="shared" si="0"/>
        <v>5901.91</v>
      </c>
      <c r="L46" s="39">
        <f>IFERROR(VLOOKUP(C46,SETEMBRO!B:H,7,0),"0,00")</f>
        <v>15079.189999999999</v>
      </c>
      <c r="M46" s="28" t="str">
        <f>IFERROR(VLOOKUP(C46,FÉRIAS!C:D,2,0),"")</f>
        <v/>
      </c>
      <c r="N46" s="23" t="str">
        <f>IFERROR(VLOOKUP(C46,Plan2!B:C,2,0),"")</f>
        <v/>
      </c>
    </row>
    <row r="47" spans="2:14" s="23" customFormat="1">
      <c r="B47" s="16">
        <f t="shared" si="1"/>
        <v>39</v>
      </c>
      <c r="C47" s="32">
        <v>3359</v>
      </c>
      <c r="D47" s="33" t="s">
        <v>388</v>
      </c>
      <c r="E47" s="16" t="str">
        <f>IFERROR(VLOOKUP(C47,SRA!B:T,8,0),"")</f>
        <v>COM</v>
      </c>
      <c r="F47" s="22" t="s">
        <v>502</v>
      </c>
      <c r="G47" s="16" t="str">
        <f>IFERROR(VLOOKUP(C47,SRA!B:T,5,0),"")</f>
        <v>COORD. COMUNIC. SOCI</v>
      </c>
      <c r="H47" s="12">
        <f>IFERROR(VLOOKUP(C47,SRA!B:T,18,0),"")</f>
        <v>1664.45</v>
      </c>
      <c r="I47" s="12">
        <f>IFERROR(VLOOKUP(C47,SRA!B:T,19,0),"")</f>
        <v>6657.79</v>
      </c>
      <c r="J47" s="39">
        <f>IFERROR(VLOOKUP(C47,SETEMBRO!B:F,3,0),"0,00")</f>
        <v>8322.24</v>
      </c>
      <c r="K47" s="12">
        <f t="shared" si="0"/>
        <v>2022.9300000000003</v>
      </c>
      <c r="L47" s="39">
        <f>IFERROR(VLOOKUP(C47,SETEMBRO!B:H,7,0),"0,00")</f>
        <v>6299.3099999999995</v>
      </c>
      <c r="M47" s="28" t="str">
        <f>IFERROR(VLOOKUP(C47,FÉRIAS!C:D,2,0),"")</f>
        <v/>
      </c>
      <c r="N47" s="23" t="str">
        <f>IFERROR(VLOOKUP(C47,Plan2!B:C,2,0),"")</f>
        <v/>
      </c>
    </row>
    <row r="48" spans="2:14" s="23" customFormat="1">
      <c r="B48" s="16">
        <f t="shared" si="1"/>
        <v>40</v>
      </c>
      <c r="C48" s="22">
        <v>3361</v>
      </c>
      <c r="D48" s="33" t="s">
        <v>389</v>
      </c>
      <c r="E48" s="16" t="str">
        <f>IFERROR(VLOOKUP(C48,SRA!B:T,8,0),"")</f>
        <v>COM</v>
      </c>
      <c r="F48" s="22" t="s">
        <v>502</v>
      </c>
      <c r="G48" s="16" t="str">
        <f>IFERROR(VLOOKUP(C48,SRA!B:T,5,0),"")</f>
        <v>SECRETARIA DIR.</v>
      </c>
      <c r="H48" s="12">
        <f>IFERROR(VLOOKUP(C48,SRA!B:T,18,0),"")</f>
        <v>391.6</v>
      </c>
      <c r="I48" s="12">
        <f>IFERROR(VLOOKUP(C48,SRA!B:T,19,0),"")</f>
        <v>1566.44</v>
      </c>
      <c r="J48" s="39">
        <f>IFERROR(VLOOKUP(C48,SETEMBRO!B:F,3,0),"0,00")</f>
        <v>2560.8000000000002</v>
      </c>
      <c r="K48" s="12">
        <f t="shared" si="0"/>
        <v>747.20000000000027</v>
      </c>
      <c r="L48" s="39">
        <f>IFERROR(VLOOKUP(C48,SETEMBRO!B:H,7,0),"0,00")</f>
        <v>1813.6</v>
      </c>
      <c r="M48" s="28" t="str">
        <f>IFERROR(VLOOKUP(C48,FÉRIAS!C:D,2,0),"")</f>
        <v/>
      </c>
      <c r="N48" s="23" t="str">
        <f>IFERROR(VLOOKUP(C48,Plan2!B:C,2,0),"")</f>
        <v/>
      </c>
    </row>
    <row r="49" spans="2:14" s="23" customFormat="1">
      <c r="B49" s="16">
        <f t="shared" si="1"/>
        <v>41</v>
      </c>
      <c r="C49" s="32">
        <v>3362</v>
      </c>
      <c r="D49" s="33" t="s">
        <v>390</v>
      </c>
      <c r="E49" s="16" t="str">
        <f>IFERROR(VLOOKUP(C49,SRA!B:T,8,0),"")</f>
        <v>COM</v>
      </c>
      <c r="F49" s="22" t="s">
        <v>502</v>
      </c>
      <c r="G49" s="16" t="str">
        <f>IFERROR(VLOOKUP(C49,SRA!B:T,5,0),"")</f>
        <v>SECRETARIA</v>
      </c>
      <c r="H49" s="12">
        <f>IFERROR(VLOOKUP(C49,SRA!B:T,18,0),"")</f>
        <v>391.6</v>
      </c>
      <c r="I49" s="12">
        <f>IFERROR(VLOOKUP(C49,SRA!B:T,19,0),"")</f>
        <v>1566.44</v>
      </c>
      <c r="J49" s="39">
        <f>IFERROR(VLOOKUP(C49,SETEMBRO!B:F,3,0),"0,00")</f>
        <v>1958.04</v>
      </c>
      <c r="K49" s="12">
        <f t="shared" si="0"/>
        <v>615.79999999999995</v>
      </c>
      <c r="L49" s="39">
        <f>IFERROR(VLOOKUP(C49,SETEMBRO!B:H,7,0),"0,00")</f>
        <v>1342.24</v>
      </c>
      <c r="M49" s="28" t="str">
        <f>IFERROR(VLOOKUP(C49,FÉRIAS!C:D,2,0),"")</f>
        <v/>
      </c>
      <c r="N49" s="23" t="str">
        <f>IFERROR(VLOOKUP(C49,Plan2!B:C,2,0),"")</f>
        <v/>
      </c>
    </row>
    <row r="50" spans="2:14" s="23" customFormat="1">
      <c r="B50" s="16">
        <f t="shared" si="1"/>
        <v>42</v>
      </c>
      <c r="C50" s="32">
        <v>3366</v>
      </c>
      <c r="D50" s="33" t="s">
        <v>392</v>
      </c>
      <c r="E50" s="16" t="str">
        <f>IFERROR(VLOOKUP(C50,SRA!B:T,8,0),"")</f>
        <v>COM</v>
      </c>
      <c r="F50" s="22" t="s">
        <v>502</v>
      </c>
      <c r="G50" s="16" t="str">
        <f>IFERROR(VLOOKUP(C50,SRA!B:T,5,0),"")</f>
        <v>COORD AUDITORIA INT</v>
      </c>
      <c r="H50" s="12">
        <f>IFERROR(VLOOKUP(C50,SRA!B:T,18,0),"")</f>
        <v>1664.45</v>
      </c>
      <c r="I50" s="12">
        <f>IFERROR(VLOOKUP(C50,SRA!B:T,19,0),"")</f>
        <v>6657.79</v>
      </c>
      <c r="J50" s="39">
        <f>IFERROR(VLOOKUP(C50,SETEMBRO!B:F,3,0),"0,00")</f>
        <v>8322.24</v>
      </c>
      <c r="K50" s="12">
        <f t="shared" si="0"/>
        <v>2620.79</v>
      </c>
      <c r="L50" s="39">
        <f>IFERROR(VLOOKUP(C50,SETEMBRO!B:H,7,0),"0,00")</f>
        <v>5701.45</v>
      </c>
      <c r="M50" s="28" t="str">
        <f>IFERROR(VLOOKUP(C50,FÉRIAS!C:D,2,0),"")</f>
        <v/>
      </c>
      <c r="N50" s="23" t="str">
        <f>IFERROR(VLOOKUP(C50,Plan2!B:C,2,0),"")</f>
        <v/>
      </c>
    </row>
    <row r="51" spans="2:14" s="23" customFormat="1">
      <c r="B51" s="16">
        <f t="shared" si="1"/>
        <v>43</v>
      </c>
      <c r="C51" s="32">
        <v>3367</v>
      </c>
      <c r="D51" s="33" t="s">
        <v>511</v>
      </c>
      <c r="E51" s="16" t="str">
        <f>IFERROR(VLOOKUP(C51,SRA!B:T,8,0),"")</f>
        <v>COM</v>
      </c>
      <c r="F51" s="22" t="s">
        <v>502</v>
      </c>
      <c r="G51" s="16" t="str">
        <f>IFERROR(VLOOKUP(C51,SRA!B:T,5,0),"")</f>
        <v>ASSESSOR DIRETORIA</v>
      </c>
      <c r="H51" s="12">
        <f>IFERROR(VLOOKUP(C51,SRA!B:T,18,0),"")</f>
        <v>979.03</v>
      </c>
      <c r="I51" s="12">
        <f>IFERROR(VLOOKUP(C51,SRA!B:T,19,0),"")</f>
        <v>3916.1</v>
      </c>
      <c r="J51" s="39">
        <f>IFERROR(VLOOKUP(C51,SETEMBRO!B:F,3,0),"0,00")</f>
        <v>5196.51</v>
      </c>
      <c r="K51" s="12">
        <f t="shared" si="0"/>
        <v>940.86000000000058</v>
      </c>
      <c r="L51" s="39">
        <f>IFERROR(VLOOKUP(C51,SETEMBRO!B:H,7,0),"0,00")</f>
        <v>4255.6499999999996</v>
      </c>
      <c r="M51" s="28" t="str">
        <f>IFERROR(VLOOKUP(C51,FÉRIAS!C:D,2,0),"")</f>
        <v/>
      </c>
      <c r="N51" s="23" t="str">
        <f>IFERROR(VLOOKUP(C51,Plan2!B:C,2,0),"")</f>
        <v/>
      </c>
    </row>
    <row r="52" spans="2:14" s="23" customFormat="1">
      <c r="B52" s="16">
        <f t="shared" si="1"/>
        <v>44</v>
      </c>
      <c r="C52" s="32">
        <v>3370</v>
      </c>
      <c r="D52" s="33" t="s">
        <v>510</v>
      </c>
      <c r="E52" s="16" t="str">
        <f>IFERROR(VLOOKUP(C52,SRA!B:T,8,0),"")</f>
        <v>COM</v>
      </c>
      <c r="F52" s="22" t="s">
        <v>502</v>
      </c>
      <c r="G52" s="16" t="str">
        <f>IFERROR(VLOOKUP(C52,SRA!B:T,5,0),"")</f>
        <v>SUP DE REL INSTITUCI</v>
      </c>
      <c r="H52" s="12">
        <f>IFERROR(VLOOKUP(C52,SRA!B:T,18,0),"")</f>
        <v>1811.32</v>
      </c>
      <c r="I52" s="12">
        <f>IFERROR(VLOOKUP(C52,SRA!B:T,19,0),"")</f>
        <v>7245.23</v>
      </c>
      <c r="J52" s="39">
        <f>IFERROR(VLOOKUP(C52,SETEMBRO!B:F,3,0),"0,00")</f>
        <v>9056.5499999999993</v>
      </c>
      <c r="K52" s="12">
        <f t="shared" si="0"/>
        <v>2224.8599999999988</v>
      </c>
      <c r="L52" s="39">
        <f>IFERROR(VLOOKUP(C52,SETEMBRO!B:H,7,0),"0,00")</f>
        <v>6831.6900000000005</v>
      </c>
      <c r="M52" s="28" t="str">
        <f>IFERROR(VLOOKUP(C52,FÉRIAS!C:D,2,0),"")</f>
        <v/>
      </c>
      <c r="N52" s="23" t="str">
        <f>IFERROR(VLOOKUP(C52,Plan2!B:C,2,0),"")</f>
        <v/>
      </c>
    </row>
    <row r="53" spans="2:14" s="23" customFormat="1">
      <c r="B53" s="16">
        <f t="shared" si="1"/>
        <v>45</v>
      </c>
      <c r="C53" s="32">
        <v>3373</v>
      </c>
      <c r="D53" s="33" t="s">
        <v>517</v>
      </c>
      <c r="E53" s="16" t="str">
        <f>IFERROR(VLOOKUP(C53,SRA!B:T,8,0),"")</f>
        <v>COM</v>
      </c>
      <c r="F53" s="22" t="s">
        <v>516</v>
      </c>
      <c r="G53" s="16" t="str">
        <f>IFERROR(VLOOKUP(C53,SRA!B:T,5,0),"")</f>
        <v>COORD. GOVER. CORP.</v>
      </c>
      <c r="H53" s="12">
        <f>IFERROR(VLOOKUP(C53,SRA!B:T,18,0),"")</f>
        <v>1664.45</v>
      </c>
      <c r="I53" s="12">
        <f>IFERROR(VLOOKUP(C53,SRA!B:T,19,0),"")</f>
        <v>6657.79</v>
      </c>
      <c r="J53" s="39">
        <f>IFERROR(VLOOKUP(C53,SETEMBRO!B:F,3,0),"0,00")</f>
        <v>16644.490000000002</v>
      </c>
      <c r="K53" s="12">
        <f t="shared" si="0"/>
        <v>11008.630000000001</v>
      </c>
      <c r="L53" s="39">
        <f>IFERROR(VLOOKUP(C53,SETEMBRO!B:H,7,0),"0,00")</f>
        <v>5635.8600000000006</v>
      </c>
      <c r="M53" s="28" t="str">
        <f>IFERROR(VLOOKUP(C53,FÉRIAS!C:D,2,0),"")</f>
        <v>LEANDRO RAMOS M DE ANDRADE</v>
      </c>
      <c r="N53" s="23" t="str">
        <f>IFERROR(VLOOKUP(C53,Plan2!B:C,2,0),"")</f>
        <v/>
      </c>
    </row>
    <row r="54" spans="2:14" s="23" customFormat="1">
      <c r="B54" s="16">
        <f t="shared" si="1"/>
        <v>46</v>
      </c>
      <c r="C54" s="32">
        <v>3375</v>
      </c>
      <c r="D54" s="33" t="s">
        <v>518</v>
      </c>
      <c r="E54" s="16" t="str">
        <f>IFERROR(VLOOKUP(C54,SRA!B:T,8,0),"")</f>
        <v>COM</v>
      </c>
      <c r="F54" s="22" t="s">
        <v>502</v>
      </c>
      <c r="G54" s="16" t="str">
        <f>IFERROR(VLOOKUP(C54,SRA!B:T,5,0),"")</f>
        <v>COOR.FARM.POPULARES</v>
      </c>
      <c r="H54" s="12">
        <f>IFERROR(VLOOKUP(C54,SRA!B:T,18,0),"")</f>
        <v>1664.45</v>
      </c>
      <c r="I54" s="12">
        <f>IFERROR(VLOOKUP(C54,SRA!B:T,19,0),"")</f>
        <v>6657.79</v>
      </c>
      <c r="J54" s="39">
        <f>IFERROR(VLOOKUP(C54,SETEMBRO!B:F,3,0),"0,00")</f>
        <v>8322.24</v>
      </c>
      <c r="K54" s="12">
        <f t="shared" si="0"/>
        <v>3338.1000000000004</v>
      </c>
      <c r="L54" s="39">
        <f>IFERROR(VLOOKUP(C54,SETEMBRO!B:H,7,0),"0,00")</f>
        <v>4984.1399999999994</v>
      </c>
      <c r="M54" s="28" t="str">
        <f>IFERROR(VLOOKUP(C54,FÉRIAS!C:D,2,0),"")</f>
        <v/>
      </c>
      <c r="N54" s="23" t="str">
        <f>IFERROR(VLOOKUP(C54,Plan2!B:C,2,0),"")</f>
        <v/>
      </c>
    </row>
    <row r="55" spans="2:14" s="23" customFormat="1">
      <c r="B55" s="16">
        <f t="shared" si="1"/>
        <v>47</v>
      </c>
      <c r="C55" s="32">
        <v>3378</v>
      </c>
      <c r="D55" s="33" t="s">
        <v>524</v>
      </c>
      <c r="E55" s="16" t="str">
        <f>IFERROR(VLOOKUP(C55,SRA!B:T,8,0),"")</f>
        <v>COM</v>
      </c>
      <c r="F55" s="22" t="s">
        <v>502</v>
      </c>
      <c r="G55" s="16" t="str">
        <f>IFERROR(VLOOKUP(C55,SRA!B:T,5,0),"")</f>
        <v>COORD. FINANCEIRA</v>
      </c>
      <c r="H55" s="12">
        <f>IFERROR(VLOOKUP(C55,SRA!B:T,18,0),"")</f>
        <v>1664.45</v>
      </c>
      <c r="I55" s="12">
        <f>IFERROR(VLOOKUP(C55,SRA!B:T,19,0),"")</f>
        <v>6657.79</v>
      </c>
      <c r="J55" s="39">
        <f>IFERROR(VLOOKUP(C55,SETEMBRO!B:F,3,0),"0,00")</f>
        <v>8322.24</v>
      </c>
      <c r="K55" s="12">
        <f t="shared" si="0"/>
        <v>2828.9400000000005</v>
      </c>
      <c r="L55" s="39">
        <f>IFERROR(VLOOKUP(C55,SETEMBRO!B:H,7,0),"0,00")</f>
        <v>5493.2999999999993</v>
      </c>
      <c r="M55" s="28" t="str">
        <f>IFERROR(VLOOKUP(C55,FÉRIAS!C:D,2,0),"")</f>
        <v/>
      </c>
      <c r="N55" s="23" t="str">
        <f>IFERROR(VLOOKUP(C55,Plan2!B:C,2,0),"")</f>
        <v/>
      </c>
    </row>
    <row r="56" spans="2:14" s="23" customFormat="1">
      <c r="B56" s="16">
        <f t="shared" si="1"/>
        <v>48</v>
      </c>
      <c r="C56" s="32">
        <v>3379</v>
      </c>
      <c r="D56" s="33" t="s">
        <v>525</v>
      </c>
      <c r="E56" s="16" t="str">
        <f>IFERROR(VLOOKUP(C56,SRA!B:T,8,0),"")</f>
        <v>COM</v>
      </c>
      <c r="F56" s="22" t="s">
        <v>502</v>
      </c>
      <c r="G56" s="16" t="str">
        <f>IFERROR(VLOOKUP(C56,SRA!B:T,5,0),"")</f>
        <v>ASSESSOR DIRETORIA</v>
      </c>
      <c r="H56" s="12">
        <f>IFERROR(VLOOKUP(C56,SRA!B:T,18,0),"")</f>
        <v>979.03</v>
      </c>
      <c r="I56" s="12">
        <f>IFERROR(VLOOKUP(C56,SRA!B:T,19,0),"")</f>
        <v>3916.1</v>
      </c>
      <c r="J56" s="39">
        <f>IFERROR(VLOOKUP(C56,SETEMBRO!B:F,3,0),"0,00")</f>
        <v>4895.13</v>
      </c>
      <c r="K56" s="12">
        <f t="shared" si="0"/>
        <v>1224.1800000000003</v>
      </c>
      <c r="L56" s="39">
        <f>IFERROR(VLOOKUP(C56,SETEMBRO!B:H,7,0),"0,00")</f>
        <v>3670.95</v>
      </c>
      <c r="M56" s="28" t="str">
        <f>IFERROR(VLOOKUP(C56,FÉRIAS!C:D,2,0),"")</f>
        <v/>
      </c>
      <c r="N56" s="23" t="str">
        <f>IFERROR(VLOOKUP(C56,Plan2!B:C,2,0),"")</f>
        <v/>
      </c>
    </row>
    <row r="57" spans="2:14" s="23" customFormat="1">
      <c r="B57" s="16">
        <f t="shared" si="1"/>
        <v>49</v>
      </c>
      <c r="C57" s="32">
        <v>3381</v>
      </c>
      <c r="D57" s="33" t="s">
        <v>526</v>
      </c>
      <c r="E57" s="16" t="str">
        <f>IFERROR(VLOOKUP(C57,SRA!B:T,8,0),"")</f>
        <v>COM</v>
      </c>
      <c r="F57" s="22" t="s">
        <v>502</v>
      </c>
      <c r="G57" s="16" t="str">
        <f>IFERROR(VLOOKUP(C57,SRA!B:T,5,0),"")</f>
        <v>GESTOR DE APOIO TEC.</v>
      </c>
      <c r="H57" s="12">
        <f>IFERROR(VLOOKUP(C57,SRA!B:T,18,0),"")</f>
        <v>293.70999999999998</v>
      </c>
      <c r="I57" s="12">
        <f>IFERROR(VLOOKUP(C57,SRA!B:T,19,0),"")</f>
        <v>1174.82</v>
      </c>
      <c r="J57" s="39">
        <f>IFERROR(VLOOKUP(C57,SETEMBRO!B:F,3,0),"0,00")</f>
        <v>1869.58</v>
      </c>
      <c r="K57" s="12">
        <f t="shared" si="0"/>
        <v>167.08999999999992</v>
      </c>
      <c r="L57" s="39">
        <f>IFERROR(VLOOKUP(C57,SETEMBRO!B:H,7,0),"0,00")</f>
        <v>1702.49</v>
      </c>
      <c r="M57" s="28" t="str">
        <f>IFERROR(VLOOKUP(C57,FÉRIAS!C:D,2,0),"")</f>
        <v/>
      </c>
      <c r="N57" s="23" t="str">
        <f>IFERROR(VLOOKUP(C57,Plan2!B:C,2,0),"")</f>
        <v/>
      </c>
    </row>
    <row r="58" spans="2:14" s="23" customFormat="1">
      <c r="B58" s="16">
        <f t="shared" si="1"/>
        <v>50</v>
      </c>
      <c r="C58" s="32">
        <v>3382</v>
      </c>
      <c r="D58" s="33" t="s">
        <v>527</v>
      </c>
      <c r="E58" s="16" t="str">
        <f>IFERROR(VLOOKUP(C58,SRA!B:T,8,0),"")</f>
        <v>COM</v>
      </c>
      <c r="F58" s="22" t="s">
        <v>502</v>
      </c>
      <c r="G58" s="16" t="str">
        <f>IFERROR(VLOOKUP(C58,SRA!B:T,5,0),"")</f>
        <v>SUCOM-SUPERINT.COMER</v>
      </c>
      <c r="H58" s="12">
        <f>IFERROR(VLOOKUP(C58,SRA!B:T,18,0),"")</f>
        <v>1811.32</v>
      </c>
      <c r="I58" s="12">
        <f>IFERROR(VLOOKUP(C58,SRA!B:T,19,0),"")</f>
        <v>7245.23</v>
      </c>
      <c r="J58" s="39">
        <f>IFERROR(VLOOKUP(C58,SETEMBRO!B:F,3,0),"0,00")</f>
        <v>9056.5499999999993</v>
      </c>
      <c r="K58" s="12">
        <f t="shared" si="0"/>
        <v>2411.6399999999994</v>
      </c>
      <c r="L58" s="39">
        <f>IFERROR(VLOOKUP(C58,SETEMBRO!B:H,7,0),"0,00")</f>
        <v>6644.91</v>
      </c>
      <c r="M58" s="28" t="str">
        <f>IFERROR(VLOOKUP(C58,FÉRIAS!C:D,2,0),"")</f>
        <v/>
      </c>
      <c r="N58" s="23" t="str">
        <f>IFERROR(VLOOKUP(C58,Plan2!B:C,2,0),"")</f>
        <v/>
      </c>
    </row>
    <row r="59" spans="2:14" s="23" customFormat="1">
      <c r="B59" s="16">
        <f t="shared" si="1"/>
        <v>51</v>
      </c>
      <c r="C59" s="32">
        <v>3383</v>
      </c>
      <c r="D59" s="33" t="s">
        <v>529</v>
      </c>
      <c r="E59" s="16" t="str">
        <f>IFERROR(VLOOKUP(C59,SRA!B:T,8,0),"")</f>
        <v>COM</v>
      </c>
      <c r="F59" s="22" t="s">
        <v>502</v>
      </c>
      <c r="G59" s="16" t="str">
        <f>IFERROR(VLOOKUP(C59,SRA!B:T,5,0),"")</f>
        <v>DIRETOR PRESIDENTE</v>
      </c>
      <c r="H59" s="12">
        <f>IFERROR(VLOOKUP(C59,SRA!B:T,18,0),"")</f>
        <v>4511.08</v>
      </c>
      <c r="I59" s="12">
        <f>IFERROR(VLOOKUP(C59,SRA!B:T,19,0),"")</f>
        <v>18044.29</v>
      </c>
      <c r="J59" s="39">
        <f>IFERROR(VLOOKUP(C59,SETEMBRO!B:F,3,0),"0,00")</f>
        <v>22555.37</v>
      </c>
      <c r="K59" s="12">
        <f t="shared" si="0"/>
        <v>7829.32</v>
      </c>
      <c r="L59" s="39">
        <f>IFERROR(VLOOKUP(C59,SETEMBRO!B:H,7,0),"0,00")</f>
        <v>14726.05</v>
      </c>
      <c r="M59" s="28" t="str">
        <f>IFERROR(VLOOKUP(C59,FÉRIAS!C:D,2,0),"")</f>
        <v/>
      </c>
      <c r="N59" s="23" t="str">
        <f>IFERROR(VLOOKUP(C59,Plan2!B:C,2,0),"")</f>
        <v/>
      </c>
    </row>
    <row r="60" spans="2:14" s="23" customFormat="1">
      <c r="B60" s="16">
        <f t="shared" si="1"/>
        <v>52</v>
      </c>
      <c r="C60" s="32">
        <v>3384</v>
      </c>
      <c r="D60" s="33" t="s">
        <v>532</v>
      </c>
      <c r="E60" s="16" t="str">
        <f>IFERROR(VLOOKUP(C60,SRA!B:T,8,0),"")</f>
        <v>COM</v>
      </c>
      <c r="F60" s="22" t="s">
        <v>502</v>
      </c>
      <c r="G60" s="16" t="str">
        <f>IFERROR(VLOOKUP(C60,SRA!B:T,5,0),"")</f>
        <v>COORD GESTAO E PLANE</v>
      </c>
      <c r="H60" s="12">
        <f>IFERROR(VLOOKUP(C60,SRA!B:T,18,0),"")</f>
        <v>1664.45</v>
      </c>
      <c r="I60" s="12">
        <f>IFERROR(VLOOKUP(C60,SRA!B:T,19,0),"")</f>
        <v>6657.79</v>
      </c>
      <c r="J60" s="39">
        <f>IFERROR(VLOOKUP(C60,SETEMBRO!B:F,3,0),"0,00")</f>
        <v>8322.24</v>
      </c>
      <c r="K60" s="12">
        <f t="shared" si="0"/>
        <v>1918.6499999999996</v>
      </c>
      <c r="L60" s="39">
        <f>IFERROR(VLOOKUP(C60,SETEMBRO!B:H,7,0),"0,00")</f>
        <v>6403.59</v>
      </c>
      <c r="M60" s="28" t="str">
        <f>IFERROR(VLOOKUP(C60,FÉRIAS!C:D,2,0),"")</f>
        <v/>
      </c>
      <c r="N60" s="23" t="str">
        <f>IFERROR(VLOOKUP(C60,Plan2!B:C,2,0),"")</f>
        <v/>
      </c>
    </row>
    <row r="61" spans="2:14" s="23" customFormat="1">
      <c r="B61" s="16">
        <f t="shared" si="1"/>
        <v>53</v>
      </c>
      <c r="C61" s="22">
        <v>3385</v>
      </c>
      <c r="D61" s="86" t="s">
        <v>533</v>
      </c>
      <c r="E61" s="16" t="str">
        <f>IFERROR(VLOOKUP(C61,SRA!B:T,8,0),"")</f>
        <v>COM</v>
      </c>
      <c r="F61" s="22" t="s">
        <v>664</v>
      </c>
      <c r="G61" s="16" t="str">
        <f>IFERROR(VLOOKUP(C61,SRA!B:T,5,0),"")</f>
        <v>COORD.DE INFORM.</v>
      </c>
      <c r="H61" s="12">
        <f>IFERROR(VLOOKUP(C61,SRA!B:T,18,0),"")</f>
        <v>1664.45</v>
      </c>
      <c r="I61" s="12">
        <f>IFERROR(VLOOKUP(C61,SRA!B:T,19,0),"")</f>
        <v>6657.79</v>
      </c>
      <c r="J61" s="39">
        <v>9524.34</v>
      </c>
      <c r="K61" s="12">
        <f t="shared" si="0"/>
        <v>4710.71</v>
      </c>
      <c r="L61" s="39">
        <v>4813.63</v>
      </c>
      <c r="M61" s="28" t="str">
        <f>IFERROR(VLOOKUP(C61,FÉRIAS!C:D,2,0),"")</f>
        <v/>
      </c>
      <c r="N61" s="23" t="str">
        <f>IFERROR(VLOOKUP(C61,Plan2!B:C,2,0),"")</f>
        <v/>
      </c>
    </row>
    <row r="62" spans="2:14" s="23" customFormat="1">
      <c r="B62" s="16">
        <f t="shared" si="1"/>
        <v>54</v>
      </c>
      <c r="C62" s="32">
        <v>3386</v>
      </c>
      <c r="D62" s="33" t="s">
        <v>535</v>
      </c>
      <c r="E62" s="16" t="str">
        <f>IFERROR(VLOOKUP(C62,SRA!B:T,8,0),"")</f>
        <v>COM</v>
      </c>
      <c r="F62" s="22" t="s">
        <v>502</v>
      </c>
      <c r="G62" s="16" t="str">
        <f>IFERROR(VLOOKUP(C62,SRA!B:T,5,0),"")</f>
        <v>GESTOR DE APOIO ADM.</v>
      </c>
      <c r="H62" s="12">
        <f>IFERROR(VLOOKUP(C62,SRA!B:T,18,0),"")</f>
        <v>293.70999999999998</v>
      </c>
      <c r="I62" s="12">
        <f>IFERROR(VLOOKUP(C62,SRA!B:T,19,0),"")</f>
        <v>1174.82</v>
      </c>
      <c r="J62" s="39">
        <f>IFERROR(VLOOKUP(C62,SETEMBRO!B:F,3,0),"0,00")</f>
        <v>1468.53</v>
      </c>
      <c r="K62" s="12">
        <f t="shared" si="0"/>
        <v>283.68000000000006</v>
      </c>
      <c r="L62" s="39">
        <f>IFERROR(VLOOKUP(C62,SETEMBRO!B:H,7,0),"0,00")</f>
        <v>1184.8499999999999</v>
      </c>
      <c r="M62" s="28" t="str">
        <f>IFERROR(VLOOKUP(C62,FÉRIAS!C:D,2,0),"")</f>
        <v/>
      </c>
      <c r="N62" s="23" t="str">
        <f>IFERROR(VLOOKUP(C62,Plan2!B:C,2,0),"")</f>
        <v/>
      </c>
    </row>
    <row r="63" spans="2:14" s="23" customFormat="1">
      <c r="B63" s="16">
        <f t="shared" si="1"/>
        <v>55</v>
      </c>
      <c r="C63" s="32">
        <v>3387</v>
      </c>
      <c r="D63" s="33" t="s">
        <v>536</v>
      </c>
      <c r="E63" s="16" t="str">
        <f>IFERROR(VLOOKUP(C63,SRA!B:T,8,0),"")</f>
        <v>COM</v>
      </c>
      <c r="F63" s="22" t="s">
        <v>502</v>
      </c>
      <c r="G63" s="16" t="str">
        <f>IFERROR(VLOOKUP(C63,SRA!B:T,5,0),"")</f>
        <v>COORD. DE ADM.</v>
      </c>
      <c r="H63" s="12">
        <f>IFERROR(VLOOKUP(C63,SRA!B:T,18,0),"")</f>
        <v>1664.45</v>
      </c>
      <c r="I63" s="12">
        <f>IFERROR(VLOOKUP(C63,SRA!B:T,19,0),"")</f>
        <v>6657.79</v>
      </c>
      <c r="J63" s="39">
        <f>IFERROR(VLOOKUP(C63,SETEMBRO!B:F,3,0),"0,00")</f>
        <v>8322.24</v>
      </c>
      <c r="K63" s="12">
        <f t="shared" si="0"/>
        <v>2108.46</v>
      </c>
      <c r="L63" s="39">
        <f>IFERROR(VLOOKUP(C63,SETEMBRO!B:H,7,0),"0,00")</f>
        <v>6213.78</v>
      </c>
      <c r="M63" s="28" t="str">
        <f>IFERROR(VLOOKUP(C63,FÉRIAS!C:D,2,0),"")</f>
        <v/>
      </c>
      <c r="N63" s="23" t="str">
        <f>IFERROR(VLOOKUP(C63,Plan2!B:C,2,0),"")</f>
        <v/>
      </c>
    </row>
    <row r="64" spans="2:14" s="23" customFormat="1">
      <c r="B64" s="16">
        <f t="shared" si="1"/>
        <v>56</v>
      </c>
      <c r="C64" s="32">
        <v>3388</v>
      </c>
      <c r="D64" s="33" t="s">
        <v>539</v>
      </c>
      <c r="E64" s="16" t="str">
        <f>IFERROR(VLOOKUP(C64,SRA!B:T,8,0),"")</f>
        <v>COM</v>
      </c>
      <c r="F64" s="22" t="s">
        <v>502</v>
      </c>
      <c r="G64" s="16" t="str">
        <f>IFERROR(VLOOKUP(C64,SRA!B:T,5,0),"")</f>
        <v>ASSESSOR DIRETORIA</v>
      </c>
      <c r="H64" s="12">
        <f>IFERROR(VLOOKUP(C64,SRA!B:T,18,0),"")</f>
        <v>979.03</v>
      </c>
      <c r="I64" s="12">
        <f>IFERROR(VLOOKUP(C64,SRA!B:T,19,0),"")</f>
        <v>3916.1</v>
      </c>
      <c r="J64" s="39">
        <f>IFERROR(VLOOKUP(C64,SETEMBRO!B:F,3,0),"0,00")</f>
        <v>6608.69</v>
      </c>
      <c r="K64" s="12">
        <f t="shared" si="0"/>
        <v>1451</v>
      </c>
      <c r="L64" s="39">
        <f>IFERROR(VLOOKUP(C64,SETEMBRO!B:H,7,0),"0,00")</f>
        <v>5157.6899999999996</v>
      </c>
      <c r="M64" s="28" t="str">
        <f>IFERROR(VLOOKUP(C64,FÉRIAS!C:D,2,0),"")</f>
        <v/>
      </c>
      <c r="N64" s="23" t="str">
        <f>IFERROR(VLOOKUP(C64,Plan2!B:C,2,0),"")</f>
        <v/>
      </c>
    </row>
    <row r="65" spans="2:14" s="23" customFormat="1">
      <c r="B65" s="16">
        <f t="shared" si="1"/>
        <v>57</v>
      </c>
      <c r="C65" s="32">
        <v>3389</v>
      </c>
      <c r="D65" s="33" t="s">
        <v>541</v>
      </c>
      <c r="E65" s="16" t="str">
        <f>IFERROR(VLOOKUP(C65,SRA!B:T,8,0),"")</f>
        <v>COM</v>
      </c>
      <c r="F65" s="22" t="s">
        <v>502</v>
      </c>
      <c r="G65" s="16" t="str">
        <f>IFERROR(VLOOKUP(C65,SRA!B:T,5,0),"")</f>
        <v>GESTOR DE DESENV.</v>
      </c>
      <c r="H65" s="12">
        <f>IFERROR(VLOOKUP(C65,SRA!B:T,18,0),"")</f>
        <v>881.12</v>
      </c>
      <c r="I65" s="12">
        <f>IFERROR(VLOOKUP(C65,SRA!B:T,19,0),"")</f>
        <v>3524.49</v>
      </c>
      <c r="J65" s="39">
        <f>IFERROR(VLOOKUP(C65,SETEMBRO!B:F,3,0),"0,00")</f>
        <v>4405.6099999999997</v>
      </c>
      <c r="K65" s="12">
        <f t="shared" si="0"/>
        <v>1393.7099999999996</v>
      </c>
      <c r="L65" s="39">
        <f>IFERROR(VLOOKUP(C65,SETEMBRO!B:H,7,0),"0,00")</f>
        <v>3011.9</v>
      </c>
      <c r="M65" s="28" t="str">
        <f>IFERROR(VLOOKUP(C65,FÉRIAS!C:D,2,0),"")</f>
        <v/>
      </c>
      <c r="N65" s="23" t="str">
        <f>IFERROR(VLOOKUP(C65,Plan2!B:C,2,0),"")</f>
        <v/>
      </c>
    </row>
    <row r="66" spans="2:14" s="23" customFormat="1">
      <c r="B66" s="16">
        <f t="shared" si="1"/>
        <v>58</v>
      </c>
      <c r="C66" s="35">
        <v>3392</v>
      </c>
      <c r="D66" s="34" t="s">
        <v>590</v>
      </c>
      <c r="E66" s="16" t="str">
        <f>IFERROR(VLOOKUP(C66,SRA!B:T,8,0),"")</f>
        <v>COM</v>
      </c>
      <c r="F66" s="22" t="s">
        <v>502</v>
      </c>
      <c r="G66" s="16" t="str">
        <f>IFERROR(VLOOKUP(C66,SRA!B:T,5,0),"")</f>
        <v>COORD. LOGISTICA</v>
      </c>
      <c r="H66" s="12">
        <f>IFERROR(VLOOKUP(C66,SRA!B:T,18,0),"")</f>
        <v>1664.45</v>
      </c>
      <c r="I66" s="12">
        <f>IFERROR(VLOOKUP(C66,SRA!B:T,19,0),"")</f>
        <v>6657.79</v>
      </c>
      <c r="J66" s="39">
        <f>IFERROR(VLOOKUP(C66,SETEMBRO!B:F,3,0),"0,00")</f>
        <v>8322.24</v>
      </c>
      <c r="K66" s="12">
        <f t="shared" si="0"/>
        <v>2120.42</v>
      </c>
      <c r="L66" s="39">
        <f>IFERROR(VLOOKUP(C66,SETEMBRO!B:H,7,0),"0,00")</f>
        <v>6201.82</v>
      </c>
      <c r="M66" s="28" t="str">
        <f>IFERROR(VLOOKUP(C66,FÉRIAS!C:D,2,0),"")</f>
        <v/>
      </c>
      <c r="N66" s="23" t="str">
        <f>IFERROR(VLOOKUP(C66,Plan2!B:C,2,0),"")</f>
        <v/>
      </c>
    </row>
    <row r="67" spans="2:14" s="23" customFormat="1">
      <c r="B67" s="16">
        <f t="shared" si="1"/>
        <v>59</v>
      </c>
      <c r="C67" s="35">
        <v>3393</v>
      </c>
      <c r="D67" s="34" t="s">
        <v>591</v>
      </c>
      <c r="E67" s="16" t="str">
        <f>IFERROR(VLOOKUP(C67,SRA!B:T,8,0),"")</f>
        <v>COM</v>
      </c>
      <c r="F67" s="22" t="s">
        <v>502</v>
      </c>
      <c r="G67" s="16" t="str">
        <f>IFERROR(VLOOKUP(C67,SRA!B:T,5,0),"")</f>
        <v>COORD DE MANUTENCAO</v>
      </c>
      <c r="H67" s="12">
        <f>IFERROR(VLOOKUP(C67,SRA!B:T,18,0),"")</f>
        <v>1664.45</v>
      </c>
      <c r="I67" s="12">
        <f>IFERROR(VLOOKUP(C67,SRA!B:T,19,0),"")</f>
        <v>6657.79</v>
      </c>
      <c r="J67" s="39">
        <f>IFERROR(VLOOKUP(C67,SETEMBRO!B:F,3,0),"0,00")</f>
        <v>8322.24</v>
      </c>
      <c r="K67" s="12">
        <f t="shared" si="0"/>
        <v>2197.9300000000003</v>
      </c>
      <c r="L67" s="39">
        <f>IFERROR(VLOOKUP(C67,SETEMBRO!B:H,7,0),"0,00")</f>
        <v>6124.3099999999995</v>
      </c>
      <c r="M67" s="28" t="str">
        <f>IFERROR(VLOOKUP(C67,FÉRIAS!C:D,2,0),"")</f>
        <v/>
      </c>
      <c r="N67" s="23" t="str">
        <f>IFERROR(VLOOKUP(C67,Plan2!B:C,2,0),"")</f>
        <v/>
      </c>
    </row>
    <row r="68" spans="2:14" s="23" customFormat="1">
      <c r="B68" s="16">
        <f t="shared" si="1"/>
        <v>60</v>
      </c>
      <c r="C68" s="35">
        <v>3394</v>
      </c>
      <c r="D68" s="34" t="s">
        <v>592</v>
      </c>
      <c r="E68" s="16" t="str">
        <f>IFERROR(VLOOKUP(C68,SRA!B:T,8,0),"")</f>
        <v>COM</v>
      </c>
      <c r="F68" s="22" t="s">
        <v>502</v>
      </c>
      <c r="G68" s="16" t="str">
        <f>IFERROR(VLOOKUP(C68,SRA!B:T,5,0),"")</f>
        <v>ASSESSOR DIRETORIA</v>
      </c>
      <c r="H68" s="12">
        <f>IFERROR(VLOOKUP(C68,SRA!B:T,18,0),"")</f>
        <v>979.03</v>
      </c>
      <c r="I68" s="12">
        <f>IFERROR(VLOOKUP(C68,SRA!B:T,19,0),"")</f>
        <v>3916.1</v>
      </c>
      <c r="J68" s="39">
        <f>IFERROR(VLOOKUP(C68,SETEMBRO!B:F,3,0),"0,00")</f>
        <v>5196.51</v>
      </c>
      <c r="K68" s="12">
        <f t="shared" si="0"/>
        <v>2411</v>
      </c>
      <c r="L68" s="39">
        <f>IFERROR(VLOOKUP(C68,SETEMBRO!B:H,7,0),"0,00")</f>
        <v>2785.51</v>
      </c>
      <c r="M68" s="28" t="str">
        <f>IFERROR(VLOOKUP(C68,FÉRIAS!C:D,2,0),"")</f>
        <v/>
      </c>
      <c r="N68" s="23" t="str">
        <f>IFERROR(VLOOKUP(C68,Plan2!B:C,2,0),"")</f>
        <v/>
      </c>
    </row>
    <row r="69" spans="2:14" s="23" customFormat="1">
      <c r="B69" s="16">
        <f t="shared" si="1"/>
        <v>61</v>
      </c>
      <c r="C69" s="35">
        <v>3395</v>
      </c>
      <c r="D69" s="34" t="s">
        <v>593</v>
      </c>
      <c r="E69" s="16" t="str">
        <f>IFERROR(VLOOKUP(C69,SRA!B:T,8,0),"")</f>
        <v>COM</v>
      </c>
      <c r="F69" s="22" t="s">
        <v>502</v>
      </c>
      <c r="G69" s="16" t="str">
        <f>IFERROR(VLOOKUP(C69,SRA!B:T,5,0),"")</f>
        <v>GERENTE ADM.</v>
      </c>
      <c r="H69" s="12">
        <f>IFERROR(VLOOKUP(C69,SRA!B:T,18,0),"")</f>
        <v>636.36</v>
      </c>
      <c r="I69" s="12">
        <f>IFERROR(VLOOKUP(C69,SRA!B:T,19,0),"")</f>
        <v>2545.4699999999998</v>
      </c>
      <c r="J69" s="39">
        <f>IFERROR(VLOOKUP(C69,SETEMBRO!B:F,3,0),"0,00")</f>
        <v>3483.21</v>
      </c>
      <c r="K69" s="12">
        <f t="shared" si="0"/>
        <v>947.19</v>
      </c>
      <c r="L69" s="39">
        <f>IFERROR(VLOOKUP(C69,SETEMBRO!B:H,7,0),"0,00")</f>
        <v>2536.02</v>
      </c>
      <c r="M69" s="28" t="str">
        <f>IFERROR(VLOOKUP(C69,FÉRIAS!C:D,2,0),"")</f>
        <v/>
      </c>
      <c r="N69" s="23" t="str">
        <f>IFERROR(VLOOKUP(C69,Plan2!B:C,2,0),"")</f>
        <v/>
      </c>
    </row>
    <row r="70" spans="2:14" s="23" customFormat="1">
      <c r="B70" s="16">
        <f t="shared" si="1"/>
        <v>62</v>
      </c>
      <c r="C70" s="35">
        <v>3396</v>
      </c>
      <c r="D70" s="34" t="s">
        <v>594</v>
      </c>
      <c r="E70" s="16" t="str">
        <f>IFERROR(VLOOKUP(C70,SRA!B:T,8,0),"")</f>
        <v>COM</v>
      </c>
      <c r="F70" s="22" t="s">
        <v>502</v>
      </c>
      <c r="G70" s="16" t="str">
        <f>IFERROR(VLOOKUP(C70,SRA!B:T,5,0),"")</f>
        <v>GERENTE ADM.</v>
      </c>
      <c r="H70" s="12">
        <f>IFERROR(VLOOKUP(C70,SRA!B:T,18,0),"")</f>
        <v>636.36</v>
      </c>
      <c r="I70" s="12">
        <f>IFERROR(VLOOKUP(C70,SRA!B:T,19,0),"")</f>
        <v>2545.4699999999998</v>
      </c>
      <c r="J70" s="39">
        <f>IFERROR(VLOOKUP(C70,SETEMBRO!B:F,3,0),"0,00")</f>
        <v>3181.83</v>
      </c>
      <c r="K70" s="12">
        <f t="shared" si="0"/>
        <v>629.34000000000015</v>
      </c>
      <c r="L70" s="39">
        <f>IFERROR(VLOOKUP(C70,SETEMBRO!B:H,7,0),"0,00")</f>
        <v>2552.4899999999998</v>
      </c>
      <c r="M70" s="28" t="str">
        <f>IFERROR(VLOOKUP(C70,FÉRIAS!C:D,2,0),"")</f>
        <v/>
      </c>
      <c r="N70" s="23" t="str">
        <f>IFERROR(VLOOKUP(C70,Plan2!B:C,2,0),"")</f>
        <v/>
      </c>
    </row>
    <row r="71" spans="2:14" s="23" customFormat="1">
      <c r="B71" s="16">
        <f t="shared" si="1"/>
        <v>63</v>
      </c>
      <c r="C71" s="35">
        <v>3397</v>
      </c>
      <c r="D71" s="34" t="s">
        <v>595</v>
      </c>
      <c r="E71" s="16" t="str">
        <f>IFERROR(VLOOKUP(C71,SRA!B:T,8,0),"")</f>
        <v>COM</v>
      </c>
      <c r="F71" s="22" t="s">
        <v>502</v>
      </c>
      <c r="G71" s="16" t="str">
        <f>IFERROR(VLOOKUP(C71,SRA!B:T,5,0),"")</f>
        <v>GESTOR DE APOIO TEC.</v>
      </c>
      <c r="H71" s="12">
        <f>IFERROR(VLOOKUP(C71,SRA!B:T,18,0),"")</f>
        <v>293.70999999999998</v>
      </c>
      <c r="I71" s="12">
        <f>IFERROR(VLOOKUP(C71,SRA!B:T,19,0),"")</f>
        <v>1174.82</v>
      </c>
      <c r="J71" s="39">
        <f>IFERROR(VLOOKUP(C71,SETEMBRO!B:F,3,0),"0,00")</f>
        <v>1468.53</v>
      </c>
      <c r="K71" s="12">
        <f t="shared" si="0"/>
        <v>117.07999999999993</v>
      </c>
      <c r="L71" s="39">
        <f>IFERROR(VLOOKUP(C71,SETEMBRO!B:H,7,0),"0,00")</f>
        <v>1351.45</v>
      </c>
      <c r="M71" s="28" t="str">
        <f>IFERROR(VLOOKUP(C71,FÉRIAS!C:D,2,0),"")</f>
        <v/>
      </c>
      <c r="N71" s="23" t="str">
        <f>IFERROR(VLOOKUP(C71,Plan2!B:C,2,0),"")</f>
        <v/>
      </c>
    </row>
    <row r="72" spans="2:14" s="23" customFormat="1">
      <c r="B72" s="16">
        <f t="shared" si="1"/>
        <v>64</v>
      </c>
      <c r="C72" s="52">
        <v>3398</v>
      </c>
      <c r="D72" s="53" t="s">
        <v>618</v>
      </c>
      <c r="E72" s="16" t="str">
        <f>IFERROR(VLOOKUP(C72,SRA!B:T,8,0),"")</f>
        <v>COM</v>
      </c>
      <c r="F72" s="22" t="s">
        <v>502</v>
      </c>
      <c r="G72" s="16" t="str">
        <f>IFERROR(VLOOKUP(C72,SRA!B:T,5,0),"")</f>
        <v>GESTOR DE APOIO TEC.</v>
      </c>
      <c r="H72" s="12">
        <f>IFERROR(VLOOKUP(C72,SRA!B:T,18,0),"")</f>
        <v>293.70999999999998</v>
      </c>
      <c r="I72" s="12">
        <f>IFERROR(VLOOKUP(C72,SRA!B:T,19,0),"")</f>
        <v>1174.82</v>
      </c>
      <c r="J72" s="39">
        <f>IFERROR(VLOOKUP(C72,SETEMBRO!B:F,3,0),"0,00")</f>
        <v>1468.53</v>
      </c>
      <c r="K72" s="12">
        <f t="shared" si="0"/>
        <v>242.77999999999997</v>
      </c>
      <c r="L72" s="39">
        <f>IFERROR(VLOOKUP(C72,SETEMBRO!B:H,7,0),"0,00")</f>
        <v>1225.75</v>
      </c>
      <c r="M72" s="28" t="str">
        <f>IFERROR(VLOOKUP(C72,FÉRIAS!C:D,2,0),"")</f>
        <v/>
      </c>
      <c r="N72" s="23" t="str">
        <f>IFERROR(VLOOKUP(C72,Plan2!B:C,2,0),"")</f>
        <v/>
      </c>
    </row>
    <row r="73" spans="2:14" s="23" customFormat="1">
      <c r="B73" s="16">
        <f t="shared" si="1"/>
        <v>65</v>
      </c>
      <c r="C73" s="52">
        <v>3399</v>
      </c>
      <c r="D73" s="53" t="s">
        <v>619</v>
      </c>
      <c r="E73" s="16" t="str">
        <f>IFERROR(VLOOKUP(C73,SRA!B:T,8,0),"")</f>
        <v>COM</v>
      </c>
      <c r="F73" s="22" t="s">
        <v>502</v>
      </c>
      <c r="G73" s="16" t="str">
        <f>IFERROR(VLOOKUP(C73,SRA!B:T,5,0),"")</f>
        <v>SUPERINT ENG PROJ OB</v>
      </c>
      <c r="H73" s="12">
        <f>IFERROR(VLOOKUP(C73,SRA!B:T,18,0),"")</f>
        <v>1811.32</v>
      </c>
      <c r="I73" s="12">
        <f>IFERROR(VLOOKUP(C73,SRA!B:T,19,0),"")</f>
        <v>7245.23</v>
      </c>
      <c r="J73" s="39">
        <f>IFERROR(VLOOKUP(C73,SETEMBRO!B:F,3,0),"0,00")</f>
        <v>9056.5499999999993</v>
      </c>
      <c r="K73" s="12">
        <f t="shared" ref="K73:K136" si="2">J73-L73</f>
        <v>2224.8599999999988</v>
      </c>
      <c r="L73" s="39">
        <f>IFERROR(VLOOKUP(C73,SETEMBRO!B:H,7,0),"0,00")</f>
        <v>6831.6900000000005</v>
      </c>
      <c r="M73" s="28" t="str">
        <f>IFERROR(VLOOKUP(C73,FÉRIAS!C:D,2,0),"")</f>
        <v/>
      </c>
      <c r="N73" s="23" t="str">
        <f>IFERROR(VLOOKUP(C73,Plan2!B:C,2,0),"")</f>
        <v/>
      </c>
    </row>
    <row r="74" spans="2:14" s="23" customFormat="1">
      <c r="B74" s="16">
        <f t="shared" si="1"/>
        <v>66</v>
      </c>
      <c r="C74" s="52">
        <v>3400</v>
      </c>
      <c r="D74" s="53" t="s">
        <v>621</v>
      </c>
      <c r="E74" s="16" t="str">
        <f>IFERROR(VLOOKUP(C74,SRA!B:T,8,0),"")</f>
        <v>COM</v>
      </c>
      <c r="F74" s="22" t="s">
        <v>502</v>
      </c>
      <c r="G74" s="16" t="str">
        <f>IFERROR(VLOOKUP(C74,SRA!B:T,5,0),"")</f>
        <v>GESTOR DE DESENV.</v>
      </c>
      <c r="H74" s="12">
        <f>IFERROR(VLOOKUP(C74,SRA!B:T,18,0),"")</f>
        <v>881.12</v>
      </c>
      <c r="I74" s="12">
        <f>IFERROR(VLOOKUP(C74,SRA!B:T,19,0),"")</f>
        <v>3524.49</v>
      </c>
      <c r="J74" s="39">
        <f>IFERROR(VLOOKUP(C74,SETEMBRO!B:F,3,0),"0,00")</f>
        <v>4405.6099999999997</v>
      </c>
      <c r="K74" s="12">
        <f t="shared" si="2"/>
        <v>845.11999999999989</v>
      </c>
      <c r="L74" s="39">
        <f>IFERROR(VLOOKUP(C74,SETEMBRO!B:H,7,0),"0,00")</f>
        <v>3560.49</v>
      </c>
      <c r="M74" s="28" t="str">
        <f>IFERROR(VLOOKUP(C74,FÉRIAS!C:D,2,0),"")</f>
        <v/>
      </c>
      <c r="N74" s="23" t="str">
        <f>IFERROR(VLOOKUP(C74,Plan2!B:C,2,0),"")</f>
        <v/>
      </c>
    </row>
    <row r="75" spans="2:14" s="23" customFormat="1">
      <c r="B75" s="16">
        <f t="shared" si="1"/>
        <v>67</v>
      </c>
      <c r="C75" s="52">
        <v>3402</v>
      </c>
      <c r="D75" s="53" t="s">
        <v>623</v>
      </c>
      <c r="E75" s="16" t="str">
        <f>IFERROR(VLOOKUP(C75,SRA!B:T,8,0),"")</f>
        <v>COM</v>
      </c>
      <c r="F75" s="22" t="s">
        <v>502</v>
      </c>
      <c r="G75" s="16" t="str">
        <f>IFERROR(VLOOKUP(C75,SRA!B:T,5,0),"")</f>
        <v>COM.LICITACAO</v>
      </c>
      <c r="H75" s="12">
        <f>IFERROR(VLOOKUP(C75,SRA!B:T,18,0),"")</f>
        <v>0</v>
      </c>
      <c r="I75" s="12">
        <f>IFERROR(VLOOKUP(C75,SRA!B:T,19,0),"")</f>
        <v>1450</v>
      </c>
      <c r="J75" s="39">
        <f>IFERROR(VLOOKUP(C75,SETEMBRO!B:F,3,0),"0,00")</f>
        <v>1450</v>
      </c>
      <c r="K75" s="12">
        <f t="shared" si="2"/>
        <v>112.32000000000016</v>
      </c>
      <c r="L75" s="39">
        <f>IFERROR(VLOOKUP(C75,SETEMBRO!B:H,7,0),"0,00")</f>
        <v>1337.6799999999998</v>
      </c>
      <c r="M75" s="28" t="str">
        <f>IFERROR(VLOOKUP(C75,FÉRIAS!C:D,2,0),"")</f>
        <v/>
      </c>
      <c r="N75" s="23" t="str">
        <f>IFERROR(VLOOKUP(C75,Plan2!B:C,2,0),"")</f>
        <v/>
      </c>
    </row>
    <row r="76" spans="2:14" s="23" customFormat="1">
      <c r="B76" s="16">
        <f t="shared" si="1"/>
        <v>68</v>
      </c>
      <c r="C76" s="52">
        <v>3403</v>
      </c>
      <c r="D76" s="53" t="s">
        <v>625</v>
      </c>
      <c r="E76" s="16" t="str">
        <f>IFERROR(VLOOKUP(C76,SRA!B:T,8,0),"")</f>
        <v>COM</v>
      </c>
      <c r="F76" s="22" t="s">
        <v>502</v>
      </c>
      <c r="G76" s="16" t="str">
        <f>IFERROR(VLOOKUP(C76,SRA!B:T,5,0),"")</f>
        <v>GESTOR DE DESENV.</v>
      </c>
      <c r="H76" s="12">
        <f>IFERROR(VLOOKUP(C76,SRA!B:T,18,0),"")</f>
        <v>881.12</v>
      </c>
      <c r="I76" s="12">
        <f>IFERROR(VLOOKUP(C76,SRA!B:T,19,0),"")</f>
        <v>3524.49</v>
      </c>
      <c r="J76" s="39">
        <f>IFERROR(VLOOKUP(C76,SETEMBRO!B:F,3,0),"0,00")</f>
        <v>4405.6099999999997</v>
      </c>
      <c r="K76" s="12">
        <f t="shared" si="2"/>
        <v>1589.2899999999995</v>
      </c>
      <c r="L76" s="39">
        <f>IFERROR(VLOOKUP(C76,SETEMBRO!B:H,7,0),"0,00")</f>
        <v>2816.32</v>
      </c>
      <c r="M76" s="28" t="str">
        <f>IFERROR(VLOOKUP(C76,FÉRIAS!C:D,2,0),"")</f>
        <v/>
      </c>
      <c r="N76" s="23" t="str">
        <f>IFERROR(VLOOKUP(C76,Plan2!B:C,2,0),"")</f>
        <v/>
      </c>
    </row>
    <row r="77" spans="2:14" s="23" customFormat="1">
      <c r="B77" s="16">
        <f t="shared" ref="B77:B84" si="3">B76+1</f>
        <v>69</v>
      </c>
      <c r="C77" s="32">
        <v>3405</v>
      </c>
      <c r="D77" s="33" t="s">
        <v>628</v>
      </c>
      <c r="E77" s="16" t="str">
        <f>IFERROR(VLOOKUP(C77,SRA!B:T,8,0),"")</f>
        <v>COM</v>
      </c>
      <c r="F77" s="22" t="s">
        <v>502</v>
      </c>
      <c r="G77" s="16" t="str">
        <f>IFERROR(VLOOKUP(C77,SRA!B:T,5,0),"")</f>
        <v>GESTOR DE DESENV.</v>
      </c>
      <c r="H77" s="12">
        <f>IFERROR(VLOOKUP(C77,SRA!B:T,18,0),"")</f>
        <v>881.12</v>
      </c>
      <c r="I77" s="12">
        <f>IFERROR(VLOOKUP(C77,SRA!B:T,19,0),"")</f>
        <v>3524.49</v>
      </c>
      <c r="J77" s="39">
        <f>IFERROR(VLOOKUP(C77,SETEMBRO!B:F,3,0),"0,00")</f>
        <v>5008.37</v>
      </c>
      <c r="K77" s="12">
        <f t="shared" si="2"/>
        <v>844.88999999999942</v>
      </c>
      <c r="L77" s="39">
        <f>IFERROR(VLOOKUP(C77,SETEMBRO!B:H,7,0),"0,00")</f>
        <v>4163.4800000000005</v>
      </c>
      <c r="M77" s="28" t="str">
        <f>IFERROR(VLOOKUP(C77,FÉRIAS!C:D,2,0),"")</f>
        <v/>
      </c>
      <c r="N77" s="23" t="str">
        <f>IFERROR(VLOOKUP(C77,Plan2!B:C,2,0),"")</f>
        <v/>
      </c>
    </row>
    <row r="78" spans="2:14" s="23" customFormat="1">
      <c r="B78" s="16">
        <f t="shared" si="3"/>
        <v>70</v>
      </c>
      <c r="C78" s="80">
        <v>3406</v>
      </c>
      <c r="D78" s="81" t="s">
        <v>633</v>
      </c>
      <c r="E78" s="16" t="str">
        <f>IFERROR(VLOOKUP(C78,SRA!B:T,8,0),"")</f>
        <v>COM</v>
      </c>
      <c r="F78" s="22" t="s">
        <v>502</v>
      </c>
      <c r="G78" s="16" t="str">
        <f>IFERROR(VLOOKUP(C78,SRA!B:T,5,0),"")</f>
        <v>GESTOR DE APOIO ADM.</v>
      </c>
      <c r="H78" s="12">
        <f>IFERROR(VLOOKUP(C78,SRA!B:T,18,0),"")</f>
        <v>293.70999999999998</v>
      </c>
      <c r="I78" s="12">
        <f>IFERROR(VLOOKUP(C78,SRA!B:T,19,0),"")</f>
        <v>1174.82</v>
      </c>
      <c r="J78" s="39">
        <f>IFERROR(VLOOKUP(C78,SETEMBRO!B:F,3,0),"0,00")</f>
        <v>1468.53</v>
      </c>
      <c r="K78" s="12">
        <f t="shared" si="2"/>
        <v>117.07999999999993</v>
      </c>
      <c r="L78" s="39">
        <f>IFERROR(VLOOKUP(C78,SETEMBRO!B:H,7,0),"0,00")</f>
        <v>1351.45</v>
      </c>
      <c r="M78" s="28" t="str">
        <f>IFERROR(VLOOKUP(C78,FÉRIAS!C:D,2,0),"")</f>
        <v/>
      </c>
      <c r="N78" s="23" t="str">
        <f>IFERROR(VLOOKUP(C78,Plan2!B:C,2,0),"")</f>
        <v/>
      </c>
    </row>
    <row r="79" spans="2:14" s="23" customFormat="1">
      <c r="B79" s="16">
        <f t="shared" si="3"/>
        <v>71</v>
      </c>
      <c r="C79" s="80">
        <v>3407</v>
      </c>
      <c r="D79" s="81" t="s">
        <v>634</v>
      </c>
      <c r="E79" s="16" t="str">
        <f>IFERROR(VLOOKUP(C79,SRA!B:T,8,0),"")</f>
        <v>COM</v>
      </c>
      <c r="F79" s="22" t="s">
        <v>502</v>
      </c>
      <c r="G79" s="16" t="str">
        <f>IFERROR(VLOOKUP(C79,SRA!B:T,5,0),"")</f>
        <v>COORD.DE REC.HUM.</v>
      </c>
      <c r="H79" s="12">
        <f>IFERROR(VLOOKUP(C79,SRA!B:T,18,0),"")</f>
        <v>1664.45</v>
      </c>
      <c r="I79" s="12">
        <f>IFERROR(VLOOKUP(C79,SRA!B:T,19,0),"")</f>
        <v>6657.79</v>
      </c>
      <c r="J79" s="39">
        <f>IFERROR(VLOOKUP(C79,SETEMBRO!B:F,3,0),"0,00")</f>
        <v>8322.24</v>
      </c>
      <c r="K79" s="12">
        <f t="shared" si="2"/>
        <v>2022.9300000000003</v>
      </c>
      <c r="L79" s="39">
        <f>IFERROR(VLOOKUP(C79,SETEMBRO!B:H,7,0),"0,00")</f>
        <v>6299.3099999999995</v>
      </c>
      <c r="M79" s="28" t="str">
        <f>IFERROR(VLOOKUP(C79,FÉRIAS!C:D,2,0),"")</f>
        <v/>
      </c>
      <c r="N79" s="23" t="str">
        <f>IFERROR(VLOOKUP(C79,Plan2!B:C,2,0),"")</f>
        <v/>
      </c>
    </row>
    <row r="80" spans="2:14" s="23" customFormat="1">
      <c r="B80" s="16">
        <f t="shared" si="3"/>
        <v>72</v>
      </c>
      <c r="C80" s="80">
        <v>3408</v>
      </c>
      <c r="D80" s="81" t="s">
        <v>640</v>
      </c>
      <c r="E80" s="16" t="str">
        <f>IFERROR(VLOOKUP(C80,SRA!B:T,8,0),"")</f>
        <v>COM</v>
      </c>
      <c r="F80" s="22" t="s">
        <v>502</v>
      </c>
      <c r="G80" s="16" t="str">
        <f>IFERROR(VLOOKUP(C80,SRA!B:T,5,0),"")</f>
        <v>COORD. GOVER. CORP.</v>
      </c>
      <c r="H80" s="12">
        <f>IFERROR(VLOOKUP(C80,SRA!B:T,18,0),"")</f>
        <v>1664.45</v>
      </c>
      <c r="I80" s="12">
        <f>IFERROR(VLOOKUP(C80,SRA!B:T,19,0),"")</f>
        <v>6657.79</v>
      </c>
      <c r="J80" s="39">
        <f>IFERROR(VLOOKUP(C80,SETEMBRO!B:F,3,0),"0,00")</f>
        <v>8322.24</v>
      </c>
      <c r="K80" s="12">
        <f t="shared" si="2"/>
        <v>2022.9300000000003</v>
      </c>
      <c r="L80" s="39">
        <f>IFERROR(VLOOKUP(C80,SETEMBRO!B:H,7,0),"0,00")</f>
        <v>6299.3099999999995</v>
      </c>
      <c r="M80" s="28" t="str">
        <f>IFERROR(VLOOKUP(C80,FÉRIAS!C:D,2,0),"")</f>
        <v/>
      </c>
      <c r="N80" s="23" t="str">
        <f>IFERROR(VLOOKUP(C80,Plan2!B:C,2,0),"")</f>
        <v/>
      </c>
    </row>
    <row r="81" spans="2:14" s="23" customFormat="1">
      <c r="B81" s="16">
        <f t="shared" si="3"/>
        <v>73</v>
      </c>
      <c r="C81" s="32">
        <v>8249</v>
      </c>
      <c r="D81" s="33" t="s">
        <v>393</v>
      </c>
      <c r="E81" s="16" t="str">
        <f>IFERROR(VLOOKUP(C81,SRA!B:T,8,0),"")</f>
        <v>COM</v>
      </c>
      <c r="F81" s="22" t="s">
        <v>502</v>
      </c>
      <c r="G81" s="16" t="str">
        <f>IFERROR(VLOOKUP(C81,SRA!B:T,5,0),"")</f>
        <v>SECRETARIA</v>
      </c>
      <c r="H81" s="12">
        <f>IFERROR(VLOOKUP(C81,SRA!B:T,18,0),"")</f>
        <v>636.36</v>
      </c>
      <c r="I81" s="12">
        <f>IFERROR(VLOOKUP(C81,SRA!B:T,19,0),"")</f>
        <v>2545.4699999999998</v>
      </c>
      <c r="J81" s="39">
        <f>IFERROR(VLOOKUP(C81,SETEMBRO!B:F,3,0),"0,00")</f>
        <v>3181.83</v>
      </c>
      <c r="K81" s="12">
        <f t="shared" si="2"/>
        <v>2014.27</v>
      </c>
      <c r="L81" s="39">
        <f>IFERROR(VLOOKUP(C81,SETEMBRO!B:H,7,0),"0,00")</f>
        <v>1167.56</v>
      </c>
      <c r="M81" s="28" t="str">
        <f>IFERROR(VLOOKUP(C81,FÉRIAS!C:D,2,0),"")</f>
        <v/>
      </c>
      <c r="N81" s="23" t="str">
        <f>IFERROR(VLOOKUP(C81,Plan2!B:C,2,0),"")</f>
        <v/>
      </c>
    </row>
    <row r="82" spans="2:14" s="79" customFormat="1">
      <c r="B82" s="22">
        <f t="shared" si="3"/>
        <v>74</v>
      </c>
      <c r="C82" s="95">
        <v>3409</v>
      </c>
      <c r="D82" s="96" t="s">
        <v>641</v>
      </c>
      <c r="E82" s="16" t="str">
        <f>IFERROR(VLOOKUP(C82,SRA!B:T,8,0),"")</f>
        <v>COM</v>
      </c>
      <c r="F82" s="22" t="s">
        <v>502</v>
      </c>
      <c r="G82" s="16" t="str">
        <f>IFERROR(VLOOKUP(C82,SRA!B:T,5,0),"")</f>
        <v>COORD.DE INFORM.</v>
      </c>
      <c r="H82" s="12">
        <f>IFERROR(VLOOKUP(C82,SRA!B:T,18,0),"")</f>
        <v>1664.45</v>
      </c>
      <c r="I82" s="12">
        <f>IFERROR(VLOOKUP(C82,SRA!B:T,19,0),"")</f>
        <v>6657.79</v>
      </c>
      <c r="J82" s="39">
        <f>IFERROR(VLOOKUP(C82,SETEMBRO!B:F,3,0),"0,00")</f>
        <v>8322.24</v>
      </c>
      <c r="K82" s="12">
        <f t="shared" si="2"/>
        <v>2019.83</v>
      </c>
      <c r="L82" s="39">
        <f>IFERROR(VLOOKUP(C82,SETEMBRO!B:H,7,0),"0,00")</f>
        <v>6302.41</v>
      </c>
      <c r="M82" s="28" t="str">
        <f>IFERROR(VLOOKUP(C82,FÉRIAS!C:D,2,0),"")</f>
        <v/>
      </c>
      <c r="N82" s="23" t="str">
        <f>IFERROR(VLOOKUP(C82,Plan2!B:C,2,0),"")</f>
        <v/>
      </c>
    </row>
    <row r="83" spans="2:14" s="23" customFormat="1">
      <c r="B83" s="16">
        <f t="shared" si="3"/>
        <v>75</v>
      </c>
      <c r="C83" s="32">
        <v>200</v>
      </c>
      <c r="D83" s="33" t="s">
        <v>3</v>
      </c>
      <c r="E83" s="16" t="str">
        <f>IFERROR(VLOOKUP(C83,SRA!B:T,8,0),"")</f>
        <v>CLT</v>
      </c>
      <c r="F83" s="22" t="s">
        <v>502</v>
      </c>
      <c r="G83" s="16" t="str">
        <f>IFERROR(VLOOKUP(C83,SRA!B:T,5,0),"")</f>
        <v>OP. DE PROD. IND.</v>
      </c>
      <c r="H83" s="12">
        <f>IFERROR(VLOOKUP(C83,SRA!B:T,18,0),"")</f>
        <v>4364.6000000000004</v>
      </c>
      <c r="I83" s="12">
        <f>IFERROR(VLOOKUP(C83,SRA!B:T,19,0),"")</f>
        <v>0</v>
      </c>
      <c r="J83" s="39">
        <f>IFERROR(VLOOKUP(C83,SETEMBRO!B:F,3,0),"0,00")</f>
        <v>4364.6000000000004</v>
      </c>
      <c r="K83" s="12">
        <f t="shared" si="2"/>
        <v>1191.3400000000001</v>
      </c>
      <c r="L83" s="39">
        <f>IFERROR(VLOOKUP(C83,SETEMBRO!B:H,7,0),"0,00")</f>
        <v>3173.26</v>
      </c>
      <c r="M83" s="28" t="str">
        <f>IFERROR(VLOOKUP(C83,FÉRIAS!C:D,2,0),"")</f>
        <v/>
      </c>
      <c r="N83" s="23" t="str">
        <f>IFERROR(VLOOKUP(C83,Plan2!B:C,2,0),"")</f>
        <v/>
      </c>
    </row>
    <row r="84" spans="2:14" s="23" customFormat="1">
      <c r="B84" s="16">
        <f t="shared" si="3"/>
        <v>76</v>
      </c>
      <c r="C84" s="32">
        <v>397</v>
      </c>
      <c r="D84" s="33" t="s">
        <v>4</v>
      </c>
      <c r="E84" s="16" t="str">
        <f>IFERROR(VLOOKUP(C84,SRA!B:T,8,0),"")</f>
        <v>CLT</v>
      </c>
      <c r="F84" s="22" t="s">
        <v>502</v>
      </c>
      <c r="G84" s="16" t="str">
        <f>IFERROR(VLOOKUP(C84,SRA!B:T,5,0),"")</f>
        <v>TEC. EM ADM. E FIN.</v>
      </c>
      <c r="H84" s="12">
        <f>IFERROR(VLOOKUP(C84,SRA!B:T,18,0),"")</f>
        <v>4543.3</v>
      </c>
      <c r="I84" s="12">
        <f>IFERROR(VLOOKUP(C84,SRA!B:T,19,0),"")</f>
        <v>0</v>
      </c>
      <c r="J84" s="39">
        <f>IFERROR(VLOOKUP(C84,SETEMBRO!B:F,3,0),"0,00")</f>
        <v>4543.3</v>
      </c>
      <c r="K84" s="12">
        <f t="shared" si="2"/>
        <v>1614.1599999999999</v>
      </c>
      <c r="L84" s="39">
        <f>IFERROR(VLOOKUP(C84,SETEMBRO!B:H,7,0),"0,00")</f>
        <v>2929.1400000000003</v>
      </c>
      <c r="M84" s="28" t="str">
        <f>IFERROR(VLOOKUP(C84,FÉRIAS!C:D,2,0),"")</f>
        <v/>
      </c>
      <c r="N84" s="23" t="str">
        <f>IFERROR(VLOOKUP(C84,Plan2!B:C,2,0),"")</f>
        <v/>
      </c>
    </row>
    <row r="85" spans="2:14" s="23" customFormat="1">
      <c r="B85" s="16">
        <f t="shared" ref="B76:B139" si="4">B84+1</f>
        <v>77</v>
      </c>
      <c r="C85" s="32">
        <v>508</v>
      </c>
      <c r="D85" s="33" t="s">
        <v>5</v>
      </c>
      <c r="E85" s="16" t="str">
        <f>IFERROR(VLOOKUP(C85,SRA!B:T,8,0),"")</f>
        <v>CLT</v>
      </c>
      <c r="F85" s="22" t="s">
        <v>502</v>
      </c>
      <c r="G85" s="16" t="str">
        <f>IFERROR(VLOOKUP(C85,SRA!B:T,5,0),"")</f>
        <v>TEC. EM ADM. E FIN.</v>
      </c>
      <c r="H85" s="12">
        <f>IFERROR(VLOOKUP(C85,SRA!B:T,18,0),"")</f>
        <v>4617.57</v>
      </c>
      <c r="I85" s="12">
        <f>IFERROR(VLOOKUP(C85,SRA!B:T,19,0),"")</f>
        <v>0</v>
      </c>
      <c r="J85" s="39">
        <f>IFERROR(VLOOKUP(C85,SETEMBRO!B:F,3,0),"0,00")</f>
        <v>4617.57</v>
      </c>
      <c r="K85" s="12">
        <f t="shared" si="2"/>
        <v>1987.6999999999998</v>
      </c>
      <c r="L85" s="39">
        <f>IFERROR(VLOOKUP(C85,SETEMBRO!B:H,7,0),"0,00")</f>
        <v>2629.87</v>
      </c>
      <c r="M85" s="28" t="str">
        <f>IFERROR(VLOOKUP(C85,FÉRIAS!C:D,2,0),"")</f>
        <v/>
      </c>
      <c r="N85" s="23" t="str">
        <f>IFERROR(VLOOKUP(C85,Plan2!B:C,2,0),"")</f>
        <v/>
      </c>
    </row>
    <row r="86" spans="2:14" s="23" customFormat="1">
      <c r="B86" s="16">
        <f t="shared" si="4"/>
        <v>78</v>
      </c>
      <c r="C86" s="32">
        <v>510</v>
      </c>
      <c r="D86" s="33" t="s">
        <v>6</v>
      </c>
      <c r="E86" s="16" t="str">
        <f>IFERROR(VLOOKUP(C86,SRA!B:T,8,0),"")</f>
        <v>CLT</v>
      </c>
      <c r="F86" s="22" t="s">
        <v>502</v>
      </c>
      <c r="G86" s="16" t="str">
        <f>IFERROR(VLOOKUP(C86,SRA!B:T,5,0),"")</f>
        <v>TEC. EM ADM. E FIN.</v>
      </c>
      <c r="H86" s="12">
        <f>IFERROR(VLOOKUP(C86,SRA!B:T,18,0),"")</f>
        <v>3742.01</v>
      </c>
      <c r="I86" s="12">
        <f>IFERROR(VLOOKUP(C86,SRA!B:T,19,0),"")</f>
        <v>0</v>
      </c>
      <c r="J86" s="39">
        <f>IFERROR(VLOOKUP(C86,SETEMBRO!B:F,3,0),"0,00")</f>
        <v>3742.01</v>
      </c>
      <c r="K86" s="12">
        <f t="shared" si="2"/>
        <v>1318.8900000000003</v>
      </c>
      <c r="L86" s="39">
        <f>IFERROR(VLOOKUP(C86,SETEMBRO!B:H,7,0),"0,00")</f>
        <v>2423.12</v>
      </c>
      <c r="M86" s="28" t="str">
        <f>IFERROR(VLOOKUP(C86,FÉRIAS!C:D,2,0),"")</f>
        <v/>
      </c>
      <c r="N86" s="23" t="str">
        <f>IFERROR(VLOOKUP(C86,Plan2!B:C,2,0),"")</f>
        <v/>
      </c>
    </row>
    <row r="87" spans="2:14" s="23" customFormat="1">
      <c r="B87" s="16">
        <f t="shared" si="4"/>
        <v>79</v>
      </c>
      <c r="C87" s="32">
        <v>542</v>
      </c>
      <c r="D87" s="33" t="s">
        <v>7</v>
      </c>
      <c r="E87" s="16" t="str">
        <f>IFERROR(VLOOKUP(C87,SRA!B:T,8,0),"")</f>
        <v>CLT</v>
      </c>
      <c r="F87" s="22" t="s">
        <v>502</v>
      </c>
      <c r="G87" s="16" t="str">
        <f>IFERROR(VLOOKUP(C87,SRA!B:T,5,0),"")</f>
        <v>TEC.EM QUALIDADE IND</v>
      </c>
      <c r="H87" s="12">
        <f>IFERROR(VLOOKUP(C87,SRA!B:T,18,0),"")</f>
        <v>1799.95</v>
      </c>
      <c r="I87" s="12">
        <f>IFERROR(VLOOKUP(C87,SRA!B:T,19,0),"")</f>
        <v>0</v>
      </c>
      <c r="J87" s="39">
        <f>IFERROR(VLOOKUP(C87,SETEMBRO!B:F,3,0),"0,00")</f>
        <v>2201</v>
      </c>
      <c r="K87" s="12">
        <f t="shared" si="2"/>
        <v>447.25</v>
      </c>
      <c r="L87" s="39">
        <f>IFERROR(VLOOKUP(C87,SETEMBRO!B:H,7,0),"0,00")</f>
        <v>1753.75</v>
      </c>
      <c r="M87" s="28" t="str">
        <f>IFERROR(VLOOKUP(C87,FÉRIAS!C:D,2,0),"")</f>
        <v/>
      </c>
      <c r="N87" s="23" t="str">
        <f>IFERROR(VLOOKUP(C87,Plan2!B:C,2,0),"")</f>
        <v/>
      </c>
    </row>
    <row r="88" spans="2:14" s="23" customFormat="1">
      <c r="B88" s="16">
        <f t="shared" si="4"/>
        <v>80</v>
      </c>
      <c r="C88" s="32">
        <v>788</v>
      </c>
      <c r="D88" s="33" t="s">
        <v>8</v>
      </c>
      <c r="E88" s="16" t="str">
        <f>IFERROR(VLOOKUP(C88,SRA!B:T,8,0),"")</f>
        <v>CLT</v>
      </c>
      <c r="F88" s="22" t="s">
        <v>502</v>
      </c>
      <c r="G88" s="16" t="str">
        <f>IFERROR(VLOOKUP(C88,SRA!B:T,5,0),"")</f>
        <v>OP. DE PROD. IND.</v>
      </c>
      <c r="H88" s="12">
        <f>IFERROR(VLOOKUP(C88,SRA!B:T,18,0),"")</f>
        <v>3047.09</v>
      </c>
      <c r="I88" s="12">
        <f>IFERROR(VLOOKUP(C88,SRA!B:T,19,0),"")</f>
        <v>0</v>
      </c>
      <c r="J88" s="39">
        <f>IFERROR(VLOOKUP(C88,SETEMBRO!B:F,3,0),"0,00")</f>
        <v>3047.1</v>
      </c>
      <c r="K88" s="12">
        <f t="shared" si="2"/>
        <v>1078.79</v>
      </c>
      <c r="L88" s="39">
        <f>IFERROR(VLOOKUP(C88,SETEMBRO!B:H,7,0),"0,00")</f>
        <v>1968.31</v>
      </c>
      <c r="M88" s="28" t="str">
        <f>IFERROR(VLOOKUP(C88,FÉRIAS!C:D,2,0),"")</f>
        <v/>
      </c>
      <c r="N88" s="23" t="str">
        <f>IFERROR(VLOOKUP(C88,Plan2!B:C,2,0),"")</f>
        <v/>
      </c>
    </row>
    <row r="89" spans="2:14" s="23" customFormat="1">
      <c r="B89" s="16">
        <f t="shared" si="4"/>
        <v>81</v>
      </c>
      <c r="C89" s="32">
        <v>830</v>
      </c>
      <c r="D89" s="33" t="s">
        <v>9</v>
      </c>
      <c r="E89" s="16" t="str">
        <f>IFERROR(VLOOKUP(C89,SRA!B:T,8,0),"")</f>
        <v>CLT</v>
      </c>
      <c r="F89" s="22" t="s">
        <v>502</v>
      </c>
      <c r="G89" s="16" t="str">
        <f>IFERROR(VLOOKUP(C89,SRA!B:T,5,0),"")</f>
        <v>TEC. EM ADM. E FIN.</v>
      </c>
      <c r="H89" s="12">
        <f>IFERROR(VLOOKUP(C89,SRA!B:T,18,0),"")</f>
        <v>4548.43</v>
      </c>
      <c r="I89" s="12">
        <f>IFERROR(VLOOKUP(C89,SRA!B:T,19,0),"")</f>
        <v>0</v>
      </c>
      <c r="J89" s="39">
        <f>IFERROR(VLOOKUP(C89,SETEMBRO!B:F,3,0),"0,00")</f>
        <v>4548.43</v>
      </c>
      <c r="K89" s="12">
        <f t="shared" si="2"/>
        <v>1491.5</v>
      </c>
      <c r="L89" s="39">
        <f>IFERROR(VLOOKUP(C89,SETEMBRO!B:H,7,0),"0,00")</f>
        <v>3056.9300000000003</v>
      </c>
      <c r="M89" s="28" t="str">
        <f>IFERROR(VLOOKUP(C89,FÉRIAS!C:D,2,0),"")</f>
        <v/>
      </c>
      <c r="N89" s="23" t="str">
        <f>IFERROR(VLOOKUP(C89,Plan2!B:C,2,0),"")</f>
        <v/>
      </c>
    </row>
    <row r="90" spans="2:14" s="23" customFormat="1">
      <c r="B90" s="16">
        <f t="shared" si="4"/>
        <v>82</v>
      </c>
      <c r="C90" s="32">
        <v>863</v>
      </c>
      <c r="D90" s="33" t="s">
        <v>10</v>
      </c>
      <c r="E90" s="16" t="str">
        <f>IFERROR(VLOOKUP(C90,SRA!B:T,8,0),"")</f>
        <v>CLT</v>
      </c>
      <c r="F90" s="22" t="s">
        <v>502</v>
      </c>
      <c r="G90" s="16" t="str">
        <f>IFERROR(VLOOKUP(C90,SRA!B:T,5,0),"")</f>
        <v>ASS. DE SERVICOS</v>
      </c>
      <c r="H90" s="12">
        <f>IFERROR(VLOOKUP(C90,SRA!B:T,18,0),"")</f>
        <v>2306.91</v>
      </c>
      <c r="I90" s="12">
        <f>IFERROR(VLOOKUP(C90,SRA!B:T,19,0),"")</f>
        <v>0</v>
      </c>
      <c r="J90" s="39">
        <f>IFERROR(VLOOKUP(C90,SETEMBRO!B:F,3,0),"0,00")</f>
        <v>2306.91</v>
      </c>
      <c r="K90" s="12">
        <f t="shared" si="2"/>
        <v>1436.1599999999999</v>
      </c>
      <c r="L90" s="39">
        <f>IFERROR(VLOOKUP(C90,SETEMBRO!B:H,7,0),"0,00")</f>
        <v>870.75</v>
      </c>
      <c r="M90" s="28" t="str">
        <f>IFERROR(VLOOKUP(C90,FÉRIAS!C:D,2,0),"")</f>
        <v/>
      </c>
      <c r="N90" s="23" t="str">
        <f>IFERROR(VLOOKUP(C90,Plan2!B:C,2,0),"")</f>
        <v/>
      </c>
    </row>
    <row r="91" spans="2:14" s="23" customFormat="1">
      <c r="B91" s="16">
        <f t="shared" si="4"/>
        <v>83</v>
      </c>
      <c r="C91" s="32">
        <v>871</v>
      </c>
      <c r="D91" s="33" t="s">
        <v>11</v>
      </c>
      <c r="E91" s="16" t="str">
        <f>IFERROR(VLOOKUP(C91,SRA!B:T,8,0),"")</f>
        <v>CLT</v>
      </c>
      <c r="F91" s="22" t="s">
        <v>502</v>
      </c>
      <c r="G91" s="16" t="str">
        <f>IFERROR(VLOOKUP(C91,SRA!B:T,5,0),"")</f>
        <v>TEC. EM ADM. E FIN.</v>
      </c>
      <c r="H91" s="12">
        <f>IFERROR(VLOOKUP(C91,SRA!B:T,18,0),"")</f>
        <v>4891.2000000000007</v>
      </c>
      <c r="I91" s="12">
        <f>IFERROR(VLOOKUP(C91,SRA!B:T,19,0),"")</f>
        <v>0</v>
      </c>
      <c r="J91" s="39">
        <f>IFERROR(VLOOKUP(C91,SETEMBRO!B:F,3,0),"0,00")</f>
        <v>4891.2</v>
      </c>
      <c r="K91" s="12">
        <f t="shared" si="2"/>
        <v>2713.0699999999997</v>
      </c>
      <c r="L91" s="39">
        <f>IFERROR(VLOOKUP(C91,SETEMBRO!B:H,7,0),"0,00")</f>
        <v>2178.13</v>
      </c>
      <c r="M91" s="28" t="str">
        <f>IFERROR(VLOOKUP(C91,FÉRIAS!C:D,2,0),"")</f>
        <v/>
      </c>
      <c r="N91" s="23" t="str">
        <f>IFERROR(VLOOKUP(C91,Plan2!B:C,2,0),"")</f>
        <v/>
      </c>
    </row>
    <row r="92" spans="2:14" s="23" customFormat="1">
      <c r="B92" s="16">
        <f t="shared" si="4"/>
        <v>84</v>
      </c>
      <c r="C92" s="32">
        <v>897</v>
      </c>
      <c r="D92" s="33" t="s">
        <v>12</v>
      </c>
      <c r="E92" s="16" t="str">
        <f>IFERROR(VLOOKUP(C92,SRA!B:T,8,0),"")</f>
        <v>CLT</v>
      </c>
      <c r="F92" s="22" t="s">
        <v>516</v>
      </c>
      <c r="G92" s="16" t="str">
        <f>IFERROR(VLOOKUP(C92,SRA!B:T,5,0),"")</f>
        <v>ASS. DE SERVICOS</v>
      </c>
      <c r="H92" s="12">
        <f>IFERROR(VLOOKUP(C92,SRA!B:T,18,0),"")</f>
        <v>1721.45</v>
      </c>
      <c r="I92" s="12">
        <f>IFERROR(VLOOKUP(C92,SRA!B:T,19,0),"")</f>
        <v>0</v>
      </c>
      <c r="J92" s="39">
        <f>IFERROR(VLOOKUP(C92,SETEMBRO!B:F,3,0),"0,00")</f>
        <v>2430.63</v>
      </c>
      <c r="K92" s="12">
        <f t="shared" si="2"/>
        <v>2430.63</v>
      </c>
      <c r="L92" s="39">
        <f>IFERROR(VLOOKUP(C92,SETEMBRO!B:H,7,0),"0,00")</f>
        <v>0</v>
      </c>
      <c r="M92" s="28" t="str">
        <f>IFERROR(VLOOKUP(C92,FÉRIAS!C:D,2,0),"")</f>
        <v>EUNICE DE ASSIS CALIXTO</v>
      </c>
      <c r="N92" s="23" t="str">
        <f>IFERROR(VLOOKUP(C92,Plan2!B:C,2,0),"")</f>
        <v/>
      </c>
    </row>
    <row r="93" spans="2:14" s="23" customFormat="1">
      <c r="B93" s="16">
        <f t="shared" si="4"/>
        <v>85</v>
      </c>
      <c r="C93" s="32">
        <v>996</v>
      </c>
      <c r="D93" s="33" t="s">
        <v>13</v>
      </c>
      <c r="E93" s="16" t="str">
        <f>IFERROR(VLOOKUP(C93,SRA!B:T,8,0),"")</f>
        <v>CLT</v>
      </c>
      <c r="F93" s="22" t="s">
        <v>502</v>
      </c>
      <c r="G93" s="16" t="str">
        <f>IFERROR(VLOOKUP(C93,SRA!B:T,5,0),"")</f>
        <v>OP. DE PROD. IND.</v>
      </c>
      <c r="H93" s="12">
        <f>IFERROR(VLOOKUP(C93,SRA!B:T,18,0),"")</f>
        <v>3578.79</v>
      </c>
      <c r="I93" s="12">
        <f>IFERROR(VLOOKUP(C93,SRA!B:T,19,0),"")</f>
        <v>0</v>
      </c>
      <c r="J93" s="39">
        <f>IFERROR(VLOOKUP(C93,SETEMBRO!B:F,3,0),"0,00")</f>
        <v>3579.43</v>
      </c>
      <c r="K93" s="12">
        <f t="shared" si="2"/>
        <v>1581.73</v>
      </c>
      <c r="L93" s="39">
        <f>IFERROR(VLOOKUP(C93,SETEMBRO!B:H,7,0),"0,00")</f>
        <v>1997.6999999999998</v>
      </c>
      <c r="M93" s="28" t="str">
        <f>IFERROR(VLOOKUP(C93,FÉRIAS!C:D,2,0),"")</f>
        <v/>
      </c>
      <c r="N93" s="23" t="str">
        <f>IFERROR(VLOOKUP(C93,Plan2!B:C,2,0),"")</f>
        <v/>
      </c>
    </row>
    <row r="94" spans="2:14" s="23" customFormat="1">
      <c r="B94" s="16">
        <f t="shared" si="4"/>
        <v>86</v>
      </c>
      <c r="C94" s="32">
        <v>1008</v>
      </c>
      <c r="D94" s="33" t="s">
        <v>14</v>
      </c>
      <c r="E94" s="16" t="str">
        <f>IFERROR(VLOOKUP(C94,SRA!B:T,8,0),"")</f>
        <v>CLT</v>
      </c>
      <c r="F94" s="22" t="s">
        <v>502</v>
      </c>
      <c r="G94" s="16" t="str">
        <f>IFERROR(VLOOKUP(C94,SRA!B:T,5,0),"")</f>
        <v>ASS. DE SERVICOS</v>
      </c>
      <c r="H94" s="12">
        <f>IFERROR(VLOOKUP(C94,SRA!B:T,18,0),"")</f>
        <v>1992.77</v>
      </c>
      <c r="I94" s="12">
        <f>IFERROR(VLOOKUP(C94,SRA!B:T,19,0),"")</f>
        <v>0</v>
      </c>
      <c r="J94" s="39">
        <f>IFERROR(VLOOKUP(C94,SETEMBRO!B:F,3,0),"0,00")</f>
        <v>1992.77</v>
      </c>
      <c r="K94" s="12">
        <f t="shared" si="2"/>
        <v>685.57000000000016</v>
      </c>
      <c r="L94" s="39">
        <f>IFERROR(VLOOKUP(C94,SETEMBRO!B:H,7,0),"0,00")</f>
        <v>1307.1999999999998</v>
      </c>
      <c r="M94" s="28" t="str">
        <f>IFERROR(VLOOKUP(C94,FÉRIAS!C:D,2,0),"")</f>
        <v/>
      </c>
      <c r="N94" s="23" t="str">
        <f>IFERROR(VLOOKUP(C94,Plan2!B:C,2,0),"")</f>
        <v/>
      </c>
    </row>
    <row r="95" spans="2:14" s="23" customFormat="1">
      <c r="B95" s="16">
        <f t="shared" si="4"/>
        <v>87</v>
      </c>
      <c r="C95" s="32">
        <v>1037</v>
      </c>
      <c r="D95" s="33" t="s">
        <v>15</v>
      </c>
      <c r="E95" s="16" t="str">
        <f>IFERROR(VLOOKUP(C95,SRA!B:T,8,0),"")</f>
        <v>CLT</v>
      </c>
      <c r="F95" s="22" t="s">
        <v>502</v>
      </c>
      <c r="G95" s="16" t="str">
        <f>IFERROR(VLOOKUP(C95,SRA!B:T,5,0),"")</f>
        <v>OP. DE PROD. IND.</v>
      </c>
      <c r="H95" s="12">
        <f>IFERROR(VLOOKUP(C95,SRA!B:T,18,0),"")</f>
        <v>3408.38</v>
      </c>
      <c r="I95" s="12">
        <f>IFERROR(VLOOKUP(C95,SRA!B:T,19,0),"")</f>
        <v>0</v>
      </c>
      <c r="J95" s="39">
        <f>IFERROR(VLOOKUP(C95,SETEMBRO!B:F,3,0),"0,00")</f>
        <v>3408.38</v>
      </c>
      <c r="K95" s="12">
        <f t="shared" si="2"/>
        <v>1249.0100000000002</v>
      </c>
      <c r="L95" s="39">
        <f>IFERROR(VLOOKUP(C95,SETEMBRO!B:H,7,0),"0,00")</f>
        <v>2159.37</v>
      </c>
      <c r="M95" s="28" t="str">
        <f>IFERROR(VLOOKUP(C95,FÉRIAS!C:D,2,0),"")</f>
        <v/>
      </c>
      <c r="N95" s="23" t="str">
        <f>IFERROR(VLOOKUP(C95,Plan2!B:C,2,0),"")</f>
        <v/>
      </c>
    </row>
    <row r="96" spans="2:14" s="23" customFormat="1">
      <c r="B96" s="16">
        <f t="shared" si="4"/>
        <v>88</v>
      </c>
      <c r="C96" s="32">
        <v>1051</v>
      </c>
      <c r="D96" s="33" t="s">
        <v>16</v>
      </c>
      <c r="E96" s="16" t="str">
        <f>IFERROR(VLOOKUP(C96,SRA!B:T,8,0),"")</f>
        <v>CLT</v>
      </c>
      <c r="F96" s="22" t="s">
        <v>502</v>
      </c>
      <c r="G96" s="16" t="str">
        <f>IFERROR(VLOOKUP(C96,SRA!B:T,5,0),"")</f>
        <v>ANALISTA EM PCP</v>
      </c>
      <c r="H96" s="12">
        <f>IFERROR(VLOOKUP(C96,SRA!B:T,18,0),"")</f>
        <v>18326.420000000002</v>
      </c>
      <c r="I96" s="12">
        <f>IFERROR(VLOOKUP(C96,SRA!B:T,19,0),"")</f>
        <v>0</v>
      </c>
      <c r="J96" s="39">
        <f>IFERROR(VLOOKUP(C96,SETEMBRO!B:F,3,0),"0,00")</f>
        <v>18326.419999999998</v>
      </c>
      <c r="K96" s="12">
        <f t="shared" si="2"/>
        <v>6385.8599999999988</v>
      </c>
      <c r="L96" s="39">
        <f>IFERROR(VLOOKUP(C96,SETEMBRO!B:H,7,0),"0,00")</f>
        <v>11940.56</v>
      </c>
      <c r="M96" s="28" t="str">
        <f>IFERROR(VLOOKUP(C96,FÉRIAS!C:D,2,0),"")</f>
        <v/>
      </c>
      <c r="N96" s="23" t="str">
        <f>IFERROR(VLOOKUP(C96,Plan2!B:C,2,0),"")</f>
        <v/>
      </c>
    </row>
    <row r="97" spans="2:14" s="23" customFormat="1">
      <c r="B97" s="16">
        <f t="shared" si="4"/>
        <v>89</v>
      </c>
      <c r="C97" s="32">
        <v>1056</v>
      </c>
      <c r="D97" s="33" t="s">
        <v>17</v>
      </c>
      <c r="E97" s="16" t="str">
        <f>IFERROR(VLOOKUP(C97,SRA!B:T,8,0),"")</f>
        <v>CLT</v>
      </c>
      <c r="F97" s="22" t="s">
        <v>502</v>
      </c>
      <c r="G97" s="16" t="str">
        <f>IFERROR(VLOOKUP(C97,SRA!B:T,5,0),"")</f>
        <v>TEC.EM QUALIDADE IND</v>
      </c>
      <c r="H97" s="12">
        <f>IFERROR(VLOOKUP(C97,SRA!B:T,18,0),"")</f>
        <v>4125.55</v>
      </c>
      <c r="I97" s="12">
        <f>IFERROR(VLOOKUP(C97,SRA!B:T,19,0),"")</f>
        <v>0</v>
      </c>
      <c r="J97" s="39">
        <f>IFERROR(VLOOKUP(C97,SETEMBRO!B:F,3,0),"0,00")</f>
        <v>4526.6000000000004</v>
      </c>
      <c r="K97" s="12">
        <f t="shared" si="2"/>
        <v>2567.5100000000002</v>
      </c>
      <c r="L97" s="39">
        <f>IFERROR(VLOOKUP(C97,SETEMBRO!B:H,7,0),"0,00")</f>
        <v>1959.0900000000001</v>
      </c>
      <c r="M97" s="28" t="str">
        <f>IFERROR(VLOOKUP(C97,FÉRIAS!C:D,2,0),"")</f>
        <v/>
      </c>
      <c r="N97" s="23" t="str">
        <f>IFERROR(VLOOKUP(C97,Plan2!B:C,2,0),"")</f>
        <v/>
      </c>
    </row>
    <row r="98" spans="2:14" s="23" customFormat="1">
      <c r="B98" s="16">
        <f t="shared" si="4"/>
        <v>90</v>
      </c>
      <c r="C98" s="32">
        <v>1071</v>
      </c>
      <c r="D98" s="33" t="s">
        <v>18</v>
      </c>
      <c r="E98" s="16" t="str">
        <f>IFERROR(VLOOKUP(C98,SRA!B:T,8,0),"")</f>
        <v>CLT</v>
      </c>
      <c r="F98" s="22" t="s">
        <v>502</v>
      </c>
      <c r="G98" s="16" t="str">
        <f>IFERROR(VLOOKUP(C98,SRA!B:T,5,0),"")</f>
        <v>OP. DE PROD. IND.</v>
      </c>
      <c r="H98" s="12">
        <f>IFERROR(VLOOKUP(C98,SRA!B:T,18,0),"")</f>
        <v>1897.9</v>
      </c>
      <c r="I98" s="12">
        <f>IFERROR(VLOOKUP(C98,SRA!B:T,19,0),"")</f>
        <v>0</v>
      </c>
      <c r="J98" s="39">
        <f>IFERROR(VLOOKUP(C98,SETEMBRO!B:F,3,0),"0,00")</f>
        <v>1897.9</v>
      </c>
      <c r="K98" s="12">
        <f t="shared" si="2"/>
        <v>504.06000000000017</v>
      </c>
      <c r="L98" s="39">
        <f>IFERROR(VLOOKUP(C98,SETEMBRO!B:H,7,0),"0,00")</f>
        <v>1393.84</v>
      </c>
      <c r="M98" s="28" t="str">
        <f>IFERROR(VLOOKUP(C98,FÉRIAS!C:D,2,0),"")</f>
        <v/>
      </c>
      <c r="N98" s="23" t="str">
        <f>IFERROR(VLOOKUP(C98,Plan2!B:C,2,0),"")</f>
        <v/>
      </c>
    </row>
    <row r="99" spans="2:14" s="23" customFormat="1">
      <c r="B99" s="16">
        <f t="shared" si="4"/>
        <v>91</v>
      </c>
      <c r="C99" s="32">
        <v>1080</v>
      </c>
      <c r="D99" s="33" t="s">
        <v>19</v>
      </c>
      <c r="E99" s="16" t="str">
        <f>IFERROR(VLOOKUP(C99,SRA!B:T,8,0),"")</f>
        <v>CLT</v>
      </c>
      <c r="F99" s="22" t="s">
        <v>502</v>
      </c>
      <c r="G99" s="16" t="str">
        <f>IFERROR(VLOOKUP(C99,SRA!B:T,5,0),"")</f>
        <v>TEC. EM ADM. E FIN.</v>
      </c>
      <c r="H99" s="12">
        <f>IFERROR(VLOOKUP(C99,SRA!B:T,18,0),"")</f>
        <v>3742.01</v>
      </c>
      <c r="I99" s="12">
        <f>IFERROR(VLOOKUP(C99,SRA!B:T,19,0),"")</f>
        <v>0</v>
      </c>
      <c r="J99" s="39">
        <f>IFERROR(VLOOKUP(C99,SETEMBRO!B:F,3,0),"0,00")</f>
        <v>3742.01</v>
      </c>
      <c r="K99" s="12">
        <f t="shared" si="2"/>
        <v>1141.67</v>
      </c>
      <c r="L99" s="39">
        <f>IFERROR(VLOOKUP(C99,SETEMBRO!B:H,7,0),"0,00")</f>
        <v>2600.34</v>
      </c>
      <c r="M99" s="28" t="str">
        <f>IFERROR(VLOOKUP(C99,FÉRIAS!C:D,2,0),"")</f>
        <v/>
      </c>
      <c r="N99" s="23" t="str">
        <f>IFERROR(VLOOKUP(C99,Plan2!B:C,2,0),"")</f>
        <v/>
      </c>
    </row>
    <row r="100" spans="2:14" s="23" customFormat="1">
      <c r="B100" s="16">
        <f t="shared" si="4"/>
        <v>92</v>
      </c>
      <c r="C100" s="32">
        <v>1099</v>
      </c>
      <c r="D100" s="33" t="s">
        <v>20</v>
      </c>
      <c r="E100" s="16" t="str">
        <f>IFERROR(VLOOKUP(C100,SRA!B:T,8,0),"")</f>
        <v>CLT</v>
      </c>
      <c r="F100" s="22" t="s">
        <v>502</v>
      </c>
      <c r="G100" s="16" t="str">
        <f>IFERROR(VLOOKUP(C100,SRA!B:T,5,0),"")</f>
        <v>OP. DE PROD. IND.</v>
      </c>
      <c r="H100" s="12">
        <f>IFERROR(VLOOKUP(C100,SRA!B:T,18,0),"")</f>
        <v>3408.38</v>
      </c>
      <c r="I100" s="12">
        <f>IFERROR(VLOOKUP(C100,SRA!B:T,19,0),"")</f>
        <v>0</v>
      </c>
      <c r="J100" s="39">
        <f>IFERROR(VLOOKUP(C100,SETEMBRO!B:F,3,0),"0,00")</f>
        <v>3744.93</v>
      </c>
      <c r="K100" s="12">
        <f t="shared" si="2"/>
        <v>711.7199999999998</v>
      </c>
      <c r="L100" s="39">
        <f>IFERROR(VLOOKUP(C100,SETEMBRO!B:H,7,0),"0,00")</f>
        <v>3033.21</v>
      </c>
      <c r="M100" s="28" t="str">
        <f>IFERROR(VLOOKUP(C100,FÉRIAS!C:D,2,0),"")</f>
        <v/>
      </c>
      <c r="N100" s="23" t="str">
        <f>IFERROR(VLOOKUP(C100,Plan2!B:C,2,0),"")</f>
        <v/>
      </c>
    </row>
    <row r="101" spans="2:14" s="23" customFormat="1">
      <c r="B101" s="16">
        <f t="shared" si="4"/>
        <v>93</v>
      </c>
      <c r="C101" s="32">
        <v>1126</v>
      </c>
      <c r="D101" s="33" t="s">
        <v>21</v>
      </c>
      <c r="E101" s="16" t="str">
        <f>IFERROR(VLOOKUP(C101,SRA!B:T,8,0),"")</f>
        <v>CLT</v>
      </c>
      <c r="F101" s="22" t="s">
        <v>502</v>
      </c>
      <c r="G101" s="16" t="str">
        <f>IFERROR(VLOOKUP(C101,SRA!B:T,5,0),"")</f>
        <v>TEC. EM ADM. E FIN.</v>
      </c>
      <c r="H101" s="12">
        <f>IFERROR(VLOOKUP(C101,SRA!B:T,18,0),"")</f>
        <v>5850.41</v>
      </c>
      <c r="I101" s="12">
        <f>IFERROR(VLOOKUP(C101,SRA!B:T,19,0),"")</f>
        <v>0</v>
      </c>
      <c r="J101" s="39">
        <f>IFERROR(VLOOKUP(C101,SETEMBRO!B:F,3,0),"0,00")</f>
        <v>5850.41</v>
      </c>
      <c r="K101" s="12">
        <f t="shared" si="2"/>
        <v>2308.6399999999994</v>
      </c>
      <c r="L101" s="39">
        <f>IFERROR(VLOOKUP(C101,SETEMBRO!B:H,7,0),"0,00")</f>
        <v>3541.7700000000004</v>
      </c>
      <c r="M101" s="28" t="str">
        <f>IFERROR(VLOOKUP(C101,FÉRIAS!C:D,2,0),"")</f>
        <v/>
      </c>
      <c r="N101" s="23" t="str">
        <f>IFERROR(VLOOKUP(C101,Plan2!B:C,2,0),"")</f>
        <v/>
      </c>
    </row>
    <row r="102" spans="2:14" s="23" customFormat="1">
      <c r="B102" s="16">
        <f t="shared" si="4"/>
        <v>94</v>
      </c>
      <c r="C102" s="32">
        <v>1135</v>
      </c>
      <c r="D102" s="33" t="s">
        <v>394</v>
      </c>
      <c r="E102" s="16" t="str">
        <f>IFERROR(VLOOKUP(C102,SRA!B:T,8,0),"")</f>
        <v>CLT</v>
      </c>
      <c r="F102" s="22" t="s">
        <v>502</v>
      </c>
      <c r="G102" s="16" t="str">
        <f>IFERROR(VLOOKUP(C102,SRA!B:T,5,0),"")</f>
        <v>TEC. EM ADM. E FIN.</v>
      </c>
      <c r="H102" s="12">
        <f>IFERROR(VLOOKUP(C102,SRA!B:T,18,0),"")</f>
        <v>3078.55</v>
      </c>
      <c r="I102" s="12">
        <f>IFERROR(VLOOKUP(C102,SRA!B:T,19,0),"")</f>
        <v>0</v>
      </c>
      <c r="J102" s="39">
        <f>IFERROR(VLOOKUP(C102,SETEMBRO!B:F,3,0),"0,00")</f>
        <v>3078.55</v>
      </c>
      <c r="K102" s="12">
        <f t="shared" si="2"/>
        <v>1242.46</v>
      </c>
      <c r="L102" s="39">
        <f>IFERROR(VLOOKUP(C102,SETEMBRO!B:H,7,0),"0,00")</f>
        <v>1836.0900000000001</v>
      </c>
      <c r="M102" s="28" t="str">
        <f>IFERROR(VLOOKUP(C102,FÉRIAS!C:D,2,0),"")</f>
        <v/>
      </c>
      <c r="N102" s="23" t="str">
        <f>IFERROR(VLOOKUP(C102,Plan2!B:C,2,0),"")</f>
        <v/>
      </c>
    </row>
    <row r="103" spans="2:14" s="23" customFormat="1">
      <c r="B103" s="16">
        <f t="shared" si="4"/>
        <v>95</v>
      </c>
      <c r="C103" s="32">
        <v>1159</v>
      </c>
      <c r="D103" s="33" t="s">
        <v>22</v>
      </c>
      <c r="E103" s="16" t="str">
        <f>IFERROR(VLOOKUP(C103,SRA!B:T,8,0),"")</f>
        <v>CLT</v>
      </c>
      <c r="F103" s="22" t="s">
        <v>502</v>
      </c>
      <c r="G103" s="16" t="str">
        <f>IFERROR(VLOOKUP(C103,SRA!B:T,5,0),"")</f>
        <v>OP. DE PROD. IND.</v>
      </c>
      <c r="H103" s="12">
        <f>IFERROR(VLOOKUP(C103,SRA!B:T,18,0),"")</f>
        <v>1721.45</v>
      </c>
      <c r="I103" s="12">
        <f>IFERROR(VLOOKUP(C103,SRA!B:T,19,0),"")</f>
        <v>0</v>
      </c>
      <c r="J103" s="39">
        <f>IFERROR(VLOOKUP(C103,SETEMBRO!B:F,3,0),"0,00")</f>
        <v>1721.45</v>
      </c>
      <c r="K103" s="12">
        <f t="shared" si="2"/>
        <v>1124.8499999999999</v>
      </c>
      <c r="L103" s="39">
        <f>IFERROR(VLOOKUP(C103,SETEMBRO!B:H,7,0),"0,00")</f>
        <v>596.6</v>
      </c>
      <c r="M103" s="28" t="str">
        <f>IFERROR(VLOOKUP(C103,FÉRIAS!C:D,2,0),"")</f>
        <v/>
      </c>
      <c r="N103" s="23" t="str">
        <f>IFERROR(VLOOKUP(C103,Plan2!B:C,2,0),"")</f>
        <v/>
      </c>
    </row>
    <row r="104" spans="2:14" s="23" customFormat="1">
      <c r="B104" s="16">
        <f t="shared" si="4"/>
        <v>96</v>
      </c>
      <c r="C104" s="32">
        <v>1164</v>
      </c>
      <c r="D104" s="33" t="s">
        <v>23</v>
      </c>
      <c r="E104" s="16" t="str">
        <f>IFERROR(VLOOKUP(C104,SRA!B:T,8,0),"")</f>
        <v>CLT</v>
      </c>
      <c r="F104" s="22" t="s">
        <v>502</v>
      </c>
      <c r="G104" s="16" t="str">
        <f>IFERROR(VLOOKUP(C104,SRA!B:T,5,0),"")</f>
        <v>TEC. EM ADM. E FIN.</v>
      </c>
      <c r="H104" s="12">
        <f>IFERROR(VLOOKUP(C104,SRA!B:T,18,0),"")</f>
        <v>4775.83</v>
      </c>
      <c r="I104" s="12">
        <f>IFERROR(VLOOKUP(C104,SRA!B:T,19,0),"")</f>
        <v>0</v>
      </c>
      <c r="J104" s="39">
        <f>IFERROR(VLOOKUP(C104,SETEMBRO!B:F,3,0),"0,00")</f>
        <v>4775.83</v>
      </c>
      <c r="K104" s="12">
        <f t="shared" si="2"/>
        <v>1702.3199999999997</v>
      </c>
      <c r="L104" s="39">
        <f>IFERROR(VLOOKUP(C104,SETEMBRO!B:H,7,0),"0,00")</f>
        <v>3073.51</v>
      </c>
      <c r="M104" s="28" t="str">
        <f>IFERROR(VLOOKUP(C104,FÉRIAS!C:D,2,0),"")</f>
        <v/>
      </c>
      <c r="N104" s="23" t="str">
        <f>IFERROR(VLOOKUP(C104,Plan2!B:C,2,0),"")</f>
        <v/>
      </c>
    </row>
    <row r="105" spans="2:14" s="23" customFormat="1">
      <c r="B105" s="16">
        <f t="shared" si="4"/>
        <v>97</v>
      </c>
      <c r="C105" s="32">
        <v>1169</v>
      </c>
      <c r="D105" s="33" t="s">
        <v>24</v>
      </c>
      <c r="E105" s="16" t="str">
        <f>IFERROR(VLOOKUP(C105,SRA!B:T,8,0),"")</f>
        <v>CLT</v>
      </c>
      <c r="F105" s="22" t="s">
        <v>502</v>
      </c>
      <c r="G105" s="16" t="str">
        <f>IFERROR(VLOOKUP(C105,SRA!B:T,5,0),"")</f>
        <v>OP. DE PROD. IND.</v>
      </c>
      <c r="H105" s="12">
        <f>IFERROR(VLOOKUP(C105,SRA!B:T,18,0),"")</f>
        <v>2944.26</v>
      </c>
      <c r="I105" s="12">
        <f>IFERROR(VLOOKUP(C105,SRA!B:T,19,0),"")</f>
        <v>0</v>
      </c>
      <c r="J105" s="39">
        <f>IFERROR(VLOOKUP(C105,SETEMBRO!B:F,3,0),"0,00")</f>
        <v>3157.46</v>
      </c>
      <c r="K105" s="12">
        <f t="shared" si="2"/>
        <v>1830.8200000000002</v>
      </c>
      <c r="L105" s="39">
        <f>IFERROR(VLOOKUP(C105,SETEMBRO!B:H,7,0),"0,00")</f>
        <v>1326.6399999999999</v>
      </c>
      <c r="M105" s="28" t="str">
        <f>IFERROR(VLOOKUP(C105,FÉRIAS!C:D,2,0),"")</f>
        <v/>
      </c>
      <c r="N105" s="23" t="str">
        <f>IFERROR(VLOOKUP(C105,Plan2!B:C,2,0),"")</f>
        <v/>
      </c>
    </row>
    <row r="106" spans="2:14" s="23" customFormat="1">
      <c r="B106" s="16">
        <f t="shared" si="4"/>
        <v>98</v>
      </c>
      <c r="C106" s="32">
        <v>1177</v>
      </c>
      <c r="D106" s="33" t="s">
        <v>25</v>
      </c>
      <c r="E106" s="16" t="str">
        <f>IFERROR(VLOOKUP(C106,SRA!B:T,8,0),"")</f>
        <v>CLT</v>
      </c>
      <c r="F106" s="22" t="s">
        <v>502</v>
      </c>
      <c r="G106" s="16" t="str">
        <f>IFERROR(VLOOKUP(C106,SRA!B:T,5,0),"")</f>
        <v>TEC. EM ADM. E FIN.</v>
      </c>
      <c r="H106" s="12">
        <f>IFERROR(VLOOKUP(C106,SRA!B:T,18,0),"")</f>
        <v>3394.11</v>
      </c>
      <c r="I106" s="12">
        <f>IFERROR(VLOOKUP(C106,SRA!B:T,19,0),"")</f>
        <v>0</v>
      </c>
      <c r="J106" s="39">
        <f>IFERROR(VLOOKUP(C106,SETEMBRO!B:F,3,0),"0,00")</f>
        <v>3394.11</v>
      </c>
      <c r="K106" s="12">
        <f t="shared" si="2"/>
        <v>1921.8000000000002</v>
      </c>
      <c r="L106" s="39">
        <f>IFERROR(VLOOKUP(C106,SETEMBRO!B:H,7,0),"0,00")</f>
        <v>1472.31</v>
      </c>
      <c r="M106" s="28" t="str">
        <f>IFERROR(VLOOKUP(C106,FÉRIAS!C:D,2,0),"")</f>
        <v/>
      </c>
      <c r="N106" s="23" t="str">
        <f>IFERROR(VLOOKUP(C106,Plan2!B:C,2,0),"")</f>
        <v/>
      </c>
    </row>
    <row r="107" spans="2:14" s="23" customFormat="1">
      <c r="B107" s="16">
        <f t="shared" si="4"/>
        <v>99</v>
      </c>
      <c r="C107" s="32">
        <v>1221</v>
      </c>
      <c r="D107" s="33" t="s">
        <v>26</v>
      </c>
      <c r="E107" s="16" t="str">
        <f>IFERROR(VLOOKUP(C107,SRA!B:T,8,0),"")</f>
        <v>CLT</v>
      </c>
      <c r="F107" s="22" t="s">
        <v>502</v>
      </c>
      <c r="G107" s="16" t="str">
        <f>IFERROR(VLOOKUP(C107,SRA!B:T,5,0),"")</f>
        <v>ANALISTA EM PCP</v>
      </c>
      <c r="H107" s="12">
        <f>IFERROR(VLOOKUP(C107,SRA!B:T,18,0),"")</f>
        <v>8677.869999999999</v>
      </c>
      <c r="I107" s="12">
        <f>IFERROR(VLOOKUP(C107,SRA!B:T,19,0),"")</f>
        <v>0</v>
      </c>
      <c r="J107" s="39">
        <f>IFERROR(VLOOKUP(C107,SETEMBRO!B:F,3,0),"0,00")</f>
        <v>8677.8700000000008</v>
      </c>
      <c r="K107" s="12">
        <f t="shared" si="2"/>
        <v>2944.170000000001</v>
      </c>
      <c r="L107" s="39">
        <f>IFERROR(VLOOKUP(C107,SETEMBRO!B:H,7,0),"0,00")</f>
        <v>5733.7</v>
      </c>
      <c r="M107" s="28" t="str">
        <f>IFERROR(VLOOKUP(C107,FÉRIAS!C:D,2,0),"")</f>
        <v/>
      </c>
      <c r="N107" s="23" t="str">
        <f>IFERROR(VLOOKUP(C107,Plan2!B:C,2,0),"")</f>
        <v/>
      </c>
    </row>
    <row r="108" spans="2:14" s="23" customFormat="1">
      <c r="B108" s="16">
        <f t="shared" si="4"/>
        <v>100</v>
      </c>
      <c r="C108" s="32">
        <v>1229</v>
      </c>
      <c r="D108" s="33" t="s">
        <v>27</v>
      </c>
      <c r="E108" s="16" t="str">
        <f>IFERROR(VLOOKUP(C108,SRA!B:T,8,0),"")</f>
        <v>CLT</v>
      </c>
      <c r="F108" s="22" t="s">
        <v>502</v>
      </c>
      <c r="G108" s="16" t="str">
        <f>IFERROR(VLOOKUP(C108,SRA!B:T,5,0),"")</f>
        <v>OP. DE PROD. IND.</v>
      </c>
      <c r="H108" s="12">
        <f>IFERROR(VLOOKUP(C108,SRA!B:T,18,0),"")</f>
        <v>3578.79</v>
      </c>
      <c r="I108" s="12">
        <f>IFERROR(VLOOKUP(C108,SRA!B:T,19,0),"")</f>
        <v>0</v>
      </c>
      <c r="J108" s="39">
        <f>IFERROR(VLOOKUP(C108,SETEMBRO!B:F,3,0),"0,00")</f>
        <v>4667.41</v>
      </c>
      <c r="K108" s="12">
        <f t="shared" si="2"/>
        <v>1701.33</v>
      </c>
      <c r="L108" s="39">
        <f>IFERROR(VLOOKUP(C108,SETEMBRO!B:H,7,0),"0,00")</f>
        <v>2966.08</v>
      </c>
      <c r="M108" s="28" t="str">
        <f>IFERROR(VLOOKUP(C108,FÉRIAS!C:D,2,0),"")</f>
        <v/>
      </c>
      <c r="N108" s="23" t="str">
        <f>IFERROR(VLOOKUP(C108,Plan2!B:C,2,0),"")</f>
        <v/>
      </c>
    </row>
    <row r="109" spans="2:14" s="23" customFormat="1">
      <c r="B109" s="16">
        <f t="shared" si="4"/>
        <v>101</v>
      </c>
      <c r="C109" s="32">
        <v>1243</v>
      </c>
      <c r="D109" s="33" t="s">
        <v>28</v>
      </c>
      <c r="E109" s="16" t="str">
        <f>IFERROR(VLOOKUP(C109,SRA!B:T,8,0),"")</f>
        <v>CLT</v>
      </c>
      <c r="F109" s="22" t="s">
        <v>502</v>
      </c>
      <c r="G109" s="16" t="str">
        <f>IFERROR(VLOOKUP(C109,SRA!B:T,5,0),"")</f>
        <v>OP. DE PROD. IND.</v>
      </c>
      <c r="H109" s="12">
        <f>IFERROR(VLOOKUP(C109,SRA!B:T,18,0),"")</f>
        <v>2306.91</v>
      </c>
      <c r="I109" s="12">
        <f>IFERROR(VLOOKUP(C109,SRA!B:T,19,0),"")</f>
        <v>0</v>
      </c>
      <c r="J109" s="39">
        <f>IFERROR(VLOOKUP(C109,SETEMBRO!B:F,3,0),"0,00")</f>
        <v>2306.91</v>
      </c>
      <c r="K109" s="12">
        <f t="shared" si="2"/>
        <v>1144.04</v>
      </c>
      <c r="L109" s="39">
        <f>IFERROR(VLOOKUP(C109,SETEMBRO!B:H,7,0),"0,00")</f>
        <v>1162.8699999999999</v>
      </c>
      <c r="M109" s="28" t="str">
        <f>IFERROR(VLOOKUP(C109,FÉRIAS!C:D,2,0),"")</f>
        <v/>
      </c>
      <c r="N109" s="23" t="str">
        <f>IFERROR(VLOOKUP(C109,Plan2!B:C,2,0),"")</f>
        <v/>
      </c>
    </row>
    <row r="110" spans="2:14" s="23" customFormat="1">
      <c r="B110" s="16">
        <f t="shared" si="4"/>
        <v>102</v>
      </c>
      <c r="C110" s="32">
        <v>1258</v>
      </c>
      <c r="D110" s="33" t="s">
        <v>29</v>
      </c>
      <c r="E110" s="16" t="str">
        <f>IFERROR(VLOOKUP(C110,SRA!B:T,8,0),"")</f>
        <v>CLT</v>
      </c>
      <c r="F110" s="22" t="s">
        <v>502</v>
      </c>
      <c r="G110" s="16" t="str">
        <f>IFERROR(VLOOKUP(C110,SRA!B:T,5,0),"")</f>
        <v>TEC. EM ADM. E FIN.</v>
      </c>
      <c r="H110" s="12">
        <f>IFERROR(VLOOKUP(C110,SRA!B:T,18,0),"")</f>
        <v>5529.4400000000005</v>
      </c>
      <c r="I110" s="12">
        <f>IFERROR(VLOOKUP(C110,SRA!B:T,19,0),"")</f>
        <v>0</v>
      </c>
      <c r="J110" s="39">
        <f>IFERROR(VLOOKUP(C110,SETEMBRO!B:F,3,0),"0,00")</f>
        <v>5529.44</v>
      </c>
      <c r="K110" s="12">
        <f t="shared" si="2"/>
        <v>3585.95</v>
      </c>
      <c r="L110" s="39">
        <f>IFERROR(VLOOKUP(C110,SETEMBRO!B:H,7,0),"0,00")</f>
        <v>1943.49</v>
      </c>
      <c r="M110" s="28" t="str">
        <f>IFERROR(VLOOKUP(C110,FÉRIAS!C:D,2,0),"")</f>
        <v/>
      </c>
      <c r="N110" s="23" t="str">
        <f>IFERROR(VLOOKUP(C110,Plan2!B:C,2,0),"")</f>
        <v/>
      </c>
    </row>
    <row r="111" spans="2:14" s="23" customFormat="1">
      <c r="B111" s="16">
        <f t="shared" si="4"/>
        <v>103</v>
      </c>
      <c r="C111" s="32">
        <v>1267</v>
      </c>
      <c r="D111" s="33" t="s">
        <v>30</v>
      </c>
      <c r="E111" s="16" t="str">
        <f>IFERROR(VLOOKUP(C111,SRA!B:T,8,0),"")</f>
        <v>CLT</v>
      </c>
      <c r="F111" s="22" t="s">
        <v>502</v>
      </c>
      <c r="G111" s="16" t="str">
        <f>IFERROR(VLOOKUP(C111,SRA!B:T,5,0),"")</f>
        <v>FARMACEUTICO IND</v>
      </c>
      <c r="H111" s="12">
        <f>IFERROR(VLOOKUP(C111,SRA!B:T,18,0),"")</f>
        <v>18716.18</v>
      </c>
      <c r="I111" s="12">
        <f>IFERROR(VLOOKUP(C111,SRA!B:T,19,0),"")</f>
        <v>0</v>
      </c>
      <c r="J111" s="39">
        <f>IFERROR(VLOOKUP(C111,SETEMBRO!B:F,3,0),"0,00")</f>
        <v>18716.18</v>
      </c>
      <c r="K111" s="12">
        <f t="shared" si="2"/>
        <v>6523.43</v>
      </c>
      <c r="L111" s="39">
        <f>IFERROR(VLOOKUP(C111,SETEMBRO!B:H,7,0),"0,00")</f>
        <v>12192.75</v>
      </c>
      <c r="M111" s="28" t="str">
        <f>IFERROR(VLOOKUP(C111,FÉRIAS!C:D,2,0),"")</f>
        <v/>
      </c>
      <c r="N111" s="23" t="str">
        <f>IFERROR(VLOOKUP(C111,Plan2!B:C,2,0),"")</f>
        <v/>
      </c>
    </row>
    <row r="112" spans="2:14" s="23" customFormat="1">
      <c r="B112" s="16">
        <f t="shared" si="4"/>
        <v>104</v>
      </c>
      <c r="C112" s="32">
        <v>1269</v>
      </c>
      <c r="D112" s="33" t="s">
        <v>31</v>
      </c>
      <c r="E112" s="16" t="str">
        <f>IFERROR(VLOOKUP(C112,SRA!B:T,8,0),"")</f>
        <v>CLT</v>
      </c>
      <c r="F112" s="22" t="s">
        <v>502</v>
      </c>
      <c r="G112" s="16" t="str">
        <f>IFERROR(VLOOKUP(C112,SRA!B:T,5,0),"")</f>
        <v>ASS. DE SERVICOS</v>
      </c>
      <c r="H112" s="12">
        <f>IFERROR(VLOOKUP(C112,SRA!B:T,18,0),"")</f>
        <v>1721.45</v>
      </c>
      <c r="I112" s="12">
        <f>IFERROR(VLOOKUP(C112,SRA!B:T,19,0),"")</f>
        <v>0</v>
      </c>
      <c r="J112" s="39">
        <f>IFERROR(VLOOKUP(C112,SETEMBRO!B:F,3,0),"0,00")</f>
        <v>1721.45</v>
      </c>
      <c r="K112" s="12">
        <f t="shared" si="2"/>
        <v>424.97</v>
      </c>
      <c r="L112" s="39">
        <f>IFERROR(VLOOKUP(C112,SETEMBRO!B:H,7,0),"0,00")</f>
        <v>1296.48</v>
      </c>
      <c r="M112" s="28" t="str">
        <f>IFERROR(VLOOKUP(C112,FÉRIAS!C:D,2,0),"")</f>
        <v/>
      </c>
      <c r="N112" s="23" t="str">
        <f>IFERROR(VLOOKUP(C112,Plan2!B:C,2,0),"")</f>
        <v/>
      </c>
    </row>
    <row r="113" spans="2:14" s="23" customFormat="1">
      <c r="B113" s="16">
        <f t="shared" si="4"/>
        <v>105</v>
      </c>
      <c r="C113" s="32">
        <v>1328</v>
      </c>
      <c r="D113" s="33" t="s">
        <v>32</v>
      </c>
      <c r="E113" s="16" t="str">
        <f>IFERROR(VLOOKUP(C113,SRA!B:T,8,0),"")</f>
        <v>CLT</v>
      </c>
      <c r="F113" s="22" t="s">
        <v>502</v>
      </c>
      <c r="G113" s="16" t="str">
        <f>IFERROR(VLOOKUP(C113,SRA!B:T,5,0),"")</f>
        <v>TEC. EM ADM. E FIN.</v>
      </c>
      <c r="H113" s="12">
        <f>IFERROR(VLOOKUP(C113,SRA!B:T,18,0),"")</f>
        <v>3394.11</v>
      </c>
      <c r="I113" s="12">
        <f>IFERROR(VLOOKUP(C113,SRA!B:T,19,0),"")</f>
        <v>0</v>
      </c>
      <c r="J113" s="39">
        <f>IFERROR(VLOOKUP(C113,SETEMBRO!B:F,3,0),"0,00")</f>
        <v>3394.11</v>
      </c>
      <c r="K113" s="12">
        <f t="shared" si="2"/>
        <v>1611.8700000000001</v>
      </c>
      <c r="L113" s="39">
        <f>IFERROR(VLOOKUP(C113,SETEMBRO!B:H,7,0),"0,00")</f>
        <v>1782.24</v>
      </c>
      <c r="M113" s="28" t="str">
        <f>IFERROR(VLOOKUP(C113,FÉRIAS!C:D,2,0),"")</f>
        <v/>
      </c>
      <c r="N113" s="23" t="str">
        <f>IFERROR(VLOOKUP(C113,Plan2!B:C,2,0),"")</f>
        <v/>
      </c>
    </row>
    <row r="114" spans="2:14" s="23" customFormat="1">
      <c r="B114" s="16">
        <f t="shared" si="4"/>
        <v>106</v>
      </c>
      <c r="C114" s="32">
        <v>1330</v>
      </c>
      <c r="D114" s="33" t="s">
        <v>33</v>
      </c>
      <c r="E114" s="16" t="str">
        <f>IFERROR(VLOOKUP(C114,SRA!B:T,8,0),"")</f>
        <v>CLT</v>
      </c>
      <c r="F114" s="22" t="s">
        <v>502</v>
      </c>
      <c r="G114" s="16" t="str">
        <f>IFERROR(VLOOKUP(C114,SRA!B:T,5,0),"")</f>
        <v>OP. DE PROD. IND.</v>
      </c>
      <c r="H114" s="12">
        <f>IFERROR(VLOOKUP(C114,SRA!B:T,18,0),"")</f>
        <v>3091.49</v>
      </c>
      <c r="I114" s="12">
        <f>IFERROR(VLOOKUP(C114,SRA!B:T,19,0),"")</f>
        <v>0</v>
      </c>
      <c r="J114" s="39">
        <f>IFERROR(VLOOKUP(C114,SETEMBRO!B:F,3,0),"0,00")</f>
        <v>3703.29</v>
      </c>
      <c r="K114" s="12">
        <f t="shared" si="2"/>
        <v>2221.67</v>
      </c>
      <c r="L114" s="39">
        <f>IFERROR(VLOOKUP(C114,SETEMBRO!B:H,7,0),"0,00")</f>
        <v>1481.62</v>
      </c>
      <c r="M114" s="28" t="str">
        <f>IFERROR(VLOOKUP(C114,FÉRIAS!C:D,2,0),"")</f>
        <v/>
      </c>
      <c r="N114" s="23" t="str">
        <f>IFERROR(VLOOKUP(C114,Plan2!B:C,2,0),"")</f>
        <v/>
      </c>
    </row>
    <row r="115" spans="2:14" s="23" customFormat="1">
      <c r="B115" s="16">
        <f t="shared" si="4"/>
        <v>107</v>
      </c>
      <c r="C115" s="32">
        <v>1333</v>
      </c>
      <c r="D115" s="33" t="s">
        <v>34</v>
      </c>
      <c r="E115" s="16" t="str">
        <f>IFERROR(VLOOKUP(C115,SRA!B:T,8,0),"")</f>
        <v>CLT</v>
      </c>
      <c r="F115" s="22" t="s">
        <v>502</v>
      </c>
      <c r="G115" s="16" t="str">
        <f>IFERROR(VLOOKUP(C115,SRA!B:T,5,0),"")</f>
        <v>OP. DE PROD. IND.</v>
      </c>
      <c r="H115" s="12">
        <f>IFERROR(VLOOKUP(C115,SRA!B:T,18,0),"")</f>
        <v>3408.38</v>
      </c>
      <c r="I115" s="12">
        <f>IFERROR(VLOOKUP(C115,SRA!B:T,19,0),"")</f>
        <v>0</v>
      </c>
      <c r="J115" s="39">
        <f>IFERROR(VLOOKUP(C115,SETEMBRO!B:F,3,0),"0,00")</f>
        <v>3408.38</v>
      </c>
      <c r="K115" s="12">
        <f t="shared" si="2"/>
        <v>1324.65</v>
      </c>
      <c r="L115" s="39">
        <f>IFERROR(VLOOKUP(C115,SETEMBRO!B:H,7,0),"0,00")</f>
        <v>2083.73</v>
      </c>
      <c r="M115" s="28" t="str">
        <f>IFERROR(VLOOKUP(C115,FÉRIAS!C:D,2,0),"")</f>
        <v/>
      </c>
      <c r="N115" s="23" t="str">
        <f>IFERROR(VLOOKUP(C115,Plan2!B:C,2,0),"")</f>
        <v/>
      </c>
    </row>
    <row r="116" spans="2:14" s="23" customFormat="1">
      <c r="B116" s="16">
        <f t="shared" si="4"/>
        <v>108</v>
      </c>
      <c r="C116" s="32">
        <v>1337</v>
      </c>
      <c r="D116" s="33" t="s">
        <v>35</v>
      </c>
      <c r="E116" s="16" t="str">
        <f>IFERROR(VLOOKUP(C116,SRA!B:T,8,0),"")</f>
        <v>CLT</v>
      </c>
      <c r="F116" s="22" t="s">
        <v>502</v>
      </c>
      <c r="G116" s="16" t="str">
        <f>IFERROR(VLOOKUP(C116,SRA!B:T,5,0),"")</f>
        <v>TEC. EM ADM. E FIN.</v>
      </c>
      <c r="H116" s="12">
        <f>IFERROR(VLOOKUP(C116,SRA!B:T,18,0),"")</f>
        <v>4227.74</v>
      </c>
      <c r="I116" s="12">
        <f>IFERROR(VLOOKUP(C116,SRA!B:T,19,0),"")</f>
        <v>0</v>
      </c>
      <c r="J116" s="39">
        <f>IFERROR(VLOOKUP(C116,SETEMBRO!B:F,3,0),"0,00")</f>
        <v>4227.74</v>
      </c>
      <c r="K116" s="12">
        <f t="shared" si="2"/>
        <v>1274.4199999999996</v>
      </c>
      <c r="L116" s="39">
        <f>IFERROR(VLOOKUP(C116,SETEMBRO!B:H,7,0),"0,00")</f>
        <v>2953.32</v>
      </c>
      <c r="M116" s="28" t="str">
        <f>IFERROR(VLOOKUP(C116,FÉRIAS!C:D,2,0),"")</f>
        <v/>
      </c>
      <c r="N116" s="23" t="str">
        <f>IFERROR(VLOOKUP(C116,Plan2!B:C,2,0),"")</f>
        <v/>
      </c>
    </row>
    <row r="117" spans="2:14" s="23" customFormat="1">
      <c r="B117" s="16">
        <f t="shared" si="4"/>
        <v>109</v>
      </c>
      <c r="C117" s="32">
        <v>1363</v>
      </c>
      <c r="D117" s="33" t="s">
        <v>36</v>
      </c>
      <c r="E117" s="16" t="str">
        <f>IFERROR(VLOOKUP(C117,SRA!B:T,8,0),"")</f>
        <v>CLT</v>
      </c>
      <c r="F117" s="22" t="s">
        <v>502</v>
      </c>
      <c r="G117" s="16" t="str">
        <f>IFERROR(VLOOKUP(C117,SRA!B:T,5,0),"")</f>
        <v>TEC. EM ADM. E FIN.</v>
      </c>
      <c r="H117" s="12">
        <f>IFERROR(VLOOKUP(C117,SRA!B:T,18,0),"")</f>
        <v>3742.01</v>
      </c>
      <c r="I117" s="12">
        <f>IFERROR(VLOOKUP(C117,SRA!B:T,19,0),"")</f>
        <v>822.38</v>
      </c>
      <c r="J117" s="39">
        <f>IFERROR(VLOOKUP(C117,SETEMBRO!B:F,3,0),"0,00")</f>
        <v>4564.3900000000003</v>
      </c>
      <c r="K117" s="12">
        <f t="shared" si="2"/>
        <v>1589.1500000000005</v>
      </c>
      <c r="L117" s="39">
        <f>IFERROR(VLOOKUP(C117,SETEMBRO!B:H,7,0),"0,00")</f>
        <v>2975.24</v>
      </c>
      <c r="M117" s="28" t="str">
        <f>IFERROR(VLOOKUP(C117,FÉRIAS!C:D,2,0),"")</f>
        <v/>
      </c>
      <c r="N117" s="23" t="str">
        <f>IFERROR(VLOOKUP(C117,Plan2!B:C,2,0),"")</f>
        <v/>
      </c>
    </row>
    <row r="118" spans="2:14" s="23" customFormat="1">
      <c r="B118" s="16">
        <f t="shared" si="4"/>
        <v>110</v>
      </c>
      <c r="C118" s="32">
        <v>1369</v>
      </c>
      <c r="D118" s="33" t="s">
        <v>37</v>
      </c>
      <c r="E118" s="16" t="str">
        <f>IFERROR(VLOOKUP(C118,SRA!B:T,8,0),"")</f>
        <v>CLT</v>
      </c>
      <c r="F118" s="22" t="s">
        <v>502</v>
      </c>
      <c r="G118" s="16" t="str">
        <f>IFERROR(VLOOKUP(C118,SRA!B:T,5,0),"")</f>
        <v>TEC.EM QUALIDADE IND</v>
      </c>
      <c r="H118" s="12">
        <f>IFERROR(VLOOKUP(C118,SRA!B:T,18,0),"")</f>
        <v>2297.25</v>
      </c>
      <c r="I118" s="12">
        <f>IFERROR(VLOOKUP(C118,SRA!B:T,19,0),"")</f>
        <v>0</v>
      </c>
      <c r="J118" s="39">
        <f>IFERROR(VLOOKUP(C118,SETEMBRO!B:F,3,0),"0,00")</f>
        <v>2698.3</v>
      </c>
      <c r="K118" s="12">
        <f t="shared" si="2"/>
        <v>1628.9700000000003</v>
      </c>
      <c r="L118" s="39">
        <f>IFERROR(VLOOKUP(C118,SETEMBRO!B:H,7,0),"0,00")</f>
        <v>1069.33</v>
      </c>
      <c r="M118" s="28" t="str">
        <f>IFERROR(VLOOKUP(C118,FÉRIAS!C:D,2,0),"")</f>
        <v/>
      </c>
      <c r="N118" s="23" t="str">
        <f>IFERROR(VLOOKUP(C118,Plan2!B:C,2,0),"")</f>
        <v/>
      </c>
    </row>
    <row r="119" spans="2:14" s="23" customFormat="1">
      <c r="B119" s="16">
        <f t="shared" si="4"/>
        <v>111</v>
      </c>
      <c r="C119" s="32">
        <v>1393</v>
      </c>
      <c r="D119" s="33" t="s">
        <v>38</v>
      </c>
      <c r="E119" s="16" t="str">
        <f>IFERROR(VLOOKUP(C119,SRA!B:T,8,0),"")</f>
        <v>CLT</v>
      </c>
      <c r="F119" s="22" t="s">
        <v>502</v>
      </c>
      <c r="G119" s="16" t="str">
        <f>IFERROR(VLOOKUP(C119,SRA!B:T,5,0),"")</f>
        <v>TEC UTI TRA EFLUENTE</v>
      </c>
      <c r="H119" s="12">
        <f>IFERROR(VLOOKUP(C119,SRA!B:T,18,0),"")</f>
        <v>3394.11</v>
      </c>
      <c r="I119" s="12">
        <f>IFERROR(VLOOKUP(C119,SRA!B:T,19,0),"")</f>
        <v>0</v>
      </c>
      <c r="J119" s="39">
        <f>IFERROR(VLOOKUP(C119,SETEMBRO!B:F,3,0),"0,00")</f>
        <v>3394.11</v>
      </c>
      <c r="K119" s="12">
        <f t="shared" si="2"/>
        <v>1028.23</v>
      </c>
      <c r="L119" s="39">
        <f>IFERROR(VLOOKUP(C119,SETEMBRO!B:H,7,0),"0,00")</f>
        <v>2365.88</v>
      </c>
      <c r="M119" s="28" t="str">
        <f>IFERROR(VLOOKUP(C119,FÉRIAS!C:D,2,0),"")</f>
        <v/>
      </c>
      <c r="N119" s="23" t="str">
        <f>IFERROR(VLOOKUP(C119,Plan2!B:C,2,0),"")</f>
        <v/>
      </c>
    </row>
    <row r="120" spans="2:14" s="23" customFormat="1">
      <c r="B120" s="16">
        <f t="shared" si="4"/>
        <v>112</v>
      </c>
      <c r="C120" s="32">
        <v>1413</v>
      </c>
      <c r="D120" s="33" t="s">
        <v>39</v>
      </c>
      <c r="E120" s="16" t="str">
        <f>IFERROR(VLOOKUP(C120,SRA!B:T,8,0),"")</f>
        <v>CLT</v>
      </c>
      <c r="F120" s="22" t="s">
        <v>502</v>
      </c>
      <c r="G120" s="16" t="str">
        <f>IFERROR(VLOOKUP(C120,SRA!B:T,5,0),"")</f>
        <v>FARMACEUTICO IND</v>
      </c>
      <c r="H120" s="12">
        <f>IFERROR(VLOOKUP(C120,SRA!B:T,18,0),"")</f>
        <v>22822.989999999998</v>
      </c>
      <c r="I120" s="12">
        <f>IFERROR(VLOOKUP(C120,SRA!B:T,19,0),"")</f>
        <v>0</v>
      </c>
      <c r="J120" s="39">
        <f>IFERROR(VLOOKUP(C120,SETEMBRO!B:F,3,0),"0,00")</f>
        <v>22822.99</v>
      </c>
      <c r="K120" s="12">
        <f t="shared" si="2"/>
        <v>9765.0400000000009</v>
      </c>
      <c r="L120" s="39">
        <f>IFERROR(VLOOKUP(C120,SETEMBRO!B:H,7,0),"0,00")</f>
        <v>13057.95</v>
      </c>
      <c r="M120" s="28" t="str">
        <f>IFERROR(VLOOKUP(C120,FÉRIAS!C:D,2,0),"")</f>
        <v/>
      </c>
      <c r="N120" s="23" t="str">
        <f>IFERROR(VLOOKUP(C120,Plan2!B:C,2,0),"")</f>
        <v/>
      </c>
    </row>
    <row r="121" spans="2:14" s="23" customFormat="1">
      <c r="B121" s="16">
        <f t="shared" si="4"/>
        <v>113</v>
      </c>
      <c r="C121" s="32">
        <v>1418</v>
      </c>
      <c r="D121" s="33" t="s">
        <v>40</v>
      </c>
      <c r="E121" s="16" t="str">
        <f>IFERROR(VLOOKUP(C121,SRA!B:T,8,0),"")</f>
        <v>CLT</v>
      </c>
      <c r="F121" s="22" t="s">
        <v>502</v>
      </c>
      <c r="G121" s="16" t="str">
        <f>IFERROR(VLOOKUP(C121,SRA!B:T,5,0),"")</f>
        <v>TEC. COMERCIAL</v>
      </c>
      <c r="H121" s="12">
        <f>IFERROR(VLOOKUP(C121,SRA!B:T,18,0),"")</f>
        <v>4125.55</v>
      </c>
      <c r="I121" s="12">
        <f>IFERROR(VLOOKUP(C121,SRA!B:T,19,0),"")</f>
        <v>0</v>
      </c>
      <c r="J121" s="39">
        <f>IFERROR(VLOOKUP(C121,SETEMBRO!B:F,3,0),"0,00")</f>
        <v>4125.55</v>
      </c>
      <c r="K121" s="12">
        <f t="shared" si="2"/>
        <v>2476.73</v>
      </c>
      <c r="L121" s="39">
        <f>IFERROR(VLOOKUP(C121,SETEMBRO!B:H,7,0),"0,00")</f>
        <v>1648.8200000000002</v>
      </c>
      <c r="M121" s="28" t="str">
        <f>IFERROR(VLOOKUP(C121,FÉRIAS!C:D,2,0),"")</f>
        <v/>
      </c>
      <c r="N121" s="23" t="str">
        <f>IFERROR(VLOOKUP(C121,Plan2!B:C,2,0),"")</f>
        <v/>
      </c>
    </row>
    <row r="122" spans="2:14" s="23" customFormat="1">
      <c r="B122" s="16">
        <f t="shared" si="4"/>
        <v>114</v>
      </c>
      <c r="C122" s="32">
        <v>1427</v>
      </c>
      <c r="D122" s="33" t="s">
        <v>41</v>
      </c>
      <c r="E122" s="16" t="str">
        <f>IFERROR(VLOOKUP(C122,SRA!B:T,8,0),"")</f>
        <v>CLT</v>
      </c>
      <c r="F122" s="22" t="s">
        <v>502</v>
      </c>
      <c r="G122" s="16" t="str">
        <f>IFERROR(VLOOKUP(C122,SRA!B:T,5,0),"")</f>
        <v>FARMACEUTICO IND</v>
      </c>
      <c r="H122" s="12">
        <f>IFERROR(VLOOKUP(C122,SRA!B:T,18,0),"")</f>
        <v>12169.68</v>
      </c>
      <c r="I122" s="12">
        <f>IFERROR(VLOOKUP(C122,SRA!B:T,19,0),"")</f>
        <v>0</v>
      </c>
      <c r="J122" s="39">
        <f>IFERROR(VLOOKUP(C122,SETEMBRO!B:F,3,0),"0,00")</f>
        <v>12169.68</v>
      </c>
      <c r="K122" s="12">
        <f t="shared" si="2"/>
        <v>4136.3500000000004</v>
      </c>
      <c r="L122" s="39">
        <f>IFERROR(VLOOKUP(C122,SETEMBRO!B:H,7,0),"0,00")</f>
        <v>8033.33</v>
      </c>
      <c r="M122" s="28" t="str">
        <f>IFERROR(VLOOKUP(C122,FÉRIAS!C:D,2,0),"")</f>
        <v/>
      </c>
      <c r="N122" s="23" t="str">
        <f>IFERROR(VLOOKUP(C122,Plan2!B:C,2,0),"")</f>
        <v/>
      </c>
    </row>
    <row r="123" spans="2:14" s="23" customFormat="1">
      <c r="B123" s="16">
        <f t="shared" si="4"/>
        <v>115</v>
      </c>
      <c r="C123" s="32">
        <v>1429</v>
      </c>
      <c r="D123" s="33" t="s">
        <v>42</v>
      </c>
      <c r="E123" s="16" t="str">
        <f>IFERROR(VLOOKUP(C123,SRA!B:T,8,0),"")</f>
        <v>CLT</v>
      </c>
      <c r="F123" s="22" t="s">
        <v>502</v>
      </c>
      <c r="G123" s="16" t="str">
        <f>IFERROR(VLOOKUP(C123,SRA!B:T,5,0),"")</f>
        <v>OP. PROD. IND. (D)</v>
      </c>
      <c r="H123" s="12">
        <f>IFERROR(VLOOKUP(C123,SRA!B:T,18,0),"")</f>
        <v>4439.0600000000004</v>
      </c>
      <c r="I123" s="12">
        <f>IFERROR(VLOOKUP(C123,SRA!B:T,19,0),"")</f>
        <v>0</v>
      </c>
      <c r="J123" s="39">
        <f>IFERROR(VLOOKUP(C123,SETEMBRO!B:F,3,0),"0,00")</f>
        <v>4439.0600000000004</v>
      </c>
      <c r="K123" s="12">
        <f t="shared" si="2"/>
        <v>799.0600000000004</v>
      </c>
      <c r="L123" s="39">
        <f>IFERROR(VLOOKUP(C123,SETEMBRO!B:H,7,0),"0,00")</f>
        <v>3640</v>
      </c>
      <c r="M123" s="28" t="str">
        <f>IFERROR(VLOOKUP(C123,FÉRIAS!C:D,2,0),"")</f>
        <v/>
      </c>
      <c r="N123" s="23" t="str">
        <f>IFERROR(VLOOKUP(C123,Plan2!B:C,2,0),"")</f>
        <v/>
      </c>
    </row>
    <row r="124" spans="2:14" s="23" customFormat="1">
      <c r="B124" s="16">
        <f t="shared" si="4"/>
        <v>116</v>
      </c>
      <c r="C124" s="32">
        <v>1454</v>
      </c>
      <c r="D124" s="33" t="s">
        <v>43</v>
      </c>
      <c r="E124" s="16" t="str">
        <f>IFERROR(VLOOKUP(C124,SRA!B:T,8,0),"")</f>
        <v>CLT</v>
      </c>
      <c r="F124" s="22" t="s">
        <v>502</v>
      </c>
      <c r="G124" s="16" t="str">
        <f>IFERROR(VLOOKUP(C124,SRA!B:T,5,0),"")</f>
        <v>OP. PROD. IND. (D)</v>
      </c>
      <c r="H124" s="12">
        <f>IFERROR(VLOOKUP(C124,SRA!B:T,18,0),"")</f>
        <v>4064.34</v>
      </c>
      <c r="I124" s="12">
        <f>IFERROR(VLOOKUP(C124,SRA!B:T,19,0),"")</f>
        <v>0</v>
      </c>
      <c r="J124" s="39">
        <f>IFERROR(VLOOKUP(C124,SETEMBRO!B:F,3,0),"0,00")</f>
        <v>5306.22</v>
      </c>
      <c r="K124" s="12">
        <f t="shared" si="2"/>
        <v>2465.5300000000002</v>
      </c>
      <c r="L124" s="39">
        <f>IFERROR(VLOOKUP(C124,SETEMBRO!B:H,7,0),"0,00")</f>
        <v>2840.69</v>
      </c>
      <c r="M124" s="28" t="str">
        <f>IFERROR(VLOOKUP(C124,FÉRIAS!C:D,2,0),"")</f>
        <v/>
      </c>
      <c r="N124" s="23" t="str">
        <f>IFERROR(VLOOKUP(C124,Plan2!B:C,2,0),"")</f>
        <v/>
      </c>
    </row>
    <row r="125" spans="2:14" s="23" customFormat="1">
      <c r="B125" s="16">
        <f t="shared" si="4"/>
        <v>117</v>
      </c>
      <c r="C125" s="32">
        <v>1475</v>
      </c>
      <c r="D125" s="33" t="s">
        <v>44</v>
      </c>
      <c r="E125" s="16" t="str">
        <f>IFERROR(VLOOKUP(C125,SRA!B:T,8,0),"")</f>
        <v>CLT</v>
      </c>
      <c r="F125" s="22" t="s">
        <v>502</v>
      </c>
      <c r="G125" s="16" t="str">
        <f>IFERROR(VLOOKUP(C125,SRA!B:T,5,0),"")</f>
        <v>TEC. CONTABIL</v>
      </c>
      <c r="H125" s="12">
        <f>IFERROR(VLOOKUP(C125,SRA!B:T,18,0),"")</f>
        <v>3394.11</v>
      </c>
      <c r="I125" s="12">
        <f>IFERROR(VLOOKUP(C125,SRA!B:T,19,0),"")</f>
        <v>0</v>
      </c>
      <c r="J125" s="39">
        <f>IFERROR(VLOOKUP(C125,SETEMBRO!B:F,3,0),"0,00")</f>
        <v>3394.11</v>
      </c>
      <c r="K125" s="12">
        <f t="shared" si="2"/>
        <v>551.19000000000005</v>
      </c>
      <c r="L125" s="39">
        <f>IFERROR(VLOOKUP(C125,SETEMBRO!B:H,7,0),"0,00")</f>
        <v>2842.92</v>
      </c>
      <c r="M125" s="28" t="str">
        <f>IFERROR(VLOOKUP(C125,FÉRIAS!C:D,2,0),"")</f>
        <v/>
      </c>
      <c r="N125" s="23" t="str">
        <f>IFERROR(VLOOKUP(C125,Plan2!B:C,2,0),"")</f>
        <v/>
      </c>
    </row>
    <row r="126" spans="2:14" s="23" customFormat="1">
      <c r="B126" s="16">
        <f t="shared" si="4"/>
        <v>118</v>
      </c>
      <c r="C126" s="32">
        <v>1483</v>
      </c>
      <c r="D126" s="33" t="s">
        <v>45</v>
      </c>
      <c r="E126" s="16" t="str">
        <f>IFERROR(VLOOKUP(C126,SRA!B:T,8,0),"")</f>
        <v>CLT</v>
      </c>
      <c r="F126" s="22" t="s">
        <v>502</v>
      </c>
      <c r="G126" s="16" t="str">
        <f>IFERROR(VLOOKUP(C126,SRA!B:T,5,0),"")</f>
        <v>OP. DE PROD. IND.</v>
      </c>
      <c r="H126" s="12">
        <f>IFERROR(VLOOKUP(C126,SRA!B:T,18,0),"")</f>
        <v>1897.9</v>
      </c>
      <c r="I126" s="12">
        <f>IFERROR(VLOOKUP(C126,SRA!B:T,19,0),"")</f>
        <v>0</v>
      </c>
      <c r="J126" s="39">
        <f>IFERROR(VLOOKUP(C126,SETEMBRO!B:F,3,0),"0,00")</f>
        <v>1897.9</v>
      </c>
      <c r="K126" s="12">
        <f t="shared" si="2"/>
        <v>1260.6200000000001</v>
      </c>
      <c r="L126" s="39">
        <f>IFERROR(VLOOKUP(C126,SETEMBRO!B:H,7,0),"0,00")</f>
        <v>637.28</v>
      </c>
      <c r="M126" s="28" t="str">
        <f>IFERROR(VLOOKUP(C126,FÉRIAS!C:D,2,0),"")</f>
        <v/>
      </c>
      <c r="N126" s="23" t="str">
        <f>IFERROR(VLOOKUP(C126,Plan2!B:C,2,0),"")</f>
        <v/>
      </c>
    </row>
    <row r="127" spans="2:14" s="23" customFormat="1">
      <c r="B127" s="16">
        <f t="shared" si="4"/>
        <v>119</v>
      </c>
      <c r="C127" s="32">
        <v>1522</v>
      </c>
      <c r="D127" s="33" t="s">
        <v>46</v>
      </c>
      <c r="E127" s="16" t="str">
        <f>IFERROR(VLOOKUP(C127,SRA!B:T,8,0),"")</f>
        <v>CLT</v>
      </c>
      <c r="F127" s="22" t="s">
        <v>516</v>
      </c>
      <c r="G127" s="16" t="str">
        <f>IFERROR(VLOOKUP(C127,SRA!B:T,5,0),"")</f>
        <v>OP. DE PROD. IND.</v>
      </c>
      <c r="H127" s="12">
        <f>IFERROR(VLOOKUP(C127,SRA!B:T,18,0),"")</f>
        <v>1639.49</v>
      </c>
      <c r="I127" s="12">
        <f>IFERROR(VLOOKUP(C127,SRA!B:T,19,0),"")</f>
        <v>0</v>
      </c>
      <c r="J127" s="39">
        <f>IFERROR(VLOOKUP(C127,SETEMBRO!B:F,3,0),"0,00")</f>
        <v>2094.9</v>
      </c>
      <c r="K127" s="12">
        <f t="shared" si="2"/>
        <v>1039.9000000000001</v>
      </c>
      <c r="L127" s="39">
        <f>IFERROR(VLOOKUP(C127,SETEMBRO!B:H,7,0),"0,00")</f>
        <v>1055</v>
      </c>
      <c r="M127" s="28" t="str">
        <f>IFERROR(VLOOKUP(C127,FÉRIAS!C:D,2,0),"")</f>
        <v>TEREZINHA P  DA SILVA CORREIA</v>
      </c>
      <c r="N127" s="23" t="str">
        <f>IFERROR(VLOOKUP(C127,Plan2!B:C,2,0),"")</f>
        <v/>
      </c>
    </row>
    <row r="128" spans="2:14" s="23" customFormat="1">
      <c r="B128" s="16">
        <f t="shared" si="4"/>
        <v>120</v>
      </c>
      <c r="C128" s="32">
        <v>1536</v>
      </c>
      <c r="D128" s="33" t="s">
        <v>47</v>
      </c>
      <c r="E128" s="16" t="str">
        <f>IFERROR(VLOOKUP(C128,SRA!B:T,8,0),"")</f>
        <v>CLT</v>
      </c>
      <c r="F128" s="22" t="s">
        <v>502</v>
      </c>
      <c r="G128" s="16" t="str">
        <f>IFERROR(VLOOKUP(C128,SRA!B:T,5,0),"")</f>
        <v>TEC. EM ADM. E FIN.</v>
      </c>
      <c r="H128" s="12">
        <f>IFERROR(VLOOKUP(C128,SRA!B:T,18,0),"")</f>
        <v>3078.55</v>
      </c>
      <c r="I128" s="12">
        <f>IFERROR(VLOOKUP(C128,SRA!B:T,19,0),"")</f>
        <v>0</v>
      </c>
      <c r="J128" s="39">
        <f>IFERROR(VLOOKUP(C128,SETEMBRO!B:F,3,0),"0,00")</f>
        <v>3078.55</v>
      </c>
      <c r="K128" s="12">
        <f t="shared" si="2"/>
        <v>1867.89</v>
      </c>
      <c r="L128" s="39">
        <f>IFERROR(VLOOKUP(C128,SETEMBRO!B:H,7,0),"0,00")</f>
        <v>1210.6600000000001</v>
      </c>
      <c r="M128" s="28" t="str">
        <f>IFERROR(VLOOKUP(C128,FÉRIAS!C:D,2,0),"")</f>
        <v/>
      </c>
      <c r="N128" s="23" t="str">
        <f>IFERROR(VLOOKUP(C128,Plan2!B:C,2,0),"")</f>
        <v/>
      </c>
    </row>
    <row r="129" spans="2:14" s="23" customFormat="1">
      <c r="B129" s="16">
        <f t="shared" si="4"/>
        <v>121</v>
      </c>
      <c r="C129" s="32">
        <v>1545</v>
      </c>
      <c r="D129" s="33" t="s">
        <v>48</v>
      </c>
      <c r="E129" s="16" t="str">
        <f>IFERROR(VLOOKUP(C129,SRA!B:T,8,0),"")</f>
        <v>CLT</v>
      </c>
      <c r="F129" s="22" t="s">
        <v>502</v>
      </c>
      <c r="G129" s="16" t="str">
        <f>IFERROR(VLOOKUP(C129,SRA!B:T,5,0),"")</f>
        <v>ASS. DE SERVICOS</v>
      </c>
      <c r="H129" s="12">
        <f>IFERROR(VLOOKUP(C129,SRA!B:T,18,0),"")</f>
        <v>3679.64</v>
      </c>
      <c r="I129" s="12">
        <f>IFERROR(VLOOKUP(C129,SRA!B:T,19,0),"")</f>
        <v>0</v>
      </c>
      <c r="J129" s="39">
        <f>IFERROR(VLOOKUP(C129,SETEMBRO!B:F,3,0),"0,00")</f>
        <v>3679.64</v>
      </c>
      <c r="K129" s="12">
        <f t="shared" si="2"/>
        <v>1627.2800000000002</v>
      </c>
      <c r="L129" s="39">
        <f>IFERROR(VLOOKUP(C129,SETEMBRO!B:H,7,0),"0,00")</f>
        <v>2052.3599999999997</v>
      </c>
      <c r="M129" s="28" t="str">
        <f>IFERROR(VLOOKUP(C129,FÉRIAS!C:D,2,0),"")</f>
        <v/>
      </c>
      <c r="N129" s="23" t="str">
        <f>IFERROR(VLOOKUP(C129,Plan2!B:C,2,0),"")</f>
        <v/>
      </c>
    </row>
    <row r="130" spans="2:14" s="23" customFormat="1">
      <c r="B130" s="16">
        <f t="shared" si="4"/>
        <v>122</v>
      </c>
      <c r="C130" s="32">
        <v>1549</v>
      </c>
      <c r="D130" s="33" t="s">
        <v>49</v>
      </c>
      <c r="E130" s="16" t="str">
        <f>IFERROR(VLOOKUP(C130,SRA!B:T,8,0),"")</f>
        <v>CLT</v>
      </c>
      <c r="F130" s="22" t="s">
        <v>502</v>
      </c>
      <c r="G130" s="16" t="str">
        <f>IFERROR(VLOOKUP(C130,SRA!B:T,5,0),"")</f>
        <v>TEC. EM ADM. E FIN.</v>
      </c>
      <c r="H130" s="12">
        <f>IFERROR(VLOOKUP(C130,SRA!B:T,18,0),"")</f>
        <v>3563.82</v>
      </c>
      <c r="I130" s="12">
        <f>IFERROR(VLOOKUP(C130,SRA!B:T,19,0),"")</f>
        <v>0</v>
      </c>
      <c r="J130" s="39">
        <f>IFERROR(VLOOKUP(C130,SETEMBRO!B:F,3,0),"0,00")</f>
        <v>3563.82</v>
      </c>
      <c r="K130" s="12">
        <f t="shared" si="2"/>
        <v>594.75000000000045</v>
      </c>
      <c r="L130" s="39">
        <f>IFERROR(VLOOKUP(C130,SETEMBRO!B:H,7,0),"0,00")</f>
        <v>2969.0699999999997</v>
      </c>
      <c r="M130" s="28" t="str">
        <f>IFERROR(VLOOKUP(C130,FÉRIAS!C:D,2,0),"")</f>
        <v/>
      </c>
      <c r="N130" s="23" t="str">
        <f>IFERROR(VLOOKUP(C130,Plan2!B:C,2,0),"")</f>
        <v/>
      </c>
    </row>
    <row r="131" spans="2:14" s="23" customFormat="1">
      <c r="B131" s="16">
        <f t="shared" si="4"/>
        <v>123</v>
      </c>
      <c r="C131" s="32">
        <v>1553</v>
      </c>
      <c r="D131" s="33" t="s">
        <v>50</v>
      </c>
      <c r="E131" s="16" t="str">
        <f>IFERROR(VLOOKUP(C131,SRA!B:T,8,0),"")</f>
        <v>CLT</v>
      </c>
      <c r="F131" s="22" t="s">
        <v>502</v>
      </c>
      <c r="G131" s="16" t="str">
        <f>IFERROR(VLOOKUP(C131,SRA!B:T,5,0),"")</f>
        <v>OP. DE PROD. IND.</v>
      </c>
      <c r="H131" s="12">
        <f>IFERROR(VLOOKUP(C131,SRA!B:T,18,0),"")</f>
        <v>3408.38</v>
      </c>
      <c r="I131" s="12">
        <f>IFERROR(VLOOKUP(C131,SRA!B:T,19,0),"")</f>
        <v>0</v>
      </c>
      <c r="J131" s="39">
        <f>IFERROR(VLOOKUP(C131,SETEMBRO!B:F,3,0),"0,00")</f>
        <v>3408.38</v>
      </c>
      <c r="K131" s="12">
        <f t="shared" si="2"/>
        <v>538.98000000000047</v>
      </c>
      <c r="L131" s="39">
        <f>IFERROR(VLOOKUP(C131,SETEMBRO!B:H,7,0),"0,00")</f>
        <v>2869.3999999999996</v>
      </c>
      <c r="M131" s="28" t="str">
        <f>IFERROR(VLOOKUP(C131,FÉRIAS!C:D,2,0),"")</f>
        <v/>
      </c>
      <c r="N131" s="23" t="str">
        <f>IFERROR(VLOOKUP(C131,Plan2!B:C,2,0),"")</f>
        <v/>
      </c>
    </row>
    <row r="132" spans="2:14" s="23" customFormat="1">
      <c r="B132" s="16">
        <f t="shared" si="4"/>
        <v>124</v>
      </c>
      <c r="C132" s="32">
        <v>1554</v>
      </c>
      <c r="D132" s="33" t="s">
        <v>51</v>
      </c>
      <c r="E132" s="16" t="str">
        <f>IFERROR(VLOOKUP(C132,SRA!B:T,8,0),"")</f>
        <v>CLT</v>
      </c>
      <c r="F132" s="22" t="s">
        <v>502</v>
      </c>
      <c r="G132" s="16" t="str">
        <f>IFERROR(VLOOKUP(C132,SRA!B:T,5,0),"")</f>
        <v>TEC. EM ADM. E FIN.</v>
      </c>
      <c r="H132" s="12">
        <f>IFERROR(VLOOKUP(C132,SRA!B:T,18,0),"")</f>
        <v>5265.37</v>
      </c>
      <c r="I132" s="12">
        <f>IFERROR(VLOOKUP(C132,SRA!B:T,19,0),"")</f>
        <v>0</v>
      </c>
      <c r="J132" s="39">
        <f>IFERROR(VLOOKUP(C132,SETEMBRO!B:F,3,0),"0,00")</f>
        <v>5265.37</v>
      </c>
      <c r="K132" s="12">
        <f t="shared" si="2"/>
        <v>3132.79</v>
      </c>
      <c r="L132" s="39">
        <f>IFERROR(VLOOKUP(C132,SETEMBRO!B:H,7,0),"0,00")</f>
        <v>2132.58</v>
      </c>
      <c r="M132" s="28" t="str">
        <f>IFERROR(VLOOKUP(C132,FÉRIAS!C:D,2,0),"")</f>
        <v/>
      </c>
      <c r="N132" s="23" t="str">
        <f>IFERROR(VLOOKUP(C132,Plan2!B:C,2,0),"")</f>
        <v/>
      </c>
    </row>
    <row r="133" spans="2:14" s="23" customFormat="1">
      <c r="B133" s="16">
        <f t="shared" si="4"/>
        <v>125</v>
      </c>
      <c r="C133" s="32">
        <v>1561</v>
      </c>
      <c r="D133" s="33" t="s">
        <v>52</v>
      </c>
      <c r="E133" s="16" t="str">
        <f>IFERROR(VLOOKUP(C133,SRA!B:T,8,0),"")</f>
        <v>CLT</v>
      </c>
      <c r="F133" s="22" t="s">
        <v>502</v>
      </c>
      <c r="G133" s="16" t="str">
        <f>IFERROR(VLOOKUP(C133,SRA!B:T,5,0),"")</f>
        <v>OP. DE PROD. IND.</v>
      </c>
      <c r="H133" s="12">
        <f>IFERROR(VLOOKUP(C133,SRA!B:T,18,0),"")</f>
        <v>1639.49</v>
      </c>
      <c r="I133" s="12">
        <f>IFERROR(VLOOKUP(C133,SRA!B:T,19,0),"")</f>
        <v>0</v>
      </c>
      <c r="J133" s="39">
        <f>IFERROR(VLOOKUP(C133,SETEMBRO!B:F,3,0),"0,00")</f>
        <v>1639.49</v>
      </c>
      <c r="K133" s="12">
        <f t="shared" si="2"/>
        <v>631.79000000000008</v>
      </c>
      <c r="L133" s="39">
        <f>IFERROR(VLOOKUP(C133,SETEMBRO!B:H,7,0),"0,00")</f>
        <v>1007.6999999999999</v>
      </c>
      <c r="M133" s="28" t="str">
        <f>IFERROR(VLOOKUP(C133,FÉRIAS!C:D,2,0),"")</f>
        <v/>
      </c>
      <c r="N133" s="23" t="str">
        <f>IFERROR(VLOOKUP(C133,Plan2!B:C,2,0),"")</f>
        <v/>
      </c>
    </row>
    <row r="134" spans="2:14" s="23" customFormat="1">
      <c r="B134" s="16">
        <f t="shared" si="4"/>
        <v>126</v>
      </c>
      <c r="C134" s="32">
        <v>1588</v>
      </c>
      <c r="D134" s="33" t="s">
        <v>53</v>
      </c>
      <c r="E134" s="16" t="str">
        <f>IFERROR(VLOOKUP(C134,SRA!B:T,8,0),"")</f>
        <v>CLT</v>
      </c>
      <c r="F134" s="22" t="s">
        <v>502</v>
      </c>
      <c r="G134" s="16" t="str">
        <f>IFERROR(VLOOKUP(C134,SRA!B:T,5,0),"")</f>
        <v>OP. DE PROD. IND.</v>
      </c>
      <c r="H134" s="12">
        <f>IFERROR(VLOOKUP(C134,SRA!B:T,18,0),"")</f>
        <v>1721.45</v>
      </c>
      <c r="I134" s="12">
        <f>IFERROR(VLOOKUP(C134,SRA!B:T,19,0),"")</f>
        <v>0</v>
      </c>
      <c r="J134" s="39">
        <f>IFERROR(VLOOKUP(C134,SETEMBRO!B:F,3,0),"0,00")</f>
        <v>2543.83</v>
      </c>
      <c r="K134" s="12">
        <f t="shared" si="2"/>
        <v>1429.4099999999999</v>
      </c>
      <c r="L134" s="39">
        <f>IFERROR(VLOOKUP(C134,SETEMBRO!B:H,7,0),"0,00")</f>
        <v>1114.42</v>
      </c>
      <c r="M134" s="28" t="str">
        <f>IFERROR(VLOOKUP(C134,FÉRIAS!C:D,2,0),"")</f>
        <v/>
      </c>
      <c r="N134" s="23" t="str">
        <f>IFERROR(VLOOKUP(C134,Plan2!B:C,2,0),"")</f>
        <v/>
      </c>
    </row>
    <row r="135" spans="2:14" s="23" customFormat="1">
      <c r="B135" s="16">
        <f t="shared" si="4"/>
        <v>127</v>
      </c>
      <c r="C135" s="32">
        <v>1589</v>
      </c>
      <c r="D135" s="33" t="s">
        <v>54</v>
      </c>
      <c r="E135" s="16" t="str">
        <f>IFERROR(VLOOKUP(C135,SRA!B:T,8,0),"")</f>
        <v>CLT</v>
      </c>
      <c r="F135" s="22" t="s">
        <v>502</v>
      </c>
      <c r="G135" s="16" t="str">
        <f>IFERROR(VLOOKUP(C135,SRA!B:T,5,0),"")</f>
        <v>OP. DE PROD. IND.</v>
      </c>
      <c r="H135" s="12">
        <f>IFERROR(VLOOKUP(C135,SRA!B:T,18,0),"")</f>
        <v>1639.49</v>
      </c>
      <c r="I135" s="12">
        <f>IFERROR(VLOOKUP(C135,SRA!B:T,19,0),"")</f>
        <v>0</v>
      </c>
      <c r="J135" s="39">
        <f>IFERROR(VLOOKUP(C135,SETEMBRO!B:F,3,0),"0,00")</f>
        <v>1639.49</v>
      </c>
      <c r="K135" s="12">
        <f t="shared" si="2"/>
        <v>1044.04</v>
      </c>
      <c r="L135" s="39">
        <f>IFERROR(VLOOKUP(C135,SETEMBRO!B:H,7,0),"0,00")</f>
        <v>595.44999999999993</v>
      </c>
      <c r="M135" s="28" t="str">
        <f>IFERROR(VLOOKUP(C135,FÉRIAS!C:D,2,0),"")</f>
        <v/>
      </c>
      <c r="N135" s="23" t="str">
        <f>IFERROR(VLOOKUP(C135,Plan2!B:C,2,0),"")</f>
        <v/>
      </c>
    </row>
    <row r="136" spans="2:14" s="23" customFormat="1">
      <c r="B136" s="16">
        <f t="shared" si="4"/>
        <v>128</v>
      </c>
      <c r="C136" s="32">
        <v>1596</v>
      </c>
      <c r="D136" s="33" t="s">
        <v>55</v>
      </c>
      <c r="E136" s="16" t="str">
        <f>IFERROR(VLOOKUP(C136,SRA!B:T,8,0),"")</f>
        <v>CLT</v>
      </c>
      <c r="F136" s="22" t="s">
        <v>502</v>
      </c>
      <c r="G136" s="16" t="str">
        <f>IFERROR(VLOOKUP(C136,SRA!B:T,5,0),"")</f>
        <v>TELEFONISTA</v>
      </c>
      <c r="H136" s="12">
        <f>IFERROR(VLOOKUP(C136,SRA!B:T,18,0),"")</f>
        <v>2306.91</v>
      </c>
      <c r="I136" s="12">
        <f>IFERROR(VLOOKUP(C136,SRA!B:T,19,0),"")</f>
        <v>0</v>
      </c>
      <c r="J136" s="39">
        <f>IFERROR(VLOOKUP(C136,SETEMBRO!B:F,3,0),"0,00")</f>
        <v>2409.21</v>
      </c>
      <c r="K136" s="12">
        <f t="shared" si="2"/>
        <v>1624.8600000000001</v>
      </c>
      <c r="L136" s="39">
        <f>IFERROR(VLOOKUP(C136,SETEMBRO!B:H,7,0),"0,00")</f>
        <v>784.35</v>
      </c>
      <c r="M136" s="28" t="str">
        <f>IFERROR(VLOOKUP(C136,FÉRIAS!C:D,2,0),"")</f>
        <v/>
      </c>
      <c r="N136" s="23" t="str">
        <f>IFERROR(VLOOKUP(C136,Plan2!B:C,2,0),"")</f>
        <v/>
      </c>
    </row>
    <row r="137" spans="2:14" s="23" customFormat="1">
      <c r="B137" s="16">
        <f t="shared" si="4"/>
        <v>129</v>
      </c>
      <c r="C137" s="32">
        <v>1597</v>
      </c>
      <c r="D137" s="33" t="s">
        <v>56</v>
      </c>
      <c r="E137" s="16" t="str">
        <f>IFERROR(VLOOKUP(C137,SRA!B:T,8,0),"")</f>
        <v>CLT</v>
      </c>
      <c r="F137" s="22" t="s">
        <v>502</v>
      </c>
      <c r="G137" s="16" t="str">
        <f>IFERROR(VLOOKUP(C137,SRA!B:T,5,0),"")</f>
        <v>TEC. EM ADM. E FIN.</v>
      </c>
      <c r="H137" s="12">
        <f>IFERROR(VLOOKUP(C137,SRA!B:T,18,0),"")</f>
        <v>3394.11</v>
      </c>
      <c r="I137" s="12">
        <f>IFERROR(VLOOKUP(C137,SRA!B:T,19,0),"")</f>
        <v>0</v>
      </c>
      <c r="J137" s="39">
        <f>IFERROR(VLOOKUP(C137,SETEMBRO!B:F,3,0),"0,00")</f>
        <v>3394.11</v>
      </c>
      <c r="K137" s="12">
        <f t="shared" ref="K137:K200" si="5">J137-L137</f>
        <v>1918.8600000000001</v>
      </c>
      <c r="L137" s="39">
        <f>IFERROR(VLOOKUP(C137,SETEMBRO!B:H,7,0),"0,00")</f>
        <v>1475.25</v>
      </c>
      <c r="M137" s="28" t="str">
        <f>IFERROR(VLOOKUP(C137,FÉRIAS!C:D,2,0),"")</f>
        <v/>
      </c>
      <c r="N137" s="23" t="str">
        <f>IFERROR(VLOOKUP(C137,Plan2!B:C,2,0),"")</f>
        <v/>
      </c>
    </row>
    <row r="138" spans="2:14" s="23" customFormat="1">
      <c r="B138" s="16">
        <f t="shared" si="4"/>
        <v>130</v>
      </c>
      <c r="C138" s="32">
        <v>1631</v>
      </c>
      <c r="D138" s="33" t="s">
        <v>57</v>
      </c>
      <c r="E138" s="16" t="str">
        <f>IFERROR(VLOOKUP(C138,SRA!B:T,8,0),"")</f>
        <v>CLT</v>
      </c>
      <c r="F138" s="22" t="s">
        <v>516</v>
      </c>
      <c r="G138" s="16" t="str">
        <f>IFERROR(VLOOKUP(C138,SRA!B:T,5,0),"")</f>
        <v>ASS. DE SERVICOS</v>
      </c>
      <c r="H138" s="12">
        <f>IFERROR(VLOOKUP(C138,SRA!B:T,18,0),"")</f>
        <v>2092.4499999999998</v>
      </c>
      <c r="I138" s="12">
        <f>IFERROR(VLOOKUP(C138,SRA!B:T,19,0),"")</f>
        <v>0</v>
      </c>
      <c r="J138" s="39">
        <f>IFERROR(VLOOKUP(C138,SETEMBRO!B:F,3,0),"0,00")</f>
        <v>2886.54</v>
      </c>
      <c r="K138" s="12">
        <f t="shared" si="5"/>
        <v>2886.54</v>
      </c>
      <c r="L138" s="39">
        <f>IFERROR(VLOOKUP(C138,SETEMBRO!B:H,7,0),"0,00")</f>
        <v>0</v>
      </c>
      <c r="M138" s="28" t="str">
        <f>IFERROR(VLOOKUP(C138,FÉRIAS!C:D,2,0),"")</f>
        <v>GERSON MARTINS DA SILVA</v>
      </c>
      <c r="N138" s="23" t="str">
        <f>IFERROR(VLOOKUP(C138,Plan2!B:C,2,0),"")</f>
        <v/>
      </c>
    </row>
    <row r="139" spans="2:14" s="23" customFormat="1">
      <c r="B139" s="16">
        <f t="shared" si="4"/>
        <v>131</v>
      </c>
      <c r="C139" s="32">
        <v>1641</v>
      </c>
      <c r="D139" s="33" t="s">
        <v>58</v>
      </c>
      <c r="E139" s="16" t="str">
        <f>IFERROR(VLOOKUP(C139,SRA!B:T,8,0),"")</f>
        <v>CLT</v>
      </c>
      <c r="F139" s="22" t="s">
        <v>502</v>
      </c>
      <c r="G139" s="16" t="str">
        <f>IFERROR(VLOOKUP(C139,SRA!B:T,5,0),"")</f>
        <v>OP. DE PROD. IND.</v>
      </c>
      <c r="H139" s="12">
        <f>IFERROR(VLOOKUP(C139,SRA!B:T,18,0),"")</f>
        <v>2092.4499999999998</v>
      </c>
      <c r="I139" s="12">
        <f>IFERROR(VLOOKUP(C139,SRA!B:T,19,0),"")</f>
        <v>0</v>
      </c>
      <c r="J139" s="39">
        <f>IFERROR(VLOOKUP(C139,SETEMBRO!B:F,3,0),"0,00")</f>
        <v>2403.42</v>
      </c>
      <c r="K139" s="12">
        <f t="shared" si="5"/>
        <v>531.82000000000016</v>
      </c>
      <c r="L139" s="39">
        <f>IFERROR(VLOOKUP(C139,SETEMBRO!B:H,7,0),"0,00")</f>
        <v>1871.6</v>
      </c>
      <c r="M139" s="28" t="str">
        <f>IFERROR(VLOOKUP(C139,FÉRIAS!C:D,2,0),"")</f>
        <v/>
      </c>
      <c r="N139" s="23" t="str">
        <f>IFERROR(VLOOKUP(C139,Plan2!B:C,2,0),"")</f>
        <v/>
      </c>
    </row>
    <row r="140" spans="2:14" s="23" customFormat="1">
      <c r="B140" s="16">
        <f t="shared" ref="B140:B203" si="6">B139+1</f>
        <v>132</v>
      </c>
      <c r="C140" s="32">
        <v>1650</v>
      </c>
      <c r="D140" s="33" t="s">
        <v>59</v>
      </c>
      <c r="E140" s="16" t="str">
        <f>IFERROR(VLOOKUP(C140,SRA!B:T,8,0),"")</f>
        <v>CLT</v>
      </c>
      <c r="F140" s="22" t="s">
        <v>502</v>
      </c>
      <c r="G140" s="16" t="str">
        <f>IFERROR(VLOOKUP(C140,SRA!B:T,5,0),"")</f>
        <v>OP. DE PROD. IND.</v>
      </c>
      <c r="H140" s="12">
        <f>IFERROR(VLOOKUP(C140,SRA!B:T,18,0),"")</f>
        <v>1897.9</v>
      </c>
      <c r="I140" s="12">
        <f>IFERROR(VLOOKUP(C140,SRA!B:T,19,0),"")</f>
        <v>0</v>
      </c>
      <c r="J140" s="39">
        <f>IFERROR(VLOOKUP(C140,SETEMBRO!B:F,3,0),"0,00")</f>
        <v>1897.9</v>
      </c>
      <c r="K140" s="12">
        <f t="shared" si="5"/>
        <v>1426.18</v>
      </c>
      <c r="L140" s="39">
        <f>IFERROR(VLOOKUP(C140,SETEMBRO!B:H,7,0),"0,00")</f>
        <v>471.72</v>
      </c>
      <c r="M140" s="28" t="str">
        <f>IFERROR(VLOOKUP(C140,FÉRIAS!C:D,2,0),"")</f>
        <v/>
      </c>
      <c r="N140" s="23" t="str">
        <f>IFERROR(VLOOKUP(C140,Plan2!B:C,2,0),"")</f>
        <v/>
      </c>
    </row>
    <row r="141" spans="2:14" s="23" customFormat="1">
      <c r="B141" s="16">
        <f t="shared" si="6"/>
        <v>133</v>
      </c>
      <c r="C141" s="32">
        <v>1652</v>
      </c>
      <c r="D141" s="33" t="s">
        <v>60</v>
      </c>
      <c r="E141" s="16" t="str">
        <f>IFERROR(VLOOKUP(C141,SRA!B:T,8,0),"")</f>
        <v>CLT</v>
      </c>
      <c r="F141" s="22" t="s">
        <v>502</v>
      </c>
      <c r="G141" s="16" t="str">
        <f>IFERROR(VLOOKUP(C141,SRA!B:T,5,0),"")</f>
        <v>OP. DE PROD. IND.</v>
      </c>
      <c r="H141" s="12">
        <f>IFERROR(VLOOKUP(C141,SRA!B:T,18,0),"")</f>
        <v>1897.9</v>
      </c>
      <c r="I141" s="12">
        <f>IFERROR(VLOOKUP(C141,SRA!B:T,19,0),"")</f>
        <v>0</v>
      </c>
      <c r="J141" s="39">
        <f>IFERROR(VLOOKUP(C141,SETEMBRO!B:F,3,0),"0,00")</f>
        <v>2271.41</v>
      </c>
      <c r="K141" s="12">
        <f t="shared" si="5"/>
        <v>326.01</v>
      </c>
      <c r="L141" s="39">
        <f>IFERROR(VLOOKUP(C141,SETEMBRO!B:H,7,0),"0,00")</f>
        <v>1945.3999999999999</v>
      </c>
      <c r="M141" s="28" t="str">
        <f>IFERROR(VLOOKUP(C141,FÉRIAS!C:D,2,0),"")</f>
        <v/>
      </c>
      <c r="N141" s="23" t="str">
        <f>IFERROR(VLOOKUP(C141,Plan2!B:C,2,0),"")</f>
        <v/>
      </c>
    </row>
    <row r="142" spans="2:14" s="23" customFormat="1">
      <c r="B142" s="16">
        <f t="shared" si="6"/>
        <v>134</v>
      </c>
      <c r="C142" s="32">
        <v>1665</v>
      </c>
      <c r="D142" s="33" t="s">
        <v>61</v>
      </c>
      <c r="E142" s="16" t="str">
        <f>IFERROR(VLOOKUP(C142,SRA!B:T,8,0),"")</f>
        <v>CLT</v>
      </c>
      <c r="F142" s="22" t="s">
        <v>502</v>
      </c>
      <c r="G142" s="16" t="str">
        <f>IFERROR(VLOOKUP(C142,SRA!B:T,5,0),"")</f>
        <v>TELEFONISTA</v>
      </c>
      <c r="H142" s="12">
        <f>IFERROR(VLOOKUP(C142,SRA!B:T,18,0),"")</f>
        <v>2092.4499999999998</v>
      </c>
      <c r="I142" s="12">
        <f>IFERROR(VLOOKUP(C142,SRA!B:T,19,0),"")</f>
        <v>0</v>
      </c>
      <c r="J142" s="39">
        <f>IFERROR(VLOOKUP(C142,SETEMBRO!B:F,3,0),"0,00")</f>
        <v>2092.4499999999998</v>
      </c>
      <c r="K142" s="12">
        <f t="shared" si="5"/>
        <v>1299.3399999999999</v>
      </c>
      <c r="L142" s="39">
        <f>IFERROR(VLOOKUP(C142,SETEMBRO!B:H,7,0),"0,00")</f>
        <v>793.1099999999999</v>
      </c>
      <c r="M142" s="28" t="str">
        <f>IFERROR(VLOOKUP(C142,FÉRIAS!C:D,2,0),"")</f>
        <v/>
      </c>
      <c r="N142" s="23" t="str">
        <f>IFERROR(VLOOKUP(C142,Plan2!B:C,2,0),"")</f>
        <v/>
      </c>
    </row>
    <row r="143" spans="2:14" s="23" customFormat="1">
      <c r="B143" s="16">
        <f t="shared" si="6"/>
        <v>135</v>
      </c>
      <c r="C143" s="32">
        <v>1672</v>
      </c>
      <c r="D143" s="33" t="s">
        <v>62</v>
      </c>
      <c r="E143" s="16" t="str">
        <f>IFERROR(VLOOKUP(C143,SRA!B:T,8,0),"")</f>
        <v>CLT</v>
      </c>
      <c r="F143" s="22" t="s">
        <v>502</v>
      </c>
      <c r="G143" s="16" t="str">
        <f>IFERROR(VLOOKUP(C143,SRA!B:T,5,0),"")</f>
        <v>ASS. DE SERVICOS</v>
      </c>
      <c r="H143" s="12">
        <f>IFERROR(VLOOKUP(C143,SRA!B:T,18,0),"")</f>
        <v>2092.4499999999998</v>
      </c>
      <c r="I143" s="12">
        <f>IFERROR(VLOOKUP(C143,SRA!B:T,19,0),"")</f>
        <v>0</v>
      </c>
      <c r="J143" s="39">
        <f>IFERROR(VLOOKUP(C143,SETEMBRO!B:F,3,0),"0,00")</f>
        <v>2092.4499999999998</v>
      </c>
      <c r="K143" s="12">
        <f t="shared" si="5"/>
        <v>935.3599999999999</v>
      </c>
      <c r="L143" s="39">
        <f>IFERROR(VLOOKUP(C143,SETEMBRO!B:H,7,0),"0,00")</f>
        <v>1157.0899999999999</v>
      </c>
      <c r="M143" s="28" t="str">
        <f>IFERROR(VLOOKUP(C143,FÉRIAS!C:D,2,0),"")</f>
        <v/>
      </c>
      <c r="N143" s="23" t="str">
        <f>IFERROR(VLOOKUP(C143,Plan2!B:C,2,0),"")</f>
        <v/>
      </c>
    </row>
    <row r="144" spans="2:14" s="23" customFormat="1">
      <c r="B144" s="16">
        <f t="shared" si="6"/>
        <v>136</v>
      </c>
      <c r="C144" s="32">
        <v>1674</v>
      </c>
      <c r="D144" s="33" t="s">
        <v>63</v>
      </c>
      <c r="E144" s="16" t="str">
        <f>IFERROR(VLOOKUP(C144,SRA!B:T,8,0),"")</f>
        <v>CLT</v>
      </c>
      <c r="F144" s="22" t="s">
        <v>502</v>
      </c>
      <c r="G144" s="16" t="str">
        <f>IFERROR(VLOOKUP(C144,SRA!B:T,5,0),"")</f>
        <v>OP. DE PROD. IND.</v>
      </c>
      <c r="H144" s="12">
        <f>IFERROR(VLOOKUP(C144,SRA!B:T,18,0),"")</f>
        <v>1721.45</v>
      </c>
      <c r="I144" s="12">
        <f>IFERROR(VLOOKUP(C144,SRA!B:T,19,0),"")</f>
        <v>0</v>
      </c>
      <c r="J144" s="39">
        <f>IFERROR(VLOOKUP(C144,SETEMBRO!B:F,3,0),"0,00")</f>
        <v>1721.45</v>
      </c>
      <c r="K144" s="12">
        <f t="shared" si="5"/>
        <v>1015.79</v>
      </c>
      <c r="L144" s="39">
        <f>IFERROR(VLOOKUP(C144,SETEMBRO!B:H,7,0),"0,00")</f>
        <v>705.66000000000008</v>
      </c>
      <c r="M144" s="28" t="str">
        <f>IFERROR(VLOOKUP(C144,FÉRIAS!C:D,2,0),"")</f>
        <v/>
      </c>
      <c r="N144" s="23" t="str">
        <f>IFERROR(VLOOKUP(C144,Plan2!B:C,2,0),"")</f>
        <v/>
      </c>
    </row>
    <row r="145" spans="2:14" s="23" customFormat="1">
      <c r="B145" s="16">
        <f t="shared" si="6"/>
        <v>137</v>
      </c>
      <c r="C145" s="32">
        <v>1682</v>
      </c>
      <c r="D145" s="33" t="s">
        <v>414</v>
      </c>
      <c r="E145" s="16" t="str">
        <f>IFERROR(VLOOKUP(C145,SRA!B:T,8,0),"")</f>
        <v>CLT</v>
      </c>
      <c r="F145" s="22" t="s">
        <v>502</v>
      </c>
      <c r="G145" s="16" t="str">
        <f>IFERROR(VLOOKUP(C145,SRA!B:T,5,0),"")</f>
        <v>VIGILANTE 2</v>
      </c>
      <c r="H145" s="12">
        <f>IFERROR(VLOOKUP(C145,SRA!B:T,18,0),"")</f>
        <v>2804.08</v>
      </c>
      <c r="I145" s="12">
        <f>IFERROR(VLOOKUP(C145,SRA!B:T,19,0),"")</f>
        <v>0</v>
      </c>
      <c r="J145" s="39">
        <f>IFERROR(VLOOKUP(C145,SETEMBRO!B:F,3,0),"0,00")</f>
        <v>3645.3</v>
      </c>
      <c r="K145" s="12">
        <f t="shared" si="5"/>
        <v>1524.27</v>
      </c>
      <c r="L145" s="39">
        <f>IFERROR(VLOOKUP(C145,SETEMBRO!B:H,7,0),"0,00")</f>
        <v>2121.0300000000002</v>
      </c>
      <c r="M145" s="28" t="str">
        <f>IFERROR(VLOOKUP(C145,FÉRIAS!C:D,2,0),"")</f>
        <v/>
      </c>
      <c r="N145" s="23" t="str">
        <f>IFERROR(VLOOKUP(C145,Plan2!B:C,2,0),"")</f>
        <v/>
      </c>
    </row>
    <row r="146" spans="2:14" s="23" customFormat="1">
      <c r="B146" s="16">
        <f t="shared" si="6"/>
        <v>138</v>
      </c>
      <c r="C146" s="32">
        <v>1683</v>
      </c>
      <c r="D146" s="33" t="s">
        <v>450</v>
      </c>
      <c r="E146" s="16" t="str">
        <f>IFERROR(VLOOKUP(C146,SRA!B:T,8,0),"")</f>
        <v>CLT</v>
      </c>
      <c r="F146" s="22" t="s">
        <v>502</v>
      </c>
      <c r="G146" s="16" t="str">
        <f>IFERROR(VLOOKUP(C146,SRA!B:T,5,0),"")</f>
        <v>VIGILANTE 2</v>
      </c>
      <c r="H146" s="12">
        <f>IFERROR(VLOOKUP(C146,SRA!B:T,18,0),"")</f>
        <v>2804.08</v>
      </c>
      <c r="I146" s="12">
        <f>IFERROR(VLOOKUP(C146,SRA!B:T,19,0),"")</f>
        <v>0</v>
      </c>
      <c r="J146" s="39">
        <f>IFERROR(VLOOKUP(C146,SETEMBRO!B:F,3,0),"0,00")</f>
        <v>3645.3</v>
      </c>
      <c r="K146" s="12">
        <f t="shared" si="5"/>
        <v>1920.5100000000002</v>
      </c>
      <c r="L146" s="39">
        <f>IFERROR(VLOOKUP(C146,SETEMBRO!B:H,7,0),"0,00")</f>
        <v>1724.79</v>
      </c>
      <c r="M146" s="28" t="str">
        <f>IFERROR(VLOOKUP(C146,FÉRIAS!C:D,2,0),"")</f>
        <v/>
      </c>
      <c r="N146" s="23" t="str">
        <f>IFERROR(VLOOKUP(C146,Plan2!B:C,2,0),"")</f>
        <v/>
      </c>
    </row>
    <row r="147" spans="2:14" s="23" customFormat="1">
      <c r="B147" s="16">
        <f t="shared" si="6"/>
        <v>139</v>
      </c>
      <c r="C147" s="32">
        <v>1726</v>
      </c>
      <c r="D147" s="33" t="s">
        <v>451</v>
      </c>
      <c r="E147" s="16" t="str">
        <f>IFERROR(VLOOKUP(C147,SRA!B:T,8,0),"")</f>
        <v>CLT</v>
      </c>
      <c r="F147" s="22" t="s">
        <v>502</v>
      </c>
      <c r="G147" s="16" t="str">
        <f>IFERROR(VLOOKUP(C147,SRA!B:T,5,0),"")</f>
        <v>VIGILANTE 2</v>
      </c>
      <c r="H147" s="12">
        <f>IFERROR(VLOOKUP(C147,SRA!B:T,18,0),"")</f>
        <v>2804.08</v>
      </c>
      <c r="I147" s="12">
        <f>IFERROR(VLOOKUP(C147,SRA!B:T,19,0),"")</f>
        <v>0</v>
      </c>
      <c r="J147" s="39">
        <f>IFERROR(VLOOKUP(C147,SETEMBRO!B:F,3,0),"0,00")</f>
        <v>3645.3</v>
      </c>
      <c r="K147" s="12">
        <f t="shared" si="5"/>
        <v>1136.5300000000002</v>
      </c>
      <c r="L147" s="39">
        <f>IFERROR(VLOOKUP(C147,SETEMBRO!B:H,7,0),"0,00")</f>
        <v>2508.77</v>
      </c>
      <c r="M147" s="28" t="str">
        <f>IFERROR(VLOOKUP(C147,FÉRIAS!C:D,2,0),"")</f>
        <v/>
      </c>
      <c r="N147" s="23" t="str">
        <f>IFERROR(VLOOKUP(C147,Plan2!B:C,2,0),"")</f>
        <v/>
      </c>
    </row>
    <row r="148" spans="2:14" s="23" customFormat="1">
      <c r="B148" s="16">
        <f t="shared" si="6"/>
        <v>140</v>
      </c>
      <c r="C148" s="32">
        <v>1741</v>
      </c>
      <c r="D148" s="33" t="s">
        <v>64</v>
      </c>
      <c r="E148" s="16" t="str">
        <f>IFERROR(VLOOKUP(C148,SRA!B:T,8,0),"")</f>
        <v>CLT</v>
      </c>
      <c r="F148" s="22" t="s">
        <v>502</v>
      </c>
      <c r="G148" s="16" t="str">
        <f>IFERROR(VLOOKUP(C148,SRA!B:T,5,0),"")</f>
        <v>OP. DE PROD. IND.</v>
      </c>
      <c r="H148" s="12">
        <f>IFERROR(VLOOKUP(C148,SRA!B:T,18,0),"")</f>
        <v>2944.26</v>
      </c>
      <c r="I148" s="12">
        <f>IFERROR(VLOOKUP(C148,SRA!B:T,19,0),"")</f>
        <v>0</v>
      </c>
      <c r="J148" s="39">
        <f>IFERROR(VLOOKUP(C148,SETEMBRO!B:F,3,0),"0,00")</f>
        <v>2944.26</v>
      </c>
      <c r="K148" s="12">
        <f t="shared" si="5"/>
        <v>1336.2200000000003</v>
      </c>
      <c r="L148" s="39">
        <f>IFERROR(VLOOKUP(C148,SETEMBRO!B:H,7,0),"0,00")</f>
        <v>1608.04</v>
      </c>
      <c r="M148" s="28" t="str">
        <f>IFERROR(VLOOKUP(C148,FÉRIAS!C:D,2,0),"")</f>
        <v/>
      </c>
      <c r="N148" s="23" t="str">
        <f>IFERROR(VLOOKUP(C148,Plan2!B:C,2,0),"")</f>
        <v/>
      </c>
    </row>
    <row r="149" spans="2:14" s="23" customFormat="1">
      <c r="B149" s="16">
        <f t="shared" si="6"/>
        <v>141</v>
      </c>
      <c r="C149" s="32">
        <v>1749</v>
      </c>
      <c r="D149" s="33" t="s">
        <v>65</v>
      </c>
      <c r="E149" s="16" t="str">
        <f>IFERROR(VLOOKUP(C149,SRA!B:T,8,0),"")</f>
        <v>CLT</v>
      </c>
      <c r="F149" s="22" t="s">
        <v>516</v>
      </c>
      <c r="G149" s="16" t="str">
        <f>IFERROR(VLOOKUP(C149,SRA!B:T,5,0),"")</f>
        <v>TEC. EM ADM. E FIN.</v>
      </c>
      <c r="H149" s="12">
        <f>IFERROR(VLOOKUP(C149,SRA!B:T,18,0),"")</f>
        <v>2083.67</v>
      </c>
      <c r="I149" s="12">
        <f>IFERROR(VLOOKUP(C149,SRA!B:T,19,0),"")</f>
        <v>0</v>
      </c>
      <c r="J149" s="39">
        <f>IFERROR(VLOOKUP(C149,SETEMBRO!B:F,3,0),"0,00")</f>
        <v>2981.83</v>
      </c>
      <c r="K149" s="12">
        <f t="shared" si="5"/>
        <v>2981.83</v>
      </c>
      <c r="L149" s="39">
        <f>IFERROR(VLOOKUP(C149,SETEMBRO!B:H,7,0),"0,00")</f>
        <v>0</v>
      </c>
      <c r="M149" s="28" t="str">
        <f>IFERROR(VLOOKUP(C149,FÉRIAS!C:D,2,0),"")</f>
        <v>MANOEL MARTINS LEITE NETO</v>
      </c>
      <c r="N149" s="23" t="str">
        <f>IFERROR(VLOOKUP(C149,Plan2!B:C,2,0),"")</f>
        <v/>
      </c>
    </row>
    <row r="150" spans="2:14" s="23" customFormat="1">
      <c r="B150" s="16">
        <f t="shared" si="6"/>
        <v>142</v>
      </c>
      <c r="C150" s="32">
        <v>1774</v>
      </c>
      <c r="D150" s="33" t="s">
        <v>66</v>
      </c>
      <c r="E150" s="16" t="str">
        <f>IFERROR(VLOOKUP(C150,SRA!B:T,8,0),"")</f>
        <v>CLT</v>
      </c>
      <c r="F150" s="22" t="s">
        <v>502</v>
      </c>
      <c r="G150" s="16" t="str">
        <f>IFERROR(VLOOKUP(C150,SRA!B:T,5,0),"")</f>
        <v>OP. DE PROD. IND.</v>
      </c>
      <c r="H150" s="12">
        <f>IFERROR(VLOOKUP(C150,SRA!B:T,18,0),"")</f>
        <v>2197.0700000000002</v>
      </c>
      <c r="I150" s="12">
        <f>IFERROR(VLOOKUP(C150,SRA!B:T,19,0),"")</f>
        <v>0</v>
      </c>
      <c r="J150" s="39">
        <f>IFERROR(VLOOKUP(C150,SETEMBRO!B:F,3,0),"0,00")</f>
        <v>2414.2199999999998</v>
      </c>
      <c r="K150" s="12">
        <f t="shared" si="5"/>
        <v>574.91999999999985</v>
      </c>
      <c r="L150" s="39">
        <f>IFERROR(VLOOKUP(C150,SETEMBRO!B:H,7,0),"0,00")</f>
        <v>1839.3</v>
      </c>
      <c r="M150" s="28" t="str">
        <f>IFERROR(VLOOKUP(C150,FÉRIAS!C:D,2,0),"")</f>
        <v/>
      </c>
      <c r="N150" s="23" t="str">
        <f>IFERROR(VLOOKUP(C150,Plan2!B:C,2,0),"")</f>
        <v/>
      </c>
    </row>
    <row r="151" spans="2:14" s="23" customFormat="1">
      <c r="B151" s="16">
        <f t="shared" si="6"/>
        <v>143</v>
      </c>
      <c r="C151" s="32">
        <v>1794</v>
      </c>
      <c r="D151" s="33" t="s">
        <v>67</v>
      </c>
      <c r="E151" s="16" t="str">
        <f>IFERROR(VLOOKUP(C151,SRA!B:T,8,0),"")</f>
        <v>CLT</v>
      </c>
      <c r="F151" s="22" t="s">
        <v>502</v>
      </c>
      <c r="G151" s="16" t="str">
        <f>IFERROR(VLOOKUP(C151,SRA!B:T,5,0),"")</f>
        <v>TEC.EM QUALIDADE IND</v>
      </c>
      <c r="H151" s="12">
        <f>IFERROR(VLOOKUP(C151,SRA!B:T,18,0),"")</f>
        <v>3929.12</v>
      </c>
      <c r="I151" s="12">
        <f>IFERROR(VLOOKUP(C151,SRA!B:T,19,0),"")</f>
        <v>0</v>
      </c>
      <c r="J151" s="39">
        <f>IFERROR(VLOOKUP(C151,SETEMBRO!B:F,3,0),"0,00")</f>
        <v>5078.49</v>
      </c>
      <c r="K151" s="12">
        <f t="shared" si="5"/>
        <v>3606.6499999999996</v>
      </c>
      <c r="L151" s="39">
        <f>IFERROR(VLOOKUP(C151,SETEMBRO!B:H,7,0),"0,00")</f>
        <v>1471.8400000000001</v>
      </c>
      <c r="M151" s="28" t="str">
        <f>IFERROR(VLOOKUP(C151,FÉRIAS!C:D,2,0),"")</f>
        <v/>
      </c>
      <c r="N151" s="23" t="str">
        <f>IFERROR(VLOOKUP(C151,Plan2!B:C,2,0),"")</f>
        <v/>
      </c>
    </row>
    <row r="152" spans="2:14" s="23" customFormat="1">
      <c r="B152" s="16">
        <f t="shared" si="6"/>
        <v>144</v>
      </c>
      <c r="C152" s="32">
        <v>1796</v>
      </c>
      <c r="D152" s="33" t="s">
        <v>68</v>
      </c>
      <c r="E152" s="16" t="str">
        <f>IFERROR(VLOOKUP(C152,SRA!B:T,8,0),"")</f>
        <v>CLT</v>
      </c>
      <c r="F152" s="22" t="s">
        <v>502</v>
      </c>
      <c r="G152" s="16" t="str">
        <f>IFERROR(VLOOKUP(C152,SRA!B:T,5,0),"")</f>
        <v>OP. DE PROD. IND.</v>
      </c>
      <c r="H152" s="12">
        <f>IFERROR(VLOOKUP(C152,SRA!B:T,18,0),"")</f>
        <v>1721.45</v>
      </c>
      <c r="I152" s="12">
        <f>IFERROR(VLOOKUP(C152,SRA!B:T,19,0),"")</f>
        <v>0</v>
      </c>
      <c r="J152" s="39">
        <f>IFERROR(VLOOKUP(C152,SETEMBRO!B:F,3,0),"0,00")</f>
        <v>1721.45</v>
      </c>
      <c r="K152" s="12">
        <f t="shared" si="5"/>
        <v>363.6400000000001</v>
      </c>
      <c r="L152" s="39">
        <f>IFERROR(VLOOKUP(C152,SETEMBRO!B:H,7,0),"0,00")</f>
        <v>1357.81</v>
      </c>
      <c r="M152" s="28" t="str">
        <f>IFERROR(VLOOKUP(C152,FÉRIAS!C:D,2,0),"")</f>
        <v/>
      </c>
      <c r="N152" s="23" t="str">
        <f>IFERROR(VLOOKUP(C152,Plan2!B:C,2,0),"")</f>
        <v/>
      </c>
    </row>
    <row r="153" spans="2:14" s="23" customFormat="1">
      <c r="B153" s="16">
        <f t="shared" si="6"/>
        <v>145</v>
      </c>
      <c r="C153" s="32">
        <v>1809</v>
      </c>
      <c r="D153" s="33" t="s">
        <v>69</v>
      </c>
      <c r="E153" s="16" t="str">
        <f>IFERROR(VLOOKUP(C153,SRA!B:T,8,0),"")</f>
        <v>CLT</v>
      </c>
      <c r="F153" s="22" t="s">
        <v>502</v>
      </c>
      <c r="G153" s="16" t="str">
        <f>IFERROR(VLOOKUP(C153,SRA!B:T,5,0),"")</f>
        <v>TEC.EM MAN. MEC. IND</v>
      </c>
      <c r="H153" s="12">
        <f>IFERROR(VLOOKUP(C153,SRA!B:T,18,0),"")</f>
        <v>2931.95</v>
      </c>
      <c r="I153" s="12">
        <f>IFERROR(VLOOKUP(C153,SRA!B:T,19,0),"")</f>
        <v>0</v>
      </c>
      <c r="J153" s="39">
        <f>IFERROR(VLOOKUP(C153,SETEMBRO!B:F,3,0),"0,00")</f>
        <v>3579.33</v>
      </c>
      <c r="K153" s="12">
        <f t="shared" si="5"/>
        <v>1096.58</v>
      </c>
      <c r="L153" s="39">
        <f>IFERROR(VLOOKUP(C153,SETEMBRO!B:H,7,0),"0,00")</f>
        <v>2482.75</v>
      </c>
      <c r="M153" s="28" t="str">
        <f>IFERROR(VLOOKUP(C153,FÉRIAS!C:D,2,0),"")</f>
        <v/>
      </c>
      <c r="N153" s="23" t="str">
        <f>IFERROR(VLOOKUP(C153,Plan2!B:C,2,0),"")</f>
        <v/>
      </c>
    </row>
    <row r="154" spans="2:14" s="23" customFormat="1">
      <c r="B154" s="16">
        <f t="shared" si="6"/>
        <v>146</v>
      </c>
      <c r="C154" s="32">
        <v>1821</v>
      </c>
      <c r="D154" s="33" t="s">
        <v>70</v>
      </c>
      <c r="E154" s="16" t="str">
        <f>IFERROR(VLOOKUP(C154,SRA!B:T,8,0),"")</f>
        <v>CLT</v>
      </c>
      <c r="F154" s="22" t="s">
        <v>502</v>
      </c>
      <c r="G154" s="16" t="str">
        <f>IFERROR(VLOOKUP(C154,SRA!B:T,5,0),"")</f>
        <v>MOTORISTA 2</v>
      </c>
      <c r="H154" s="12">
        <f>IFERROR(VLOOKUP(C154,SRA!B:T,18,0),"")</f>
        <v>3725.16</v>
      </c>
      <c r="I154" s="12">
        <f>IFERROR(VLOOKUP(C154,SRA!B:T,19,0),"")</f>
        <v>0</v>
      </c>
      <c r="J154" s="39">
        <f>IFERROR(VLOOKUP(C154,SETEMBRO!B:F,3,0),"0,00")</f>
        <v>3725.16</v>
      </c>
      <c r="K154" s="12">
        <f t="shared" si="5"/>
        <v>2436.1</v>
      </c>
      <c r="L154" s="39">
        <f>IFERROR(VLOOKUP(C154,SETEMBRO!B:H,7,0),"0,00")</f>
        <v>1289.06</v>
      </c>
      <c r="M154" s="28" t="str">
        <f>IFERROR(VLOOKUP(C154,FÉRIAS!C:D,2,0),"")</f>
        <v/>
      </c>
      <c r="N154" s="23" t="str">
        <f>IFERROR(VLOOKUP(C154,Plan2!B:C,2,0),"")</f>
        <v/>
      </c>
    </row>
    <row r="155" spans="2:14" s="23" customFormat="1">
      <c r="B155" s="16">
        <f t="shared" si="6"/>
        <v>147</v>
      </c>
      <c r="C155" s="32">
        <v>1822</v>
      </c>
      <c r="D155" s="33" t="s">
        <v>71</v>
      </c>
      <c r="E155" s="16" t="str">
        <f>IFERROR(VLOOKUP(C155,SRA!B:T,8,0),"")</f>
        <v>CLT</v>
      </c>
      <c r="F155" s="22" t="s">
        <v>516</v>
      </c>
      <c r="G155" s="16" t="str">
        <f>IFERROR(VLOOKUP(C155,SRA!B:T,5,0),"")</f>
        <v>ASS. DE SERVICOS</v>
      </c>
      <c r="H155" s="12">
        <f>IFERROR(VLOOKUP(C155,SRA!B:T,18,0),"")</f>
        <v>1561.4</v>
      </c>
      <c r="I155" s="12">
        <f>IFERROR(VLOOKUP(C155,SRA!B:T,19,0),"")</f>
        <v>0</v>
      </c>
      <c r="J155" s="39">
        <f>IFERROR(VLOOKUP(C155,SETEMBRO!B:F,3,0),"0,00")</f>
        <v>4215.79</v>
      </c>
      <c r="K155" s="12">
        <f t="shared" si="5"/>
        <v>2205.23</v>
      </c>
      <c r="L155" s="39">
        <f>IFERROR(VLOOKUP(C155,SETEMBRO!B:H,7,0),"0,00")</f>
        <v>2010.56</v>
      </c>
      <c r="M155" s="28" t="str">
        <f>IFERROR(VLOOKUP(C155,FÉRIAS!C:D,2,0),"")</f>
        <v>GILMAR BEZERRA DE OLIVEIRA</v>
      </c>
      <c r="N155" s="23" t="str">
        <f>IFERROR(VLOOKUP(C155,Plan2!B:C,2,0),"")</f>
        <v/>
      </c>
    </row>
    <row r="156" spans="2:14" s="23" customFormat="1">
      <c r="B156" s="16">
        <f t="shared" si="6"/>
        <v>148</v>
      </c>
      <c r="C156" s="32">
        <v>1906</v>
      </c>
      <c r="D156" s="33" t="s">
        <v>72</v>
      </c>
      <c r="E156" s="16" t="str">
        <f>IFERROR(VLOOKUP(C156,SRA!B:T,8,0),"")</f>
        <v>CLT</v>
      </c>
      <c r="F156" s="22" t="s">
        <v>516</v>
      </c>
      <c r="G156" s="16" t="str">
        <f>IFERROR(VLOOKUP(C156,SRA!B:T,5,0),"")</f>
        <v>TEC. EM ADM. E FIN.</v>
      </c>
      <c r="H156" s="12">
        <f>IFERROR(VLOOKUP(C156,SRA!B:T,18,0),"")</f>
        <v>3232.49</v>
      </c>
      <c r="I156" s="12">
        <f>IFERROR(VLOOKUP(C156,SRA!B:T,19,0),"")</f>
        <v>0</v>
      </c>
      <c r="J156" s="39">
        <f>IFERROR(VLOOKUP(C156,SETEMBRO!B:F,3,0),"0,00")</f>
        <v>4812.83</v>
      </c>
      <c r="K156" s="12">
        <f t="shared" si="5"/>
        <v>3356.38</v>
      </c>
      <c r="L156" s="39">
        <f>IFERROR(VLOOKUP(C156,SETEMBRO!B:H,7,0),"0,00")</f>
        <v>1456.45</v>
      </c>
      <c r="M156" s="28" t="str">
        <f>IFERROR(VLOOKUP(C156,FÉRIAS!C:D,2,0),"")</f>
        <v>IZABEL CRISTINA F DE ARRUDA</v>
      </c>
      <c r="N156" s="23" t="str">
        <f>IFERROR(VLOOKUP(C156,Plan2!B:C,2,0),"")</f>
        <v/>
      </c>
    </row>
    <row r="157" spans="2:14" s="23" customFormat="1">
      <c r="B157" s="16">
        <f t="shared" si="6"/>
        <v>149</v>
      </c>
      <c r="C157" s="32">
        <v>1907</v>
      </c>
      <c r="D157" s="33" t="s">
        <v>73</v>
      </c>
      <c r="E157" s="16" t="str">
        <f>IFERROR(VLOOKUP(C157,SRA!B:T,8,0),"")</f>
        <v>CLT</v>
      </c>
      <c r="F157" s="22" t="s">
        <v>502</v>
      </c>
      <c r="G157" s="16" t="str">
        <f>IFERROR(VLOOKUP(C157,SRA!B:T,5,0),"")</f>
        <v>TEC. COMERCIAL</v>
      </c>
      <c r="H157" s="12">
        <f>IFERROR(VLOOKUP(C157,SRA!B:T,18,0),"")</f>
        <v>4125.55</v>
      </c>
      <c r="I157" s="12">
        <f>IFERROR(VLOOKUP(C157,SRA!B:T,19,0),"")</f>
        <v>2312.9499999999998</v>
      </c>
      <c r="J157" s="39">
        <f>IFERROR(VLOOKUP(C157,SETEMBRO!B:F,3,0),"0,00")</f>
        <v>6438.5</v>
      </c>
      <c r="K157" s="12">
        <f t="shared" si="5"/>
        <v>2832.85</v>
      </c>
      <c r="L157" s="39">
        <f>IFERROR(VLOOKUP(C157,SETEMBRO!B:H,7,0),"0,00")</f>
        <v>3605.65</v>
      </c>
      <c r="M157" s="28" t="str">
        <f>IFERROR(VLOOKUP(C157,FÉRIAS!C:D,2,0),"")</f>
        <v/>
      </c>
      <c r="N157" s="23" t="str">
        <f>IFERROR(VLOOKUP(C157,Plan2!B:C,2,0),"")</f>
        <v/>
      </c>
    </row>
    <row r="158" spans="2:14" s="23" customFormat="1">
      <c r="B158" s="16">
        <f t="shared" si="6"/>
        <v>150</v>
      </c>
      <c r="C158" s="32">
        <v>1908</v>
      </c>
      <c r="D158" s="33" t="s">
        <v>74</v>
      </c>
      <c r="E158" s="16" t="str">
        <f>IFERROR(VLOOKUP(C158,SRA!B:T,8,0),"")</f>
        <v>CLT</v>
      </c>
      <c r="F158" s="22" t="s">
        <v>502</v>
      </c>
      <c r="G158" s="16" t="str">
        <f>IFERROR(VLOOKUP(C158,SRA!B:T,5,0),"")</f>
        <v>TEC. EM ADM. E FIN.</v>
      </c>
      <c r="H158" s="12">
        <f>IFERROR(VLOOKUP(C158,SRA!B:T,18,0),"")</f>
        <v>3563.82</v>
      </c>
      <c r="I158" s="12">
        <f>IFERROR(VLOOKUP(C158,SRA!B:T,19,0),"")</f>
        <v>3480</v>
      </c>
      <c r="J158" s="39">
        <f>IFERROR(VLOOKUP(C158,SETEMBRO!B:F,3,0),"0,00")</f>
        <v>7043.82</v>
      </c>
      <c r="K158" s="12">
        <f t="shared" si="5"/>
        <v>3614.37</v>
      </c>
      <c r="L158" s="39">
        <f>IFERROR(VLOOKUP(C158,SETEMBRO!B:H,7,0),"0,00")</f>
        <v>3429.45</v>
      </c>
      <c r="M158" s="28" t="str">
        <f>IFERROR(VLOOKUP(C158,FÉRIAS!C:D,2,0),"")</f>
        <v/>
      </c>
      <c r="N158" s="23" t="str">
        <f>IFERROR(VLOOKUP(C158,Plan2!B:C,2,0),"")</f>
        <v/>
      </c>
    </row>
    <row r="159" spans="2:14" s="23" customFormat="1">
      <c r="B159" s="16">
        <f t="shared" si="6"/>
        <v>151</v>
      </c>
      <c r="C159" s="32">
        <v>1909</v>
      </c>
      <c r="D159" s="33" t="s">
        <v>75</v>
      </c>
      <c r="E159" s="16" t="str">
        <f>IFERROR(VLOOKUP(C159,SRA!B:T,8,0),"")</f>
        <v>CLT</v>
      </c>
      <c r="F159" s="22" t="s">
        <v>502</v>
      </c>
      <c r="G159" s="16" t="str">
        <f>IFERROR(VLOOKUP(C159,SRA!B:T,5,0),"")</f>
        <v>OP. DE PROD. IND.</v>
      </c>
      <c r="H159" s="12">
        <f>IFERROR(VLOOKUP(C159,SRA!B:T,18,0),"")</f>
        <v>2804.08</v>
      </c>
      <c r="I159" s="12">
        <f>IFERROR(VLOOKUP(C159,SRA!B:T,19,0),"")</f>
        <v>0</v>
      </c>
      <c r="J159" s="39">
        <f>IFERROR(VLOOKUP(C159,SETEMBRO!B:F,3,0),"0,00")</f>
        <v>2804.08</v>
      </c>
      <c r="K159" s="12">
        <f t="shared" si="5"/>
        <v>599.59000000000015</v>
      </c>
      <c r="L159" s="39">
        <f>IFERROR(VLOOKUP(C159,SETEMBRO!B:H,7,0),"0,00")</f>
        <v>2204.4899999999998</v>
      </c>
      <c r="M159" s="28" t="str">
        <f>IFERROR(VLOOKUP(C159,FÉRIAS!C:D,2,0),"")</f>
        <v/>
      </c>
      <c r="N159" s="23" t="str">
        <f>IFERROR(VLOOKUP(C159,Plan2!B:C,2,0),"")</f>
        <v/>
      </c>
    </row>
    <row r="160" spans="2:14" s="23" customFormat="1">
      <c r="B160" s="16">
        <f t="shared" si="6"/>
        <v>152</v>
      </c>
      <c r="C160" s="32">
        <v>1916</v>
      </c>
      <c r="D160" s="33" t="s">
        <v>410</v>
      </c>
      <c r="E160" s="16" t="str">
        <f>IFERROR(VLOOKUP(C160,SRA!B:T,8,0),"")</f>
        <v>CLT</v>
      </c>
      <c r="F160" s="22" t="s">
        <v>516</v>
      </c>
      <c r="G160" s="16" t="str">
        <f>IFERROR(VLOOKUP(C160,SRA!B:T,5,0),"")</f>
        <v>TEC.ADM.FINANCAS II</v>
      </c>
      <c r="H160" s="12">
        <f>IFERROR(VLOOKUP(C160,SRA!B:T,18,0),"")</f>
        <v>2576.02</v>
      </c>
      <c r="I160" s="12">
        <f>IFERROR(VLOOKUP(C160,SRA!B:T,19,0),"")</f>
        <v>0</v>
      </c>
      <c r="J160" s="39">
        <f>IFERROR(VLOOKUP(C160,SETEMBRO!B:F,3,0),"0,00")</f>
        <v>4293.3599999999997</v>
      </c>
      <c r="K160" s="12">
        <f t="shared" si="5"/>
        <v>3609.3899999999994</v>
      </c>
      <c r="L160" s="39">
        <f>IFERROR(VLOOKUP(C160,SETEMBRO!B:H,7,0),"0,00")</f>
        <v>683.97</v>
      </c>
      <c r="M160" s="28" t="str">
        <f>IFERROR(VLOOKUP(C160,FÉRIAS!C:D,2,0),"")</f>
        <v>FABIOLA ALBUQUERQUE PINHEIRO</v>
      </c>
      <c r="N160" s="23" t="str">
        <f>IFERROR(VLOOKUP(C160,Plan2!B:C,2,0),"")</f>
        <v/>
      </c>
    </row>
    <row r="161" spans="2:14" s="23" customFormat="1">
      <c r="B161" s="16">
        <f t="shared" si="6"/>
        <v>153</v>
      </c>
      <c r="C161" s="32">
        <v>1921</v>
      </c>
      <c r="D161" s="33" t="s">
        <v>76</v>
      </c>
      <c r="E161" s="16" t="str">
        <f>IFERROR(VLOOKUP(C161,SRA!B:T,8,0),"")</f>
        <v>CLT</v>
      </c>
      <c r="F161" s="22" t="s">
        <v>502</v>
      </c>
      <c r="G161" s="16" t="str">
        <f>IFERROR(VLOOKUP(C161,SRA!B:T,5,0),"")</f>
        <v>FARMACEUTICO IND</v>
      </c>
      <c r="H161" s="12">
        <f>IFERROR(VLOOKUP(C161,SRA!B:T,18,0),"")</f>
        <v>10793.58</v>
      </c>
      <c r="I161" s="12">
        <f>IFERROR(VLOOKUP(C161,SRA!B:T,19,0),"")</f>
        <v>0</v>
      </c>
      <c r="J161" s="39">
        <f>IFERROR(VLOOKUP(C161,SETEMBRO!B:F,3,0),"0,00")</f>
        <v>10793.58</v>
      </c>
      <c r="K161" s="12">
        <f t="shared" si="5"/>
        <v>3631.84</v>
      </c>
      <c r="L161" s="39">
        <f>IFERROR(VLOOKUP(C161,SETEMBRO!B:H,7,0),"0,00")</f>
        <v>7161.74</v>
      </c>
      <c r="M161" s="28" t="str">
        <f>IFERROR(VLOOKUP(C161,FÉRIAS!C:D,2,0),"")</f>
        <v/>
      </c>
      <c r="N161" s="23" t="str">
        <f>IFERROR(VLOOKUP(C161,Plan2!B:C,2,0),"")</f>
        <v/>
      </c>
    </row>
    <row r="162" spans="2:14" s="23" customFormat="1">
      <c r="B162" s="16">
        <f t="shared" si="6"/>
        <v>154</v>
      </c>
      <c r="C162" s="32">
        <v>1924</v>
      </c>
      <c r="D162" s="33" t="s">
        <v>77</v>
      </c>
      <c r="E162" s="16" t="str">
        <f>IFERROR(VLOOKUP(C162,SRA!B:T,8,0),"")</f>
        <v>CLT</v>
      </c>
      <c r="F162" s="22" t="s">
        <v>502</v>
      </c>
      <c r="G162" s="16" t="str">
        <f>IFERROR(VLOOKUP(C162,SRA!B:T,5,0),"")</f>
        <v>TEC. EM ADM. E FIN.</v>
      </c>
      <c r="H162" s="12">
        <f>IFERROR(VLOOKUP(C162,SRA!B:T,18,0),"")</f>
        <v>6584.37</v>
      </c>
      <c r="I162" s="12">
        <f>IFERROR(VLOOKUP(C162,SRA!B:T,19,0),"")</f>
        <v>0</v>
      </c>
      <c r="J162" s="39">
        <f>IFERROR(VLOOKUP(C162,SETEMBRO!B:F,3,0),"0,00")</f>
        <v>6885.75</v>
      </c>
      <c r="K162" s="12">
        <f t="shared" si="5"/>
        <v>2740.0599999999995</v>
      </c>
      <c r="L162" s="39">
        <f>IFERROR(VLOOKUP(C162,SETEMBRO!B:H,7,0),"0,00")</f>
        <v>4145.6900000000005</v>
      </c>
      <c r="M162" s="28" t="str">
        <f>IFERROR(VLOOKUP(C162,FÉRIAS!C:D,2,0),"")</f>
        <v/>
      </c>
      <c r="N162" s="23" t="str">
        <f>IFERROR(VLOOKUP(C162,Plan2!B:C,2,0),"")</f>
        <v/>
      </c>
    </row>
    <row r="163" spans="2:14" s="23" customFormat="1">
      <c r="B163" s="16">
        <f t="shared" si="6"/>
        <v>155</v>
      </c>
      <c r="C163" s="32">
        <v>1927</v>
      </c>
      <c r="D163" s="33" t="s">
        <v>78</v>
      </c>
      <c r="E163" s="16" t="str">
        <f>IFERROR(VLOOKUP(C163,SRA!B:T,8,0),"")</f>
        <v>CLT</v>
      </c>
      <c r="F163" s="22" t="s">
        <v>516</v>
      </c>
      <c r="G163" s="16" t="str">
        <f>IFERROR(VLOOKUP(C163,SRA!B:T,5,0),"")</f>
        <v>OP. DE PROD. IND.</v>
      </c>
      <c r="H163" s="12">
        <f>IFERROR(VLOOKUP(C163,SRA!B:T,18,0),"")</f>
        <v>4895.8999999999996</v>
      </c>
      <c r="I163" s="12">
        <f>IFERROR(VLOOKUP(C163,SRA!B:T,19,0),"")</f>
        <v>0</v>
      </c>
      <c r="J163" s="39">
        <f>IFERROR(VLOOKUP(C163,SETEMBRO!B:F,3,0),"0,00")</f>
        <v>9600.7999999999993</v>
      </c>
      <c r="K163" s="12">
        <f t="shared" si="5"/>
        <v>8248.24</v>
      </c>
      <c r="L163" s="39">
        <f>IFERROR(VLOOKUP(C163,SETEMBRO!B:H,7,0),"0,00")</f>
        <v>1352.56</v>
      </c>
      <c r="M163" s="28" t="str">
        <f>IFERROR(VLOOKUP(C163,FÉRIAS!C:D,2,0),"")</f>
        <v>RITA DE CASSIA CHAGAS</v>
      </c>
      <c r="N163" s="23" t="str">
        <f>IFERROR(VLOOKUP(C163,Plan2!B:C,2,0),"")</f>
        <v/>
      </c>
    </row>
    <row r="164" spans="2:14" s="23" customFormat="1">
      <c r="B164" s="16">
        <f t="shared" si="6"/>
        <v>156</v>
      </c>
      <c r="C164" s="32">
        <v>1932</v>
      </c>
      <c r="D164" s="33" t="s">
        <v>79</v>
      </c>
      <c r="E164" s="16" t="str">
        <f>IFERROR(VLOOKUP(C164,SRA!B:T,8,0),"")</f>
        <v>CLT</v>
      </c>
      <c r="F164" s="22" t="s">
        <v>516</v>
      </c>
      <c r="G164" s="16" t="str">
        <f>IFERROR(VLOOKUP(C164,SRA!B:T,5,0),"")</f>
        <v>TEC. EM ADM. E FIN.</v>
      </c>
      <c r="H164" s="12">
        <f>IFERROR(VLOOKUP(C164,SRA!B:T,18,0),"")</f>
        <v>6233.8099999999995</v>
      </c>
      <c r="I164" s="12">
        <f>IFERROR(VLOOKUP(C164,SRA!B:T,19,0),"")</f>
        <v>0</v>
      </c>
      <c r="J164" s="39">
        <f>IFERROR(VLOOKUP(C164,SETEMBRO!B:F,3,0),"0,00")</f>
        <v>10797.16</v>
      </c>
      <c r="K164" s="12">
        <f t="shared" si="5"/>
        <v>8787.2099999999991</v>
      </c>
      <c r="L164" s="39">
        <f>IFERROR(VLOOKUP(C164,SETEMBRO!B:H,7,0),"0,00")</f>
        <v>2009.95</v>
      </c>
      <c r="M164" s="28" t="str">
        <f>IFERROR(VLOOKUP(C164,FÉRIAS!C:D,2,0),"")</f>
        <v>ROSILENE MARIA ANACLETO</v>
      </c>
      <c r="N164" s="23" t="str">
        <f>IFERROR(VLOOKUP(C164,Plan2!B:C,2,0),"")</f>
        <v/>
      </c>
    </row>
    <row r="165" spans="2:14" s="23" customFormat="1">
      <c r="B165" s="16">
        <f t="shared" si="6"/>
        <v>157</v>
      </c>
      <c r="C165" s="32">
        <v>1937</v>
      </c>
      <c r="D165" s="33" t="s">
        <v>80</v>
      </c>
      <c r="E165" s="16" t="str">
        <f>IFERROR(VLOOKUP(C165,SRA!B:T,8,0),"")</f>
        <v>CLT</v>
      </c>
      <c r="F165" s="22" t="s">
        <v>502</v>
      </c>
      <c r="G165" s="16" t="str">
        <f>IFERROR(VLOOKUP(C165,SRA!B:T,5,0),"")</f>
        <v>OP. PROD. IND. (D)</v>
      </c>
      <c r="H165" s="12">
        <f>IFERROR(VLOOKUP(C165,SRA!B:T,18,0),"")</f>
        <v>3029.3900000000003</v>
      </c>
      <c r="I165" s="12">
        <f>IFERROR(VLOOKUP(C165,SRA!B:T,19,0),"")</f>
        <v>0</v>
      </c>
      <c r="J165" s="39">
        <f>IFERROR(VLOOKUP(C165,SETEMBRO!B:F,3,0),"0,00")</f>
        <v>3029.39</v>
      </c>
      <c r="K165" s="12">
        <f t="shared" si="5"/>
        <v>1439.87</v>
      </c>
      <c r="L165" s="39">
        <f>IFERROR(VLOOKUP(C165,SETEMBRO!B:H,7,0),"0,00")</f>
        <v>1589.52</v>
      </c>
      <c r="M165" s="28" t="str">
        <f>IFERROR(VLOOKUP(C165,FÉRIAS!C:D,2,0),"")</f>
        <v/>
      </c>
      <c r="N165" s="23" t="str">
        <f>IFERROR(VLOOKUP(C165,Plan2!B:C,2,0),"")</f>
        <v/>
      </c>
    </row>
    <row r="166" spans="2:14" s="23" customFormat="1">
      <c r="B166" s="16">
        <f t="shared" si="6"/>
        <v>158</v>
      </c>
      <c r="C166" s="32">
        <v>1980</v>
      </c>
      <c r="D166" s="33" t="s">
        <v>81</v>
      </c>
      <c r="E166" s="16" t="str">
        <f>IFERROR(VLOOKUP(C166,SRA!B:T,8,0),"")</f>
        <v>CLT</v>
      </c>
      <c r="F166" s="22" t="s">
        <v>502</v>
      </c>
      <c r="G166" s="16" t="str">
        <f>IFERROR(VLOOKUP(C166,SRA!B:T,5,0),"")</f>
        <v>TEC.EM MAN. MEC. IND</v>
      </c>
      <c r="H166" s="12">
        <f>IFERROR(VLOOKUP(C166,SRA!B:T,18,0),"")</f>
        <v>11467.07</v>
      </c>
      <c r="I166" s="12">
        <f>IFERROR(VLOOKUP(C166,SRA!B:T,19,0),"")</f>
        <v>0</v>
      </c>
      <c r="J166" s="39">
        <f>IFERROR(VLOOKUP(C166,SETEMBRO!B:F,3,0),"0,00")</f>
        <v>11467.07</v>
      </c>
      <c r="K166" s="12">
        <f t="shared" si="5"/>
        <v>4753.6299999999992</v>
      </c>
      <c r="L166" s="39">
        <f>IFERROR(VLOOKUP(C166,SETEMBRO!B:H,7,0),"0,00")</f>
        <v>6713.4400000000005</v>
      </c>
      <c r="M166" s="28" t="str">
        <f>IFERROR(VLOOKUP(C166,FÉRIAS!C:D,2,0),"")</f>
        <v/>
      </c>
      <c r="N166" s="23" t="str">
        <f>IFERROR(VLOOKUP(C166,Plan2!B:C,2,0),"")</f>
        <v/>
      </c>
    </row>
    <row r="167" spans="2:14" s="23" customFormat="1">
      <c r="B167" s="16">
        <f t="shared" si="6"/>
        <v>159</v>
      </c>
      <c r="C167" s="32">
        <v>1988</v>
      </c>
      <c r="D167" s="33" t="s">
        <v>82</v>
      </c>
      <c r="E167" s="16" t="str">
        <f>IFERROR(VLOOKUP(C167,SRA!B:T,8,0),"")</f>
        <v>CLT</v>
      </c>
      <c r="F167" s="22" t="s">
        <v>502</v>
      </c>
      <c r="G167" s="16" t="str">
        <f>IFERROR(VLOOKUP(C167,SRA!B:T,5,0),"")</f>
        <v>TEC. EM ADM. E FIN.</v>
      </c>
      <c r="H167" s="12">
        <f>IFERROR(VLOOKUP(C167,SRA!B:T,18,0),"")</f>
        <v>3232.49</v>
      </c>
      <c r="I167" s="12">
        <f>IFERROR(VLOOKUP(C167,SRA!B:T,19,0),"")</f>
        <v>0</v>
      </c>
      <c r="J167" s="39">
        <f>IFERROR(VLOOKUP(C167,SETEMBRO!B:F,3,0),"0,00")</f>
        <v>3232.49</v>
      </c>
      <c r="K167" s="12">
        <f t="shared" si="5"/>
        <v>1478.3899999999999</v>
      </c>
      <c r="L167" s="39">
        <f>IFERROR(VLOOKUP(C167,SETEMBRO!B:H,7,0),"0,00")</f>
        <v>1754.1</v>
      </c>
      <c r="M167" s="28" t="str">
        <f>IFERROR(VLOOKUP(C167,FÉRIAS!C:D,2,0),"")</f>
        <v/>
      </c>
      <c r="N167" s="23" t="str">
        <f>IFERROR(VLOOKUP(C167,Plan2!B:C,2,0),"")</f>
        <v/>
      </c>
    </row>
    <row r="168" spans="2:14" s="23" customFormat="1">
      <c r="B168" s="16">
        <f t="shared" si="6"/>
        <v>160</v>
      </c>
      <c r="C168" s="32">
        <v>1994</v>
      </c>
      <c r="D168" s="33" t="s">
        <v>83</v>
      </c>
      <c r="E168" s="16" t="str">
        <f>IFERROR(VLOOKUP(C168,SRA!B:T,8,0),"")</f>
        <v>CLT</v>
      </c>
      <c r="F168" s="22" t="s">
        <v>502</v>
      </c>
      <c r="G168" s="16" t="str">
        <f>IFERROR(VLOOKUP(C168,SRA!B:T,5,0),"")</f>
        <v>TEC. EM OPTICA</v>
      </c>
      <c r="H168" s="12">
        <f>IFERROR(VLOOKUP(C168,SRA!B:T,18,0),"")</f>
        <v>4277.4399999999996</v>
      </c>
      <c r="I168" s="12">
        <f>IFERROR(VLOOKUP(C168,SRA!B:T,19,0),"")</f>
        <v>0</v>
      </c>
      <c r="J168" s="39">
        <f>IFERROR(VLOOKUP(C168,SETEMBRO!B:F,3,0),"0,00")</f>
        <v>4277.4399999999996</v>
      </c>
      <c r="K168" s="12">
        <f t="shared" si="5"/>
        <v>1819.6699999999996</v>
      </c>
      <c r="L168" s="39">
        <f>IFERROR(VLOOKUP(C168,SETEMBRO!B:H,7,0),"0,00")</f>
        <v>2457.77</v>
      </c>
      <c r="M168" s="28" t="str">
        <f>IFERROR(VLOOKUP(C168,FÉRIAS!C:D,2,0),"")</f>
        <v/>
      </c>
      <c r="N168" s="23" t="str">
        <f>IFERROR(VLOOKUP(C168,Plan2!B:C,2,0),"")</f>
        <v/>
      </c>
    </row>
    <row r="169" spans="2:14" s="23" customFormat="1">
      <c r="B169" s="16">
        <f t="shared" si="6"/>
        <v>161</v>
      </c>
      <c r="C169" s="32">
        <v>1999</v>
      </c>
      <c r="D169" s="33" t="s">
        <v>84</v>
      </c>
      <c r="E169" s="16" t="str">
        <f>IFERROR(VLOOKUP(C169,SRA!B:T,8,0),"")</f>
        <v>CLT</v>
      </c>
      <c r="F169" s="22" t="s">
        <v>502</v>
      </c>
      <c r="G169" s="16" t="str">
        <f>IFERROR(VLOOKUP(C169,SRA!B:T,5,0),"")</f>
        <v>TEC. EM OPTICA</v>
      </c>
      <c r="H169" s="12">
        <f>IFERROR(VLOOKUP(C169,SRA!B:T,18,0),"")</f>
        <v>2412.11</v>
      </c>
      <c r="I169" s="12">
        <f>IFERROR(VLOOKUP(C169,SRA!B:T,19,0),"")</f>
        <v>0</v>
      </c>
      <c r="J169" s="39">
        <f>IFERROR(VLOOKUP(C169,SETEMBRO!B:F,3,0),"0,00")</f>
        <v>2412.11</v>
      </c>
      <c r="K169" s="12">
        <f t="shared" si="5"/>
        <v>995.92000000000007</v>
      </c>
      <c r="L169" s="39">
        <f>IFERROR(VLOOKUP(C169,SETEMBRO!B:H,7,0),"0,00")</f>
        <v>1416.19</v>
      </c>
      <c r="M169" s="28" t="str">
        <f>IFERROR(VLOOKUP(C169,FÉRIAS!C:D,2,0),"")</f>
        <v/>
      </c>
      <c r="N169" s="23" t="str">
        <f>IFERROR(VLOOKUP(C169,Plan2!B:C,2,0),"")</f>
        <v/>
      </c>
    </row>
    <row r="170" spans="2:14" s="23" customFormat="1">
      <c r="B170" s="16">
        <f t="shared" si="6"/>
        <v>162</v>
      </c>
      <c r="C170" s="32">
        <v>2008</v>
      </c>
      <c r="D170" s="33" t="s">
        <v>85</v>
      </c>
      <c r="E170" s="16" t="str">
        <f>IFERROR(VLOOKUP(C170,SRA!B:T,8,0),"")</f>
        <v>CLT</v>
      </c>
      <c r="F170" s="22" t="s">
        <v>502</v>
      </c>
      <c r="G170" s="16" t="str">
        <f>IFERROR(VLOOKUP(C170,SRA!B:T,5,0),"")</f>
        <v>OP. DE PROD. IND.</v>
      </c>
      <c r="H170" s="12">
        <f>IFERROR(VLOOKUP(C170,SRA!B:T,18,0),"")</f>
        <v>3246.07</v>
      </c>
      <c r="I170" s="12">
        <f>IFERROR(VLOOKUP(C170,SRA!B:T,19,0),"")</f>
        <v>0</v>
      </c>
      <c r="J170" s="39">
        <f>IFERROR(VLOOKUP(C170,SETEMBRO!B:F,3,0),"0,00")</f>
        <v>3246.07</v>
      </c>
      <c r="K170" s="12">
        <f t="shared" si="5"/>
        <v>366.66000000000031</v>
      </c>
      <c r="L170" s="39">
        <f>IFERROR(VLOOKUP(C170,SETEMBRO!B:H,7,0),"0,00")</f>
        <v>2879.41</v>
      </c>
      <c r="M170" s="28" t="str">
        <f>IFERROR(VLOOKUP(C170,FÉRIAS!C:D,2,0),"")</f>
        <v/>
      </c>
      <c r="N170" s="23" t="str">
        <f>IFERROR(VLOOKUP(C170,Plan2!B:C,2,0),"")</f>
        <v/>
      </c>
    </row>
    <row r="171" spans="2:14" s="23" customFormat="1">
      <c r="B171" s="16">
        <f t="shared" si="6"/>
        <v>163</v>
      </c>
      <c r="C171" s="32">
        <v>2014</v>
      </c>
      <c r="D171" s="33" t="s">
        <v>86</v>
      </c>
      <c r="E171" s="16" t="str">
        <f>IFERROR(VLOOKUP(C171,SRA!B:T,8,0),"")</f>
        <v>CLT</v>
      </c>
      <c r="F171" s="22" t="s">
        <v>502</v>
      </c>
      <c r="G171" s="16" t="str">
        <f>IFERROR(VLOOKUP(C171,SRA!B:T,5,0),"")</f>
        <v>OP. DE PROD. IND.</v>
      </c>
      <c r="H171" s="12">
        <f>IFERROR(VLOOKUP(C171,SRA!B:T,18,0),"")</f>
        <v>2197.0700000000002</v>
      </c>
      <c r="I171" s="12">
        <f>IFERROR(VLOOKUP(C171,SRA!B:T,19,0),"")</f>
        <v>0</v>
      </c>
      <c r="J171" s="39">
        <f>IFERROR(VLOOKUP(C171,SETEMBRO!B:F,3,0),"0,00")</f>
        <v>2197.0700000000002</v>
      </c>
      <c r="K171" s="12">
        <f t="shared" si="5"/>
        <v>665.31000000000017</v>
      </c>
      <c r="L171" s="39">
        <f>IFERROR(VLOOKUP(C171,SETEMBRO!B:H,7,0),"0,00")</f>
        <v>1531.76</v>
      </c>
      <c r="M171" s="28" t="str">
        <f>IFERROR(VLOOKUP(C171,FÉRIAS!C:D,2,0),"")</f>
        <v/>
      </c>
      <c r="N171" s="23" t="str">
        <f>IFERROR(VLOOKUP(C171,Plan2!B:C,2,0),"")</f>
        <v/>
      </c>
    </row>
    <row r="172" spans="2:14" s="23" customFormat="1">
      <c r="B172" s="16">
        <f t="shared" si="6"/>
        <v>164</v>
      </c>
      <c r="C172" s="32">
        <v>2015</v>
      </c>
      <c r="D172" s="33" t="s">
        <v>87</v>
      </c>
      <c r="E172" s="16" t="str">
        <f>IFERROR(VLOOKUP(C172,SRA!B:T,8,0),"")</f>
        <v>CLT</v>
      </c>
      <c r="F172" s="22" t="s">
        <v>502</v>
      </c>
      <c r="G172" s="16" t="str">
        <f>IFERROR(VLOOKUP(C172,SRA!B:T,5,0),"")</f>
        <v>OP. DE PROD. IND.</v>
      </c>
      <c r="H172" s="12">
        <f>IFERROR(VLOOKUP(C172,SRA!B:T,18,0),"")</f>
        <v>9583.01</v>
      </c>
      <c r="I172" s="12">
        <f>IFERROR(VLOOKUP(C172,SRA!B:T,19,0),"")</f>
        <v>0</v>
      </c>
      <c r="J172" s="39">
        <f>IFERROR(VLOOKUP(C172,SETEMBRO!B:F,3,0),"0,00")</f>
        <v>9583.01</v>
      </c>
      <c r="K172" s="12">
        <f t="shared" si="5"/>
        <v>3419.9600000000009</v>
      </c>
      <c r="L172" s="39">
        <f>IFERROR(VLOOKUP(C172,SETEMBRO!B:H,7,0),"0,00")</f>
        <v>6163.0499999999993</v>
      </c>
      <c r="M172" s="28" t="str">
        <f>IFERROR(VLOOKUP(C172,FÉRIAS!C:D,2,0),"")</f>
        <v/>
      </c>
      <c r="N172" s="23" t="str">
        <f>IFERROR(VLOOKUP(C172,Plan2!B:C,2,0),"")</f>
        <v/>
      </c>
    </row>
    <row r="173" spans="2:14" s="23" customFormat="1">
      <c r="B173" s="16">
        <f t="shared" si="6"/>
        <v>165</v>
      </c>
      <c r="C173" s="32">
        <v>2019</v>
      </c>
      <c r="D173" s="33" t="s">
        <v>88</v>
      </c>
      <c r="E173" s="16" t="str">
        <f>IFERROR(VLOOKUP(C173,SRA!B:T,8,0),"")</f>
        <v>CLT</v>
      </c>
      <c r="F173" s="22" t="s">
        <v>502</v>
      </c>
      <c r="G173" s="16" t="str">
        <f>IFERROR(VLOOKUP(C173,SRA!B:T,5,0),"")</f>
        <v>TEC. EM OPTICA</v>
      </c>
      <c r="H173" s="12">
        <f>IFERROR(VLOOKUP(C173,SRA!B:T,18,0),"")</f>
        <v>1984.44</v>
      </c>
      <c r="I173" s="12">
        <f>IFERROR(VLOOKUP(C173,SRA!B:T,19,0),"")</f>
        <v>0</v>
      </c>
      <c r="J173" s="39">
        <f>IFERROR(VLOOKUP(C173,SETEMBRO!B:F,3,0),"0,00")</f>
        <v>1984.44</v>
      </c>
      <c r="K173" s="12">
        <f t="shared" si="5"/>
        <v>472.82999999999993</v>
      </c>
      <c r="L173" s="39">
        <f>IFERROR(VLOOKUP(C173,SETEMBRO!B:H,7,0),"0,00")</f>
        <v>1511.6100000000001</v>
      </c>
      <c r="M173" s="28" t="str">
        <f>IFERROR(VLOOKUP(C173,FÉRIAS!C:D,2,0),"")</f>
        <v/>
      </c>
      <c r="N173" s="23" t="str">
        <f>IFERROR(VLOOKUP(C173,Plan2!B:C,2,0),"")</f>
        <v/>
      </c>
    </row>
    <row r="174" spans="2:14" s="23" customFormat="1">
      <c r="B174" s="16">
        <f t="shared" si="6"/>
        <v>166</v>
      </c>
      <c r="C174" s="32">
        <v>2038</v>
      </c>
      <c r="D174" s="33" t="s">
        <v>89</v>
      </c>
      <c r="E174" s="16" t="str">
        <f>IFERROR(VLOOKUP(C174,SRA!B:T,8,0),"")</f>
        <v>CLT</v>
      </c>
      <c r="F174" s="22" t="s">
        <v>502</v>
      </c>
      <c r="G174" s="16" t="str">
        <f>IFERROR(VLOOKUP(C174,SRA!B:T,5,0),"")</f>
        <v>OP. DE PROD. IND.</v>
      </c>
      <c r="H174" s="12">
        <f>IFERROR(VLOOKUP(C174,SRA!B:T,18,0),"")</f>
        <v>3346.26</v>
      </c>
      <c r="I174" s="12">
        <f>IFERROR(VLOOKUP(C174,SRA!B:T,19,0),"")</f>
        <v>0</v>
      </c>
      <c r="J174" s="39">
        <f>IFERROR(VLOOKUP(C174,SETEMBRO!B:F,3,0),"0,00")</f>
        <v>3346.26</v>
      </c>
      <c r="K174" s="12">
        <f t="shared" si="5"/>
        <v>1790.8200000000002</v>
      </c>
      <c r="L174" s="39">
        <f>IFERROR(VLOOKUP(C174,SETEMBRO!B:H,7,0),"0,00")</f>
        <v>1555.44</v>
      </c>
      <c r="M174" s="28" t="str">
        <f>IFERROR(VLOOKUP(C174,FÉRIAS!C:D,2,0),"")</f>
        <v/>
      </c>
      <c r="N174" s="23" t="str">
        <f>IFERROR(VLOOKUP(C174,Plan2!B:C,2,0),"")</f>
        <v/>
      </c>
    </row>
    <row r="175" spans="2:14" s="23" customFormat="1">
      <c r="B175" s="16">
        <f t="shared" si="6"/>
        <v>167</v>
      </c>
      <c r="C175" s="32">
        <v>2043</v>
      </c>
      <c r="D175" s="33" t="s">
        <v>90</v>
      </c>
      <c r="E175" s="16" t="str">
        <f>IFERROR(VLOOKUP(C175,SRA!B:T,8,0),"")</f>
        <v>CLT</v>
      </c>
      <c r="F175" s="22" t="s">
        <v>502</v>
      </c>
      <c r="G175" s="16" t="str">
        <f>IFERROR(VLOOKUP(C175,SRA!B:T,5,0),"")</f>
        <v>OP. DE PROD. IND.</v>
      </c>
      <c r="H175" s="12">
        <f>IFERROR(VLOOKUP(C175,SRA!B:T,18,0),"")</f>
        <v>2804.08</v>
      </c>
      <c r="I175" s="12">
        <f>IFERROR(VLOOKUP(C175,SRA!B:T,19,0),"")</f>
        <v>0</v>
      </c>
      <c r="J175" s="39">
        <f>IFERROR(VLOOKUP(C175,SETEMBRO!B:F,3,0),"0,00")</f>
        <v>3376.58</v>
      </c>
      <c r="K175" s="12">
        <f t="shared" si="5"/>
        <v>1126.1300000000001</v>
      </c>
      <c r="L175" s="39">
        <f>IFERROR(VLOOKUP(C175,SETEMBRO!B:H,7,0),"0,00")</f>
        <v>2250.4499999999998</v>
      </c>
      <c r="M175" s="28" t="str">
        <f>IFERROR(VLOOKUP(C175,FÉRIAS!C:D,2,0),"")</f>
        <v/>
      </c>
      <c r="N175" s="23" t="str">
        <f>IFERROR(VLOOKUP(C175,Plan2!B:C,2,0),"")</f>
        <v/>
      </c>
    </row>
    <row r="176" spans="2:14" s="23" customFormat="1">
      <c r="B176" s="16">
        <f t="shared" si="6"/>
        <v>168</v>
      </c>
      <c r="C176" s="32">
        <v>2052</v>
      </c>
      <c r="D176" s="33" t="s">
        <v>91</v>
      </c>
      <c r="E176" s="16" t="str">
        <f>IFERROR(VLOOKUP(C176,SRA!B:T,8,0),"")</f>
        <v>CLT</v>
      </c>
      <c r="F176" s="22" t="s">
        <v>516</v>
      </c>
      <c r="G176" s="16" t="str">
        <f>IFERROR(VLOOKUP(C176,SRA!B:T,5,0),"")</f>
        <v>OP. DE PROD. IND.</v>
      </c>
      <c r="H176" s="12">
        <f>IFERROR(VLOOKUP(C176,SRA!B:T,18,0),"")</f>
        <v>3246.07</v>
      </c>
      <c r="I176" s="12">
        <f>IFERROR(VLOOKUP(C176,SRA!B:T,19,0),"")</f>
        <v>0</v>
      </c>
      <c r="J176" s="39">
        <f>IFERROR(VLOOKUP(C176,SETEMBRO!B:F,3,0),"0,00")</f>
        <v>4840.28</v>
      </c>
      <c r="K176" s="12">
        <f t="shared" si="5"/>
        <v>3736.62</v>
      </c>
      <c r="L176" s="39">
        <f>IFERROR(VLOOKUP(C176,SETEMBRO!B:H,7,0),"0,00")</f>
        <v>1103.6600000000001</v>
      </c>
      <c r="M176" s="28" t="str">
        <f>IFERROR(VLOOKUP(C176,FÉRIAS!C:D,2,0),"")</f>
        <v>JOSE FERNANDO PEREIRA DA COSTA</v>
      </c>
      <c r="N176" s="23" t="str">
        <f>IFERROR(VLOOKUP(C176,Plan2!B:C,2,0),"")</f>
        <v/>
      </c>
    </row>
    <row r="177" spans="2:14" s="23" customFormat="1">
      <c r="B177" s="16">
        <f t="shared" si="6"/>
        <v>169</v>
      </c>
      <c r="C177" s="32">
        <v>2063</v>
      </c>
      <c r="D177" s="33" t="s">
        <v>92</v>
      </c>
      <c r="E177" s="16" t="str">
        <f>IFERROR(VLOOKUP(C177,SRA!B:T,8,0),"")</f>
        <v>CLT</v>
      </c>
      <c r="F177" s="22" t="s">
        <v>502</v>
      </c>
      <c r="G177" s="16" t="str">
        <f>IFERROR(VLOOKUP(C177,SRA!B:T,5,0),"")</f>
        <v>ANA MANUT ELET IND</v>
      </c>
      <c r="H177" s="12">
        <f>IFERROR(VLOOKUP(C177,SRA!B:T,18,0),"")</f>
        <v>13569.1</v>
      </c>
      <c r="I177" s="12">
        <f>IFERROR(VLOOKUP(C177,SRA!B:T,19,0),"")</f>
        <v>0</v>
      </c>
      <c r="J177" s="39">
        <f>IFERROR(VLOOKUP(C177,SETEMBRO!B:F,3,0),"0,00")</f>
        <v>13569.1</v>
      </c>
      <c r="K177" s="12">
        <f t="shared" si="5"/>
        <v>4537.5500000000011</v>
      </c>
      <c r="L177" s="39">
        <f>IFERROR(VLOOKUP(C177,SETEMBRO!B:H,7,0),"0,00")</f>
        <v>9031.5499999999993</v>
      </c>
      <c r="M177" s="28" t="str">
        <f>IFERROR(VLOOKUP(C177,FÉRIAS!C:D,2,0),"")</f>
        <v/>
      </c>
      <c r="N177" s="23" t="str">
        <f>IFERROR(VLOOKUP(C177,Plan2!B:C,2,0),"")</f>
        <v/>
      </c>
    </row>
    <row r="178" spans="2:14" s="23" customFormat="1">
      <c r="B178" s="16">
        <f t="shared" si="6"/>
        <v>170</v>
      </c>
      <c r="C178" s="22">
        <v>2065</v>
      </c>
      <c r="D178" s="33" t="s">
        <v>465</v>
      </c>
      <c r="E178" s="16" t="str">
        <f>IFERROR(VLOOKUP(C178,SRA!B:T,8,0),"")</f>
        <v>CLT</v>
      </c>
      <c r="F178" s="22" t="s">
        <v>531</v>
      </c>
      <c r="G178" s="16" t="str">
        <f>IFERROR(VLOOKUP(C178,SRA!B:T,5,0),"")</f>
        <v>ANALISTA EM RH III</v>
      </c>
      <c r="H178" s="12">
        <f>IFERROR(VLOOKUP(C178,SRA!B:T,18,0),"")</f>
        <v>5475.62</v>
      </c>
      <c r="I178" s="12">
        <f>IFERROR(VLOOKUP(C178,SRA!B:T,19,0),"")</f>
        <v>0</v>
      </c>
      <c r="J178" s="39" t="str">
        <f>IFERROR(VLOOKUP(C178,SETEMBRO!B:F,3,0),"0,00")</f>
        <v>0,00</v>
      </c>
      <c r="K178" s="12">
        <f t="shared" si="5"/>
        <v>0</v>
      </c>
      <c r="L178" s="39" t="str">
        <f>IFERROR(VLOOKUP(C178,SETEMBRO!B:H,7,0),"0,00")</f>
        <v>0,00</v>
      </c>
      <c r="M178" s="28" t="str">
        <f>IFERROR(VLOOKUP(C178,FÉRIAS!C:D,2,0),"")</f>
        <v/>
      </c>
      <c r="N178" s="23" t="str">
        <f>IFERROR(VLOOKUP(C178,Plan2!B:C,2,0),"")</f>
        <v>MARIA CLAUDIA DE A  LIMA LEMOS</v>
      </c>
    </row>
    <row r="179" spans="2:14" s="23" customFormat="1">
      <c r="B179" s="16">
        <f t="shared" si="6"/>
        <v>171</v>
      </c>
      <c r="C179" s="32">
        <v>2069</v>
      </c>
      <c r="D179" s="33" t="s">
        <v>93</v>
      </c>
      <c r="E179" s="16" t="str">
        <f>IFERROR(VLOOKUP(C179,SRA!B:T,8,0),"")</f>
        <v>CLT</v>
      </c>
      <c r="F179" s="22" t="s">
        <v>502</v>
      </c>
      <c r="G179" s="16" t="str">
        <f>IFERROR(VLOOKUP(C179,SRA!B:T,5,0),"")</f>
        <v>FARMACEUTICO IND</v>
      </c>
      <c r="H179" s="12">
        <f>IFERROR(VLOOKUP(C179,SRA!B:T,18,0),"")</f>
        <v>17304.64</v>
      </c>
      <c r="I179" s="12">
        <f>IFERROR(VLOOKUP(C179,SRA!B:T,19,0),"")</f>
        <v>0</v>
      </c>
      <c r="J179" s="39">
        <f>IFERROR(VLOOKUP(C179,SETEMBRO!B:F,3,0),"0,00")</f>
        <v>17304.63</v>
      </c>
      <c r="K179" s="12">
        <f t="shared" si="5"/>
        <v>5847.2800000000007</v>
      </c>
      <c r="L179" s="39">
        <f>IFERROR(VLOOKUP(C179,SETEMBRO!B:H,7,0),"0,00")</f>
        <v>11457.35</v>
      </c>
      <c r="M179" s="28" t="str">
        <f>IFERROR(VLOOKUP(C179,FÉRIAS!C:D,2,0),"")</f>
        <v/>
      </c>
      <c r="N179" s="23" t="str">
        <f>IFERROR(VLOOKUP(C179,Plan2!B:C,2,0),"")</f>
        <v/>
      </c>
    </row>
    <row r="180" spans="2:14" s="23" customFormat="1">
      <c r="B180" s="16">
        <f t="shared" si="6"/>
        <v>172</v>
      </c>
      <c r="C180" s="32">
        <v>2079</v>
      </c>
      <c r="D180" s="33" t="s">
        <v>94</v>
      </c>
      <c r="E180" s="16" t="str">
        <f>IFERROR(VLOOKUP(C180,SRA!B:T,8,0),"")</f>
        <v>CLT</v>
      </c>
      <c r="F180" s="22" t="s">
        <v>531</v>
      </c>
      <c r="G180" s="16" t="str">
        <f>IFERROR(VLOOKUP(C180,SRA!B:T,5,0),"")</f>
        <v>OP. DE PROD. IND.</v>
      </c>
      <c r="H180" s="12">
        <f>IFERROR(VLOOKUP(C180,SRA!B:T,18,0),"")</f>
        <v>2804.08</v>
      </c>
      <c r="I180" s="12">
        <f>IFERROR(VLOOKUP(C180,SRA!B:T,19,0),"")</f>
        <v>0</v>
      </c>
      <c r="J180" s="39">
        <f>IFERROR(VLOOKUP(C180,SETEMBRO!B:F,3,0),"0,00")</f>
        <v>6838.5</v>
      </c>
      <c r="K180" s="12">
        <f t="shared" si="5"/>
        <v>6838.5</v>
      </c>
      <c r="L180" s="39">
        <f>IFERROR(VLOOKUP(C180,SETEMBRO!B:H,7,0),"0,00")</f>
        <v>0</v>
      </c>
      <c r="M180" s="28" t="str">
        <f>IFERROR(VLOOKUP(C180,FÉRIAS!C:D,2,0),"")</f>
        <v/>
      </c>
      <c r="N180" s="23" t="str">
        <f>IFERROR(VLOOKUP(C180,Plan2!B:C,2,0),"")</f>
        <v>SANDRO JOSE MARTINS</v>
      </c>
    </row>
    <row r="181" spans="2:14" s="23" customFormat="1">
      <c r="B181" s="16">
        <f t="shared" si="6"/>
        <v>173</v>
      </c>
      <c r="C181" s="32">
        <v>2086</v>
      </c>
      <c r="D181" s="33" t="s">
        <v>95</v>
      </c>
      <c r="E181" s="16" t="str">
        <f>IFERROR(VLOOKUP(C181,SRA!B:T,8,0),"")</f>
        <v>CLT</v>
      </c>
      <c r="F181" s="22" t="s">
        <v>502</v>
      </c>
      <c r="G181" s="16" t="str">
        <f>IFERROR(VLOOKUP(C181,SRA!B:T,5,0),"")</f>
        <v>ASS. DE SERVICOS</v>
      </c>
      <c r="H181" s="12">
        <f>IFERROR(VLOOKUP(C181,SRA!B:T,18,0),"")</f>
        <v>1639.49</v>
      </c>
      <c r="I181" s="12">
        <f>IFERROR(VLOOKUP(C181,SRA!B:T,19,0),"")</f>
        <v>822.38</v>
      </c>
      <c r="J181" s="39">
        <f>IFERROR(VLOOKUP(C181,SETEMBRO!B:F,3,0),"0,00")</f>
        <v>2461.87</v>
      </c>
      <c r="K181" s="12">
        <f t="shared" si="5"/>
        <v>1427.8799999999999</v>
      </c>
      <c r="L181" s="39">
        <f>IFERROR(VLOOKUP(C181,SETEMBRO!B:H,7,0),"0,00")</f>
        <v>1033.99</v>
      </c>
      <c r="M181" s="28" t="str">
        <f>IFERROR(VLOOKUP(C181,FÉRIAS!C:D,2,0),"")</f>
        <v/>
      </c>
      <c r="N181" s="23" t="str">
        <f>IFERROR(VLOOKUP(C181,Plan2!B:C,2,0),"")</f>
        <v/>
      </c>
    </row>
    <row r="182" spans="2:14" s="23" customFormat="1">
      <c r="B182" s="16">
        <f t="shared" si="6"/>
        <v>174</v>
      </c>
      <c r="C182" s="32">
        <v>2092</v>
      </c>
      <c r="D182" s="33" t="s">
        <v>96</v>
      </c>
      <c r="E182" s="16" t="str">
        <f>IFERROR(VLOOKUP(C182,SRA!B:T,8,0),"")</f>
        <v>CLT</v>
      </c>
      <c r="F182" s="22" t="s">
        <v>502</v>
      </c>
      <c r="G182" s="16" t="str">
        <f>IFERROR(VLOOKUP(C182,SRA!B:T,5,0),"")</f>
        <v>TEC. EM OPTICA</v>
      </c>
      <c r="H182" s="12">
        <f>IFERROR(VLOOKUP(C182,SRA!B:T,18,0),"")</f>
        <v>2187.86</v>
      </c>
      <c r="I182" s="12">
        <f>IFERROR(VLOOKUP(C182,SRA!B:T,19,0),"")</f>
        <v>0</v>
      </c>
      <c r="J182" s="39">
        <f>IFERROR(VLOOKUP(C182,SETEMBRO!B:F,3,0),"0,00")</f>
        <v>2206.46</v>
      </c>
      <c r="K182" s="12">
        <f t="shared" si="5"/>
        <v>915.55000000000018</v>
      </c>
      <c r="L182" s="39">
        <f>IFERROR(VLOOKUP(C182,SETEMBRO!B:H,7,0),"0,00")</f>
        <v>1290.9099999999999</v>
      </c>
      <c r="M182" s="28" t="str">
        <f>IFERROR(VLOOKUP(C182,FÉRIAS!C:D,2,0),"")</f>
        <v/>
      </c>
      <c r="N182" s="23" t="str">
        <f>IFERROR(VLOOKUP(C182,Plan2!B:C,2,0),"")</f>
        <v/>
      </c>
    </row>
    <row r="183" spans="2:14" s="23" customFormat="1">
      <c r="B183" s="16">
        <f t="shared" si="6"/>
        <v>175</v>
      </c>
      <c r="C183" s="32">
        <v>2093</v>
      </c>
      <c r="D183" s="33" t="s">
        <v>97</v>
      </c>
      <c r="E183" s="16" t="str">
        <f>IFERROR(VLOOKUP(C183,SRA!B:T,8,0),"")</f>
        <v>CLT</v>
      </c>
      <c r="F183" s="22" t="s">
        <v>502</v>
      </c>
      <c r="G183" s="16" t="str">
        <f>IFERROR(VLOOKUP(C183,SRA!B:T,5,0),"")</f>
        <v>TEC. EM OPTICA</v>
      </c>
      <c r="H183" s="12">
        <f>IFERROR(VLOOKUP(C183,SRA!B:T,18,0),"")</f>
        <v>1984.44</v>
      </c>
      <c r="I183" s="12">
        <f>IFERROR(VLOOKUP(C183,SRA!B:T,19,0),"")</f>
        <v>0</v>
      </c>
      <c r="J183" s="39">
        <f>IFERROR(VLOOKUP(C183,SETEMBRO!B:F,3,0),"0,00")</f>
        <v>2285.8200000000002</v>
      </c>
      <c r="K183" s="12">
        <f t="shared" si="5"/>
        <v>1483.8000000000002</v>
      </c>
      <c r="L183" s="39">
        <f>IFERROR(VLOOKUP(C183,SETEMBRO!B:H,7,0),"0,00")</f>
        <v>802.02</v>
      </c>
      <c r="M183" s="28" t="str">
        <f>IFERROR(VLOOKUP(C183,FÉRIAS!C:D,2,0),"")</f>
        <v/>
      </c>
      <c r="N183" s="23" t="str">
        <f>IFERROR(VLOOKUP(C183,Plan2!B:C,2,0),"")</f>
        <v/>
      </c>
    </row>
    <row r="184" spans="2:14" s="23" customFormat="1">
      <c r="B184" s="16">
        <f t="shared" si="6"/>
        <v>176</v>
      </c>
      <c r="C184" s="32">
        <v>2096</v>
      </c>
      <c r="D184" s="33" t="s">
        <v>402</v>
      </c>
      <c r="E184" s="16" t="str">
        <f>IFERROR(VLOOKUP(C184,SRA!B:T,8,0),"")</f>
        <v>CLT</v>
      </c>
      <c r="F184" s="22" t="s">
        <v>502</v>
      </c>
      <c r="G184" s="16" t="str">
        <f>IFERROR(VLOOKUP(C184,SRA!B:T,5,0),"")</f>
        <v>VIGILANTE 2</v>
      </c>
      <c r="H184" s="12">
        <f>IFERROR(VLOOKUP(C184,SRA!B:T,18,0),"")</f>
        <v>2804.08</v>
      </c>
      <c r="I184" s="12">
        <f>IFERROR(VLOOKUP(C184,SRA!B:T,19,0),"")</f>
        <v>0</v>
      </c>
      <c r="J184" s="39">
        <f>IFERROR(VLOOKUP(C184,SETEMBRO!B:F,3,0),"0,00")</f>
        <v>3645.3</v>
      </c>
      <c r="K184" s="12">
        <f t="shared" si="5"/>
        <v>1746.8200000000002</v>
      </c>
      <c r="L184" s="39">
        <f>IFERROR(VLOOKUP(C184,SETEMBRO!B:H,7,0),"0,00")</f>
        <v>1898.48</v>
      </c>
      <c r="M184" s="28" t="str">
        <f>IFERROR(VLOOKUP(C184,FÉRIAS!C:D,2,0),"")</f>
        <v/>
      </c>
      <c r="N184" s="23" t="str">
        <f>IFERROR(VLOOKUP(C184,Plan2!B:C,2,0),"")</f>
        <v/>
      </c>
    </row>
    <row r="185" spans="2:14" s="23" customFormat="1">
      <c r="B185" s="16">
        <f t="shared" si="6"/>
        <v>177</v>
      </c>
      <c r="C185" s="32">
        <v>2101</v>
      </c>
      <c r="D185" s="33" t="s">
        <v>98</v>
      </c>
      <c r="E185" s="16" t="str">
        <f>IFERROR(VLOOKUP(C185,SRA!B:T,8,0),"")</f>
        <v>CLT</v>
      </c>
      <c r="F185" s="22" t="s">
        <v>502</v>
      </c>
      <c r="G185" s="16" t="str">
        <f>IFERROR(VLOOKUP(C185,SRA!B:T,5,0),"")</f>
        <v>OP. DE PROD. IND.</v>
      </c>
      <c r="H185" s="12">
        <f>IFERROR(VLOOKUP(C185,SRA!B:T,18,0),"")</f>
        <v>2804.08</v>
      </c>
      <c r="I185" s="12">
        <f>IFERROR(VLOOKUP(C185,SRA!B:T,19,0),"")</f>
        <v>0</v>
      </c>
      <c r="J185" s="39">
        <f>IFERROR(VLOOKUP(C185,SETEMBRO!B:F,3,0),"0,00")</f>
        <v>2804.08</v>
      </c>
      <c r="K185" s="12">
        <f t="shared" si="5"/>
        <v>1793.36</v>
      </c>
      <c r="L185" s="39">
        <f>IFERROR(VLOOKUP(C185,SETEMBRO!B:H,7,0),"0,00")</f>
        <v>1010.72</v>
      </c>
      <c r="M185" s="28" t="str">
        <f>IFERROR(VLOOKUP(C185,FÉRIAS!C:D,2,0),"")</f>
        <v/>
      </c>
      <c r="N185" s="23" t="str">
        <f>IFERROR(VLOOKUP(C185,Plan2!B:C,2,0),"")</f>
        <v/>
      </c>
    </row>
    <row r="186" spans="2:14" s="23" customFormat="1">
      <c r="B186" s="16">
        <f t="shared" si="6"/>
        <v>178</v>
      </c>
      <c r="C186" s="32">
        <v>2115</v>
      </c>
      <c r="D186" s="33" t="s">
        <v>415</v>
      </c>
      <c r="E186" s="16" t="str">
        <f>IFERROR(VLOOKUP(C186,SRA!B:T,8,0),"")</f>
        <v>CLT</v>
      </c>
      <c r="F186" s="22" t="s">
        <v>516</v>
      </c>
      <c r="G186" s="16" t="str">
        <f>IFERROR(VLOOKUP(C186,SRA!B:T,5,0),"")</f>
        <v>VIGILANTE 2</v>
      </c>
      <c r="H186" s="12">
        <f>IFERROR(VLOOKUP(C186,SRA!B:T,18,0),"")</f>
        <v>2804.08</v>
      </c>
      <c r="I186" s="12">
        <f>IFERROR(VLOOKUP(C186,SRA!B:T,19,0),"")</f>
        <v>0</v>
      </c>
      <c r="J186" s="39">
        <f>IFERROR(VLOOKUP(C186,SETEMBRO!B:F,3,0),"0,00")</f>
        <v>9001.1</v>
      </c>
      <c r="K186" s="12">
        <f t="shared" si="5"/>
        <v>5050.22</v>
      </c>
      <c r="L186" s="39">
        <f>IFERROR(VLOOKUP(C186,SETEMBRO!B:H,7,0),"0,00")</f>
        <v>3950.88</v>
      </c>
      <c r="M186" s="28" t="str">
        <f>IFERROR(VLOOKUP(C186,FÉRIAS!C:D,2,0),"")</f>
        <v>SEVERINO JOSE RAMOS DE SOUZA</v>
      </c>
      <c r="N186" s="23" t="str">
        <f>IFERROR(VLOOKUP(C186,Plan2!B:C,2,0),"")</f>
        <v/>
      </c>
    </row>
    <row r="187" spans="2:14" s="23" customFormat="1">
      <c r="B187" s="16">
        <f t="shared" si="6"/>
        <v>179</v>
      </c>
      <c r="C187" s="32">
        <v>2117</v>
      </c>
      <c r="D187" s="33" t="s">
        <v>99</v>
      </c>
      <c r="E187" s="16" t="str">
        <f>IFERROR(VLOOKUP(C187,SRA!B:T,8,0),"")</f>
        <v>CLT</v>
      </c>
      <c r="F187" s="22" t="s">
        <v>502</v>
      </c>
      <c r="G187" s="16" t="str">
        <f>IFERROR(VLOOKUP(C187,SRA!B:T,5,0),"")</f>
        <v>ASS. DE SERVICOS</v>
      </c>
      <c r="H187" s="12">
        <f>IFERROR(VLOOKUP(C187,SRA!B:T,18,0),"")</f>
        <v>2092.4499999999998</v>
      </c>
      <c r="I187" s="12">
        <f>IFERROR(VLOOKUP(C187,SRA!B:T,19,0),"")</f>
        <v>0</v>
      </c>
      <c r="J187" s="39">
        <f>IFERROR(VLOOKUP(C187,SETEMBRO!B:F,3,0),"0,00")</f>
        <v>2092.4499999999998</v>
      </c>
      <c r="K187" s="12">
        <f t="shared" si="5"/>
        <v>633.57999999999993</v>
      </c>
      <c r="L187" s="39">
        <f>IFERROR(VLOOKUP(C187,SETEMBRO!B:H,7,0),"0,00")</f>
        <v>1458.87</v>
      </c>
      <c r="M187" s="28" t="str">
        <f>IFERROR(VLOOKUP(C187,FÉRIAS!C:D,2,0),"")</f>
        <v/>
      </c>
      <c r="N187" s="23" t="str">
        <f>IFERROR(VLOOKUP(C187,Plan2!B:C,2,0),"")</f>
        <v/>
      </c>
    </row>
    <row r="188" spans="2:14" s="23" customFormat="1">
      <c r="B188" s="16">
        <f t="shared" si="6"/>
        <v>180</v>
      </c>
      <c r="C188" s="32">
        <v>2120</v>
      </c>
      <c r="D188" s="33" t="s">
        <v>100</v>
      </c>
      <c r="E188" s="16" t="str">
        <f>IFERROR(VLOOKUP(C188,SRA!B:T,8,0),"")</f>
        <v>CLT</v>
      </c>
      <c r="F188" s="22" t="s">
        <v>502</v>
      </c>
      <c r="G188" s="16" t="str">
        <f>IFERROR(VLOOKUP(C188,SRA!B:T,5,0),"")</f>
        <v>ASS. DE SERVICOS</v>
      </c>
      <c r="H188" s="12">
        <f>IFERROR(VLOOKUP(C188,SRA!B:T,18,0),"")</f>
        <v>2224.34</v>
      </c>
      <c r="I188" s="12">
        <f>IFERROR(VLOOKUP(C188,SRA!B:T,19,0),"")</f>
        <v>0</v>
      </c>
      <c r="J188" s="39">
        <f>IFERROR(VLOOKUP(C188,SETEMBRO!B:F,3,0),"0,00")</f>
        <v>2224.34</v>
      </c>
      <c r="K188" s="12">
        <f t="shared" si="5"/>
        <v>729.61000000000013</v>
      </c>
      <c r="L188" s="39">
        <f>IFERROR(VLOOKUP(C188,SETEMBRO!B:H,7,0),"0,00")</f>
        <v>1494.73</v>
      </c>
      <c r="M188" s="28" t="str">
        <f>IFERROR(VLOOKUP(C188,FÉRIAS!C:D,2,0),"")</f>
        <v/>
      </c>
      <c r="N188" s="23" t="str">
        <f>IFERROR(VLOOKUP(C188,Plan2!B:C,2,0),"")</f>
        <v/>
      </c>
    </row>
    <row r="189" spans="2:14" s="23" customFormat="1">
      <c r="B189" s="16">
        <f t="shared" si="6"/>
        <v>181</v>
      </c>
      <c r="C189" s="32">
        <v>2121</v>
      </c>
      <c r="D189" s="33" t="s">
        <v>101</v>
      </c>
      <c r="E189" s="16" t="str">
        <f>IFERROR(VLOOKUP(C189,SRA!B:T,8,0),"")</f>
        <v>CLT</v>
      </c>
      <c r="F189" s="22" t="s">
        <v>502</v>
      </c>
      <c r="G189" s="16" t="str">
        <f>IFERROR(VLOOKUP(C189,SRA!B:T,5,0),"")</f>
        <v>TEC. EM OPTICA</v>
      </c>
      <c r="H189" s="12">
        <f>IFERROR(VLOOKUP(C189,SRA!B:T,18,0),"")</f>
        <v>1984.44</v>
      </c>
      <c r="I189" s="12">
        <f>IFERROR(VLOOKUP(C189,SRA!B:T,19,0),"")</f>
        <v>0</v>
      </c>
      <c r="J189" s="39">
        <f>IFERROR(VLOOKUP(C189,SETEMBRO!B:F,3,0),"0,00")</f>
        <v>1984.44</v>
      </c>
      <c r="K189" s="12">
        <f t="shared" si="5"/>
        <v>854.76</v>
      </c>
      <c r="L189" s="39">
        <f>IFERROR(VLOOKUP(C189,SETEMBRO!B:H,7,0),"0,00")</f>
        <v>1129.68</v>
      </c>
      <c r="M189" s="28" t="str">
        <f>IFERROR(VLOOKUP(C189,FÉRIAS!C:D,2,0),"")</f>
        <v/>
      </c>
      <c r="N189" s="23" t="str">
        <f>IFERROR(VLOOKUP(C189,Plan2!B:C,2,0),"")</f>
        <v/>
      </c>
    </row>
    <row r="190" spans="2:14" s="23" customFormat="1">
      <c r="B190" s="16">
        <f t="shared" si="6"/>
        <v>182</v>
      </c>
      <c r="C190" s="32">
        <v>2122</v>
      </c>
      <c r="D190" s="33" t="s">
        <v>102</v>
      </c>
      <c r="E190" s="16" t="str">
        <f>IFERROR(VLOOKUP(C190,SRA!B:T,8,0),"")</f>
        <v>CLT</v>
      </c>
      <c r="F190" s="22" t="s">
        <v>502</v>
      </c>
      <c r="G190" s="16" t="str">
        <f>IFERROR(VLOOKUP(C190,SRA!B:T,5,0),"")</f>
        <v>TEC. EM OPTICA</v>
      </c>
      <c r="H190" s="12">
        <f>IFERROR(VLOOKUP(C190,SRA!B:T,18,0),"")</f>
        <v>1984.44</v>
      </c>
      <c r="I190" s="12">
        <f>IFERROR(VLOOKUP(C190,SRA!B:T,19,0),"")</f>
        <v>0</v>
      </c>
      <c r="J190" s="39">
        <f>IFERROR(VLOOKUP(C190,SETEMBRO!B:F,3,0),"0,00")</f>
        <v>1984.44</v>
      </c>
      <c r="K190" s="12">
        <f t="shared" si="5"/>
        <v>1282.33</v>
      </c>
      <c r="L190" s="39">
        <f>IFERROR(VLOOKUP(C190,SETEMBRO!B:H,7,0),"0,00")</f>
        <v>702.11</v>
      </c>
      <c r="M190" s="28" t="str">
        <f>IFERROR(VLOOKUP(C190,FÉRIAS!C:D,2,0),"")</f>
        <v/>
      </c>
      <c r="N190" s="23" t="str">
        <f>IFERROR(VLOOKUP(C190,Plan2!B:C,2,0),"")</f>
        <v/>
      </c>
    </row>
    <row r="191" spans="2:14" s="23" customFormat="1">
      <c r="B191" s="16">
        <f t="shared" si="6"/>
        <v>183</v>
      </c>
      <c r="C191" s="32">
        <v>2124</v>
      </c>
      <c r="D191" s="33" t="s">
        <v>406</v>
      </c>
      <c r="E191" s="16" t="str">
        <f>IFERROR(VLOOKUP(C191,SRA!B:T,8,0),"")</f>
        <v>CLT</v>
      </c>
      <c r="F191" s="22" t="s">
        <v>502</v>
      </c>
      <c r="G191" s="16" t="str">
        <f>IFERROR(VLOOKUP(C191,SRA!B:T,5,0),"")</f>
        <v>VIGILANTE 2</v>
      </c>
      <c r="H191" s="12">
        <f>IFERROR(VLOOKUP(C191,SRA!B:T,18,0),"")</f>
        <v>2804.08</v>
      </c>
      <c r="I191" s="12">
        <f>IFERROR(VLOOKUP(C191,SRA!B:T,19,0),"")</f>
        <v>0</v>
      </c>
      <c r="J191" s="39">
        <f>IFERROR(VLOOKUP(C191,SETEMBRO!B:F,3,0),"0,00")</f>
        <v>3645.3</v>
      </c>
      <c r="K191" s="12">
        <f t="shared" si="5"/>
        <v>1357.37</v>
      </c>
      <c r="L191" s="39">
        <f>IFERROR(VLOOKUP(C191,SETEMBRO!B:H,7,0),"0,00")</f>
        <v>2287.9300000000003</v>
      </c>
      <c r="M191" s="28" t="str">
        <f>IFERROR(VLOOKUP(C191,FÉRIAS!C:D,2,0),"")</f>
        <v/>
      </c>
      <c r="N191" s="23" t="str">
        <f>IFERROR(VLOOKUP(C191,Plan2!B:C,2,0),"")</f>
        <v/>
      </c>
    </row>
    <row r="192" spans="2:14" s="23" customFormat="1">
      <c r="B192" s="16">
        <f t="shared" si="6"/>
        <v>184</v>
      </c>
      <c r="C192" s="32">
        <v>2125</v>
      </c>
      <c r="D192" s="33" t="s">
        <v>103</v>
      </c>
      <c r="E192" s="16" t="str">
        <f>IFERROR(VLOOKUP(C192,SRA!B:T,8,0),"")</f>
        <v>CLT</v>
      </c>
      <c r="F192" s="22" t="s">
        <v>502</v>
      </c>
      <c r="G192" s="16" t="str">
        <f>IFERROR(VLOOKUP(C192,SRA!B:T,5,0),"")</f>
        <v>OP. DE PROD. IND.</v>
      </c>
      <c r="H192" s="12">
        <f>IFERROR(VLOOKUP(C192,SRA!B:T,18,0),"")</f>
        <v>3091.49</v>
      </c>
      <c r="I192" s="12">
        <f>IFERROR(VLOOKUP(C192,SRA!B:T,19,0),"")</f>
        <v>822.38</v>
      </c>
      <c r="J192" s="39">
        <f>IFERROR(VLOOKUP(C192,SETEMBRO!B:F,3,0),"0,00")</f>
        <v>3913.87</v>
      </c>
      <c r="K192" s="12">
        <f t="shared" si="5"/>
        <v>1583.8899999999999</v>
      </c>
      <c r="L192" s="39">
        <f>IFERROR(VLOOKUP(C192,SETEMBRO!B:H,7,0),"0,00")</f>
        <v>2329.98</v>
      </c>
      <c r="M192" s="28" t="str">
        <f>IFERROR(VLOOKUP(C192,FÉRIAS!C:D,2,0),"")</f>
        <v/>
      </c>
      <c r="N192" s="23" t="str">
        <f>IFERROR(VLOOKUP(C192,Plan2!B:C,2,0),"")</f>
        <v/>
      </c>
    </row>
    <row r="193" spans="2:14" s="23" customFormat="1">
      <c r="B193" s="16">
        <f t="shared" si="6"/>
        <v>185</v>
      </c>
      <c r="C193" s="32">
        <v>2126</v>
      </c>
      <c r="D193" s="33" t="s">
        <v>104</v>
      </c>
      <c r="E193" s="16" t="str">
        <f>IFERROR(VLOOKUP(C193,SRA!B:T,8,0),"")</f>
        <v>CLT</v>
      </c>
      <c r="F193" s="22" t="s">
        <v>502</v>
      </c>
      <c r="G193" s="16" t="str">
        <f>IFERROR(VLOOKUP(C193,SRA!B:T,5,0),"")</f>
        <v>OP. DE PROD. IND.</v>
      </c>
      <c r="H193" s="12">
        <f>IFERROR(VLOOKUP(C193,SRA!B:T,18,0),"")</f>
        <v>3091.49</v>
      </c>
      <c r="I193" s="12">
        <f>IFERROR(VLOOKUP(C193,SRA!B:T,19,0),"")</f>
        <v>0</v>
      </c>
      <c r="J193" s="39">
        <f>IFERROR(VLOOKUP(C193,SETEMBRO!B:F,3,0),"0,00")</f>
        <v>3091.49</v>
      </c>
      <c r="K193" s="12">
        <f t="shared" si="5"/>
        <v>2044.2399999999998</v>
      </c>
      <c r="L193" s="39">
        <f>IFERROR(VLOOKUP(C193,SETEMBRO!B:H,7,0),"0,00")</f>
        <v>1047.25</v>
      </c>
      <c r="M193" s="28" t="str">
        <f>IFERROR(VLOOKUP(C193,FÉRIAS!C:D,2,0),"")</f>
        <v/>
      </c>
      <c r="N193" s="23" t="str">
        <f>IFERROR(VLOOKUP(C193,Plan2!B:C,2,0),"")</f>
        <v/>
      </c>
    </row>
    <row r="194" spans="2:14" s="23" customFormat="1">
      <c r="B194" s="16">
        <f t="shared" si="6"/>
        <v>186</v>
      </c>
      <c r="C194" s="32">
        <v>2128</v>
      </c>
      <c r="D194" s="33" t="s">
        <v>105</v>
      </c>
      <c r="E194" s="16" t="str">
        <f>IFERROR(VLOOKUP(C194,SRA!B:T,8,0),"")</f>
        <v>CLT</v>
      </c>
      <c r="F194" s="22" t="s">
        <v>502</v>
      </c>
      <c r="G194" s="16" t="str">
        <f>IFERROR(VLOOKUP(C194,SRA!B:T,5,0),"")</f>
        <v>OP. DE PROD. IND.</v>
      </c>
      <c r="H194" s="12">
        <f>IFERROR(VLOOKUP(C194,SRA!B:T,18,0),"")</f>
        <v>8488.880000000001</v>
      </c>
      <c r="I194" s="12">
        <f>IFERROR(VLOOKUP(C194,SRA!B:T,19,0),"")</f>
        <v>0</v>
      </c>
      <c r="J194" s="39">
        <f>IFERROR(VLOOKUP(C194,SETEMBRO!B:F,3,0),"0,00")</f>
        <v>8790.26</v>
      </c>
      <c r="K194" s="12">
        <f t="shared" si="5"/>
        <v>4928.0600000000004</v>
      </c>
      <c r="L194" s="39">
        <f>IFERROR(VLOOKUP(C194,SETEMBRO!B:H,7,0),"0,00")</f>
        <v>3862.2</v>
      </c>
      <c r="M194" s="28" t="str">
        <f>IFERROR(VLOOKUP(C194,FÉRIAS!C:D,2,0),"")</f>
        <v/>
      </c>
      <c r="N194" s="23" t="str">
        <f>IFERROR(VLOOKUP(C194,Plan2!B:C,2,0),"")</f>
        <v/>
      </c>
    </row>
    <row r="195" spans="2:14" s="23" customFormat="1">
      <c r="B195" s="16">
        <f t="shared" si="6"/>
        <v>187</v>
      </c>
      <c r="C195" s="32">
        <v>2129</v>
      </c>
      <c r="D195" s="33" t="s">
        <v>106</v>
      </c>
      <c r="E195" s="16" t="str">
        <f>IFERROR(VLOOKUP(C195,SRA!B:T,8,0),"")</f>
        <v>CLT</v>
      </c>
      <c r="F195" s="22" t="s">
        <v>502</v>
      </c>
      <c r="G195" s="16" t="str">
        <f>IFERROR(VLOOKUP(C195,SRA!B:T,5,0),"")</f>
        <v>TEC UTI TRA EFLUENTE</v>
      </c>
      <c r="H195" s="12">
        <f>IFERROR(VLOOKUP(C195,SRA!B:T,18,0),"")</f>
        <v>1799.95</v>
      </c>
      <c r="I195" s="12">
        <f>IFERROR(VLOOKUP(C195,SRA!B:T,19,0),"")</f>
        <v>0</v>
      </c>
      <c r="J195" s="39">
        <f>IFERROR(VLOOKUP(C195,SETEMBRO!B:F,3,0),"0,00")</f>
        <v>2602.04</v>
      </c>
      <c r="K195" s="12">
        <f t="shared" si="5"/>
        <v>1201.8800000000001</v>
      </c>
      <c r="L195" s="39">
        <f>IFERROR(VLOOKUP(C195,SETEMBRO!B:H,7,0),"0,00")</f>
        <v>1400.1599999999999</v>
      </c>
      <c r="M195" s="28" t="str">
        <f>IFERROR(VLOOKUP(C195,FÉRIAS!C:D,2,0),"")</f>
        <v/>
      </c>
      <c r="N195" s="23" t="str">
        <f>IFERROR(VLOOKUP(C195,Plan2!B:C,2,0),"")</f>
        <v/>
      </c>
    </row>
    <row r="196" spans="2:14" s="23" customFormat="1">
      <c r="B196" s="16">
        <f t="shared" si="6"/>
        <v>188</v>
      </c>
      <c r="C196" s="32">
        <v>2130</v>
      </c>
      <c r="D196" s="33" t="s">
        <v>107</v>
      </c>
      <c r="E196" s="16" t="str">
        <f>IFERROR(VLOOKUP(C196,SRA!B:T,8,0),"")</f>
        <v>CLT</v>
      </c>
      <c r="F196" s="22" t="s">
        <v>516</v>
      </c>
      <c r="G196" s="16" t="str">
        <f>IFERROR(VLOOKUP(C196,SRA!B:T,5,0),"")</f>
        <v>TEC EM UTI CALDEIRA</v>
      </c>
      <c r="H196" s="12">
        <f>IFERROR(VLOOKUP(C196,SRA!B:T,18,0),"")</f>
        <v>1799.95</v>
      </c>
      <c r="I196" s="12">
        <f>IFERROR(VLOOKUP(C196,SRA!B:T,19,0),"")</f>
        <v>0</v>
      </c>
      <c r="J196" s="39">
        <f>IFERROR(VLOOKUP(C196,SETEMBRO!B:F,3,0),"0,00")</f>
        <v>4799.8599999999997</v>
      </c>
      <c r="K196" s="12">
        <f t="shared" si="5"/>
        <v>2577.7299999999996</v>
      </c>
      <c r="L196" s="39">
        <f>IFERROR(VLOOKUP(C196,SETEMBRO!B:H,7,0),"0,00")</f>
        <v>2222.13</v>
      </c>
      <c r="M196" s="28" t="str">
        <f>IFERROR(VLOOKUP(C196,FÉRIAS!C:D,2,0),"")</f>
        <v>HELVIO MOZART MONTENEGRO</v>
      </c>
      <c r="N196" s="23" t="str">
        <f>IFERROR(VLOOKUP(C196,Plan2!B:C,2,0),"")</f>
        <v/>
      </c>
    </row>
    <row r="197" spans="2:14" s="23" customFormat="1">
      <c r="B197" s="16">
        <f t="shared" si="6"/>
        <v>189</v>
      </c>
      <c r="C197" s="32">
        <v>2131</v>
      </c>
      <c r="D197" s="33" t="s">
        <v>108</v>
      </c>
      <c r="E197" s="16" t="str">
        <f>IFERROR(VLOOKUP(C197,SRA!B:T,8,0),"")</f>
        <v>CLT</v>
      </c>
      <c r="F197" s="22" t="s">
        <v>502</v>
      </c>
      <c r="G197" s="16" t="str">
        <f>IFERROR(VLOOKUP(C197,SRA!B:T,5,0),"")</f>
        <v>OP. DE PROD. IND.</v>
      </c>
      <c r="H197" s="12">
        <f>IFERROR(VLOOKUP(C197,SRA!B:T,18,0),"")</f>
        <v>2804.08</v>
      </c>
      <c r="I197" s="12">
        <f>IFERROR(VLOOKUP(C197,SRA!B:T,19,0),"")</f>
        <v>0</v>
      </c>
      <c r="J197" s="39">
        <f>IFERROR(VLOOKUP(C197,SETEMBRO!B:F,3,0),"0,00")</f>
        <v>3634.73</v>
      </c>
      <c r="K197" s="12">
        <f t="shared" si="5"/>
        <v>2146.52</v>
      </c>
      <c r="L197" s="39">
        <f>IFERROR(VLOOKUP(C197,SETEMBRO!B:H,7,0),"0,00")</f>
        <v>1488.21</v>
      </c>
      <c r="M197" s="28" t="str">
        <f>IFERROR(VLOOKUP(C197,FÉRIAS!C:D,2,0),"")</f>
        <v/>
      </c>
      <c r="N197" s="23" t="str">
        <f>IFERROR(VLOOKUP(C197,Plan2!B:C,2,0),"")</f>
        <v/>
      </c>
    </row>
    <row r="198" spans="2:14" s="23" customFormat="1">
      <c r="B198" s="16">
        <f t="shared" si="6"/>
        <v>190</v>
      </c>
      <c r="C198" s="32">
        <v>2134</v>
      </c>
      <c r="D198" s="33" t="s">
        <v>109</v>
      </c>
      <c r="E198" s="16" t="str">
        <f>IFERROR(VLOOKUP(C198,SRA!B:T,8,0),"")</f>
        <v>CLT</v>
      </c>
      <c r="F198" s="22" t="s">
        <v>502</v>
      </c>
      <c r="G198" s="16" t="str">
        <f>IFERROR(VLOOKUP(C198,SRA!B:T,5,0),"")</f>
        <v>OP. DE PROD. IND.</v>
      </c>
      <c r="H198" s="12">
        <f>IFERROR(VLOOKUP(C198,SRA!B:T,18,0),"")</f>
        <v>3091.49</v>
      </c>
      <c r="I198" s="12">
        <f>IFERROR(VLOOKUP(C198,SRA!B:T,19,0),"")</f>
        <v>0</v>
      </c>
      <c r="J198" s="39">
        <f>IFERROR(VLOOKUP(C198,SETEMBRO!B:F,3,0),"0,00")</f>
        <v>3091.49</v>
      </c>
      <c r="K198" s="12">
        <f t="shared" si="5"/>
        <v>1646.87</v>
      </c>
      <c r="L198" s="39">
        <f>IFERROR(VLOOKUP(C198,SETEMBRO!B:H,7,0),"0,00")</f>
        <v>1444.62</v>
      </c>
      <c r="M198" s="28" t="str">
        <f>IFERROR(VLOOKUP(C198,FÉRIAS!C:D,2,0),"")</f>
        <v/>
      </c>
      <c r="N198" s="23" t="str">
        <f>IFERROR(VLOOKUP(C198,Plan2!B:C,2,0),"")</f>
        <v/>
      </c>
    </row>
    <row r="199" spans="2:14" s="23" customFormat="1">
      <c r="B199" s="16">
        <f t="shared" si="6"/>
        <v>191</v>
      </c>
      <c r="C199" s="32">
        <v>2136</v>
      </c>
      <c r="D199" s="33" t="s">
        <v>110</v>
      </c>
      <c r="E199" s="16" t="str">
        <f>IFERROR(VLOOKUP(C199,SRA!B:T,8,0),"")</f>
        <v>CLT</v>
      </c>
      <c r="F199" s="22" t="s">
        <v>502</v>
      </c>
      <c r="G199" s="16" t="str">
        <f>IFERROR(VLOOKUP(C199,SRA!B:T,5,0),"")</f>
        <v>ASS. DE SERVICOS</v>
      </c>
      <c r="H199" s="12">
        <f>IFERROR(VLOOKUP(C199,SRA!B:T,18,0),"")</f>
        <v>1807.52</v>
      </c>
      <c r="I199" s="12">
        <f>IFERROR(VLOOKUP(C199,SRA!B:T,19,0),"")</f>
        <v>822.38</v>
      </c>
      <c r="J199" s="39">
        <f>IFERROR(VLOOKUP(C199,SETEMBRO!B:F,3,0),"0,00")</f>
        <v>2629.9</v>
      </c>
      <c r="K199" s="12">
        <f t="shared" si="5"/>
        <v>784.02</v>
      </c>
      <c r="L199" s="39">
        <f>IFERROR(VLOOKUP(C199,SETEMBRO!B:H,7,0),"0,00")</f>
        <v>1845.88</v>
      </c>
      <c r="M199" s="28" t="str">
        <f>IFERROR(VLOOKUP(C199,FÉRIAS!C:D,2,0),"")</f>
        <v/>
      </c>
      <c r="N199" s="23" t="str">
        <f>IFERROR(VLOOKUP(C199,Plan2!B:C,2,0),"")</f>
        <v/>
      </c>
    </row>
    <row r="200" spans="2:14" s="23" customFormat="1">
      <c r="B200" s="16">
        <f t="shared" si="6"/>
        <v>192</v>
      </c>
      <c r="C200" s="32">
        <v>2137</v>
      </c>
      <c r="D200" s="33" t="s">
        <v>111</v>
      </c>
      <c r="E200" s="16" t="str">
        <f>IFERROR(VLOOKUP(C200,SRA!B:T,8,0),"")</f>
        <v>CLT</v>
      </c>
      <c r="F200" s="22" t="s">
        <v>502</v>
      </c>
      <c r="G200" s="16" t="str">
        <f>IFERROR(VLOOKUP(C200,SRA!B:T,5,0),"")</f>
        <v>ANALISTA CONTABIL</v>
      </c>
      <c r="H200" s="12">
        <f>IFERROR(VLOOKUP(C200,SRA!B:T,18,0),"")</f>
        <v>7753.8600000000006</v>
      </c>
      <c r="I200" s="12">
        <f>IFERROR(VLOOKUP(C200,SRA!B:T,19,0),"")</f>
        <v>0</v>
      </c>
      <c r="J200" s="39">
        <f>IFERROR(VLOOKUP(C200,SETEMBRO!B:F,3,0),"0,00")</f>
        <v>7753.86</v>
      </c>
      <c r="K200" s="12">
        <f t="shared" si="5"/>
        <v>3676.47</v>
      </c>
      <c r="L200" s="39">
        <f>IFERROR(VLOOKUP(C200,SETEMBRO!B:H,7,0),"0,00")</f>
        <v>4077.39</v>
      </c>
      <c r="M200" s="28" t="str">
        <f>IFERROR(VLOOKUP(C200,FÉRIAS!C:D,2,0),"")</f>
        <v/>
      </c>
      <c r="N200" s="23" t="str">
        <f>IFERROR(VLOOKUP(C200,Plan2!B:C,2,0),"")</f>
        <v/>
      </c>
    </row>
    <row r="201" spans="2:14" s="23" customFormat="1">
      <c r="B201" s="16">
        <f t="shared" si="6"/>
        <v>193</v>
      </c>
      <c r="C201" s="32">
        <v>2140</v>
      </c>
      <c r="D201" s="33" t="s">
        <v>112</v>
      </c>
      <c r="E201" s="16" t="str">
        <f>IFERROR(VLOOKUP(C201,SRA!B:T,8,0),"")</f>
        <v>CLT</v>
      </c>
      <c r="F201" s="22" t="s">
        <v>516</v>
      </c>
      <c r="G201" s="16" t="str">
        <f>IFERROR(VLOOKUP(C201,SRA!B:T,5,0),"")</f>
        <v>OP. PROD. IND. (D)</v>
      </c>
      <c r="H201" s="12">
        <f>IFERROR(VLOOKUP(C201,SRA!B:T,18,0),"")</f>
        <v>5224.3999999999996</v>
      </c>
      <c r="I201" s="12">
        <f>IFERROR(VLOOKUP(C201,SRA!B:T,19,0),"")</f>
        <v>0</v>
      </c>
      <c r="J201" s="39">
        <f>IFERROR(VLOOKUP(C201,SETEMBRO!B:F,3,0),"0,00")</f>
        <v>7034.77</v>
      </c>
      <c r="K201" s="12">
        <f t="shared" ref="K201:K263" si="7">J201-L201</f>
        <v>3453.9700000000003</v>
      </c>
      <c r="L201" s="39">
        <f>IFERROR(VLOOKUP(C201,SETEMBRO!B:H,7,0),"0,00")</f>
        <v>3580.8</v>
      </c>
      <c r="M201" s="28" t="str">
        <f>IFERROR(VLOOKUP(C201,FÉRIAS!C:D,2,0),"")</f>
        <v>LUCIENE PEREIRA DE A NASCIMENT</v>
      </c>
      <c r="N201" s="23" t="str">
        <f>IFERROR(VLOOKUP(C201,Plan2!B:C,2,0),"")</f>
        <v/>
      </c>
    </row>
    <row r="202" spans="2:14" s="23" customFormat="1">
      <c r="B202" s="16">
        <f t="shared" si="6"/>
        <v>194</v>
      </c>
      <c r="C202" s="32">
        <v>2142</v>
      </c>
      <c r="D202" s="33" t="s">
        <v>113</v>
      </c>
      <c r="E202" s="16" t="str">
        <f>IFERROR(VLOOKUP(C202,SRA!B:T,8,0),"")</f>
        <v>CLT</v>
      </c>
      <c r="F202" s="22" t="s">
        <v>502</v>
      </c>
      <c r="G202" s="16" t="str">
        <f>IFERROR(VLOOKUP(C202,SRA!B:T,5,0),"")</f>
        <v>OP. PROD. IND. (D)</v>
      </c>
      <c r="H202" s="12">
        <f>IFERROR(VLOOKUP(C202,SRA!B:T,18,0),"")</f>
        <v>4974.07</v>
      </c>
      <c r="I202" s="12">
        <f>IFERROR(VLOOKUP(C202,SRA!B:T,19,0),"")</f>
        <v>0</v>
      </c>
      <c r="J202" s="39">
        <f>IFERROR(VLOOKUP(C202,SETEMBRO!B:F,3,0),"0,00")</f>
        <v>6564.18</v>
      </c>
      <c r="K202" s="12">
        <f t="shared" si="7"/>
        <v>1541.6999999999998</v>
      </c>
      <c r="L202" s="39">
        <f>IFERROR(VLOOKUP(C202,SETEMBRO!B:H,7,0),"0,00")</f>
        <v>5022.4800000000005</v>
      </c>
      <c r="M202" s="28" t="str">
        <f>IFERROR(VLOOKUP(C202,FÉRIAS!C:D,2,0),"")</f>
        <v/>
      </c>
      <c r="N202" s="23" t="str">
        <f>IFERROR(VLOOKUP(C202,Plan2!B:C,2,0),"")</f>
        <v/>
      </c>
    </row>
    <row r="203" spans="2:14" s="23" customFormat="1">
      <c r="B203" s="16">
        <f t="shared" si="6"/>
        <v>195</v>
      </c>
      <c r="C203" s="32">
        <v>2143</v>
      </c>
      <c r="D203" s="33" t="s">
        <v>114</v>
      </c>
      <c r="E203" s="16" t="str">
        <f>IFERROR(VLOOKUP(C203,SRA!B:T,8,0),"")</f>
        <v>CLT</v>
      </c>
      <c r="F203" s="22" t="s">
        <v>502</v>
      </c>
      <c r="G203" s="16" t="str">
        <f>IFERROR(VLOOKUP(C203,SRA!B:T,5,0),"")</f>
        <v>OP. DE PROD. IND.</v>
      </c>
      <c r="H203" s="12">
        <f>IFERROR(VLOOKUP(C203,SRA!B:T,18,0),"")</f>
        <v>1807.52</v>
      </c>
      <c r="I203" s="12">
        <f>IFERROR(VLOOKUP(C203,SRA!B:T,19,0),"")</f>
        <v>0</v>
      </c>
      <c r="J203" s="39">
        <f>IFERROR(VLOOKUP(C203,SETEMBRO!B:F,3,0),"0,00")</f>
        <v>1983.76</v>
      </c>
      <c r="K203" s="12">
        <f t="shared" si="7"/>
        <v>484.03</v>
      </c>
      <c r="L203" s="39">
        <f>IFERROR(VLOOKUP(C203,SETEMBRO!B:H,7,0),"0,00")</f>
        <v>1499.73</v>
      </c>
      <c r="M203" s="28" t="str">
        <f>IFERROR(VLOOKUP(C203,FÉRIAS!C:D,2,0),"")</f>
        <v/>
      </c>
      <c r="N203" s="23" t="str">
        <f>IFERROR(VLOOKUP(C203,Plan2!B:C,2,0),"")</f>
        <v/>
      </c>
    </row>
    <row r="204" spans="2:14" s="23" customFormat="1">
      <c r="B204" s="16">
        <f t="shared" ref="B204:B266" si="8">B203+1</f>
        <v>196</v>
      </c>
      <c r="C204" s="32">
        <v>2145</v>
      </c>
      <c r="D204" s="33" t="s">
        <v>115</v>
      </c>
      <c r="E204" s="16" t="str">
        <f>IFERROR(VLOOKUP(C204,SRA!B:T,8,0),"")</f>
        <v>CLT</v>
      </c>
      <c r="F204" s="22" t="s">
        <v>502</v>
      </c>
      <c r="G204" s="16" t="str">
        <f>IFERROR(VLOOKUP(C204,SRA!B:T,5,0),"")</f>
        <v>OP. DE PROD. IND.</v>
      </c>
      <c r="H204" s="12">
        <f>IFERROR(VLOOKUP(C204,SRA!B:T,18,0),"")</f>
        <v>3091.49</v>
      </c>
      <c r="I204" s="12">
        <f>IFERROR(VLOOKUP(C204,SRA!B:T,19,0),"")</f>
        <v>0</v>
      </c>
      <c r="J204" s="39">
        <f>IFERROR(VLOOKUP(C204,SETEMBRO!B:F,3,0),"0,00")</f>
        <v>3091.49</v>
      </c>
      <c r="K204" s="12">
        <f t="shared" si="7"/>
        <v>1162.96</v>
      </c>
      <c r="L204" s="39">
        <f>IFERROR(VLOOKUP(C204,SETEMBRO!B:H,7,0),"0,00")</f>
        <v>1928.5299999999997</v>
      </c>
      <c r="M204" s="28" t="str">
        <f>IFERROR(VLOOKUP(C204,FÉRIAS!C:D,2,0),"")</f>
        <v/>
      </c>
      <c r="N204" s="23" t="str">
        <f>IFERROR(VLOOKUP(C204,Plan2!B:C,2,0),"")</f>
        <v/>
      </c>
    </row>
    <row r="205" spans="2:14" s="23" customFormat="1">
      <c r="B205" s="16">
        <f t="shared" si="8"/>
        <v>197</v>
      </c>
      <c r="C205" s="32">
        <v>2146</v>
      </c>
      <c r="D205" s="33" t="s">
        <v>116</v>
      </c>
      <c r="E205" s="16" t="str">
        <f>IFERROR(VLOOKUP(C205,SRA!B:T,8,0),"")</f>
        <v>CLT</v>
      </c>
      <c r="F205" s="22" t="s">
        <v>502</v>
      </c>
      <c r="G205" s="16" t="str">
        <f>IFERROR(VLOOKUP(C205,SRA!B:T,5,0),"")</f>
        <v>OP. DE PROD. IND.</v>
      </c>
      <c r="H205" s="12">
        <f>IFERROR(VLOOKUP(C205,SRA!B:T,18,0),"")</f>
        <v>2670.52</v>
      </c>
      <c r="I205" s="12">
        <f>IFERROR(VLOOKUP(C205,SRA!B:T,19,0),"")</f>
        <v>0</v>
      </c>
      <c r="J205" s="39">
        <f>IFERROR(VLOOKUP(C205,SETEMBRO!B:F,3,0),"0,00")</f>
        <v>2403.4699999999998</v>
      </c>
      <c r="K205" s="12">
        <f t="shared" si="7"/>
        <v>1237.6599999999999</v>
      </c>
      <c r="L205" s="39">
        <f>IFERROR(VLOOKUP(C205,SETEMBRO!B:H,7,0),"0,00")</f>
        <v>1165.81</v>
      </c>
      <c r="M205" s="28" t="str">
        <f>IFERROR(VLOOKUP(C205,FÉRIAS!C:D,2,0),"")</f>
        <v/>
      </c>
      <c r="N205" s="23" t="str">
        <f>IFERROR(VLOOKUP(C205,Plan2!B:C,2,0),"")</f>
        <v/>
      </c>
    </row>
    <row r="206" spans="2:14" s="23" customFormat="1">
      <c r="B206" s="16">
        <f t="shared" si="8"/>
        <v>198</v>
      </c>
      <c r="C206" s="32">
        <v>2149</v>
      </c>
      <c r="D206" s="33" t="s">
        <v>117</v>
      </c>
      <c r="E206" s="16" t="str">
        <f>IFERROR(VLOOKUP(C206,SRA!B:T,8,0),"")</f>
        <v>CLT</v>
      </c>
      <c r="F206" s="22" t="s">
        <v>502</v>
      </c>
      <c r="G206" s="16" t="str">
        <f>IFERROR(VLOOKUP(C206,SRA!B:T,5,0),"")</f>
        <v>OP. DE PROD. IND.</v>
      </c>
      <c r="H206" s="12">
        <f>IFERROR(VLOOKUP(C206,SRA!B:T,18,0),"")</f>
        <v>2670.52</v>
      </c>
      <c r="I206" s="12">
        <f>IFERROR(VLOOKUP(C206,SRA!B:T,19,0),"")</f>
        <v>0</v>
      </c>
      <c r="J206" s="39">
        <f>IFERROR(VLOOKUP(C206,SETEMBRO!B:F,3,0),"0,00")</f>
        <v>2670.52</v>
      </c>
      <c r="K206" s="12">
        <f t="shared" si="7"/>
        <v>717.53</v>
      </c>
      <c r="L206" s="39">
        <f>IFERROR(VLOOKUP(C206,SETEMBRO!B:H,7,0),"0,00")</f>
        <v>1952.99</v>
      </c>
      <c r="M206" s="28" t="str">
        <f>IFERROR(VLOOKUP(C206,FÉRIAS!C:D,2,0),"")</f>
        <v/>
      </c>
      <c r="N206" s="23" t="str">
        <f>IFERROR(VLOOKUP(C206,Plan2!B:C,2,0),"")</f>
        <v/>
      </c>
    </row>
    <row r="207" spans="2:14" s="23" customFormat="1">
      <c r="B207" s="16">
        <f t="shared" si="8"/>
        <v>199</v>
      </c>
      <c r="C207" s="32">
        <v>2151</v>
      </c>
      <c r="D207" s="33" t="s">
        <v>118</v>
      </c>
      <c r="E207" s="16" t="str">
        <f>IFERROR(VLOOKUP(C207,SRA!B:T,8,0),"")</f>
        <v>CLT</v>
      </c>
      <c r="F207" s="22" t="s">
        <v>502</v>
      </c>
      <c r="G207" s="16" t="str">
        <f>IFERROR(VLOOKUP(C207,SRA!B:T,5,0),"")</f>
        <v>OP. PROD. IND. (D)</v>
      </c>
      <c r="H207" s="12">
        <f>IFERROR(VLOOKUP(C207,SRA!B:T,18,0),"")</f>
        <v>2785.75</v>
      </c>
      <c r="I207" s="12">
        <f>IFERROR(VLOOKUP(C207,SRA!B:T,19,0),"")</f>
        <v>0</v>
      </c>
      <c r="J207" s="39">
        <f>IFERROR(VLOOKUP(C207,SETEMBRO!B:F,3,0),"0,00")</f>
        <v>2785.75</v>
      </c>
      <c r="K207" s="12">
        <f t="shared" si="7"/>
        <v>594.76000000000022</v>
      </c>
      <c r="L207" s="39">
        <f>IFERROR(VLOOKUP(C207,SETEMBRO!B:H,7,0),"0,00")</f>
        <v>2190.9899999999998</v>
      </c>
      <c r="M207" s="28" t="str">
        <f>IFERROR(VLOOKUP(C207,FÉRIAS!C:D,2,0),"")</f>
        <v/>
      </c>
      <c r="N207" s="23" t="str">
        <f>IFERROR(VLOOKUP(C207,Plan2!B:C,2,0),"")</f>
        <v/>
      </c>
    </row>
    <row r="208" spans="2:14" s="23" customFormat="1">
      <c r="B208" s="16">
        <f t="shared" si="8"/>
        <v>200</v>
      </c>
      <c r="C208" s="32">
        <v>2153</v>
      </c>
      <c r="D208" s="33" t="s">
        <v>119</v>
      </c>
      <c r="E208" s="16" t="str">
        <f>IFERROR(VLOOKUP(C208,SRA!B:T,8,0),"")</f>
        <v>CLT</v>
      </c>
      <c r="F208" s="22" t="s">
        <v>502</v>
      </c>
      <c r="G208" s="16" t="str">
        <f>IFERROR(VLOOKUP(C208,SRA!B:T,5,0),"")</f>
        <v>OP. DE PROD. IND.</v>
      </c>
      <c r="H208" s="12">
        <f>IFERROR(VLOOKUP(C208,SRA!B:T,18,0),"")</f>
        <v>3246.07</v>
      </c>
      <c r="I208" s="12">
        <f>IFERROR(VLOOKUP(C208,SRA!B:T,19,0),"")</f>
        <v>0</v>
      </c>
      <c r="J208" s="39">
        <f>IFERROR(VLOOKUP(C208,SETEMBRO!B:F,3,0),"0,00")</f>
        <v>3246.07</v>
      </c>
      <c r="K208" s="12">
        <f t="shared" si="7"/>
        <v>1712.9</v>
      </c>
      <c r="L208" s="39">
        <f>IFERROR(VLOOKUP(C208,SETEMBRO!B:H,7,0),"0,00")</f>
        <v>1533.17</v>
      </c>
      <c r="M208" s="28" t="str">
        <f>IFERROR(VLOOKUP(C208,FÉRIAS!C:D,2,0),"")</f>
        <v/>
      </c>
      <c r="N208" s="23" t="str">
        <f>IFERROR(VLOOKUP(C208,Plan2!B:C,2,0),"")</f>
        <v/>
      </c>
    </row>
    <row r="209" spans="2:14" s="23" customFormat="1">
      <c r="B209" s="16">
        <f t="shared" si="8"/>
        <v>201</v>
      </c>
      <c r="C209" s="32">
        <v>2156</v>
      </c>
      <c r="D209" s="33" t="s">
        <v>120</v>
      </c>
      <c r="E209" s="16" t="str">
        <f>IFERROR(VLOOKUP(C209,SRA!B:T,8,0),"")</f>
        <v>CLT</v>
      </c>
      <c r="F209" s="22" t="s">
        <v>502</v>
      </c>
      <c r="G209" s="16" t="str">
        <f>IFERROR(VLOOKUP(C209,SRA!B:T,5,0),"")</f>
        <v>TEC. EM ADM. E FIN.</v>
      </c>
      <c r="H209" s="12">
        <f>IFERROR(VLOOKUP(C209,SRA!B:T,18,0),"")</f>
        <v>3078.55</v>
      </c>
      <c r="I209" s="12">
        <f>IFERROR(VLOOKUP(C209,SRA!B:T,19,0),"")</f>
        <v>0</v>
      </c>
      <c r="J209" s="39">
        <f>IFERROR(VLOOKUP(C209,SETEMBRO!B:F,3,0),"0,00")</f>
        <v>3078.55</v>
      </c>
      <c r="K209" s="12">
        <f t="shared" si="7"/>
        <v>1654.8500000000001</v>
      </c>
      <c r="L209" s="39">
        <f>IFERROR(VLOOKUP(C209,SETEMBRO!B:H,7,0),"0,00")</f>
        <v>1423.7</v>
      </c>
      <c r="M209" s="28" t="str">
        <f>IFERROR(VLOOKUP(C209,FÉRIAS!C:D,2,0),"")</f>
        <v/>
      </c>
      <c r="N209" s="23" t="str">
        <f>IFERROR(VLOOKUP(C209,Plan2!B:C,2,0),"")</f>
        <v/>
      </c>
    </row>
    <row r="210" spans="2:14" s="23" customFormat="1">
      <c r="B210" s="16">
        <f t="shared" si="8"/>
        <v>202</v>
      </c>
      <c r="C210" s="32">
        <v>2159</v>
      </c>
      <c r="D210" s="33" t="s">
        <v>121</v>
      </c>
      <c r="E210" s="16" t="str">
        <f>IFERROR(VLOOKUP(C210,SRA!B:T,8,0),"")</f>
        <v>CLT</v>
      </c>
      <c r="F210" s="22" t="s">
        <v>502</v>
      </c>
      <c r="G210" s="16" t="str">
        <f>IFERROR(VLOOKUP(C210,SRA!B:T,5,0),"")</f>
        <v>TEC. EM ADM. E FIN.</v>
      </c>
      <c r="H210" s="12">
        <f>IFERROR(VLOOKUP(C210,SRA!B:T,18,0),"")</f>
        <v>5760.97</v>
      </c>
      <c r="I210" s="12">
        <f>IFERROR(VLOOKUP(C210,SRA!B:T,19,0),"")</f>
        <v>0</v>
      </c>
      <c r="J210" s="39">
        <f>IFERROR(VLOOKUP(C210,SETEMBRO!B:F,3,0),"0,00")</f>
        <v>5760.97</v>
      </c>
      <c r="K210" s="12">
        <f t="shared" si="7"/>
        <v>1420.54</v>
      </c>
      <c r="L210" s="39">
        <f>IFERROR(VLOOKUP(C210,SETEMBRO!B:H,7,0),"0,00")</f>
        <v>4340.43</v>
      </c>
      <c r="M210" s="28" t="str">
        <f>IFERROR(VLOOKUP(C210,FÉRIAS!C:D,2,0),"")</f>
        <v/>
      </c>
      <c r="N210" s="23" t="str">
        <f>IFERROR(VLOOKUP(C210,Plan2!B:C,2,0),"")</f>
        <v/>
      </c>
    </row>
    <row r="211" spans="2:14" s="23" customFormat="1">
      <c r="B211" s="16">
        <f t="shared" si="8"/>
        <v>203</v>
      </c>
      <c r="C211" s="32">
        <v>2161</v>
      </c>
      <c r="D211" s="33" t="s">
        <v>122</v>
      </c>
      <c r="E211" s="16" t="str">
        <f>IFERROR(VLOOKUP(C211,SRA!B:T,8,0),"")</f>
        <v>CLT</v>
      </c>
      <c r="F211" s="22" t="s">
        <v>502</v>
      </c>
      <c r="G211" s="16" t="str">
        <f>IFERROR(VLOOKUP(C211,SRA!B:T,5,0),"")</f>
        <v>OP. PROD. IND. (D)</v>
      </c>
      <c r="H211" s="12">
        <f>IFERROR(VLOOKUP(C211,SRA!B:T,18,0),"")</f>
        <v>4277.4399999999996</v>
      </c>
      <c r="I211" s="12">
        <f>IFERROR(VLOOKUP(C211,SRA!B:T,19,0),"")</f>
        <v>0</v>
      </c>
      <c r="J211" s="39">
        <f>IFERROR(VLOOKUP(C211,SETEMBRO!B:F,3,0),"0,00")</f>
        <v>5122.76</v>
      </c>
      <c r="K211" s="12">
        <f t="shared" si="7"/>
        <v>2881.9900000000002</v>
      </c>
      <c r="L211" s="39">
        <f>IFERROR(VLOOKUP(C211,SETEMBRO!B:H,7,0),"0,00")</f>
        <v>2240.77</v>
      </c>
      <c r="M211" s="28" t="str">
        <f>IFERROR(VLOOKUP(C211,FÉRIAS!C:D,2,0),"")</f>
        <v/>
      </c>
      <c r="N211" s="23" t="str">
        <f>IFERROR(VLOOKUP(C211,Plan2!B:C,2,0),"")</f>
        <v/>
      </c>
    </row>
    <row r="212" spans="2:14" s="23" customFormat="1">
      <c r="B212" s="16">
        <f t="shared" si="8"/>
        <v>204</v>
      </c>
      <c r="C212" s="32">
        <v>2181</v>
      </c>
      <c r="D212" s="33" t="s">
        <v>123</v>
      </c>
      <c r="E212" s="16" t="str">
        <f>IFERROR(VLOOKUP(C212,SRA!B:T,8,0),"")</f>
        <v>CLT</v>
      </c>
      <c r="F212" s="22" t="s">
        <v>502</v>
      </c>
      <c r="G212" s="16" t="str">
        <f>IFERROR(VLOOKUP(C212,SRA!B:T,5,0),"")</f>
        <v>FARMACEUTICO IND</v>
      </c>
      <c r="H212" s="12">
        <f>IFERROR(VLOOKUP(C212,SRA!B:T,18,0),"")</f>
        <v>10516.85</v>
      </c>
      <c r="I212" s="12">
        <f>IFERROR(VLOOKUP(C212,SRA!B:T,19,0),"")</f>
        <v>0</v>
      </c>
      <c r="J212" s="39">
        <f>IFERROR(VLOOKUP(C212,SETEMBRO!B:F,3,0),"0,00")</f>
        <v>10516.85</v>
      </c>
      <c r="K212" s="12">
        <f t="shared" si="7"/>
        <v>3969.67</v>
      </c>
      <c r="L212" s="39">
        <f>IFERROR(VLOOKUP(C212,SETEMBRO!B:H,7,0),"0,00")</f>
        <v>6547.18</v>
      </c>
      <c r="M212" s="28" t="str">
        <f>IFERROR(VLOOKUP(C212,FÉRIAS!C:D,2,0),"")</f>
        <v/>
      </c>
      <c r="N212" s="23" t="str">
        <f>IFERROR(VLOOKUP(C212,Plan2!B:C,2,0),"")</f>
        <v/>
      </c>
    </row>
    <row r="213" spans="2:14" s="23" customFormat="1">
      <c r="B213" s="16">
        <f t="shared" si="8"/>
        <v>205</v>
      </c>
      <c r="C213" s="32">
        <v>2330</v>
      </c>
      <c r="D213" s="33" t="s">
        <v>129</v>
      </c>
      <c r="E213" s="16" t="str">
        <f>IFERROR(VLOOKUP(C213,SRA!B:T,8,0),"")</f>
        <v>CLT</v>
      </c>
      <c r="F213" s="22" t="s">
        <v>502</v>
      </c>
      <c r="G213" s="16" t="str">
        <f>IFERROR(VLOOKUP(C213,SRA!B:T,5,0),"")</f>
        <v>ANALISTA INFORMATICA</v>
      </c>
      <c r="H213" s="12">
        <f>IFERROR(VLOOKUP(C213,SRA!B:T,18,0),"")</f>
        <v>4196.8</v>
      </c>
      <c r="I213" s="12">
        <f>IFERROR(VLOOKUP(C213,SRA!B:T,19,0),"")</f>
        <v>2312.9499999999998</v>
      </c>
      <c r="J213" s="39">
        <f>IFERROR(VLOOKUP(C213,SETEMBRO!B:F,3,0),"0,00")</f>
        <v>6509.75</v>
      </c>
      <c r="K213" s="12">
        <f t="shared" si="7"/>
        <v>1491.3799999999992</v>
      </c>
      <c r="L213" s="39">
        <f>IFERROR(VLOOKUP(C213,SETEMBRO!B:H,7,0),"0,00")</f>
        <v>5018.3700000000008</v>
      </c>
      <c r="M213" s="28" t="str">
        <f>IFERROR(VLOOKUP(C213,FÉRIAS!C:D,2,0),"")</f>
        <v/>
      </c>
      <c r="N213" s="23" t="str">
        <f>IFERROR(VLOOKUP(C213,Plan2!B:C,2,0),"")</f>
        <v/>
      </c>
    </row>
    <row r="214" spans="2:14" s="23" customFormat="1">
      <c r="B214" s="16">
        <f t="shared" si="8"/>
        <v>206</v>
      </c>
      <c r="C214" s="32">
        <v>2337</v>
      </c>
      <c r="D214" s="33" t="s">
        <v>130</v>
      </c>
      <c r="E214" s="16" t="str">
        <f>IFERROR(VLOOKUP(C214,SRA!B:T,8,0),"")</f>
        <v>CLT</v>
      </c>
      <c r="F214" s="22" t="s">
        <v>516</v>
      </c>
      <c r="G214" s="16" t="str">
        <f>IFERROR(VLOOKUP(C214,SRA!B:T,5,0),"")</f>
        <v>FARMACEUTICO IND</v>
      </c>
      <c r="H214" s="12">
        <f>IFERROR(VLOOKUP(C214,SRA!B:T,18,0),"")</f>
        <v>5191.91</v>
      </c>
      <c r="I214" s="12">
        <f>IFERROR(VLOOKUP(C214,SRA!B:T,19,0),"")</f>
        <v>0</v>
      </c>
      <c r="J214" s="39">
        <f>IFERROR(VLOOKUP(C214,SETEMBRO!B:F,3,0),"0,00")</f>
        <v>11249.14</v>
      </c>
      <c r="K214" s="12">
        <f t="shared" si="7"/>
        <v>6974.9699999999993</v>
      </c>
      <c r="L214" s="39">
        <f>IFERROR(VLOOKUP(C214,SETEMBRO!B:H,7,0),"0,00")</f>
        <v>4274.17</v>
      </c>
      <c r="M214" s="28" t="str">
        <f>IFERROR(VLOOKUP(C214,FÉRIAS!C:D,2,0),"")</f>
        <v>FLAVIA PATRICIA M  MEDEIROS</v>
      </c>
      <c r="N214" s="23" t="str">
        <f>IFERROR(VLOOKUP(C214,Plan2!B:C,2,0),"")</f>
        <v/>
      </c>
    </row>
    <row r="215" spans="2:14" s="23" customFormat="1">
      <c r="B215" s="16">
        <f t="shared" si="8"/>
        <v>207</v>
      </c>
      <c r="C215" s="32">
        <v>2339</v>
      </c>
      <c r="D215" s="33" t="s">
        <v>131</v>
      </c>
      <c r="E215" s="16" t="str">
        <f>IFERROR(VLOOKUP(C215,SRA!B:T,8,0),"")</f>
        <v>CLT</v>
      </c>
      <c r="F215" s="22" t="s">
        <v>502</v>
      </c>
      <c r="G215" s="16" t="str">
        <f>IFERROR(VLOOKUP(C215,SRA!B:T,5,0),"")</f>
        <v>FARMACEUTICO IND</v>
      </c>
      <c r="H215" s="12">
        <f>IFERROR(VLOOKUP(C215,SRA!B:T,18,0),"")</f>
        <v>8594.1299999999992</v>
      </c>
      <c r="I215" s="12">
        <f>IFERROR(VLOOKUP(C215,SRA!B:T,19,0),"")</f>
        <v>0</v>
      </c>
      <c r="J215" s="39">
        <f>IFERROR(VLOOKUP(C215,SETEMBRO!B:F,3,0),"0,00")</f>
        <v>8594.1299999999992</v>
      </c>
      <c r="K215" s="12">
        <f t="shared" si="7"/>
        <v>2586.7199999999993</v>
      </c>
      <c r="L215" s="39">
        <f>IFERROR(VLOOKUP(C215,SETEMBRO!B:H,7,0),"0,00")</f>
        <v>6007.41</v>
      </c>
      <c r="M215" s="28" t="str">
        <f>IFERROR(VLOOKUP(C215,FÉRIAS!C:D,2,0),"")</f>
        <v/>
      </c>
      <c r="N215" s="23" t="str">
        <f>IFERROR(VLOOKUP(C215,Plan2!B:C,2,0),"")</f>
        <v/>
      </c>
    </row>
    <row r="216" spans="2:14" s="23" customFormat="1">
      <c r="B216" s="16">
        <f t="shared" si="8"/>
        <v>208</v>
      </c>
      <c r="C216" s="32">
        <v>2342</v>
      </c>
      <c r="D216" s="33" t="s">
        <v>132</v>
      </c>
      <c r="E216" s="16" t="str">
        <f>IFERROR(VLOOKUP(C216,SRA!B:T,8,0),"")</f>
        <v>CLT</v>
      </c>
      <c r="F216" s="22" t="s">
        <v>502</v>
      </c>
      <c r="G216" s="16" t="str">
        <f>IFERROR(VLOOKUP(C216,SRA!B:T,5,0),"")</f>
        <v>FARMACEUTICO IND</v>
      </c>
      <c r="H216" s="12">
        <f>IFERROR(VLOOKUP(C216,SRA!B:T,18,0),"")</f>
        <v>5191.91</v>
      </c>
      <c r="I216" s="12">
        <f>IFERROR(VLOOKUP(C216,SRA!B:T,19,0),"")</f>
        <v>2312.9499999999998</v>
      </c>
      <c r="J216" s="39">
        <f>IFERROR(VLOOKUP(C216,SETEMBRO!B:F,3,0),"0,00")</f>
        <v>7504.86</v>
      </c>
      <c r="K216" s="12">
        <f t="shared" si="7"/>
        <v>3502.0199999999995</v>
      </c>
      <c r="L216" s="39">
        <f>IFERROR(VLOOKUP(C216,SETEMBRO!B:H,7,0),"0,00")</f>
        <v>4002.84</v>
      </c>
      <c r="M216" s="28" t="str">
        <f>IFERROR(VLOOKUP(C216,FÉRIAS!C:D,2,0),"")</f>
        <v/>
      </c>
      <c r="N216" s="23" t="str">
        <f>IFERROR(VLOOKUP(C216,Plan2!B:C,2,0),"")</f>
        <v/>
      </c>
    </row>
    <row r="217" spans="2:14" s="23" customFormat="1">
      <c r="B217" s="16">
        <f t="shared" si="8"/>
        <v>209</v>
      </c>
      <c r="C217" s="32">
        <v>2343</v>
      </c>
      <c r="D217" s="33" t="s">
        <v>133</v>
      </c>
      <c r="E217" s="16" t="str">
        <f>IFERROR(VLOOKUP(C217,SRA!B:T,8,0),"")</f>
        <v>CLT</v>
      </c>
      <c r="F217" s="22" t="s">
        <v>502</v>
      </c>
      <c r="G217" s="16" t="str">
        <f>IFERROR(VLOOKUP(C217,SRA!B:T,5,0),"")</f>
        <v>FARMACEUTICO IND</v>
      </c>
      <c r="H217" s="12">
        <f>IFERROR(VLOOKUP(C217,SRA!B:T,18,0),"")</f>
        <v>8594.1299999999992</v>
      </c>
      <c r="I217" s="12">
        <f>IFERROR(VLOOKUP(C217,SRA!B:T,19,0),"")</f>
        <v>0</v>
      </c>
      <c r="J217" s="39">
        <f>IFERROR(VLOOKUP(C217,SETEMBRO!B:F,3,0),"0,00")</f>
        <v>8594.1299999999992</v>
      </c>
      <c r="K217" s="12">
        <f t="shared" si="7"/>
        <v>2117.5199999999986</v>
      </c>
      <c r="L217" s="39">
        <f>IFERROR(VLOOKUP(C217,SETEMBRO!B:H,7,0),"0,00")</f>
        <v>6476.6100000000006</v>
      </c>
      <c r="M217" s="28" t="str">
        <f>IFERROR(VLOOKUP(C217,FÉRIAS!C:D,2,0),"")</f>
        <v/>
      </c>
      <c r="N217" s="23" t="str">
        <f>IFERROR(VLOOKUP(C217,Plan2!B:C,2,0),"")</f>
        <v/>
      </c>
    </row>
    <row r="218" spans="2:14" s="23" customFormat="1">
      <c r="B218" s="16">
        <f t="shared" si="8"/>
        <v>210</v>
      </c>
      <c r="C218" s="32">
        <v>2344</v>
      </c>
      <c r="D218" s="33" t="s">
        <v>134</v>
      </c>
      <c r="E218" s="16" t="str">
        <f>IFERROR(VLOOKUP(C218,SRA!B:T,8,0),"")</f>
        <v>CLT</v>
      </c>
      <c r="F218" s="22" t="s">
        <v>502</v>
      </c>
      <c r="G218" s="16" t="str">
        <f>IFERROR(VLOOKUP(C218,SRA!B:T,5,0),"")</f>
        <v>ANALISTA QUALI IND</v>
      </c>
      <c r="H218" s="12">
        <f>IFERROR(VLOOKUP(C218,SRA!B:T,18,0),"")</f>
        <v>5191.91</v>
      </c>
      <c r="I218" s="12">
        <f>IFERROR(VLOOKUP(C218,SRA!B:T,19,0),"")</f>
        <v>0</v>
      </c>
      <c r="J218" s="39">
        <f>IFERROR(VLOOKUP(C218,SETEMBRO!B:F,3,0),"0,00")</f>
        <v>6219.88</v>
      </c>
      <c r="K218" s="12">
        <f t="shared" si="7"/>
        <v>1359.7400000000007</v>
      </c>
      <c r="L218" s="39">
        <f>IFERROR(VLOOKUP(C218,SETEMBRO!B:H,7,0),"0,00")</f>
        <v>4860.1399999999994</v>
      </c>
      <c r="M218" s="28" t="str">
        <f>IFERROR(VLOOKUP(C218,FÉRIAS!C:D,2,0),"")</f>
        <v/>
      </c>
      <c r="N218" s="23" t="str">
        <f>IFERROR(VLOOKUP(C218,Plan2!B:C,2,0),"")</f>
        <v/>
      </c>
    </row>
    <row r="219" spans="2:14" s="23" customFormat="1">
      <c r="B219" s="16">
        <f t="shared" si="8"/>
        <v>211</v>
      </c>
      <c r="C219" s="32">
        <v>2351</v>
      </c>
      <c r="D219" s="33" t="s">
        <v>135</v>
      </c>
      <c r="E219" s="16" t="str">
        <f>IFERROR(VLOOKUP(C219,SRA!B:T,8,0),"")</f>
        <v>CLT</v>
      </c>
      <c r="F219" s="22" t="s">
        <v>502</v>
      </c>
      <c r="G219" s="16" t="str">
        <f>IFERROR(VLOOKUP(C219,SRA!B:T,5,0),"")</f>
        <v>OP. DE PROD. IND.</v>
      </c>
      <c r="H219" s="12">
        <f>IFERROR(VLOOKUP(C219,SRA!B:T,18,0),"")</f>
        <v>1487.05</v>
      </c>
      <c r="I219" s="12">
        <f>IFERROR(VLOOKUP(C219,SRA!B:T,19,0),"")</f>
        <v>0</v>
      </c>
      <c r="J219" s="39">
        <f>IFERROR(VLOOKUP(C219,SETEMBRO!B:F,3,0),"0,00")</f>
        <v>1487.05</v>
      </c>
      <c r="K219" s="12">
        <f t="shared" si="7"/>
        <v>1083.25</v>
      </c>
      <c r="L219" s="39">
        <f>IFERROR(VLOOKUP(C219,SETEMBRO!B:H,7,0),"0,00")</f>
        <v>403.79999999999995</v>
      </c>
      <c r="M219" s="28" t="str">
        <f>IFERROR(VLOOKUP(C219,FÉRIAS!C:D,2,0),"")</f>
        <v/>
      </c>
      <c r="N219" s="23" t="str">
        <f>IFERROR(VLOOKUP(C219,Plan2!B:C,2,0),"")</f>
        <v/>
      </c>
    </row>
    <row r="220" spans="2:14" s="23" customFormat="1">
      <c r="B220" s="16">
        <f t="shared" si="8"/>
        <v>212</v>
      </c>
      <c r="C220" s="32">
        <v>2363</v>
      </c>
      <c r="D220" s="33" t="s">
        <v>136</v>
      </c>
      <c r="E220" s="16" t="str">
        <f>IFERROR(VLOOKUP(C220,SRA!B:T,8,0),"")</f>
        <v>CLT</v>
      </c>
      <c r="F220" s="22" t="s">
        <v>502</v>
      </c>
      <c r="G220" s="16" t="str">
        <f>IFERROR(VLOOKUP(C220,SRA!B:T,5,0),"")</f>
        <v>OP. PROD. IND. (D)</v>
      </c>
      <c r="H220" s="12">
        <f>IFERROR(VLOOKUP(C220,SRA!B:T,18,0),"")</f>
        <v>0</v>
      </c>
      <c r="I220" s="12">
        <f>IFERROR(VLOOKUP(C220,SRA!B:T,19,0),"")</f>
        <v>0</v>
      </c>
      <c r="J220" s="39">
        <f>IFERROR(VLOOKUP(C220,SETEMBRO!B:F,3,0),"0,00")</f>
        <v>2195.46</v>
      </c>
      <c r="K220" s="12">
        <f t="shared" si="7"/>
        <v>1053.58</v>
      </c>
      <c r="L220" s="39">
        <f>IFERROR(VLOOKUP(C220,SETEMBRO!B:H,7,0),"0,00")</f>
        <v>1141.8800000000001</v>
      </c>
      <c r="M220" s="28" t="str">
        <f>IFERROR(VLOOKUP(C220,FÉRIAS!C:D,2,0),"")</f>
        <v/>
      </c>
      <c r="N220" s="23" t="str">
        <f>IFERROR(VLOOKUP(C220,Plan2!B:C,2,0),"")</f>
        <v/>
      </c>
    </row>
    <row r="221" spans="2:14" s="23" customFormat="1">
      <c r="B221" s="16">
        <f t="shared" si="8"/>
        <v>213</v>
      </c>
      <c r="C221" s="32">
        <v>2367</v>
      </c>
      <c r="D221" s="33" t="s">
        <v>137</v>
      </c>
      <c r="E221" s="16" t="str">
        <f>IFERROR(VLOOKUP(C221,SRA!B:T,8,0),"")</f>
        <v>CLT</v>
      </c>
      <c r="F221" s="22" t="s">
        <v>502</v>
      </c>
      <c r="G221" s="16" t="str">
        <f>IFERROR(VLOOKUP(C221,SRA!B:T,5,0),"")</f>
        <v>TEC.EM QUALIDADE IND</v>
      </c>
      <c r="H221" s="12">
        <f>IFERROR(VLOOKUP(C221,SRA!B:T,18,0),"")</f>
        <v>1714.22</v>
      </c>
      <c r="I221" s="12">
        <f>IFERROR(VLOOKUP(C221,SRA!B:T,19,0),"")</f>
        <v>0</v>
      </c>
      <c r="J221" s="39">
        <f>IFERROR(VLOOKUP(C221,SETEMBRO!B:F,3,0),"0,00")</f>
        <v>1746.89</v>
      </c>
      <c r="K221" s="12">
        <f t="shared" si="7"/>
        <v>1164.06</v>
      </c>
      <c r="L221" s="39">
        <f>IFERROR(VLOOKUP(C221,SETEMBRO!B:H,7,0),"0,00")</f>
        <v>582.83000000000004</v>
      </c>
      <c r="M221" s="28" t="str">
        <f>IFERROR(VLOOKUP(C221,FÉRIAS!C:D,2,0),"")</f>
        <v/>
      </c>
      <c r="N221" s="23" t="str">
        <f>IFERROR(VLOOKUP(C221,Plan2!B:C,2,0),"")</f>
        <v/>
      </c>
    </row>
    <row r="222" spans="2:14" s="23" customFormat="1">
      <c r="B222" s="16">
        <f t="shared" si="8"/>
        <v>214</v>
      </c>
      <c r="C222" s="32">
        <v>2371</v>
      </c>
      <c r="D222" s="33" t="s">
        <v>138</v>
      </c>
      <c r="E222" s="16" t="str">
        <f>IFERROR(VLOOKUP(C222,SRA!B:T,8,0),"")</f>
        <v>CLT</v>
      </c>
      <c r="F222" s="22" t="s">
        <v>502</v>
      </c>
      <c r="G222" s="16" t="str">
        <f>IFERROR(VLOOKUP(C222,SRA!B:T,5,0),"")</f>
        <v>TEC EM SEG DO TRAB.</v>
      </c>
      <c r="H222" s="12">
        <f>IFERROR(VLOOKUP(C222,SRA!B:T,18,0),"")</f>
        <v>2187.86</v>
      </c>
      <c r="I222" s="12">
        <f>IFERROR(VLOOKUP(C222,SRA!B:T,19,0),"")</f>
        <v>0</v>
      </c>
      <c r="J222" s="39">
        <f>IFERROR(VLOOKUP(C222,SETEMBRO!B:F,3,0),"0,00")</f>
        <v>4565.7299999999996</v>
      </c>
      <c r="K222" s="12">
        <f t="shared" si="7"/>
        <v>3821.8599999999997</v>
      </c>
      <c r="L222" s="39">
        <f>IFERROR(VLOOKUP(C222,SETEMBRO!B:H,7,0),"0,00")</f>
        <v>743.87</v>
      </c>
      <c r="M222" s="28" t="str">
        <f>IFERROR(VLOOKUP(C222,FÉRIAS!C:D,2,0),"")</f>
        <v/>
      </c>
      <c r="N222" s="23" t="str">
        <f>IFERROR(VLOOKUP(C222,Plan2!B:C,2,0),"")</f>
        <v/>
      </c>
    </row>
    <row r="223" spans="2:14" s="23" customFormat="1">
      <c r="B223" s="16">
        <f t="shared" si="8"/>
        <v>215</v>
      </c>
      <c r="C223" s="32">
        <v>2382</v>
      </c>
      <c r="D223" s="33" t="s">
        <v>139</v>
      </c>
      <c r="E223" s="16" t="str">
        <f>IFERROR(VLOOKUP(C223,SRA!B:T,8,0),"")</f>
        <v>CLT</v>
      </c>
      <c r="F223" s="22" t="s">
        <v>502</v>
      </c>
      <c r="G223" s="16" t="str">
        <f>IFERROR(VLOOKUP(C223,SRA!B:T,5,0),"")</f>
        <v>FARMACEUTICO IND</v>
      </c>
      <c r="H223" s="12">
        <f>IFERROR(VLOOKUP(C223,SRA!B:T,18,0),"")</f>
        <v>5191.91</v>
      </c>
      <c r="I223" s="12">
        <f>IFERROR(VLOOKUP(C223,SRA!B:T,19,0),"")</f>
        <v>6657.79</v>
      </c>
      <c r="J223" s="39">
        <f>IFERROR(VLOOKUP(C223,SETEMBRO!B:F,3,0),"0,00")</f>
        <v>11849.7</v>
      </c>
      <c r="K223" s="12">
        <f t="shared" si="7"/>
        <v>3906.9300000000003</v>
      </c>
      <c r="L223" s="39">
        <f>IFERROR(VLOOKUP(C223,SETEMBRO!B:H,7,0),"0,00")</f>
        <v>7942.77</v>
      </c>
      <c r="M223" s="28" t="str">
        <f>IFERROR(VLOOKUP(C223,FÉRIAS!C:D,2,0),"")</f>
        <v/>
      </c>
      <c r="N223" s="23" t="str">
        <f>IFERROR(VLOOKUP(C223,Plan2!B:C,2,0),"")</f>
        <v/>
      </c>
    </row>
    <row r="224" spans="2:14" s="23" customFormat="1">
      <c r="B224" s="16">
        <f t="shared" si="8"/>
        <v>216</v>
      </c>
      <c r="C224" s="32">
        <v>2384</v>
      </c>
      <c r="D224" s="33" t="s">
        <v>140</v>
      </c>
      <c r="E224" s="16" t="str">
        <f>IFERROR(VLOOKUP(C224,SRA!B:T,8,0),"")</f>
        <v>CLT</v>
      </c>
      <c r="F224" s="22" t="s">
        <v>502</v>
      </c>
      <c r="G224" s="16" t="str">
        <f>IFERROR(VLOOKUP(C224,SRA!B:T,5,0),"")</f>
        <v>TEC.EM QUALIDADE IND</v>
      </c>
      <c r="H224" s="12">
        <f>IFERROR(VLOOKUP(C224,SRA!B:T,18,0),"")</f>
        <v>1714.22</v>
      </c>
      <c r="I224" s="12">
        <f>IFERROR(VLOOKUP(C224,SRA!B:T,19,0),"")</f>
        <v>0</v>
      </c>
      <c r="J224" s="39">
        <f>IFERROR(VLOOKUP(C224,SETEMBRO!B:F,3,0),"0,00")</f>
        <v>2117.5500000000002</v>
      </c>
      <c r="K224" s="12">
        <f t="shared" si="7"/>
        <v>237.30999999999995</v>
      </c>
      <c r="L224" s="39">
        <f>IFERROR(VLOOKUP(C224,SETEMBRO!B:H,7,0),"0,00")</f>
        <v>1880.2400000000002</v>
      </c>
      <c r="M224" s="28" t="str">
        <f>IFERROR(VLOOKUP(C224,FÉRIAS!C:D,2,0),"")</f>
        <v/>
      </c>
      <c r="N224" s="23" t="str">
        <f>IFERROR(VLOOKUP(C224,Plan2!B:C,2,0),"")</f>
        <v/>
      </c>
    </row>
    <row r="225" spans="2:14" s="23" customFormat="1">
      <c r="B225" s="16">
        <f t="shared" si="8"/>
        <v>217</v>
      </c>
      <c r="C225" s="32">
        <v>2392</v>
      </c>
      <c r="D225" s="33" t="s">
        <v>141</v>
      </c>
      <c r="E225" s="16" t="str">
        <f>IFERROR(VLOOKUP(C225,SRA!B:T,8,0),"")</f>
        <v>CLT</v>
      </c>
      <c r="F225" s="22" t="s">
        <v>516</v>
      </c>
      <c r="G225" s="16" t="str">
        <f>IFERROR(VLOOKUP(C225,SRA!B:T,5,0),"")</f>
        <v>TEC UTI TRA EFLUENTE</v>
      </c>
      <c r="H225" s="12">
        <f>IFERROR(VLOOKUP(C225,SRA!B:T,18,0),"")</f>
        <v>1714.22</v>
      </c>
      <c r="I225" s="12">
        <f>IFERROR(VLOOKUP(C225,SRA!B:T,19,0),"")</f>
        <v>2312.9499999999998</v>
      </c>
      <c r="J225" s="39">
        <f>IFERROR(VLOOKUP(C225,SETEMBRO!B:F,3,0),"0,00")</f>
        <v>11040.5</v>
      </c>
      <c r="K225" s="12">
        <f t="shared" si="7"/>
        <v>9621.5</v>
      </c>
      <c r="L225" s="39">
        <f>IFERROR(VLOOKUP(C225,SETEMBRO!B:H,7,0),"0,00")</f>
        <v>1419</v>
      </c>
      <c r="M225" s="28" t="str">
        <f>IFERROR(VLOOKUP(C225,FÉRIAS!C:D,2,0),"")</f>
        <v>KLEYTON DA SILVA A PEREIRA</v>
      </c>
      <c r="N225" s="23" t="str">
        <f>IFERROR(VLOOKUP(C225,Plan2!B:C,2,0),"")</f>
        <v/>
      </c>
    </row>
    <row r="226" spans="2:14" s="23" customFormat="1">
      <c r="B226" s="16">
        <f t="shared" si="8"/>
        <v>218</v>
      </c>
      <c r="C226" s="22">
        <v>2406</v>
      </c>
      <c r="D226" s="33" t="s">
        <v>142</v>
      </c>
      <c r="E226" s="16" t="str">
        <f>IFERROR(VLOOKUP(C226,SRA!B:T,8,0),"")</f>
        <v>CLT</v>
      </c>
      <c r="F226" s="22" t="s">
        <v>502</v>
      </c>
      <c r="G226" s="16" t="str">
        <f>IFERROR(VLOOKUP(C226,SRA!B:T,5,0),"")</f>
        <v>OP. DE PROD. IND.</v>
      </c>
      <c r="H226" s="12">
        <f>IFERROR(VLOOKUP(C226,SRA!B:T,18,0),"")</f>
        <v>1348.79</v>
      </c>
      <c r="I226" s="12">
        <f>IFERROR(VLOOKUP(C226,SRA!B:T,19,0),"")</f>
        <v>0</v>
      </c>
      <c r="J226" s="39">
        <f>IFERROR(VLOOKUP(C226,SETEMBRO!B:F,3,0),"0,00")</f>
        <v>1706.64</v>
      </c>
      <c r="K226" s="12">
        <f t="shared" si="7"/>
        <v>715.41000000000008</v>
      </c>
      <c r="L226" s="39">
        <f>IFERROR(VLOOKUP(C226,SETEMBRO!B:H,7,0),"0,00")</f>
        <v>991.23</v>
      </c>
      <c r="M226" s="28" t="str">
        <f>IFERROR(VLOOKUP(C226,FÉRIAS!C:D,2,0),"")</f>
        <v/>
      </c>
      <c r="N226" s="23" t="str">
        <f>IFERROR(VLOOKUP(C226,Plan2!B:C,2,0),"")</f>
        <v/>
      </c>
    </row>
    <row r="227" spans="2:14" s="23" customFormat="1">
      <c r="B227" s="16">
        <f t="shared" si="8"/>
        <v>219</v>
      </c>
      <c r="C227" s="32">
        <v>2414</v>
      </c>
      <c r="D227" s="33" t="s">
        <v>143</v>
      </c>
      <c r="E227" s="16" t="str">
        <f>IFERROR(VLOOKUP(C227,SRA!B:T,8,0),"")</f>
        <v>CLT</v>
      </c>
      <c r="F227" s="22" t="s">
        <v>502</v>
      </c>
      <c r="G227" s="16" t="str">
        <f>IFERROR(VLOOKUP(C227,SRA!B:T,5,0),"")</f>
        <v>OP. DE PROD. IND.</v>
      </c>
      <c r="H227" s="12">
        <f>IFERROR(VLOOKUP(C227,SRA!B:T,18,0),"")</f>
        <v>1223.3900000000001</v>
      </c>
      <c r="I227" s="12">
        <f>IFERROR(VLOOKUP(C227,SRA!B:T,19,0),"")</f>
        <v>0</v>
      </c>
      <c r="J227" s="39">
        <f>IFERROR(VLOOKUP(C227,SETEMBRO!B:F,3,0),"0,00")</f>
        <v>1223.3900000000001</v>
      </c>
      <c r="K227" s="12">
        <f t="shared" si="7"/>
        <v>575.36000000000013</v>
      </c>
      <c r="L227" s="39">
        <f>IFERROR(VLOOKUP(C227,SETEMBRO!B:H,7,0),"0,00")</f>
        <v>648.03</v>
      </c>
      <c r="M227" s="28" t="str">
        <f>IFERROR(VLOOKUP(C227,FÉRIAS!C:D,2,0),"")</f>
        <v/>
      </c>
      <c r="N227" s="23" t="str">
        <f>IFERROR(VLOOKUP(C227,Plan2!B:C,2,0),"")</f>
        <v/>
      </c>
    </row>
    <row r="228" spans="2:14" s="23" customFormat="1">
      <c r="B228" s="16">
        <f t="shared" si="8"/>
        <v>220</v>
      </c>
      <c r="C228" s="32">
        <v>2415</v>
      </c>
      <c r="D228" s="33" t="s">
        <v>144</v>
      </c>
      <c r="E228" s="16" t="str">
        <f>IFERROR(VLOOKUP(C228,SRA!B:T,8,0),"")</f>
        <v>CLT</v>
      </c>
      <c r="F228" s="22" t="s">
        <v>502</v>
      </c>
      <c r="G228" s="16" t="str">
        <f>IFERROR(VLOOKUP(C228,SRA!B:T,5,0),"")</f>
        <v>FARMACEUTICO IND</v>
      </c>
      <c r="H228" s="12">
        <f>IFERROR(VLOOKUP(C228,SRA!B:T,18,0),"")</f>
        <v>5191.91</v>
      </c>
      <c r="I228" s="12">
        <f>IFERROR(VLOOKUP(C228,SRA!B:T,19,0),"")</f>
        <v>6657.79</v>
      </c>
      <c r="J228" s="39">
        <f>IFERROR(VLOOKUP(C228,SETEMBRO!B:F,3,0),"0,00")</f>
        <v>11889.32</v>
      </c>
      <c r="K228" s="12">
        <f t="shared" si="7"/>
        <v>3006.869999999999</v>
      </c>
      <c r="L228" s="39">
        <f>IFERROR(VLOOKUP(C228,SETEMBRO!B:H,7,0),"0,00")</f>
        <v>8882.4500000000007</v>
      </c>
      <c r="M228" s="28" t="str">
        <f>IFERROR(VLOOKUP(C228,FÉRIAS!C:D,2,0),"")</f>
        <v/>
      </c>
      <c r="N228" s="23" t="str">
        <f>IFERROR(VLOOKUP(C228,Plan2!B:C,2,0),"")</f>
        <v/>
      </c>
    </row>
    <row r="229" spans="2:14" s="23" customFormat="1">
      <c r="B229" s="16">
        <f t="shared" si="8"/>
        <v>221</v>
      </c>
      <c r="C229" s="32">
        <v>2417</v>
      </c>
      <c r="D229" s="33" t="s">
        <v>145</v>
      </c>
      <c r="E229" s="16" t="str">
        <f>IFERROR(VLOOKUP(C229,SRA!B:T,8,0),"")</f>
        <v>CLT</v>
      </c>
      <c r="F229" s="22" t="s">
        <v>502</v>
      </c>
      <c r="G229" s="16" t="str">
        <f>IFERROR(VLOOKUP(C229,SRA!B:T,5,0),"")</f>
        <v>OP. DE PROD. IND.</v>
      </c>
      <c r="H229" s="12">
        <f>IFERROR(VLOOKUP(C229,SRA!B:T,18,0),"")</f>
        <v>1487.05</v>
      </c>
      <c r="I229" s="12">
        <f>IFERROR(VLOOKUP(C229,SRA!B:T,19,0),"")</f>
        <v>0</v>
      </c>
      <c r="J229" s="39">
        <f>IFERROR(VLOOKUP(C229,SETEMBRO!B:F,3,0),"0,00")</f>
        <v>1487.05</v>
      </c>
      <c r="K229" s="12">
        <f t="shared" si="7"/>
        <v>457.34999999999991</v>
      </c>
      <c r="L229" s="39">
        <f>IFERROR(VLOOKUP(C229,SETEMBRO!B:H,7,0),"0,00")</f>
        <v>1029.7</v>
      </c>
      <c r="M229" s="28" t="str">
        <f>IFERROR(VLOOKUP(C229,FÉRIAS!C:D,2,0),"")</f>
        <v/>
      </c>
      <c r="N229" s="23" t="str">
        <f>IFERROR(VLOOKUP(C229,Plan2!B:C,2,0),"")</f>
        <v/>
      </c>
    </row>
    <row r="230" spans="2:14" s="23" customFormat="1">
      <c r="B230" s="16">
        <f t="shared" si="8"/>
        <v>222</v>
      </c>
      <c r="C230" s="32">
        <v>2420</v>
      </c>
      <c r="D230" s="33" t="s">
        <v>146</v>
      </c>
      <c r="E230" s="16" t="str">
        <f>IFERROR(VLOOKUP(C230,SRA!B:T,8,0),"")</f>
        <v>CLT</v>
      </c>
      <c r="F230" s="22" t="s">
        <v>516</v>
      </c>
      <c r="G230" s="16" t="str">
        <f>IFERROR(VLOOKUP(C230,SRA!B:T,5,0),"")</f>
        <v>FARMACEUTICO IND</v>
      </c>
      <c r="H230" s="12">
        <f>IFERROR(VLOOKUP(C230,SRA!B:T,18,0),"")</f>
        <v>5191.91</v>
      </c>
      <c r="I230" s="12">
        <f>IFERROR(VLOOKUP(C230,SRA!B:T,19,0),"")</f>
        <v>6657.79</v>
      </c>
      <c r="J230" s="39">
        <f>IFERROR(VLOOKUP(C230,SETEMBRO!B:F,3,0),"0,00")</f>
        <v>12839.93</v>
      </c>
      <c r="K230" s="12">
        <f t="shared" si="7"/>
        <v>4895.99</v>
      </c>
      <c r="L230" s="39">
        <f>IFERROR(VLOOKUP(C230,SETEMBRO!B:H,7,0),"0,00")</f>
        <v>7943.9400000000005</v>
      </c>
      <c r="M230" s="28" t="str">
        <f>IFERROR(VLOOKUP(C230,FÉRIAS!C:D,2,0),"")</f>
        <v>TEREZA RAQUEL F ALMEIDA</v>
      </c>
      <c r="N230" s="23" t="str">
        <f>IFERROR(VLOOKUP(C230,Plan2!B:C,2,0),"")</f>
        <v/>
      </c>
    </row>
    <row r="231" spans="2:14" s="23" customFormat="1">
      <c r="B231" s="16">
        <f t="shared" si="8"/>
        <v>223</v>
      </c>
      <c r="C231" s="32">
        <v>2421</v>
      </c>
      <c r="D231" s="33" t="s">
        <v>147</v>
      </c>
      <c r="E231" s="16" t="str">
        <f>IFERROR(VLOOKUP(C231,SRA!B:T,8,0),"")</f>
        <v>CLT</v>
      </c>
      <c r="F231" s="22" t="s">
        <v>502</v>
      </c>
      <c r="G231" s="16" t="str">
        <f>IFERROR(VLOOKUP(C231,SRA!B:T,5,0),"")</f>
        <v>ANALISTA EM RH</v>
      </c>
      <c r="H231" s="12">
        <f>IFERROR(VLOOKUP(C231,SRA!B:T,18,0),"")</f>
        <v>3288.3</v>
      </c>
      <c r="I231" s="12">
        <f>IFERROR(VLOOKUP(C231,SRA!B:T,19,0),"")</f>
        <v>2312.9499999999998</v>
      </c>
      <c r="J231" s="39">
        <f>IFERROR(VLOOKUP(C231,SETEMBRO!B:F,3,0),"0,00")</f>
        <v>6845.97</v>
      </c>
      <c r="K231" s="12">
        <f t="shared" si="7"/>
        <v>6415.01</v>
      </c>
      <c r="L231" s="39">
        <f>IFERROR(VLOOKUP(C231,SETEMBRO!B:H,7,0),"0,00")</f>
        <v>430.96</v>
      </c>
      <c r="M231" s="28" t="str">
        <f>IFERROR(VLOOKUP(C231,FÉRIAS!C:D,2,0),"")</f>
        <v/>
      </c>
      <c r="N231" s="23" t="str">
        <f>IFERROR(VLOOKUP(C231,Plan2!B:C,2,0),"")</f>
        <v/>
      </c>
    </row>
    <row r="232" spans="2:14" s="23" customFormat="1">
      <c r="B232" s="16">
        <f t="shared" si="8"/>
        <v>224</v>
      </c>
      <c r="C232" s="32">
        <v>2437</v>
      </c>
      <c r="D232" s="33" t="s">
        <v>148</v>
      </c>
      <c r="E232" s="16" t="str">
        <f>IFERROR(VLOOKUP(C232,SRA!B:T,8,0),"")</f>
        <v>CLT</v>
      </c>
      <c r="F232" s="22" t="s">
        <v>502</v>
      </c>
      <c r="G232" s="16" t="str">
        <f>IFERROR(VLOOKUP(C232,SRA!B:T,5,0),"")</f>
        <v>TEC.EM QUALIDADE IND</v>
      </c>
      <c r="H232" s="12">
        <f>IFERROR(VLOOKUP(C232,SRA!B:T,18,0),"")</f>
        <v>1714.22</v>
      </c>
      <c r="I232" s="12">
        <f>IFERROR(VLOOKUP(C232,SRA!B:T,19,0),"")</f>
        <v>0</v>
      </c>
      <c r="J232" s="39">
        <f>IFERROR(VLOOKUP(C232,SETEMBRO!B:F,3,0),"0,00")</f>
        <v>1714.22</v>
      </c>
      <c r="K232" s="12">
        <f t="shared" si="7"/>
        <v>381.03999999999996</v>
      </c>
      <c r="L232" s="39">
        <f>IFERROR(VLOOKUP(C232,SETEMBRO!B:H,7,0),"0,00")</f>
        <v>1333.18</v>
      </c>
      <c r="M232" s="28" t="str">
        <f>IFERROR(VLOOKUP(C232,FÉRIAS!C:D,2,0),"")</f>
        <v/>
      </c>
      <c r="N232" s="23" t="str">
        <f>IFERROR(VLOOKUP(C232,Plan2!B:C,2,0),"")</f>
        <v/>
      </c>
    </row>
    <row r="233" spans="2:14" s="23" customFormat="1">
      <c r="B233" s="16">
        <f t="shared" si="8"/>
        <v>225</v>
      </c>
      <c r="C233" s="32">
        <v>2440</v>
      </c>
      <c r="D233" s="33" t="s">
        <v>149</v>
      </c>
      <c r="E233" s="16" t="str">
        <f>IFERROR(VLOOKUP(C233,SRA!B:T,8,0),"")</f>
        <v>CLT</v>
      </c>
      <c r="F233" s="22" t="s">
        <v>502</v>
      </c>
      <c r="G233" s="16" t="str">
        <f>IFERROR(VLOOKUP(C233,SRA!B:T,5,0),"")</f>
        <v>OP. DE PROD. IND.</v>
      </c>
      <c r="H233" s="12">
        <f>IFERROR(VLOOKUP(C233,SRA!B:T,18,0),"")</f>
        <v>1487.05</v>
      </c>
      <c r="I233" s="12">
        <f>IFERROR(VLOOKUP(C233,SRA!B:T,19,0),"")</f>
        <v>1284.97</v>
      </c>
      <c r="J233" s="39">
        <f>IFERROR(VLOOKUP(C233,SETEMBRO!B:F,3,0),"0,00")</f>
        <v>2783.44</v>
      </c>
      <c r="K233" s="12">
        <f t="shared" si="7"/>
        <v>909.32000000000016</v>
      </c>
      <c r="L233" s="39">
        <f>IFERROR(VLOOKUP(C233,SETEMBRO!B:H,7,0),"0,00")</f>
        <v>1874.12</v>
      </c>
      <c r="M233" s="28" t="str">
        <f>IFERROR(VLOOKUP(C233,FÉRIAS!C:D,2,0),"")</f>
        <v/>
      </c>
      <c r="N233" s="23" t="str">
        <f>IFERROR(VLOOKUP(C233,Plan2!B:C,2,0),"")</f>
        <v/>
      </c>
    </row>
    <row r="234" spans="2:14" s="23" customFormat="1">
      <c r="B234" s="16">
        <f t="shared" si="8"/>
        <v>226</v>
      </c>
      <c r="C234" s="32">
        <v>2443</v>
      </c>
      <c r="D234" s="33" t="s">
        <v>538</v>
      </c>
      <c r="E234" s="16" t="str">
        <f>IFERROR(VLOOKUP(C234,SRA!B:T,8,0),"")</f>
        <v>CLT</v>
      </c>
      <c r="F234" s="22" t="s">
        <v>502</v>
      </c>
      <c r="G234" s="16" t="str">
        <f>IFERROR(VLOOKUP(C234,SRA!B:T,5,0),"")</f>
        <v>OP. DE PROD. IND.</v>
      </c>
      <c r="H234" s="12">
        <f>IFERROR(VLOOKUP(C234,SRA!B:T,18,0),"")</f>
        <v>1487.05</v>
      </c>
      <c r="I234" s="12">
        <f>IFERROR(VLOOKUP(C234,SRA!B:T,19,0),"")</f>
        <v>0</v>
      </c>
      <c r="J234" s="39">
        <f>IFERROR(VLOOKUP(C234,SETEMBRO!B:F,3,0),"0,00")</f>
        <v>1844.9</v>
      </c>
      <c r="K234" s="12">
        <f t="shared" si="7"/>
        <v>435.7800000000002</v>
      </c>
      <c r="L234" s="39">
        <f>IFERROR(VLOOKUP(C234,SETEMBRO!B:H,7,0),"0,00")</f>
        <v>1409.12</v>
      </c>
      <c r="M234" s="28" t="str">
        <f>IFERROR(VLOOKUP(C234,FÉRIAS!C:D,2,0),"")</f>
        <v/>
      </c>
      <c r="N234" s="23" t="str">
        <f>IFERROR(VLOOKUP(C234,Plan2!B:C,2,0),"")</f>
        <v/>
      </c>
    </row>
    <row r="235" spans="2:14" s="23" customFormat="1">
      <c r="B235" s="16">
        <f t="shared" si="8"/>
        <v>227</v>
      </c>
      <c r="C235" s="32">
        <v>2448</v>
      </c>
      <c r="D235" s="33" t="s">
        <v>150</v>
      </c>
      <c r="E235" s="16" t="str">
        <f>IFERROR(VLOOKUP(C235,SRA!B:T,8,0),"")</f>
        <v>CLT</v>
      </c>
      <c r="F235" s="22" t="s">
        <v>502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1284.97</v>
      </c>
      <c r="J235" s="39">
        <f>IFERROR(VLOOKUP(C235,SETEMBRO!B:F,3,0),"0,00")</f>
        <v>3850.92</v>
      </c>
      <c r="K235" s="12">
        <f t="shared" si="7"/>
        <v>1209.48</v>
      </c>
      <c r="L235" s="39">
        <f>IFERROR(VLOOKUP(C235,SETEMBRO!B:H,7,0),"0,00")</f>
        <v>2641.44</v>
      </c>
      <c r="M235" s="28" t="str">
        <f>IFERROR(VLOOKUP(C235,FÉRIAS!C:D,2,0),"")</f>
        <v/>
      </c>
      <c r="N235" s="23" t="str">
        <f>IFERROR(VLOOKUP(C235,Plan2!B:C,2,0),"")</f>
        <v/>
      </c>
    </row>
    <row r="236" spans="2:14" s="23" customFormat="1">
      <c r="B236" s="16">
        <f t="shared" si="8"/>
        <v>228</v>
      </c>
      <c r="C236" s="32">
        <v>2451</v>
      </c>
      <c r="D236" s="33" t="s">
        <v>151</v>
      </c>
      <c r="E236" s="16" t="str">
        <f>IFERROR(VLOOKUP(C236,SRA!B:T,8,0),"")</f>
        <v>CLT</v>
      </c>
      <c r="F236" s="22" t="s">
        <v>502</v>
      </c>
      <c r="G236" s="16" t="str">
        <f>IFERROR(VLOOKUP(C236,SRA!B:T,5,0),"")</f>
        <v>OP. DE PROD. IND.</v>
      </c>
      <c r="H236" s="12">
        <f>IFERROR(VLOOKUP(C236,SRA!B:T,18,0),"")</f>
        <v>1487.05</v>
      </c>
      <c r="I236" s="12">
        <f>IFERROR(VLOOKUP(C236,SRA!B:T,19,0),"")</f>
        <v>0</v>
      </c>
      <c r="J236" s="39">
        <f>IFERROR(VLOOKUP(C236,SETEMBRO!B:F,3,0),"0,00")</f>
        <v>1982.51</v>
      </c>
      <c r="K236" s="12">
        <f t="shared" si="7"/>
        <v>224.01</v>
      </c>
      <c r="L236" s="39">
        <f>IFERROR(VLOOKUP(C236,SETEMBRO!B:H,7,0),"0,00")</f>
        <v>1758.5</v>
      </c>
      <c r="M236" s="28" t="str">
        <f>IFERROR(VLOOKUP(C236,FÉRIAS!C:D,2,0),"")</f>
        <v/>
      </c>
      <c r="N236" s="23" t="str">
        <f>IFERROR(VLOOKUP(C236,Plan2!B:C,2,0),"")</f>
        <v/>
      </c>
    </row>
    <row r="237" spans="2:14" s="23" customFormat="1">
      <c r="B237" s="16">
        <f t="shared" si="8"/>
        <v>229</v>
      </c>
      <c r="C237" s="32">
        <v>2460</v>
      </c>
      <c r="D237" s="33" t="s">
        <v>152</v>
      </c>
      <c r="E237" s="16" t="str">
        <f>IFERROR(VLOOKUP(C237,SRA!B:T,8,0),"")</f>
        <v>CLT</v>
      </c>
      <c r="F237" s="22" t="s">
        <v>502</v>
      </c>
      <c r="G237" s="16" t="str">
        <f>IFERROR(VLOOKUP(C237,SRA!B:T,5,0),"")</f>
        <v>OP. DE PROD. IND.</v>
      </c>
      <c r="H237" s="12">
        <f>IFERROR(VLOOKUP(C237,SRA!B:T,18,0),"")</f>
        <v>1487.05</v>
      </c>
      <c r="I237" s="12">
        <f>IFERROR(VLOOKUP(C237,SRA!B:T,19,0),"")</f>
        <v>0</v>
      </c>
      <c r="J237" s="39">
        <f>IFERROR(VLOOKUP(C237,SETEMBRO!B:F,3,0),"0,00")</f>
        <v>1901.37</v>
      </c>
      <c r="K237" s="12">
        <f t="shared" si="7"/>
        <v>628.30999999999995</v>
      </c>
      <c r="L237" s="39">
        <f>IFERROR(VLOOKUP(C237,SETEMBRO!B:H,7,0),"0,00")</f>
        <v>1273.06</v>
      </c>
      <c r="M237" s="28" t="str">
        <f>IFERROR(VLOOKUP(C237,FÉRIAS!C:D,2,0),"")</f>
        <v/>
      </c>
      <c r="N237" s="23" t="str">
        <f>IFERROR(VLOOKUP(C237,Plan2!B:C,2,0),"")</f>
        <v/>
      </c>
    </row>
    <row r="238" spans="2:14" s="23" customFormat="1">
      <c r="B238" s="16">
        <f t="shared" si="8"/>
        <v>230</v>
      </c>
      <c r="C238" s="32">
        <v>2468</v>
      </c>
      <c r="D238" s="33" t="s">
        <v>153</v>
      </c>
      <c r="E238" s="16" t="str">
        <f>IFERROR(VLOOKUP(C238,SRA!B:T,8,0),"")</f>
        <v>CLT</v>
      </c>
      <c r="F238" s="22" t="s">
        <v>502</v>
      </c>
      <c r="G238" s="16" t="str">
        <f>IFERROR(VLOOKUP(C238,SRA!B:T,5,0),"")</f>
        <v>TEC. EM ADM. E FIN.</v>
      </c>
      <c r="H238" s="12">
        <f>IFERROR(VLOOKUP(C238,SRA!B:T,18,0),"")</f>
        <v>1799.95</v>
      </c>
      <c r="I238" s="12">
        <f>IFERROR(VLOOKUP(C238,SRA!B:T,19,0),"")</f>
        <v>5792.95</v>
      </c>
      <c r="J238" s="39">
        <f>IFERROR(VLOOKUP(C238,SETEMBRO!B:F,3,0),"0,00")</f>
        <v>7894.28</v>
      </c>
      <c r="K238" s="12">
        <f t="shared" si="7"/>
        <v>3825.9299999999994</v>
      </c>
      <c r="L238" s="39">
        <f>IFERROR(VLOOKUP(C238,SETEMBRO!B:H,7,0),"0,00")</f>
        <v>4068.3500000000004</v>
      </c>
      <c r="M238" s="28" t="str">
        <f>IFERROR(VLOOKUP(C238,FÉRIAS!C:D,2,0),"")</f>
        <v/>
      </c>
      <c r="N238" s="23" t="str">
        <f>IFERROR(VLOOKUP(C238,Plan2!B:C,2,0),"")</f>
        <v/>
      </c>
    </row>
    <row r="239" spans="2:14" s="23" customFormat="1">
      <c r="B239" s="16">
        <f t="shared" si="8"/>
        <v>231</v>
      </c>
      <c r="C239" s="32">
        <v>2474</v>
      </c>
      <c r="D239" s="33" t="s">
        <v>154</v>
      </c>
      <c r="E239" s="16" t="str">
        <f>IFERROR(VLOOKUP(C239,SRA!B:T,8,0),"")</f>
        <v>CLT</v>
      </c>
      <c r="F239" s="22" t="s">
        <v>502</v>
      </c>
      <c r="G239" s="16" t="str">
        <f>IFERROR(VLOOKUP(C239,SRA!B:T,5,0),"")</f>
        <v>FARMACEUTICO IND</v>
      </c>
      <c r="H239" s="12">
        <f>IFERROR(VLOOKUP(C239,SRA!B:T,18,0),"")</f>
        <v>5191.91</v>
      </c>
      <c r="I239" s="12">
        <f>IFERROR(VLOOKUP(C239,SRA!B:T,19,0),"")</f>
        <v>7245.23</v>
      </c>
      <c r="J239" s="39">
        <f>IFERROR(VLOOKUP(C239,SETEMBRO!B:F,3,0),"0,00")</f>
        <v>12738.52</v>
      </c>
      <c r="K239" s="12">
        <f t="shared" si="7"/>
        <v>3760.8600000000006</v>
      </c>
      <c r="L239" s="39">
        <f>IFERROR(VLOOKUP(C239,SETEMBRO!B:H,7,0),"0,00")</f>
        <v>8977.66</v>
      </c>
      <c r="M239" s="28" t="str">
        <f>IFERROR(VLOOKUP(C239,FÉRIAS!C:D,2,0),"")</f>
        <v/>
      </c>
      <c r="N239" s="23" t="str">
        <f>IFERROR(VLOOKUP(C239,Plan2!B:C,2,0),"")</f>
        <v/>
      </c>
    </row>
    <row r="240" spans="2:14" s="23" customFormat="1">
      <c r="B240" s="16">
        <f t="shared" si="8"/>
        <v>232</v>
      </c>
      <c r="C240" s="32">
        <v>2478</v>
      </c>
      <c r="D240" s="33" t="s">
        <v>446</v>
      </c>
      <c r="E240" s="16" t="str">
        <f>IFERROR(VLOOKUP(C240,SRA!B:T,8,0),"")</f>
        <v>CLT</v>
      </c>
      <c r="F240" s="22" t="s">
        <v>502</v>
      </c>
      <c r="G240" s="16" t="str">
        <f>IFERROR(VLOOKUP(C240,SRA!B:T,5,0),"")</f>
        <v>ANA ASS FARMACEUTICA</v>
      </c>
      <c r="H240" s="12">
        <f>IFERROR(VLOOKUP(C240,SRA!B:T,18,0),"")</f>
        <v>4626.9799999999996</v>
      </c>
      <c r="I240" s="12">
        <f>IFERROR(VLOOKUP(C240,SRA!B:T,19,0),"")</f>
        <v>0</v>
      </c>
      <c r="J240" s="39">
        <f>IFERROR(VLOOKUP(C240,SETEMBRO!B:F,3,0),"0,00")</f>
        <v>4626.9799999999996</v>
      </c>
      <c r="K240" s="12">
        <f t="shared" si="7"/>
        <v>935.72999999999956</v>
      </c>
      <c r="L240" s="39">
        <f>IFERROR(VLOOKUP(C240,SETEMBRO!B:H,7,0),"0,00")</f>
        <v>3691.25</v>
      </c>
      <c r="M240" s="28" t="str">
        <f>IFERROR(VLOOKUP(C240,FÉRIAS!C:D,2,0),"")</f>
        <v/>
      </c>
      <c r="N240" s="23" t="str">
        <f>IFERROR(VLOOKUP(C240,Plan2!B:C,2,0),"")</f>
        <v/>
      </c>
    </row>
    <row r="241" spans="2:14" s="23" customFormat="1">
      <c r="B241" s="16">
        <f t="shared" si="8"/>
        <v>233</v>
      </c>
      <c r="C241" s="32">
        <v>2481</v>
      </c>
      <c r="D241" s="33" t="s">
        <v>419</v>
      </c>
      <c r="E241" s="16" t="str">
        <f>IFERROR(VLOOKUP(C241,SRA!B:T,8,0),"")</f>
        <v>CLT</v>
      </c>
      <c r="F241" s="22" t="s">
        <v>502</v>
      </c>
      <c r="G241" s="16" t="str">
        <f>IFERROR(VLOOKUP(C241,SRA!B:T,5,0),"")</f>
        <v>ANA ASS FARMACEUTICA</v>
      </c>
      <c r="H241" s="12">
        <f>IFERROR(VLOOKUP(C241,SRA!B:T,18,0),"")</f>
        <v>4626.9799999999996</v>
      </c>
      <c r="I241" s="12">
        <f>IFERROR(VLOOKUP(C241,SRA!B:T,19,0),"")</f>
        <v>0</v>
      </c>
      <c r="J241" s="39">
        <f>IFERROR(VLOOKUP(C241,SETEMBRO!B:F,3,0),"0,00")</f>
        <v>4626.9799999999996</v>
      </c>
      <c r="K241" s="12">
        <f t="shared" si="7"/>
        <v>1117.6499999999996</v>
      </c>
      <c r="L241" s="39">
        <f>IFERROR(VLOOKUP(C241,SETEMBRO!B:H,7,0),"0,00")</f>
        <v>3509.33</v>
      </c>
      <c r="M241" s="28" t="str">
        <f>IFERROR(VLOOKUP(C241,FÉRIAS!C:D,2,0),"")</f>
        <v/>
      </c>
      <c r="N241" s="23" t="str">
        <f>IFERROR(VLOOKUP(C241,Plan2!B:C,2,0),"")</f>
        <v/>
      </c>
    </row>
    <row r="242" spans="2:14" s="23" customFormat="1">
      <c r="B242" s="16">
        <f t="shared" si="8"/>
        <v>234</v>
      </c>
      <c r="C242" s="32">
        <v>2484</v>
      </c>
      <c r="D242" s="33" t="s">
        <v>439</v>
      </c>
      <c r="E242" s="16" t="str">
        <f>IFERROR(VLOOKUP(C242,SRA!B:T,8,0),"")</f>
        <v>CLT</v>
      </c>
      <c r="F242" s="22" t="s">
        <v>502</v>
      </c>
      <c r="G242" s="16" t="str">
        <f>IFERROR(VLOOKUP(C242,SRA!B:T,5,0),"")</f>
        <v>ANA ASS FARMACEUTICA</v>
      </c>
      <c r="H242" s="12">
        <f>IFERROR(VLOOKUP(C242,SRA!B:T,18,0),"")</f>
        <v>4858.32</v>
      </c>
      <c r="I242" s="12">
        <f>IFERROR(VLOOKUP(C242,SRA!B:T,19,0),"")</f>
        <v>0</v>
      </c>
      <c r="J242" s="39">
        <f>IFERROR(VLOOKUP(C242,SETEMBRO!B:F,3,0),"0,00")</f>
        <v>4858.32</v>
      </c>
      <c r="K242" s="12">
        <f t="shared" si="7"/>
        <v>1480.9899999999998</v>
      </c>
      <c r="L242" s="39">
        <f>IFERROR(VLOOKUP(C242,SETEMBRO!B:H,7,0),"0,00")</f>
        <v>3377.33</v>
      </c>
      <c r="M242" s="28" t="str">
        <f>IFERROR(VLOOKUP(C242,FÉRIAS!C:D,2,0),"")</f>
        <v/>
      </c>
      <c r="N242" s="23" t="str">
        <f>IFERROR(VLOOKUP(C242,Plan2!B:C,2,0),"")</f>
        <v/>
      </c>
    </row>
    <row r="243" spans="2:14" s="23" customFormat="1">
      <c r="B243" s="16">
        <f t="shared" si="8"/>
        <v>235</v>
      </c>
      <c r="C243" s="32">
        <v>2490</v>
      </c>
      <c r="D243" s="33" t="s">
        <v>155</v>
      </c>
      <c r="E243" s="16" t="str">
        <f>IFERROR(VLOOKUP(C243,SRA!B:T,8,0),"")</f>
        <v>CLT</v>
      </c>
      <c r="F243" s="22" t="s">
        <v>531</v>
      </c>
      <c r="G243" s="16" t="str">
        <f>IFERROR(VLOOKUP(C243,SRA!B:T,5,0),"")</f>
        <v>TEC. EM ADM. E FIN.</v>
      </c>
      <c r="H243" s="12">
        <f>IFERROR(VLOOKUP(C243,SRA!B:T,18,0),"")</f>
        <v>1799.95</v>
      </c>
      <c r="I243" s="12">
        <f>IFERROR(VLOOKUP(C243,SRA!B:T,19,0),"")</f>
        <v>0</v>
      </c>
      <c r="J243" s="39">
        <f>IFERROR(VLOOKUP(C243,SETEMBRO!B:F,3,0),"0,00")</f>
        <v>635.45000000000005</v>
      </c>
      <c r="K243" s="12">
        <f t="shared" si="7"/>
        <v>635.45000000000005</v>
      </c>
      <c r="L243" s="39">
        <f>IFERROR(VLOOKUP(C243,SETEMBRO!B:H,7,0),"0,00")</f>
        <v>0</v>
      </c>
      <c r="M243" s="28" t="str">
        <f>IFERROR(VLOOKUP(C243,FÉRIAS!C:D,2,0),"")</f>
        <v/>
      </c>
      <c r="N243" s="23" t="str">
        <f>IFERROR(VLOOKUP(C243,Plan2!B:C,2,0),"")</f>
        <v>PAULO EDUARDO SANTOS FERREIRA</v>
      </c>
    </row>
    <row r="244" spans="2:14" s="23" customFormat="1">
      <c r="B244" s="16">
        <f t="shared" si="8"/>
        <v>236</v>
      </c>
      <c r="C244" s="32">
        <v>2493</v>
      </c>
      <c r="D244" s="33" t="s">
        <v>156</v>
      </c>
      <c r="E244" s="16" t="str">
        <f>IFERROR(VLOOKUP(C244,SRA!B:T,8,0),"")</f>
        <v>CLT</v>
      </c>
      <c r="F244" s="22" t="s">
        <v>502</v>
      </c>
      <c r="G244" s="16" t="str">
        <f>IFERROR(VLOOKUP(C244,SRA!B:T,5,0),"")</f>
        <v>TEC. EM ADM. E FIN.</v>
      </c>
      <c r="H244" s="12">
        <f>IFERROR(VLOOKUP(C244,SRA!B:T,18,0),"")</f>
        <v>1799.95</v>
      </c>
      <c r="I244" s="12">
        <f>IFERROR(VLOOKUP(C244,SRA!B:T,19,0),"")</f>
        <v>2312.9499999999998</v>
      </c>
      <c r="J244" s="39">
        <f>IFERROR(VLOOKUP(C244,SETEMBRO!B:F,3,0),"0,00")</f>
        <v>4112.8999999999996</v>
      </c>
      <c r="K244" s="12">
        <f t="shared" si="7"/>
        <v>1475.6799999999994</v>
      </c>
      <c r="L244" s="39">
        <f>IFERROR(VLOOKUP(C244,SETEMBRO!B:H,7,0),"0,00")</f>
        <v>2637.2200000000003</v>
      </c>
      <c r="M244" s="28" t="str">
        <f>IFERROR(VLOOKUP(C244,FÉRIAS!C:D,2,0),"")</f>
        <v/>
      </c>
      <c r="N244" s="23" t="str">
        <f>IFERROR(VLOOKUP(C244,Plan2!B:C,2,0),"")</f>
        <v/>
      </c>
    </row>
    <row r="245" spans="2:14" s="23" customFormat="1">
      <c r="B245" s="16">
        <f t="shared" si="8"/>
        <v>237</v>
      </c>
      <c r="C245" s="32">
        <v>2498</v>
      </c>
      <c r="D245" s="33" t="s">
        <v>157</v>
      </c>
      <c r="E245" s="16" t="str">
        <f>IFERROR(VLOOKUP(C245,SRA!B:T,8,0),"")</f>
        <v>CLT</v>
      </c>
      <c r="F245" s="22" t="s">
        <v>502</v>
      </c>
      <c r="G245" s="16" t="str">
        <f>IFERROR(VLOOKUP(C245,SRA!B:T,5,0),"")</f>
        <v>TEC. EM OPTICA</v>
      </c>
      <c r="H245" s="12">
        <f>IFERROR(VLOOKUP(C245,SRA!B:T,18,0),"")</f>
        <v>1714.22</v>
      </c>
      <c r="I245" s="12">
        <f>IFERROR(VLOOKUP(C245,SRA!B:T,19,0),"")</f>
        <v>0</v>
      </c>
      <c r="J245" s="39">
        <f>IFERROR(VLOOKUP(C245,SETEMBRO!B:F,3,0),"0,00")</f>
        <v>2015.6</v>
      </c>
      <c r="K245" s="12">
        <f t="shared" si="7"/>
        <v>592.16999999999985</v>
      </c>
      <c r="L245" s="39">
        <f>IFERROR(VLOOKUP(C245,SETEMBRO!B:H,7,0),"0,00")</f>
        <v>1423.43</v>
      </c>
      <c r="M245" s="28" t="str">
        <f>IFERROR(VLOOKUP(C245,FÉRIAS!C:D,2,0),"")</f>
        <v/>
      </c>
      <c r="N245" s="23" t="str">
        <f>IFERROR(VLOOKUP(C245,Plan2!B:C,2,0),"")</f>
        <v/>
      </c>
    </row>
    <row r="246" spans="2:14" s="23" customFormat="1">
      <c r="B246" s="16">
        <f t="shared" si="8"/>
        <v>238</v>
      </c>
      <c r="C246" s="32">
        <v>2502</v>
      </c>
      <c r="D246" s="33" t="s">
        <v>158</v>
      </c>
      <c r="E246" s="16" t="str">
        <f>IFERROR(VLOOKUP(C246,SRA!B:T,8,0),"")</f>
        <v>CLT</v>
      </c>
      <c r="F246" s="22" t="s">
        <v>502</v>
      </c>
      <c r="G246" s="16" t="str">
        <f>IFERROR(VLOOKUP(C246,SRA!B:T,5,0),"")</f>
        <v>TEC. EM OPTICA</v>
      </c>
      <c r="H246" s="12">
        <f>IFERROR(VLOOKUP(C246,SRA!B:T,18,0),"")</f>
        <v>1714.22</v>
      </c>
      <c r="I246" s="12">
        <f>IFERROR(VLOOKUP(C246,SRA!B:T,19,0),"")</f>
        <v>0</v>
      </c>
      <c r="J246" s="39">
        <f>IFERROR(VLOOKUP(C246,SETEMBRO!B:F,3,0),"0,00")</f>
        <v>1714.22</v>
      </c>
      <c r="K246" s="12">
        <f t="shared" si="7"/>
        <v>692.72</v>
      </c>
      <c r="L246" s="39">
        <f>IFERROR(VLOOKUP(C246,SETEMBRO!B:H,7,0),"0,00")</f>
        <v>1021.5</v>
      </c>
      <c r="M246" s="28" t="str">
        <f>IFERROR(VLOOKUP(C246,FÉRIAS!C:D,2,0),"")</f>
        <v/>
      </c>
      <c r="N246" s="23" t="str">
        <f>IFERROR(VLOOKUP(C246,Plan2!B:C,2,0),"")</f>
        <v/>
      </c>
    </row>
    <row r="247" spans="2:14" s="23" customFormat="1">
      <c r="B247" s="16">
        <f t="shared" si="8"/>
        <v>239</v>
      </c>
      <c r="C247" s="32">
        <v>2503</v>
      </c>
      <c r="D247" s="33" t="s">
        <v>159</v>
      </c>
      <c r="E247" s="16" t="str">
        <f>IFERROR(VLOOKUP(C247,SRA!B:T,8,0),"")</f>
        <v>CLT</v>
      </c>
      <c r="F247" s="22" t="s">
        <v>502</v>
      </c>
      <c r="G247" s="16" t="str">
        <f>IFERROR(VLOOKUP(C247,SRA!B:T,5,0),"")</f>
        <v>ANA ASS FARMACEUTICA</v>
      </c>
      <c r="H247" s="12">
        <f>IFERROR(VLOOKUP(C247,SRA!B:T,18,0),"")</f>
        <v>4626.9799999999996</v>
      </c>
      <c r="I247" s="12">
        <f>IFERROR(VLOOKUP(C247,SRA!B:T,19,0),"")</f>
        <v>0</v>
      </c>
      <c r="J247" s="39">
        <f>IFERROR(VLOOKUP(C247,SETEMBRO!B:F,3,0),"0,00")</f>
        <v>4626.9799999999996</v>
      </c>
      <c r="K247" s="12">
        <f t="shared" si="7"/>
        <v>1247.8499999999995</v>
      </c>
      <c r="L247" s="39">
        <f>IFERROR(VLOOKUP(C247,SETEMBRO!B:H,7,0),"0,00")</f>
        <v>3379.13</v>
      </c>
      <c r="M247" s="28" t="str">
        <f>IFERROR(VLOOKUP(C247,FÉRIAS!C:D,2,0),"")</f>
        <v/>
      </c>
      <c r="N247" s="23" t="str">
        <f>IFERROR(VLOOKUP(C247,Plan2!B:C,2,0),"")</f>
        <v/>
      </c>
    </row>
    <row r="248" spans="2:14" s="23" customFormat="1">
      <c r="B248" s="16">
        <f t="shared" si="8"/>
        <v>240</v>
      </c>
      <c r="C248" s="32">
        <v>2512</v>
      </c>
      <c r="D248" s="33" t="s">
        <v>431</v>
      </c>
      <c r="E248" s="16" t="str">
        <f>IFERROR(VLOOKUP(C248,SRA!B:T,8,0),"")</f>
        <v>CLT</v>
      </c>
      <c r="F248" s="22" t="s">
        <v>502</v>
      </c>
      <c r="G248" s="16" t="str">
        <f>IFERROR(VLOOKUP(C248,SRA!B:T,5,0),"")</f>
        <v>ANA ASS FARMACEUTICA</v>
      </c>
      <c r="H248" s="12">
        <f>IFERROR(VLOOKUP(C248,SRA!B:T,18,0),"")</f>
        <v>4626.9799999999996</v>
      </c>
      <c r="I248" s="12">
        <f>IFERROR(VLOOKUP(C248,SRA!B:T,19,0),"")</f>
        <v>0</v>
      </c>
      <c r="J248" s="39">
        <f>IFERROR(VLOOKUP(C248,SETEMBRO!B:F,3,0),"0,00")</f>
        <v>4626.9799999999996</v>
      </c>
      <c r="K248" s="12">
        <f t="shared" si="7"/>
        <v>1142.5799999999995</v>
      </c>
      <c r="L248" s="39">
        <f>IFERROR(VLOOKUP(C248,SETEMBRO!B:H,7,0),"0,00")</f>
        <v>3484.4</v>
      </c>
      <c r="M248" s="28" t="str">
        <f>IFERROR(VLOOKUP(C248,FÉRIAS!C:D,2,0),"")</f>
        <v/>
      </c>
      <c r="N248" s="23" t="str">
        <f>IFERROR(VLOOKUP(C248,Plan2!B:C,2,0),"")</f>
        <v/>
      </c>
    </row>
    <row r="249" spans="2:14" s="23" customFormat="1">
      <c r="B249" s="16">
        <f t="shared" si="8"/>
        <v>241</v>
      </c>
      <c r="C249" s="32">
        <v>2514</v>
      </c>
      <c r="D249" s="33" t="s">
        <v>165</v>
      </c>
      <c r="E249" s="16" t="str">
        <f>IFERROR(VLOOKUP(C249,SRA!B:T,8,0),"")</f>
        <v>CLT</v>
      </c>
      <c r="F249" s="22" t="s">
        <v>502</v>
      </c>
      <c r="G249" s="16" t="str">
        <f>IFERROR(VLOOKUP(C249,SRA!B:T,5,0),"")</f>
        <v>TEC. EM ADM. E FIN.</v>
      </c>
      <c r="H249" s="12">
        <f>IFERROR(VLOOKUP(C249,SRA!B:T,18,0),"")</f>
        <v>1799.96</v>
      </c>
      <c r="I249" s="12">
        <f>IFERROR(VLOOKUP(C249,SRA!B:T,19,0),"")</f>
        <v>822.38</v>
      </c>
      <c r="J249" s="39">
        <f>IFERROR(VLOOKUP(C249,SETEMBRO!B:F,3,0),"0,00")</f>
        <v>2622.33</v>
      </c>
      <c r="K249" s="12">
        <f t="shared" si="7"/>
        <v>632.75</v>
      </c>
      <c r="L249" s="39">
        <f>IFERROR(VLOOKUP(C249,SETEMBRO!B:H,7,0),"0,00")</f>
        <v>1989.58</v>
      </c>
      <c r="M249" s="28" t="str">
        <f>IFERROR(VLOOKUP(C249,FÉRIAS!C:D,2,0),"")</f>
        <v/>
      </c>
      <c r="N249" s="23" t="str">
        <f>IFERROR(VLOOKUP(C249,Plan2!B:C,2,0),"")</f>
        <v/>
      </c>
    </row>
    <row r="250" spans="2:14" s="23" customFormat="1">
      <c r="B250" s="16">
        <f t="shared" si="8"/>
        <v>242</v>
      </c>
      <c r="C250" s="22">
        <v>2518</v>
      </c>
      <c r="D250" s="33" t="s">
        <v>430</v>
      </c>
      <c r="E250" s="16" t="str">
        <f>IFERROR(VLOOKUP(C250,SRA!B:T,8,0),"")</f>
        <v>CLT</v>
      </c>
      <c r="F250" s="22" t="s">
        <v>502</v>
      </c>
      <c r="G250" s="16" t="str">
        <f>IFERROR(VLOOKUP(C250,SRA!B:T,5,0),"")</f>
        <v>TEC. EM ADM. E FIN.</v>
      </c>
      <c r="H250" s="12">
        <f>IFERROR(VLOOKUP(C250,SRA!B:T,18,0),"")</f>
        <v>1799.95</v>
      </c>
      <c r="I250" s="12">
        <f>IFERROR(VLOOKUP(C250,SRA!B:T,19,0),"")</f>
        <v>0</v>
      </c>
      <c r="J250" s="39">
        <f>IFERROR(VLOOKUP(C250,SETEMBRO!B:F,3,0),"0,00")</f>
        <v>1799.95</v>
      </c>
      <c r="K250" s="12">
        <f t="shared" si="7"/>
        <v>145.80999999999995</v>
      </c>
      <c r="L250" s="39">
        <f>IFERROR(VLOOKUP(C250,SETEMBRO!B:H,7,0),"0,00")</f>
        <v>1654.14</v>
      </c>
      <c r="M250" s="28" t="str">
        <f>IFERROR(VLOOKUP(C250,FÉRIAS!C:D,2,0),"")</f>
        <v/>
      </c>
      <c r="N250" s="23" t="str">
        <f>IFERROR(VLOOKUP(C250,Plan2!B:C,2,0),"")</f>
        <v/>
      </c>
    </row>
    <row r="251" spans="2:14" s="23" customFormat="1">
      <c r="B251" s="16">
        <f t="shared" si="8"/>
        <v>243</v>
      </c>
      <c r="C251" s="32">
        <v>2520</v>
      </c>
      <c r="D251" s="33" t="s">
        <v>432</v>
      </c>
      <c r="E251" s="16" t="str">
        <f>IFERROR(VLOOKUP(C251,SRA!B:T,8,0),"")</f>
        <v>CLT</v>
      </c>
      <c r="F251" s="22" t="s">
        <v>502</v>
      </c>
      <c r="G251" s="16" t="str">
        <f>IFERROR(VLOOKUP(C251,SRA!B:T,5,0),"")</f>
        <v>TEC. EM ADM. E FIN.</v>
      </c>
      <c r="H251" s="12">
        <f>IFERROR(VLOOKUP(C251,SRA!B:T,18,0),"")</f>
        <v>1799.95</v>
      </c>
      <c r="I251" s="12">
        <f>IFERROR(VLOOKUP(C251,SRA!B:T,19,0),"")</f>
        <v>0</v>
      </c>
      <c r="J251" s="39">
        <f>IFERROR(VLOOKUP(C251,SETEMBRO!B:F,3,0),"0,00")</f>
        <v>1799.95</v>
      </c>
      <c r="K251" s="12">
        <f t="shared" si="7"/>
        <v>970.77</v>
      </c>
      <c r="L251" s="39">
        <f>IFERROR(VLOOKUP(C251,SETEMBRO!B:H,7,0),"0,00")</f>
        <v>829.18000000000006</v>
      </c>
      <c r="M251" s="28" t="str">
        <f>IFERROR(VLOOKUP(C251,FÉRIAS!C:D,2,0),"")</f>
        <v/>
      </c>
      <c r="N251" s="23" t="str">
        <f>IFERROR(VLOOKUP(C251,Plan2!B:C,2,0),"")</f>
        <v/>
      </c>
    </row>
    <row r="252" spans="2:14" s="23" customFormat="1">
      <c r="B252" s="16">
        <f t="shared" si="8"/>
        <v>244</v>
      </c>
      <c r="C252" s="32">
        <v>2523</v>
      </c>
      <c r="D252" s="33" t="s">
        <v>440</v>
      </c>
      <c r="E252" s="16" t="str">
        <f>IFERROR(VLOOKUP(C252,SRA!B:T,8,0),"")</f>
        <v>CLT</v>
      </c>
      <c r="F252" s="22" t="s">
        <v>502</v>
      </c>
      <c r="G252" s="16" t="str">
        <f>IFERROR(VLOOKUP(C252,SRA!B:T,5,0),"")</f>
        <v>TEC. EM ADM. E FIN.</v>
      </c>
      <c r="H252" s="12">
        <f>IFERROR(VLOOKUP(C252,SRA!B:T,18,0),"")</f>
        <v>1799.95</v>
      </c>
      <c r="I252" s="12">
        <f>IFERROR(VLOOKUP(C252,SRA!B:T,19,0),"")</f>
        <v>195.06</v>
      </c>
      <c r="J252" s="39">
        <f>IFERROR(VLOOKUP(C252,SETEMBRO!B:F,3,0),"0,00")</f>
        <v>1995.01</v>
      </c>
      <c r="K252" s="12">
        <f t="shared" si="7"/>
        <v>432.65000000000009</v>
      </c>
      <c r="L252" s="39">
        <f>IFERROR(VLOOKUP(C252,SETEMBRO!B:H,7,0),"0,00")</f>
        <v>1562.36</v>
      </c>
      <c r="M252" s="28" t="str">
        <f>IFERROR(VLOOKUP(C252,FÉRIAS!C:D,2,0),"")</f>
        <v/>
      </c>
      <c r="N252" s="23" t="str">
        <f>IFERROR(VLOOKUP(C252,Plan2!B:C,2,0),"")</f>
        <v/>
      </c>
    </row>
    <row r="253" spans="2:14" s="23" customFormat="1">
      <c r="B253" s="16">
        <f t="shared" si="8"/>
        <v>245</v>
      </c>
      <c r="C253" s="32">
        <v>2525</v>
      </c>
      <c r="D253" s="33" t="s">
        <v>395</v>
      </c>
      <c r="E253" s="16" t="str">
        <f>IFERROR(VLOOKUP(C253,SRA!B:T,8,0),"")</f>
        <v>CLT</v>
      </c>
      <c r="F253" s="22" t="s">
        <v>531</v>
      </c>
      <c r="G253" s="16" t="str">
        <f>IFERROR(VLOOKUP(C253,SRA!B:T,5,0),"")</f>
        <v>TEC. EM ADM. E FIN.</v>
      </c>
      <c r="H253" s="12">
        <f>IFERROR(VLOOKUP(C253,SRA!B:T,18,0),"")</f>
        <v>1799.95</v>
      </c>
      <c r="I253" s="12">
        <f>IFERROR(VLOOKUP(C253,SRA!B:T,19,0),"")</f>
        <v>0</v>
      </c>
      <c r="J253" s="39">
        <f>IFERROR(VLOOKUP(C253,SETEMBRO!B:F,3,0),"0,00")</f>
        <v>787.04</v>
      </c>
      <c r="K253" s="12">
        <f t="shared" si="7"/>
        <v>787.04</v>
      </c>
      <c r="L253" s="39">
        <f>IFERROR(VLOOKUP(C253,SETEMBRO!B:H,7,0),"0,00")</f>
        <v>0</v>
      </c>
      <c r="M253" s="28" t="str">
        <f>IFERROR(VLOOKUP(C253,FÉRIAS!C:D,2,0),"")</f>
        <v/>
      </c>
      <c r="N253" s="23" t="str">
        <f>IFERROR(VLOOKUP(C253,Plan2!B:C,2,0),"")</f>
        <v>FABIANE TAVARES DE SOUZA</v>
      </c>
    </row>
    <row r="254" spans="2:14" s="23" customFormat="1">
      <c r="B254" s="16">
        <f t="shared" si="8"/>
        <v>246</v>
      </c>
      <c r="C254" s="32">
        <v>2526</v>
      </c>
      <c r="D254" s="33" t="s">
        <v>166</v>
      </c>
      <c r="E254" s="16" t="str">
        <f>IFERROR(VLOOKUP(C254,SRA!B:T,8,0),"")</f>
        <v>CLT</v>
      </c>
      <c r="F254" s="22" t="s">
        <v>502</v>
      </c>
      <c r="G254" s="16" t="str">
        <f>IFERROR(VLOOKUP(C254,SRA!B:T,5,0),"")</f>
        <v>TEC.EM MAN. ELE. IND</v>
      </c>
      <c r="H254" s="12">
        <f>IFERROR(VLOOKUP(C254,SRA!B:T,18,0),"")</f>
        <v>1714.22</v>
      </c>
      <c r="I254" s="12">
        <f>IFERROR(VLOOKUP(C254,SRA!B:T,19,0),"")</f>
        <v>0</v>
      </c>
      <c r="J254" s="39">
        <f>IFERROR(VLOOKUP(C254,SETEMBRO!B:F,3,0),"0,00")</f>
        <v>2228.4899999999998</v>
      </c>
      <c r="K254" s="12">
        <f t="shared" si="7"/>
        <v>1010.9399999999996</v>
      </c>
      <c r="L254" s="39">
        <f>IFERROR(VLOOKUP(C254,SETEMBRO!B:H,7,0),"0,00")</f>
        <v>1217.5500000000002</v>
      </c>
      <c r="M254" s="28" t="str">
        <f>IFERROR(VLOOKUP(C254,FÉRIAS!C:D,2,0),"")</f>
        <v/>
      </c>
      <c r="N254" s="23" t="str">
        <f>IFERROR(VLOOKUP(C254,Plan2!B:C,2,0),"")</f>
        <v/>
      </c>
    </row>
    <row r="255" spans="2:14" s="23" customFormat="1">
      <c r="B255" s="16">
        <f t="shared" si="8"/>
        <v>247</v>
      </c>
      <c r="C255" s="32">
        <v>2530</v>
      </c>
      <c r="D255" s="33" t="s">
        <v>167</v>
      </c>
      <c r="E255" s="16" t="str">
        <f>IFERROR(VLOOKUP(C255,SRA!B:T,8,0),"")</f>
        <v>CLT</v>
      </c>
      <c r="F255" s="22" t="s">
        <v>502</v>
      </c>
      <c r="G255" s="16" t="str">
        <f>IFERROR(VLOOKUP(C255,SRA!B:T,5,0),"")</f>
        <v>OP. DE PROD. IND.</v>
      </c>
      <c r="H255" s="12">
        <f>IFERROR(VLOOKUP(C255,SRA!B:T,18,0),"")</f>
        <v>1487.05</v>
      </c>
      <c r="I255" s="12">
        <f>IFERROR(VLOOKUP(C255,SRA!B:T,19,0),"")</f>
        <v>0</v>
      </c>
      <c r="J255" s="39">
        <f>IFERROR(VLOOKUP(C255,SETEMBRO!B:F,3,0),"0,00")</f>
        <v>1487.05</v>
      </c>
      <c r="K255" s="12">
        <f t="shared" si="7"/>
        <v>475.94999999999993</v>
      </c>
      <c r="L255" s="39">
        <f>IFERROR(VLOOKUP(C255,SETEMBRO!B:H,7,0),"0,00")</f>
        <v>1011.1</v>
      </c>
      <c r="M255" s="28" t="str">
        <f>IFERROR(VLOOKUP(C255,FÉRIAS!C:D,2,0),"")</f>
        <v/>
      </c>
      <c r="N255" s="23" t="str">
        <f>IFERROR(VLOOKUP(C255,Plan2!B:C,2,0),"")</f>
        <v/>
      </c>
    </row>
    <row r="256" spans="2:14" s="23" customFormat="1">
      <c r="B256" s="16">
        <f t="shared" si="8"/>
        <v>248</v>
      </c>
      <c r="C256" s="32">
        <v>2534</v>
      </c>
      <c r="D256" s="33" t="s">
        <v>168</v>
      </c>
      <c r="E256" s="16" t="str">
        <f>IFERROR(VLOOKUP(C256,SRA!B:T,8,0),"")</f>
        <v>CLT</v>
      </c>
      <c r="F256" s="22" t="s">
        <v>516</v>
      </c>
      <c r="G256" s="16" t="str">
        <f>IFERROR(VLOOKUP(C256,SRA!B:T,5,0),"")</f>
        <v>OP. DE PROD. IND.</v>
      </c>
      <c r="H256" s="12">
        <f>IFERROR(VLOOKUP(C256,SRA!B:T,18,0),"")</f>
        <v>1487.05</v>
      </c>
      <c r="I256" s="12">
        <f>IFERROR(VLOOKUP(C256,SRA!B:T,19,0),"")</f>
        <v>0</v>
      </c>
      <c r="J256" s="39">
        <f>IFERROR(VLOOKUP(C256,SETEMBRO!B:F,3,0),"0,00")</f>
        <v>1652.28</v>
      </c>
      <c r="K256" s="12">
        <f t="shared" si="7"/>
        <v>1063.17</v>
      </c>
      <c r="L256" s="39">
        <f>IFERROR(VLOOKUP(C256,SETEMBRO!B:H,7,0),"0,00")</f>
        <v>589.11</v>
      </c>
      <c r="M256" s="28" t="str">
        <f>IFERROR(VLOOKUP(C256,FÉRIAS!C:D,2,0),"")</f>
        <v>EMANUEL MESSIAS RIBEIRO COSTA</v>
      </c>
      <c r="N256" s="23" t="str">
        <f>IFERROR(VLOOKUP(C256,Plan2!B:C,2,0),"")</f>
        <v/>
      </c>
    </row>
    <row r="257" spans="2:14" s="23" customFormat="1">
      <c r="B257" s="16">
        <f t="shared" si="8"/>
        <v>249</v>
      </c>
      <c r="C257" s="32">
        <v>2539</v>
      </c>
      <c r="D257" s="33" t="s">
        <v>169</v>
      </c>
      <c r="E257" s="16" t="str">
        <f>IFERROR(VLOOKUP(C257,SRA!B:T,8,0),"")</f>
        <v>CLT</v>
      </c>
      <c r="F257" s="22" t="s">
        <v>502</v>
      </c>
      <c r="G257" s="16" t="str">
        <f>IFERROR(VLOOKUP(C257,SRA!B:T,5,0),"")</f>
        <v>OP. DE PROD. IND.(C)</v>
      </c>
      <c r="H257" s="12">
        <f>IFERROR(VLOOKUP(C257,SRA!B:T,18,0),"")</f>
        <v>1721.46</v>
      </c>
      <c r="I257" s="12">
        <f>IFERROR(VLOOKUP(C257,SRA!B:T,19,0),"")</f>
        <v>0</v>
      </c>
      <c r="J257" s="39">
        <f>IFERROR(VLOOKUP(C257,SETEMBRO!B:F,3,0),"0,00")</f>
        <v>2232.85</v>
      </c>
      <c r="K257" s="12">
        <f t="shared" si="7"/>
        <v>1599.6699999999998</v>
      </c>
      <c r="L257" s="39">
        <f>IFERROR(VLOOKUP(C257,SETEMBRO!B:H,7,0),"0,00")</f>
        <v>633.18000000000006</v>
      </c>
      <c r="M257" s="28" t="str">
        <f>IFERROR(VLOOKUP(C257,FÉRIAS!C:D,2,0),"")</f>
        <v/>
      </c>
      <c r="N257" s="23" t="str">
        <f>IFERROR(VLOOKUP(C257,Plan2!B:C,2,0),"")</f>
        <v/>
      </c>
    </row>
    <row r="258" spans="2:14" s="23" customFormat="1">
      <c r="B258" s="16">
        <f t="shared" si="8"/>
        <v>250</v>
      </c>
      <c r="C258" s="32">
        <v>2541</v>
      </c>
      <c r="D258" s="33" t="s">
        <v>170</v>
      </c>
      <c r="E258" s="16" t="str">
        <f>IFERROR(VLOOKUP(C258,SRA!B:T,8,0),"")</f>
        <v>CLT</v>
      </c>
      <c r="F258" s="22" t="s">
        <v>502</v>
      </c>
      <c r="G258" s="16" t="str">
        <f>IFERROR(VLOOKUP(C258,SRA!B:T,5,0),"")</f>
        <v>OP. DE PROD. IND.</v>
      </c>
      <c r="H258" s="12">
        <f>IFERROR(VLOOKUP(C258,SRA!B:T,18,0),"")</f>
        <v>1487.05</v>
      </c>
      <c r="I258" s="12">
        <f>IFERROR(VLOOKUP(C258,SRA!B:T,19,0),"")</f>
        <v>2312.9499999999998</v>
      </c>
      <c r="J258" s="39">
        <f>IFERROR(VLOOKUP(C258,SETEMBRO!B:F,3,0),"0,00")</f>
        <v>3800</v>
      </c>
      <c r="K258" s="12">
        <f t="shared" si="7"/>
        <v>1441.19</v>
      </c>
      <c r="L258" s="39">
        <f>IFERROR(VLOOKUP(C258,SETEMBRO!B:H,7,0),"0,00")</f>
        <v>2358.81</v>
      </c>
      <c r="M258" s="28" t="str">
        <f>IFERROR(VLOOKUP(C258,FÉRIAS!C:D,2,0),"")</f>
        <v/>
      </c>
      <c r="N258" s="23" t="str">
        <f>IFERROR(VLOOKUP(C258,Plan2!B:C,2,0),"")</f>
        <v/>
      </c>
    </row>
    <row r="259" spans="2:14" s="23" customFormat="1">
      <c r="B259" s="16">
        <f t="shared" si="8"/>
        <v>251</v>
      </c>
      <c r="C259" s="32">
        <v>2547</v>
      </c>
      <c r="D259" s="33" t="s">
        <v>459</v>
      </c>
      <c r="E259" s="16" t="str">
        <f>IFERROR(VLOOKUP(C259,SRA!B:T,8,0),"")</f>
        <v>CLT</v>
      </c>
      <c r="F259" s="22" t="s">
        <v>531</v>
      </c>
      <c r="G259" s="16" t="str">
        <f>IFERROR(VLOOKUP(C259,SRA!B:T,5,0),"")</f>
        <v>TEC. EM ADM. E FIN.</v>
      </c>
      <c r="H259" s="12">
        <f>IFERROR(VLOOKUP(C259,SRA!B:T,18,0),"")</f>
        <v>1799.96</v>
      </c>
      <c r="I259" s="12">
        <f>IFERROR(VLOOKUP(C259,SRA!B:T,19,0),"")</f>
        <v>0</v>
      </c>
      <c r="J259" s="39">
        <f>IFERROR(VLOOKUP(C259,SETEMBRO!B:F,3,0),"0,00")</f>
        <v>9265.51</v>
      </c>
      <c r="K259" s="12">
        <f t="shared" si="7"/>
        <v>9265.51</v>
      </c>
      <c r="L259" s="39">
        <f>IFERROR(VLOOKUP(C259,SETEMBRO!B:H,7,0),"0,00")</f>
        <v>0</v>
      </c>
      <c r="M259" s="28" t="str">
        <f>IFERROR(VLOOKUP(C259,FÉRIAS!C:D,2,0),"")</f>
        <v/>
      </c>
      <c r="N259" s="23" t="str">
        <f>IFERROR(VLOOKUP(C259,Plan2!B:C,2,0),"")</f>
        <v>CYNTHIA RODRIGUES DE ALMEIDA</v>
      </c>
    </row>
    <row r="260" spans="2:14" s="23" customFormat="1">
      <c r="B260" s="16">
        <f t="shared" si="8"/>
        <v>252</v>
      </c>
      <c r="C260" s="32">
        <v>2548</v>
      </c>
      <c r="D260" s="33" t="s">
        <v>171</v>
      </c>
      <c r="E260" s="16" t="str">
        <f>IFERROR(VLOOKUP(C260,SRA!B:T,8,0),"")</f>
        <v>CLT</v>
      </c>
      <c r="F260" s="22" t="s">
        <v>502</v>
      </c>
      <c r="G260" s="16" t="str">
        <f>IFERROR(VLOOKUP(C260,SRA!B:T,5,0),"")</f>
        <v>TEC. EM ADM. E FIN.</v>
      </c>
      <c r="H260" s="12">
        <f>IFERROR(VLOOKUP(C260,SRA!B:T,18,0),"")</f>
        <v>1889.96</v>
      </c>
      <c r="I260" s="12">
        <f>IFERROR(VLOOKUP(C260,SRA!B:T,19,0),"")</f>
        <v>1566.44</v>
      </c>
      <c r="J260" s="39">
        <f>IFERROR(VLOOKUP(C260,SETEMBRO!B:F,3,0),"0,00")</f>
        <v>3757.78</v>
      </c>
      <c r="K260" s="12">
        <f t="shared" si="7"/>
        <v>1266.9900000000002</v>
      </c>
      <c r="L260" s="39">
        <f>IFERROR(VLOOKUP(C260,SETEMBRO!B:H,7,0),"0,00")</f>
        <v>2490.79</v>
      </c>
      <c r="M260" s="28" t="str">
        <f>IFERROR(VLOOKUP(C260,FÉRIAS!C:D,2,0),"")</f>
        <v/>
      </c>
      <c r="N260" s="23" t="str">
        <f>IFERROR(VLOOKUP(C260,Plan2!B:C,2,0),"")</f>
        <v/>
      </c>
    </row>
    <row r="261" spans="2:14" s="23" customFormat="1">
      <c r="B261" s="16">
        <f t="shared" si="8"/>
        <v>253</v>
      </c>
      <c r="C261" s="32">
        <v>2553</v>
      </c>
      <c r="D261" s="33" t="s">
        <v>172</v>
      </c>
      <c r="E261" s="16" t="str">
        <f>IFERROR(VLOOKUP(C261,SRA!B:T,8,0),"")</f>
        <v>CLT</v>
      </c>
      <c r="F261" s="22" t="s">
        <v>502</v>
      </c>
      <c r="G261" s="16" t="str">
        <f>IFERROR(VLOOKUP(C261,SRA!B:T,5,0),"")</f>
        <v>TEC. EM ADM. E FIN.</v>
      </c>
      <c r="H261" s="12">
        <f>IFERROR(VLOOKUP(C261,SRA!B:T,18,0),"")</f>
        <v>1799.95</v>
      </c>
      <c r="I261" s="12">
        <f>IFERROR(VLOOKUP(C261,SRA!B:T,19,0),"")</f>
        <v>2312.9499999999998</v>
      </c>
      <c r="J261" s="39">
        <f>IFERROR(VLOOKUP(C261,SETEMBRO!B:F,3,0),"0,00")</f>
        <v>4414.28</v>
      </c>
      <c r="K261" s="12">
        <f t="shared" si="7"/>
        <v>987.09999999999945</v>
      </c>
      <c r="L261" s="39">
        <f>IFERROR(VLOOKUP(C261,SETEMBRO!B:H,7,0),"0,00")</f>
        <v>3427.1800000000003</v>
      </c>
      <c r="M261" s="28" t="str">
        <f>IFERROR(VLOOKUP(C261,FÉRIAS!C:D,2,0),"")</f>
        <v/>
      </c>
      <c r="N261" s="23" t="str">
        <f>IFERROR(VLOOKUP(C261,Plan2!B:C,2,0),"")</f>
        <v/>
      </c>
    </row>
    <row r="262" spans="2:14" s="23" customFormat="1">
      <c r="B262" s="16">
        <f t="shared" si="8"/>
        <v>254</v>
      </c>
      <c r="C262" s="32">
        <v>2559</v>
      </c>
      <c r="D262" s="33" t="s">
        <v>403</v>
      </c>
      <c r="E262" s="16" t="str">
        <f>IFERROR(VLOOKUP(C262,SRA!B:T,8,0),"")</f>
        <v>CLT</v>
      </c>
      <c r="F262" s="22" t="s">
        <v>502</v>
      </c>
      <c r="G262" s="16" t="str">
        <f>IFERROR(VLOOKUP(C262,SRA!B:T,5,0),"")</f>
        <v>TEC. EM ADM. E FIN.</v>
      </c>
      <c r="H262" s="12">
        <f>IFERROR(VLOOKUP(C262,SRA!B:T,18,0),"")</f>
        <v>1799.95</v>
      </c>
      <c r="I262" s="12">
        <f>IFERROR(VLOOKUP(C262,SRA!B:T,19,0),"")</f>
        <v>0</v>
      </c>
      <c r="J262" s="39">
        <f>IFERROR(VLOOKUP(C262,SETEMBRO!B:F,3,0),"0,00")</f>
        <v>1799.95</v>
      </c>
      <c r="K262" s="12">
        <f t="shared" si="7"/>
        <v>854.59</v>
      </c>
      <c r="L262" s="39">
        <f>IFERROR(VLOOKUP(C262,SETEMBRO!B:H,7,0),"0,00")</f>
        <v>945.36</v>
      </c>
      <c r="M262" s="28" t="str">
        <f>IFERROR(VLOOKUP(C262,FÉRIAS!C:D,2,0),"")</f>
        <v/>
      </c>
      <c r="N262" s="23" t="str">
        <f>IFERROR(VLOOKUP(C262,Plan2!B:C,2,0),"")</f>
        <v/>
      </c>
    </row>
    <row r="263" spans="2:14" s="23" customFormat="1">
      <c r="B263" s="16">
        <f t="shared" si="8"/>
        <v>255</v>
      </c>
      <c r="C263" s="32">
        <v>2562</v>
      </c>
      <c r="D263" s="33" t="s">
        <v>421</v>
      </c>
      <c r="E263" s="16" t="str">
        <f>IFERROR(VLOOKUP(C263,SRA!B:T,8,0),"")</f>
        <v>CLT</v>
      </c>
      <c r="F263" s="22" t="s">
        <v>502</v>
      </c>
      <c r="G263" s="16" t="str">
        <f>IFERROR(VLOOKUP(C263,SRA!B:T,5,0),"")</f>
        <v>ANA ASS FARMACEUTICA</v>
      </c>
      <c r="H263" s="12">
        <f>IFERROR(VLOOKUP(C263,SRA!B:T,18,0),"")</f>
        <v>4626.9799999999996</v>
      </c>
      <c r="I263" s="12">
        <f>IFERROR(VLOOKUP(C263,SRA!B:T,19,0),"")</f>
        <v>0</v>
      </c>
      <c r="J263" s="39">
        <f>IFERROR(VLOOKUP(C263,SETEMBRO!B:F,3,0),"0,00")</f>
        <v>4626.9799999999996</v>
      </c>
      <c r="K263" s="12">
        <f t="shared" si="7"/>
        <v>2821.1199999999994</v>
      </c>
      <c r="L263" s="39">
        <f>IFERROR(VLOOKUP(C263,SETEMBRO!B:H,7,0),"0,00")</f>
        <v>1805.8600000000001</v>
      </c>
      <c r="M263" s="28" t="str">
        <f>IFERROR(VLOOKUP(C263,FÉRIAS!C:D,2,0),"")</f>
        <v/>
      </c>
      <c r="N263" s="23" t="str">
        <f>IFERROR(VLOOKUP(C263,Plan2!B:C,2,0),"")</f>
        <v/>
      </c>
    </row>
    <row r="264" spans="2:14" s="23" customFormat="1">
      <c r="B264" s="16">
        <f t="shared" si="8"/>
        <v>256</v>
      </c>
      <c r="C264" s="32">
        <v>2568</v>
      </c>
      <c r="D264" s="33" t="s">
        <v>458</v>
      </c>
      <c r="E264" s="16" t="str">
        <f>IFERROR(VLOOKUP(C264,SRA!B:T,8,0),"")</f>
        <v>CLT</v>
      </c>
      <c r="F264" s="22" t="s">
        <v>502</v>
      </c>
      <c r="G264" s="16" t="str">
        <f>IFERROR(VLOOKUP(C264,SRA!B:T,5,0),"")</f>
        <v>ANA ASS FARMACEUTICA</v>
      </c>
      <c r="H264" s="12">
        <f>IFERROR(VLOOKUP(C264,SRA!B:T,18,0),"")</f>
        <v>4626.9799999999996</v>
      </c>
      <c r="I264" s="12">
        <f>IFERROR(VLOOKUP(C264,SRA!B:T,19,0),"")</f>
        <v>0</v>
      </c>
      <c r="J264" s="39">
        <f>IFERROR(VLOOKUP(C264,SETEMBRO!B:F,3,0),"0,00")</f>
        <v>4626.9799999999996</v>
      </c>
      <c r="K264" s="12">
        <f t="shared" ref="K264:K327" si="9">J264-L264</f>
        <v>2503.3099999999995</v>
      </c>
      <c r="L264" s="39">
        <f>IFERROR(VLOOKUP(C264,SETEMBRO!B:H,7,0),"0,00")</f>
        <v>2123.67</v>
      </c>
      <c r="M264" s="28" t="str">
        <f>IFERROR(VLOOKUP(C264,FÉRIAS!C:D,2,0),"")</f>
        <v/>
      </c>
      <c r="N264" s="23" t="str">
        <f>IFERROR(VLOOKUP(C264,Plan2!B:C,2,0),"")</f>
        <v/>
      </c>
    </row>
    <row r="265" spans="2:14" s="23" customFormat="1">
      <c r="B265" s="16">
        <f t="shared" si="8"/>
        <v>257</v>
      </c>
      <c r="C265" s="32">
        <v>2574</v>
      </c>
      <c r="D265" s="33" t="s">
        <v>173</v>
      </c>
      <c r="E265" s="16" t="str">
        <f>IFERROR(VLOOKUP(C265,SRA!B:T,8,0),"")</f>
        <v>CLT</v>
      </c>
      <c r="F265" s="22" t="s">
        <v>516</v>
      </c>
      <c r="G265" s="16" t="str">
        <f>IFERROR(VLOOKUP(C265,SRA!B:T,5,0),"")</f>
        <v>TEC. EM ADM. E FIN.</v>
      </c>
      <c r="H265" s="12">
        <f>IFERROR(VLOOKUP(C265,SRA!B:T,18,0),"")</f>
        <v>1889.96</v>
      </c>
      <c r="I265" s="12">
        <f>IFERROR(VLOOKUP(C265,SRA!B:T,19,0),"")</f>
        <v>2312.9499999999998</v>
      </c>
      <c r="J265" s="39">
        <f>IFERROR(VLOOKUP(C265,SETEMBRO!B:F,3,0),"0,00")</f>
        <v>5323.69</v>
      </c>
      <c r="K265" s="12">
        <f t="shared" si="9"/>
        <v>3109.2999999999997</v>
      </c>
      <c r="L265" s="39">
        <f>IFERROR(VLOOKUP(C265,SETEMBRO!B:H,7,0),"0,00")</f>
        <v>2214.39</v>
      </c>
      <c r="M265" s="28" t="str">
        <f>IFERROR(VLOOKUP(C265,FÉRIAS!C:D,2,0),"")</f>
        <v>ANDERSON SANTOS DE LIMA FARIAS</v>
      </c>
      <c r="N265" s="23" t="str">
        <f>IFERROR(VLOOKUP(C265,Plan2!B:C,2,0),"")</f>
        <v/>
      </c>
    </row>
    <row r="266" spans="2:14" s="23" customFormat="1">
      <c r="B266" s="16">
        <f t="shared" si="8"/>
        <v>258</v>
      </c>
      <c r="C266" s="32">
        <v>2577</v>
      </c>
      <c r="D266" s="33" t="s">
        <v>174</v>
      </c>
      <c r="E266" s="16" t="str">
        <f>IFERROR(VLOOKUP(C266,SRA!B:T,8,0),"")</f>
        <v>CLT</v>
      </c>
      <c r="F266" s="22" t="s">
        <v>502</v>
      </c>
      <c r="G266" s="16" t="str">
        <f>IFERROR(VLOOKUP(C266,SRA!B:T,5,0),"")</f>
        <v>TEC. EM ADM. E FIN.</v>
      </c>
      <c r="H266" s="12">
        <f>IFERROR(VLOOKUP(C266,SRA!B:T,18,0),"")</f>
        <v>1799.95</v>
      </c>
      <c r="I266" s="12">
        <f>IFERROR(VLOOKUP(C266,SRA!B:T,19,0),"")</f>
        <v>822.38</v>
      </c>
      <c r="J266" s="39">
        <f>IFERROR(VLOOKUP(C266,SETEMBRO!B:F,3,0),"0,00")</f>
        <v>2622.33</v>
      </c>
      <c r="K266" s="12">
        <f t="shared" si="9"/>
        <v>815.21</v>
      </c>
      <c r="L266" s="39">
        <f>IFERROR(VLOOKUP(C266,SETEMBRO!B:H,7,0),"0,00")</f>
        <v>1807.12</v>
      </c>
      <c r="M266" s="28" t="str">
        <f>IFERROR(VLOOKUP(C266,FÉRIAS!C:D,2,0),"")</f>
        <v/>
      </c>
      <c r="N266" s="23" t="str">
        <f>IFERROR(VLOOKUP(C266,Plan2!B:C,2,0),"")</f>
        <v/>
      </c>
    </row>
    <row r="267" spans="2:14" s="23" customFormat="1">
      <c r="B267" s="16">
        <f t="shared" ref="B267:B330" si="10">B266+1</f>
        <v>259</v>
      </c>
      <c r="C267" s="32">
        <v>2584</v>
      </c>
      <c r="D267" s="33" t="s">
        <v>175</v>
      </c>
      <c r="E267" s="16" t="str">
        <f>IFERROR(VLOOKUP(C267,SRA!B:T,8,0),"")</f>
        <v>CLT</v>
      </c>
      <c r="F267" s="22" t="s">
        <v>502</v>
      </c>
      <c r="G267" s="16" t="str">
        <f>IFERROR(VLOOKUP(C267,SRA!B:T,5,0),"")</f>
        <v>TEC. EM ADM. E FIN.</v>
      </c>
      <c r="H267" s="12">
        <f>IFERROR(VLOOKUP(C267,SRA!B:T,18,0),"")</f>
        <v>1799.96</v>
      </c>
      <c r="I267" s="12">
        <f>IFERROR(VLOOKUP(C267,SRA!B:T,19,0),"")</f>
        <v>0</v>
      </c>
      <c r="J267" s="39">
        <f>IFERROR(VLOOKUP(C267,SETEMBRO!B:F,3,0),"0,00")</f>
        <v>1799.96</v>
      </c>
      <c r="K267" s="12">
        <f t="shared" si="9"/>
        <v>379.76</v>
      </c>
      <c r="L267" s="39">
        <f>IFERROR(VLOOKUP(C267,SETEMBRO!B:H,7,0),"0,00")</f>
        <v>1420.2</v>
      </c>
      <c r="M267" s="28" t="str">
        <f>IFERROR(VLOOKUP(C267,FÉRIAS!C:D,2,0),"")</f>
        <v/>
      </c>
      <c r="N267" s="23" t="str">
        <f>IFERROR(VLOOKUP(C267,Plan2!B:C,2,0),"")</f>
        <v/>
      </c>
    </row>
    <row r="268" spans="2:14" s="23" customFormat="1">
      <c r="B268" s="16">
        <f t="shared" si="10"/>
        <v>260</v>
      </c>
      <c r="C268" s="32">
        <v>2585</v>
      </c>
      <c r="D268" s="33" t="s">
        <v>176</v>
      </c>
      <c r="E268" s="16" t="str">
        <f>IFERROR(VLOOKUP(C268,SRA!B:T,8,0),"")</f>
        <v>CLT</v>
      </c>
      <c r="F268" s="22" t="s">
        <v>502</v>
      </c>
      <c r="G268" s="16" t="str">
        <f>IFERROR(VLOOKUP(C268,SRA!B:T,5,0),"")</f>
        <v>TEC. EM ADM. E FIN.</v>
      </c>
      <c r="H268" s="12">
        <f>IFERROR(VLOOKUP(C268,SRA!B:T,18,0),"")</f>
        <v>1799.95</v>
      </c>
      <c r="I268" s="12">
        <f>IFERROR(VLOOKUP(C268,SRA!B:T,19,0),"")</f>
        <v>0</v>
      </c>
      <c r="J268" s="39">
        <f>IFERROR(VLOOKUP(C268,SETEMBRO!B:F,3,0),"0,00")</f>
        <v>1799.95</v>
      </c>
      <c r="K268" s="12">
        <f t="shared" si="9"/>
        <v>543.71</v>
      </c>
      <c r="L268" s="39">
        <f>IFERROR(VLOOKUP(C268,SETEMBRO!B:H,7,0),"0,00")</f>
        <v>1256.24</v>
      </c>
      <c r="M268" s="28" t="str">
        <f>IFERROR(VLOOKUP(C268,FÉRIAS!C:D,2,0),"")</f>
        <v/>
      </c>
      <c r="N268" s="23" t="str">
        <f>IFERROR(VLOOKUP(C268,Plan2!B:C,2,0),"")</f>
        <v/>
      </c>
    </row>
    <row r="269" spans="2:14" s="23" customFormat="1">
      <c r="B269" s="16">
        <f t="shared" si="10"/>
        <v>261</v>
      </c>
      <c r="C269" s="32">
        <v>2586</v>
      </c>
      <c r="D269" s="33" t="s">
        <v>404</v>
      </c>
      <c r="E269" s="16" t="str">
        <f>IFERROR(VLOOKUP(C269,SRA!B:T,8,0),"")</f>
        <v>CLT</v>
      </c>
      <c r="F269" s="22" t="s">
        <v>502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822.38</v>
      </c>
      <c r="J269" s="39">
        <f>IFERROR(VLOOKUP(C269,SETEMBRO!B:F,3,0),"0,00")</f>
        <v>2622.33</v>
      </c>
      <c r="K269" s="12">
        <f t="shared" si="9"/>
        <v>1203.73</v>
      </c>
      <c r="L269" s="39">
        <f>IFERROR(VLOOKUP(C269,SETEMBRO!B:H,7,0),"0,00")</f>
        <v>1418.6</v>
      </c>
      <c r="M269" s="28" t="str">
        <f>IFERROR(VLOOKUP(C269,FÉRIAS!C:D,2,0),"")</f>
        <v/>
      </c>
      <c r="N269" s="23" t="str">
        <f>IFERROR(VLOOKUP(C269,Plan2!B:C,2,0),"")</f>
        <v/>
      </c>
    </row>
    <row r="270" spans="2:14" s="23" customFormat="1">
      <c r="B270" s="16">
        <f t="shared" si="10"/>
        <v>262</v>
      </c>
      <c r="C270" s="32">
        <v>2588</v>
      </c>
      <c r="D270" s="33" t="s">
        <v>177</v>
      </c>
      <c r="E270" s="16" t="str">
        <f>IFERROR(VLOOKUP(C270,SRA!B:T,8,0),"")</f>
        <v>CLT</v>
      </c>
      <c r="F270" s="22" t="s">
        <v>502</v>
      </c>
      <c r="G270" s="16" t="str">
        <f>IFERROR(VLOOKUP(C270,SRA!B:T,5,0),"")</f>
        <v>TEC. EM ADM. E FIN.</v>
      </c>
      <c r="H270" s="12">
        <f>IFERROR(VLOOKUP(C270,SRA!B:T,18,0),"")</f>
        <v>1799.95</v>
      </c>
      <c r="I270" s="12">
        <f>IFERROR(VLOOKUP(C270,SRA!B:T,19,0),"")</f>
        <v>2312.9499999999998</v>
      </c>
      <c r="J270" s="39">
        <f>IFERROR(VLOOKUP(C270,SETEMBRO!B:F,3,0),"0,00")</f>
        <v>4112.8999999999996</v>
      </c>
      <c r="K270" s="12">
        <f t="shared" si="9"/>
        <v>2082.4299999999994</v>
      </c>
      <c r="L270" s="39">
        <f>IFERROR(VLOOKUP(C270,SETEMBRO!B:H,7,0),"0,00")</f>
        <v>2030.4700000000003</v>
      </c>
      <c r="M270" s="28" t="str">
        <f>IFERROR(VLOOKUP(C270,FÉRIAS!C:D,2,0),"")</f>
        <v/>
      </c>
      <c r="N270" s="23" t="str">
        <f>IFERROR(VLOOKUP(C270,Plan2!B:C,2,0),"")</f>
        <v/>
      </c>
    </row>
    <row r="271" spans="2:14" s="23" customFormat="1">
      <c r="B271" s="16">
        <f t="shared" si="10"/>
        <v>263</v>
      </c>
      <c r="C271" s="32">
        <v>2596</v>
      </c>
      <c r="D271" s="33" t="s">
        <v>433</v>
      </c>
      <c r="E271" s="16" t="str">
        <f>IFERROR(VLOOKUP(C271,SRA!B:T,8,0),"")</f>
        <v>CLT</v>
      </c>
      <c r="F271" s="22" t="s">
        <v>502</v>
      </c>
      <c r="G271" s="16" t="str">
        <f>IFERROR(VLOOKUP(C271,SRA!B:T,5,0),"")</f>
        <v>TEC. EM ADM. E FIN.</v>
      </c>
      <c r="H271" s="12">
        <f>IFERROR(VLOOKUP(C271,SRA!B:T,18,0),"")</f>
        <v>1799.95</v>
      </c>
      <c r="I271" s="12">
        <f>IFERROR(VLOOKUP(C271,SRA!B:T,19,0),"")</f>
        <v>0</v>
      </c>
      <c r="J271" s="39">
        <f>IFERROR(VLOOKUP(C271,SETEMBRO!B:F,3,0),"0,00")</f>
        <v>2492.06</v>
      </c>
      <c r="K271" s="12">
        <f t="shared" si="9"/>
        <v>914.92000000000007</v>
      </c>
      <c r="L271" s="39">
        <f>IFERROR(VLOOKUP(C271,SETEMBRO!B:H,7,0),"0,00")</f>
        <v>1577.1399999999999</v>
      </c>
      <c r="M271" s="28" t="str">
        <f>IFERROR(VLOOKUP(C271,FÉRIAS!C:D,2,0),"")</f>
        <v/>
      </c>
      <c r="N271" s="23" t="str">
        <f>IFERROR(VLOOKUP(C271,Plan2!B:C,2,0),"")</f>
        <v/>
      </c>
    </row>
    <row r="272" spans="2:14" s="23" customFormat="1">
      <c r="B272" s="16">
        <f t="shared" si="10"/>
        <v>264</v>
      </c>
      <c r="C272" s="32">
        <v>2602</v>
      </c>
      <c r="D272" s="33" t="s">
        <v>441</v>
      </c>
      <c r="E272" s="16" t="str">
        <f>IFERROR(VLOOKUP(C272,SRA!B:T,8,0),"")</f>
        <v>CLT</v>
      </c>
      <c r="F272" s="22" t="s">
        <v>502</v>
      </c>
      <c r="G272" s="16" t="str">
        <f>IFERROR(VLOOKUP(C272,SRA!B:T,5,0),"")</f>
        <v>ANA ASS FARMACEUTICA</v>
      </c>
      <c r="H272" s="12">
        <f>IFERROR(VLOOKUP(C272,SRA!B:T,18,0),"")</f>
        <v>4626.9799999999996</v>
      </c>
      <c r="I272" s="12">
        <f>IFERROR(VLOOKUP(C272,SRA!B:T,19,0),"")</f>
        <v>0</v>
      </c>
      <c r="J272" s="39">
        <f>IFERROR(VLOOKUP(C272,SETEMBRO!B:F,3,0),"0,00")</f>
        <v>4626.9799999999996</v>
      </c>
      <c r="K272" s="12">
        <f t="shared" si="9"/>
        <v>812.91999999999962</v>
      </c>
      <c r="L272" s="39">
        <f>IFERROR(VLOOKUP(C272,SETEMBRO!B:H,7,0),"0,00")</f>
        <v>3814.06</v>
      </c>
      <c r="M272" s="28" t="str">
        <f>IFERROR(VLOOKUP(C272,FÉRIAS!C:D,2,0),"")</f>
        <v/>
      </c>
      <c r="N272" s="23" t="str">
        <f>IFERROR(VLOOKUP(C272,Plan2!B:C,2,0),"")</f>
        <v/>
      </c>
    </row>
    <row r="273" spans="2:14" s="23" customFormat="1">
      <c r="B273" s="16">
        <f t="shared" si="10"/>
        <v>265</v>
      </c>
      <c r="C273" s="32">
        <v>2604</v>
      </c>
      <c r="D273" s="33" t="s">
        <v>460</v>
      </c>
      <c r="E273" s="16" t="str">
        <f>IFERROR(VLOOKUP(C273,SRA!B:T,8,0),"")</f>
        <v>CLT</v>
      </c>
      <c r="F273" s="22" t="s">
        <v>502</v>
      </c>
      <c r="G273" s="16" t="str">
        <f>IFERROR(VLOOKUP(C273,SRA!B:T,5,0),"")</f>
        <v>ANA ASS FARMACEUTICA</v>
      </c>
      <c r="H273" s="12">
        <f>IFERROR(VLOOKUP(C273,SRA!B:T,18,0),"")</f>
        <v>4626.9799999999996</v>
      </c>
      <c r="I273" s="12">
        <f>IFERROR(VLOOKUP(C273,SRA!B:T,19,0),"")</f>
        <v>0</v>
      </c>
      <c r="J273" s="39">
        <f>IFERROR(VLOOKUP(C273,SETEMBRO!B:F,3,0),"0,00")</f>
        <v>4626.9799999999996</v>
      </c>
      <c r="K273" s="12">
        <f t="shared" si="9"/>
        <v>1716.3299999999995</v>
      </c>
      <c r="L273" s="39">
        <f>IFERROR(VLOOKUP(C273,SETEMBRO!B:H,7,0),"0,00")</f>
        <v>2910.65</v>
      </c>
      <c r="M273" s="28" t="str">
        <f>IFERROR(VLOOKUP(C273,FÉRIAS!C:D,2,0),"")</f>
        <v/>
      </c>
      <c r="N273" s="23" t="str">
        <f>IFERROR(VLOOKUP(C273,Plan2!B:C,2,0),"")</f>
        <v/>
      </c>
    </row>
    <row r="274" spans="2:14" s="23" customFormat="1">
      <c r="B274" s="16">
        <f t="shared" si="10"/>
        <v>266</v>
      </c>
      <c r="C274" s="32">
        <v>2614</v>
      </c>
      <c r="D274" s="33" t="s">
        <v>178</v>
      </c>
      <c r="E274" s="16" t="str">
        <f>IFERROR(VLOOKUP(C274,SRA!B:T,8,0),"")</f>
        <v>CLT</v>
      </c>
      <c r="F274" s="22" t="s">
        <v>502</v>
      </c>
      <c r="G274" s="16" t="str">
        <f>IFERROR(VLOOKUP(C274,SRA!B:T,5,0),"")</f>
        <v>OP. DE PROD. IND.</v>
      </c>
      <c r="H274" s="12">
        <f>IFERROR(VLOOKUP(C274,SRA!B:T,18,0),"")</f>
        <v>1487.05</v>
      </c>
      <c r="I274" s="12">
        <f>IFERROR(VLOOKUP(C274,SRA!B:T,19,0),"")</f>
        <v>1079.3800000000001</v>
      </c>
      <c r="J274" s="39">
        <f>IFERROR(VLOOKUP(C274,SETEMBRO!B:F,3,0),"0,00")</f>
        <v>2867.81</v>
      </c>
      <c r="K274" s="12">
        <f t="shared" si="9"/>
        <v>1122.5299999999997</v>
      </c>
      <c r="L274" s="39">
        <f>IFERROR(VLOOKUP(C274,SETEMBRO!B:H,7,0),"0,00")</f>
        <v>1745.2800000000002</v>
      </c>
      <c r="M274" s="28" t="str">
        <f>IFERROR(VLOOKUP(C274,FÉRIAS!C:D,2,0),"")</f>
        <v/>
      </c>
      <c r="N274" s="23" t="str">
        <f>IFERROR(VLOOKUP(C274,Plan2!B:C,2,0),"")</f>
        <v/>
      </c>
    </row>
    <row r="275" spans="2:14" s="23" customFormat="1">
      <c r="B275" s="16">
        <f t="shared" si="10"/>
        <v>267</v>
      </c>
      <c r="C275" s="22">
        <v>2618</v>
      </c>
      <c r="D275" s="33" t="s">
        <v>179</v>
      </c>
      <c r="E275" s="16" t="str">
        <f>IFERROR(VLOOKUP(C275,SRA!B:T,8,0),"")</f>
        <v>CLT</v>
      </c>
      <c r="F275" s="22" t="s">
        <v>502</v>
      </c>
      <c r="G275" s="16" t="str">
        <f>IFERROR(VLOOKUP(C275,SRA!B:T,5,0),"")</f>
        <v>OP. DE PROD. IND.</v>
      </c>
      <c r="H275" s="12">
        <f>IFERROR(VLOOKUP(C275,SRA!B:T,18,0),"")</f>
        <v>1487.05</v>
      </c>
      <c r="I275" s="12">
        <f>IFERROR(VLOOKUP(C275,SRA!B:T,19,0),"")</f>
        <v>0</v>
      </c>
      <c r="J275" s="39">
        <f>IFERROR(VLOOKUP(C275,SETEMBRO!B:F,3,0),"0,00")</f>
        <v>1487.05</v>
      </c>
      <c r="K275" s="12">
        <f t="shared" si="9"/>
        <v>212.24</v>
      </c>
      <c r="L275" s="39">
        <f>IFERROR(VLOOKUP(C275,SETEMBRO!B:H,7,0),"0,00")</f>
        <v>1274.81</v>
      </c>
      <c r="M275" s="28" t="str">
        <f>IFERROR(VLOOKUP(C275,FÉRIAS!C:D,2,0),"")</f>
        <v/>
      </c>
      <c r="N275" s="23" t="str">
        <f>IFERROR(VLOOKUP(C275,Plan2!B:C,2,0),"")</f>
        <v/>
      </c>
    </row>
    <row r="276" spans="2:14" s="23" customFormat="1">
      <c r="B276" s="16">
        <f t="shared" si="10"/>
        <v>268</v>
      </c>
      <c r="C276" s="32">
        <v>2623</v>
      </c>
      <c r="D276" s="33" t="s">
        <v>180</v>
      </c>
      <c r="E276" s="16" t="str">
        <f>IFERROR(VLOOKUP(C276,SRA!B:T,8,0),"")</f>
        <v>CLT</v>
      </c>
      <c r="F276" s="22" t="s">
        <v>502</v>
      </c>
      <c r="G276" s="16" t="str">
        <f>IFERROR(VLOOKUP(C276,SRA!B:T,5,0),"")</f>
        <v>OP. DE PROD. IND.</v>
      </c>
      <c r="H276" s="12">
        <f>IFERROR(VLOOKUP(C276,SRA!B:T,18,0),"")</f>
        <v>1348.78</v>
      </c>
      <c r="I276" s="12">
        <f>IFERROR(VLOOKUP(C276,SRA!B:T,19,0),"")</f>
        <v>0</v>
      </c>
      <c r="J276" s="39">
        <f>IFERROR(VLOOKUP(C276,SETEMBRO!B:F,3,0),"0,00")</f>
        <v>1348.78</v>
      </c>
      <c r="K276" s="12">
        <f t="shared" si="9"/>
        <v>545.83999999999992</v>
      </c>
      <c r="L276" s="39">
        <f>IFERROR(VLOOKUP(C276,SETEMBRO!B:H,7,0),"0,00")</f>
        <v>802.94</v>
      </c>
      <c r="M276" s="28" t="str">
        <f>IFERROR(VLOOKUP(C276,FÉRIAS!C:D,2,0),"")</f>
        <v/>
      </c>
      <c r="N276" s="23" t="str">
        <f>IFERROR(VLOOKUP(C276,Plan2!B:C,2,0),"")</f>
        <v/>
      </c>
    </row>
    <row r="277" spans="2:14" s="23" customFormat="1">
      <c r="B277" s="16">
        <f t="shared" si="10"/>
        <v>269</v>
      </c>
      <c r="C277" s="32">
        <v>2627</v>
      </c>
      <c r="D277" s="33" t="s">
        <v>397</v>
      </c>
      <c r="E277" s="16" t="str">
        <f>IFERROR(VLOOKUP(C277,SRA!B:T,8,0),"")</f>
        <v>CLT</v>
      </c>
      <c r="F277" s="22" t="s">
        <v>502</v>
      </c>
      <c r="G277" s="16" t="str">
        <f>IFERROR(VLOOKUP(C277,SRA!B:T,5,0),"")</f>
        <v>ANA ASS FARMACEUTICA</v>
      </c>
      <c r="H277" s="12">
        <f>IFERROR(VLOOKUP(C277,SRA!B:T,18,0),"")</f>
        <v>4626.9799999999996</v>
      </c>
      <c r="I277" s="12">
        <f>IFERROR(VLOOKUP(C277,SRA!B:T,19,0),"")</f>
        <v>2312.9499999999998</v>
      </c>
      <c r="J277" s="39">
        <f>IFERROR(VLOOKUP(C277,SETEMBRO!B:F,3,0),"0,00")</f>
        <v>7309.1</v>
      </c>
      <c r="K277" s="12">
        <f t="shared" si="9"/>
        <v>1719.2000000000007</v>
      </c>
      <c r="L277" s="39">
        <f>IFERROR(VLOOKUP(C277,SETEMBRO!B:H,7,0),"0,00")</f>
        <v>5589.9</v>
      </c>
      <c r="M277" s="28" t="str">
        <f>IFERROR(VLOOKUP(C277,FÉRIAS!C:D,2,0),"")</f>
        <v/>
      </c>
      <c r="N277" s="23" t="str">
        <f>IFERROR(VLOOKUP(C277,Plan2!B:C,2,0),"")</f>
        <v/>
      </c>
    </row>
    <row r="278" spans="2:14" s="23" customFormat="1">
      <c r="B278" s="16">
        <f t="shared" si="10"/>
        <v>270</v>
      </c>
      <c r="C278" s="32">
        <v>2628</v>
      </c>
      <c r="D278" s="33" t="s">
        <v>181</v>
      </c>
      <c r="E278" s="16" t="str">
        <f>IFERROR(VLOOKUP(C278,SRA!B:T,8,0),"")</f>
        <v>CLT</v>
      </c>
      <c r="F278" s="22" t="s">
        <v>502</v>
      </c>
      <c r="G278" s="16" t="str">
        <f>IFERROR(VLOOKUP(C278,SRA!B:T,5,0),"")</f>
        <v>TEC. EM ADM. E FIN.</v>
      </c>
      <c r="H278" s="12">
        <f>IFERROR(VLOOKUP(C278,SRA!B:T,18,0),"")</f>
        <v>1799.95</v>
      </c>
      <c r="I278" s="12">
        <f>IFERROR(VLOOKUP(C278,SRA!B:T,19,0),"")</f>
        <v>3480</v>
      </c>
      <c r="J278" s="39">
        <f>IFERROR(VLOOKUP(C278,SETEMBRO!B:F,3,0),"0,00")</f>
        <v>5279.95</v>
      </c>
      <c r="K278" s="12">
        <f t="shared" si="9"/>
        <v>1823.87</v>
      </c>
      <c r="L278" s="39">
        <f>IFERROR(VLOOKUP(C278,SETEMBRO!B:H,7,0),"0,00")</f>
        <v>3456.08</v>
      </c>
      <c r="M278" s="28" t="str">
        <f>IFERROR(VLOOKUP(C278,FÉRIAS!C:D,2,0),"")</f>
        <v/>
      </c>
      <c r="N278" s="23" t="str">
        <f>IFERROR(VLOOKUP(C278,Plan2!B:C,2,0),"")</f>
        <v/>
      </c>
    </row>
    <row r="279" spans="2:14" s="23" customFormat="1">
      <c r="B279" s="16">
        <f t="shared" si="10"/>
        <v>271</v>
      </c>
      <c r="C279" s="32">
        <v>2634</v>
      </c>
      <c r="D279" s="33" t="s">
        <v>434</v>
      </c>
      <c r="E279" s="16" t="str">
        <f>IFERROR(VLOOKUP(C279,SRA!B:T,8,0),"")</f>
        <v>CLT</v>
      </c>
      <c r="F279" s="22" t="s">
        <v>502</v>
      </c>
      <c r="G279" s="16" t="str">
        <f>IFERROR(VLOOKUP(C279,SRA!B:T,5,0),"")</f>
        <v>TEC. EM ADM. E FIN.</v>
      </c>
      <c r="H279" s="12">
        <f>IFERROR(VLOOKUP(C279,SRA!B:T,18,0),"")</f>
        <v>1799.95</v>
      </c>
      <c r="I279" s="12">
        <f>IFERROR(VLOOKUP(C279,SRA!B:T,19,0),"")</f>
        <v>0</v>
      </c>
      <c r="J279" s="39">
        <f>IFERROR(VLOOKUP(C279,SETEMBRO!B:F,3,0),"0,00")</f>
        <v>1799.95</v>
      </c>
      <c r="K279" s="12">
        <f t="shared" si="9"/>
        <v>374.08999999999992</v>
      </c>
      <c r="L279" s="39">
        <f>IFERROR(VLOOKUP(C279,SETEMBRO!B:H,7,0),"0,00")</f>
        <v>1425.8600000000001</v>
      </c>
      <c r="M279" s="28" t="str">
        <f>IFERROR(VLOOKUP(C279,FÉRIAS!C:D,2,0),"")</f>
        <v/>
      </c>
      <c r="N279" s="23" t="str">
        <f>IFERROR(VLOOKUP(C279,Plan2!B:C,2,0),"")</f>
        <v/>
      </c>
    </row>
    <row r="280" spans="2:14" s="23" customFormat="1">
      <c r="B280" s="16">
        <f t="shared" si="10"/>
        <v>272</v>
      </c>
      <c r="C280" s="32">
        <v>2642</v>
      </c>
      <c r="D280" s="33" t="s">
        <v>182</v>
      </c>
      <c r="E280" s="16" t="str">
        <f>IFERROR(VLOOKUP(C280,SRA!B:T,8,0),"")</f>
        <v>CLT</v>
      </c>
      <c r="F280" s="22" t="s">
        <v>502</v>
      </c>
      <c r="G280" s="16" t="str">
        <f>IFERROR(VLOOKUP(C280,SRA!B:T,5,0),"")</f>
        <v>TEC. EM ADM. E FIN.</v>
      </c>
      <c r="H280" s="12">
        <f>IFERROR(VLOOKUP(C280,SRA!B:T,18,0),"")</f>
        <v>1889.96</v>
      </c>
      <c r="I280" s="12">
        <f>IFERROR(VLOOKUP(C280,SRA!B:T,19,0),"")</f>
        <v>1079.3800000000001</v>
      </c>
      <c r="J280" s="39">
        <f>IFERROR(VLOOKUP(C280,SETEMBRO!B:F,3,0),"0,00")</f>
        <v>2969.34</v>
      </c>
      <c r="K280" s="12">
        <f t="shared" si="9"/>
        <v>935.84000000000015</v>
      </c>
      <c r="L280" s="39">
        <f>IFERROR(VLOOKUP(C280,SETEMBRO!B:H,7,0),"0,00")</f>
        <v>2033.5</v>
      </c>
      <c r="M280" s="28" t="str">
        <f>IFERROR(VLOOKUP(C280,FÉRIAS!C:D,2,0),"")</f>
        <v/>
      </c>
      <c r="N280" s="23" t="str">
        <f>IFERROR(VLOOKUP(C280,Plan2!B:C,2,0),"")</f>
        <v/>
      </c>
    </row>
    <row r="281" spans="2:14" s="23" customFormat="1">
      <c r="B281" s="16">
        <f t="shared" si="10"/>
        <v>273</v>
      </c>
      <c r="C281" s="32">
        <v>2644</v>
      </c>
      <c r="D281" s="33" t="s">
        <v>444</v>
      </c>
      <c r="E281" s="16" t="str">
        <f>IFERROR(VLOOKUP(C281,SRA!B:T,8,0),"")</f>
        <v>CLT</v>
      </c>
      <c r="F281" s="22" t="s">
        <v>502</v>
      </c>
      <c r="G281" s="16" t="str">
        <f>IFERROR(VLOOKUP(C281,SRA!B:T,5,0),"")</f>
        <v>ANA ASS FARMACEUTICA</v>
      </c>
      <c r="H281" s="12">
        <f>IFERROR(VLOOKUP(C281,SRA!B:T,18,0),"")</f>
        <v>4626.9799999999996</v>
      </c>
      <c r="I281" s="12">
        <f>IFERROR(VLOOKUP(C281,SRA!B:T,19,0),"")</f>
        <v>0</v>
      </c>
      <c r="J281" s="39">
        <f>IFERROR(VLOOKUP(C281,SETEMBRO!B:F,3,0),"0,00")</f>
        <v>4928.3599999999997</v>
      </c>
      <c r="K281" s="12">
        <f t="shared" si="9"/>
        <v>2784.8099999999995</v>
      </c>
      <c r="L281" s="39">
        <f>IFERROR(VLOOKUP(C281,SETEMBRO!B:H,7,0),"0,00")</f>
        <v>2143.5500000000002</v>
      </c>
      <c r="M281" s="28" t="str">
        <f>IFERROR(VLOOKUP(C281,FÉRIAS!C:D,2,0),"")</f>
        <v/>
      </c>
      <c r="N281" s="23" t="str">
        <f>IFERROR(VLOOKUP(C281,Plan2!B:C,2,0),"")</f>
        <v/>
      </c>
    </row>
    <row r="282" spans="2:14" s="23" customFormat="1">
      <c r="B282" s="16">
        <f t="shared" si="10"/>
        <v>274</v>
      </c>
      <c r="C282" s="32">
        <v>2651</v>
      </c>
      <c r="D282" s="33" t="s">
        <v>445</v>
      </c>
      <c r="E282" s="16" t="str">
        <f>IFERROR(VLOOKUP(C282,SRA!B:T,8,0),"")</f>
        <v>CLT</v>
      </c>
      <c r="F282" s="22" t="s">
        <v>502</v>
      </c>
      <c r="G282" s="16" t="str">
        <f>IFERROR(VLOOKUP(C282,SRA!B:T,5,0),"")</f>
        <v>ANA ASS FARMACEUTICA</v>
      </c>
      <c r="H282" s="12">
        <f>IFERROR(VLOOKUP(C282,SRA!B:T,18,0),"")</f>
        <v>4626.9799999999996</v>
      </c>
      <c r="I282" s="12">
        <f>IFERROR(VLOOKUP(C282,SRA!B:T,19,0),"")</f>
        <v>0</v>
      </c>
      <c r="J282" s="39">
        <f>IFERROR(VLOOKUP(C282,SETEMBRO!B:F,3,0),"0,00")</f>
        <v>4928.3599999999997</v>
      </c>
      <c r="K282" s="12">
        <f t="shared" si="9"/>
        <v>1429.58</v>
      </c>
      <c r="L282" s="39">
        <f>IFERROR(VLOOKUP(C282,SETEMBRO!B:H,7,0),"0,00")</f>
        <v>3498.7799999999997</v>
      </c>
      <c r="M282" s="28" t="str">
        <f>IFERROR(VLOOKUP(C282,FÉRIAS!C:D,2,0),"")</f>
        <v/>
      </c>
      <c r="N282" s="23" t="str">
        <f>IFERROR(VLOOKUP(C282,Plan2!B:C,2,0),"")</f>
        <v/>
      </c>
    </row>
    <row r="283" spans="2:14" s="23" customFormat="1">
      <c r="B283" s="16">
        <f t="shared" si="10"/>
        <v>275</v>
      </c>
      <c r="C283" s="32">
        <v>2656</v>
      </c>
      <c r="D283" s="33" t="s">
        <v>183</v>
      </c>
      <c r="E283" s="16" t="str">
        <f>IFERROR(VLOOKUP(C283,SRA!B:T,8,0),"")</f>
        <v>CLT</v>
      </c>
      <c r="F283" s="22" t="s">
        <v>502</v>
      </c>
      <c r="G283" s="16" t="str">
        <f>IFERROR(VLOOKUP(C283,SRA!B:T,5,0),"")</f>
        <v>TEC. EM ADM. E FIN.</v>
      </c>
      <c r="H283" s="12">
        <f>IFERROR(VLOOKUP(C283,SRA!B:T,18,0),"")</f>
        <v>1799.95</v>
      </c>
      <c r="I283" s="12">
        <f>IFERROR(VLOOKUP(C283,SRA!B:T,19,0),"")</f>
        <v>822.38</v>
      </c>
      <c r="J283" s="39">
        <f>IFERROR(VLOOKUP(C283,SETEMBRO!B:F,3,0),"0,00")</f>
        <v>2622.33</v>
      </c>
      <c r="K283" s="12">
        <f t="shared" si="9"/>
        <v>1180.54</v>
      </c>
      <c r="L283" s="39">
        <f>IFERROR(VLOOKUP(C283,SETEMBRO!B:H,7,0),"0,00")</f>
        <v>1441.79</v>
      </c>
      <c r="M283" s="28" t="str">
        <f>IFERROR(VLOOKUP(C283,FÉRIAS!C:D,2,0),"")</f>
        <v/>
      </c>
      <c r="N283" s="23" t="str">
        <f>IFERROR(VLOOKUP(C283,Plan2!B:C,2,0),"")</f>
        <v/>
      </c>
    </row>
    <row r="284" spans="2:14" s="23" customFormat="1">
      <c r="B284" s="16">
        <f t="shared" si="10"/>
        <v>276</v>
      </c>
      <c r="C284" s="32">
        <v>2659</v>
      </c>
      <c r="D284" s="33" t="s">
        <v>184</v>
      </c>
      <c r="E284" s="16" t="str">
        <f>IFERROR(VLOOKUP(C284,SRA!B:T,8,0),"")</f>
        <v>CLT</v>
      </c>
      <c r="F284" s="22" t="s">
        <v>502</v>
      </c>
      <c r="G284" s="16" t="str">
        <f>IFERROR(VLOOKUP(C284,SRA!B:T,5,0),"")</f>
        <v>TEC. EM ADM. E FIN.</v>
      </c>
      <c r="H284" s="12">
        <f>IFERROR(VLOOKUP(C284,SRA!B:T,18,0),"")</f>
        <v>1799.95</v>
      </c>
      <c r="I284" s="12">
        <f>IFERROR(VLOOKUP(C284,SRA!B:T,19,0),"")</f>
        <v>2312.9499999999998</v>
      </c>
      <c r="J284" s="39">
        <f>IFERROR(VLOOKUP(C284,SETEMBRO!B:F,3,0),"0,00")</f>
        <v>4414.28</v>
      </c>
      <c r="K284" s="12">
        <f t="shared" si="9"/>
        <v>1883.4899999999998</v>
      </c>
      <c r="L284" s="39">
        <f>IFERROR(VLOOKUP(C284,SETEMBRO!B:H,7,0),"0,00")</f>
        <v>2530.79</v>
      </c>
      <c r="M284" s="28" t="str">
        <f>IFERROR(VLOOKUP(C284,FÉRIAS!C:D,2,0),"")</f>
        <v/>
      </c>
      <c r="N284" s="23" t="str">
        <f>IFERROR(VLOOKUP(C284,Plan2!B:C,2,0),"")</f>
        <v/>
      </c>
    </row>
    <row r="285" spans="2:14" s="23" customFormat="1">
      <c r="B285" s="16">
        <f t="shared" si="10"/>
        <v>277</v>
      </c>
      <c r="C285" s="32">
        <v>2661</v>
      </c>
      <c r="D285" s="33" t="s">
        <v>185</v>
      </c>
      <c r="E285" s="16" t="str">
        <f>IFERROR(VLOOKUP(C285,SRA!B:T,8,0),"")</f>
        <v>CLT</v>
      </c>
      <c r="F285" s="22" t="s">
        <v>502</v>
      </c>
      <c r="G285" s="16" t="str">
        <f>IFERROR(VLOOKUP(C285,SRA!B:T,5,0),"")</f>
        <v>OP. DE PROD. IND.</v>
      </c>
      <c r="H285" s="12">
        <f>IFERROR(VLOOKUP(C285,SRA!B:T,18,0),"")</f>
        <v>1416.22</v>
      </c>
      <c r="I285" s="12">
        <f>IFERROR(VLOOKUP(C285,SRA!B:T,19,0),"")</f>
        <v>0</v>
      </c>
      <c r="J285" s="39">
        <f>IFERROR(VLOOKUP(C285,SETEMBRO!B:F,3,0),"0,00")</f>
        <v>1551.21</v>
      </c>
      <c r="K285" s="12">
        <f t="shared" si="9"/>
        <v>668.44</v>
      </c>
      <c r="L285" s="39">
        <f>IFERROR(VLOOKUP(C285,SETEMBRO!B:H,7,0),"0,00")</f>
        <v>882.77</v>
      </c>
      <c r="M285" s="28" t="str">
        <f>IFERROR(VLOOKUP(C285,FÉRIAS!C:D,2,0),"")</f>
        <v/>
      </c>
      <c r="N285" s="23" t="str">
        <f>IFERROR(VLOOKUP(C285,Plan2!B:C,2,0),"")</f>
        <v/>
      </c>
    </row>
    <row r="286" spans="2:14" s="23" customFormat="1">
      <c r="B286" s="16">
        <f t="shared" si="10"/>
        <v>278</v>
      </c>
      <c r="C286" s="32">
        <v>2664</v>
      </c>
      <c r="D286" s="33" t="s">
        <v>186</v>
      </c>
      <c r="E286" s="16" t="str">
        <f>IFERROR(VLOOKUP(C286,SRA!B:T,8,0),"")</f>
        <v>CLT</v>
      </c>
      <c r="F286" s="22" t="s">
        <v>502</v>
      </c>
      <c r="G286" s="16" t="str">
        <f>IFERROR(VLOOKUP(C286,SRA!B:T,5,0),"")</f>
        <v>FARMACEUTICO IND</v>
      </c>
      <c r="H286" s="12">
        <f>IFERROR(VLOOKUP(C286,SRA!B:T,18,0),"")</f>
        <v>5191.91</v>
      </c>
      <c r="I286" s="12">
        <f>IFERROR(VLOOKUP(C286,SRA!B:T,19,0),"")</f>
        <v>2312.9499999999998</v>
      </c>
      <c r="J286" s="39">
        <f>IFERROR(VLOOKUP(C286,SETEMBRO!B:F,3,0),"0,00")</f>
        <v>7504.86</v>
      </c>
      <c r="K286" s="12">
        <f t="shared" si="9"/>
        <v>2895.96</v>
      </c>
      <c r="L286" s="39">
        <f>IFERROR(VLOOKUP(C286,SETEMBRO!B:H,7,0),"0,00")</f>
        <v>4608.8999999999996</v>
      </c>
      <c r="M286" s="28" t="str">
        <f>IFERROR(VLOOKUP(C286,FÉRIAS!C:D,2,0),"")</f>
        <v/>
      </c>
      <c r="N286" s="23" t="str">
        <f>IFERROR(VLOOKUP(C286,Plan2!B:C,2,0),"")</f>
        <v/>
      </c>
    </row>
    <row r="287" spans="2:14" s="23" customFormat="1">
      <c r="B287" s="16">
        <f t="shared" si="10"/>
        <v>279</v>
      </c>
      <c r="C287" s="32">
        <v>2665</v>
      </c>
      <c r="D287" s="33" t="s">
        <v>187</v>
      </c>
      <c r="E287" s="16" t="str">
        <f>IFERROR(VLOOKUP(C287,SRA!B:T,8,0),"")</f>
        <v>CLT</v>
      </c>
      <c r="F287" s="22" t="s">
        <v>502</v>
      </c>
      <c r="G287" s="16" t="str">
        <f>IFERROR(VLOOKUP(C287,SRA!B:T,5,0),"")</f>
        <v>TEC. EM ADM. E FIN.</v>
      </c>
      <c r="H287" s="12">
        <f>IFERROR(VLOOKUP(C287,SRA!B:T,18,0),"")</f>
        <v>1799.95</v>
      </c>
      <c r="I287" s="12">
        <f>IFERROR(VLOOKUP(C287,SRA!B:T,19,0),"")</f>
        <v>822.38</v>
      </c>
      <c r="J287" s="39">
        <f>IFERROR(VLOOKUP(C287,SETEMBRO!B:F,3,0),"0,00")</f>
        <v>3432.96</v>
      </c>
      <c r="K287" s="12">
        <f t="shared" si="9"/>
        <v>1557.24</v>
      </c>
      <c r="L287" s="39">
        <f>IFERROR(VLOOKUP(C287,SETEMBRO!B:H,7,0),"0,00")</f>
        <v>1875.72</v>
      </c>
      <c r="M287" s="28" t="str">
        <f>IFERROR(VLOOKUP(C287,FÉRIAS!C:D,2,0),"")</f>
        <v/>
      </c>
      <c r="N287" s="23" t="str">
        <f>IFERROR(VLOOKUP(C287,Plan2!B:C,2,0),"")</f>
        <v/>
      </c>
    </row>
    <row r="288" spans="2:14" s="23" customFormat="1">
      <c r="B288" s="16">
        <f t="shared" si="10"/>
        <v>280</v>
      </c>
      <c r="C288" s="32">
        <v>2666</v>
      </c>
      <c r="D288" s="33" t="s">
        <v>188</v>
      </c>
      <c r="E288" s="16" t="str">
        <f>IFERROR(VLOOKUP(C288,SRA!B:T,8,0),"")</f>
        <v>CLT</v>
      </c>
      <c r="F288" s="22" t="s">
        <v>502</v>
      </c>
      <c r="G288" s="16" t="str">
        <f>IFERROR(VLOOKUP(C288,SRA!B:T,5,0),"")</f>
        <v>TEC. EM ADM. E FIN.</v>
      </c>
      <c r="H288" s="12">
        <f>IFERROR(VLOOKUP(C288,SRA!B:T,18,0),"")</f>
        <v>1799.95</v>
      </c>
      <c r="I288" s="12">
        <f>IFERROR(VLOOKUP(C288,SRA!B:T,19,0),"")</f>
        <v>2312.9499999999998</v>
      </c>
      <c r="J288" s="39">
        <f>IFERROR(VLOOKUP(C288,SETEMBRO!B:F,3,0),"0,00")</f>
        <v>4414.28</v>
      </c>
      <c r="K288" s="12">
        <f t="shared" si="9"/>
        <v>2005.3199999999997</v>
      </c>
      <c r="L288" s="39">
        <f>IFERROR(VLOOKUP(C288,SETEMBRO!B:H,7,0),"0,00")</f>
        <v>2408.96</v>
      </c>
      <c r="M288" s="28" t="str">
        <f>IFERROR(VLOOKUP(C288,FÉRIAS!C:D,2,0),"")</f>
        <v/>
      </c>
      <c r="N288" s="23" t="str">
        <f>IFERROR(VLOOKUP(C288,Plan2!B:C,2,0),"")</f>
        <v/>
      </c>
    </row>
    <row r="289" spans="2:14" s="23" customFormat="1">
      <c r="B289" s="16">
        <f t="shared" si="10"/>
        <v>281</v>
      </c>
      <c r="C289" s="32">
        <v>2668</v>
      </c>
      <c r="D289" s="33" t="s">
        <v>189</v>
      </c>
      <c r="E289" s="16" t="str">
        <f>IFERROR(VLOOKUP(C289,SRA!B:T,8,0),"")</f>
        <v>CLT</v>
      </c>
      <c r="F289" s="22" t="s">
        <v>502</v>
      </c>
      <c r="G289" s="16" t="str">
        <f>IFERROR(VLOOKUP(C289,SRA!B:T,5,0),"")</f>
        <v>TEC. EM ADM. E FIN.</v>
      </c>
      <c r="H289" s="12">
        <f>IFERROR(VLOOKUP(C289,SRA!B:T,18,0),"")</f>
        <v>1799.95</v>
      </c>
      <c r="I289" s="12">
        <f>IFERROR(VLOOKUP(C289,SRA!B:T,19,0),"")</f>
        <v>0</v>
      </c>
      <c r="J289" s="39">
        <f>IFERROR(VLOOKUP(C289,SETEMBRO!B:F,3,0),"0,00")</f>
        <v>1799.95</v>
      </c>
      <c r="K289" s="12">
        <f t="shared" si="9"/>
        <v>199.1400000000001</v>
      </c>
      <c r="L289" s="39">
        <f>IFERROR(VLOOKUP(C289,SETEMBRO!B:H,7,0),"0,00")</f>
        <v>1600.81</v>
      </c>
      <c r="M289" s="28" t="str">
        <f>IFERROR(VLOOKUP(C289,FÉRIAS!C:D,2,0),"")</f>
        <v/>
      </c>
      <c r="N289" s="23" t="str">
        <f>IFERROR(VLOOKUP(C289,Plan2!B:C,2,0),"")</f>
        <v/>
      </c>
    </row>
    <row r="290" spans="2:14" s="23" customFormat="1">
      <c r="B290" s="16">
        <f t="shared" si="10"/>
        <v>282</v>
      </c>
      <c r="C290" s="32">
        <v>2671</v>
      </c>
      <c r="D290" s="33" t="s">
        <v>190</v>
      </c>
      <c r="E290" s="16" t="str">
        <f>IFERROR(VLOOKUP(C290,SRA!B:T,8,0),"")</f>
        <v>CLT</v>
      </c>
      <c r="F290" s="22" t="s">
        <v>502</v>
      </c>
      <c r="G290" s="16" t="str">
        <f>IFERROR(VLOOKUP(C290,SRA!B:T,5,0),"")</f>
        <v>OP. DE PROD. IND.</v>
      </c>
      <c r="H290" s="12">
        <f>IFERROR(VLOOKUP(C290,SRA!B:T,18,0),"")</f>
        <v>1487.05</v>
      </c>
      <c r="I290" s="12">
        <f>IFERROR(VLOOKUP(C290,SRA!B:T,19,0),"")</f>
        <v>0</v>
      </c>
      <c r="J290" s="39">
        <f>IFERROR(VLOOKUP(C290,SETEMBRO!B:F,3,0),"0,00")</f>
        <v>1543.52</v>
      </c>
      <c r="K290" s="12">
        <f t="shared" si="9"/>
        <v>137.88999999999987</v>
      </c>
      <c r="L290" s="39">
        <f>IFERROR(VLOOKUP(C290,SETEMBRO!B:H,7,0),"0,00")</f>
        <v>1405.63</v>
      </c>
      <c r="M290" s="28" t="str">
        <f>IFERROR(VLOOKUP(C290,FÉRIAS!C:D,2,0),"")</f>
        <v/>
      </c>
      <c r="N290" s="23" t="str">
        <f>IFERROR(VLOOKUP(C290,Plan2!B:C,2,0),"")</f>
        <v/>
      </c>
    </row>
    <row r="291" spans="2:14" s="23" customFormat="1">
      <c r="B291" s="16">
        <f t="shared" si="10"/>
        <v>283</v>
      </c>
      <c r="C291" s="32">
        <v>2672</v>
      </c>
      <c r="D291" s="33" t="s">
        <v>191</v>
      </c>
      <c r="E291" s="16" t="str">
        <f>IFERROR(VLOOKUP(C291,SRA!B:T,8,0),"")</f>
        <v>CLT</v>
      </c>
      <c r="F291" s="22" t="s">
        <v>502</v>
      </c>
      <c r="G291" s="16" t="str">
        <f>IFERROR(VLOOKUP(C291,SRA!B:T,5,0),"")</f>
        <v>OP. DE PROD. IND.</v>
      </c>
      <c r="H291" s="12">
        <f>IFERROR(VLOOKUP(C291,SRA!B:T,18,0),"")</f>
        <v>1416.23</v>
      </c>
      <c r="I291" s="12">
        <f>IFERROR(VLOOKUP(C291,SRA!B:T,19,0),"")</f>
        <v>0</v>
      </c>
      <c r="J291" s="39">
        <f>IFERROR(VLOOKUP(C291,SETEMBRO!B:F,3,0),"0,00")</f>
        <v>1834.03</v>
      </c>
      <c r="K291" s="12">
        <f t="shared" si="9"/>
        <v>415.5</v>
      </c>
      <c r="L291" s="39">
        <f>IFERROR(VLOOKUP(C291,SETEMBRO!B:H,7,0),"0,00")</f>
        <v>1418.53</v>
      </c>
      <c r="M291" s="28" t="str">
        <f>IFERROR(VLOOKUP(C291,FÉRIAS!C:D,2,0),"")</f>
        <v/>
      </c>
      <c r="N291" s="23" t="str">
        <f>IFERROR(VLOOKUP(C291,Plan2!B:C,2,0),"")</f>
        <v/>
      </c>
    </row>
    <row r="292" spans="2:14" s="23" customFormat="1">
      <c r="B292" s="16">
        <f t="shared" si="10"/>
        <v>284</v>
      </c>
      <c r="C292" s="32">
        <v>2675</v>
      </c>
      <c r="D292" s="33" t="s">
        <v>192</v>
      </c>
      <c r="E292" s="16" t="str">
        <f>IFERROR(VLOOKUP(C292,SRA!B:T,8,0),"")</f>
        <v>CLT</v>
      </c>
      <c r="F292" s="22" t="s">
        <v>516</v>
      </c>
      <c r="G292" s="16" t="str">
        <f>IFERROR(VLOOKUP(C292,SRA!B:T,5,0),"")</f>
        <v>OP. DE PROD. IND.</v>
      </c>
      <c r="H292" s="12">
        <f>IFERROR(VLOOKUP(C292,SRA!B:T,18,0),"")</f>
        <v>1348.78</v>
      </c>
      <c r="I292" s="12">
        <f>IFERROR(VLOOKUP(C292,SRA!B:T,19,0),"")</f>
        <v>0</v>
      </c>
      <c r="J292" s="39">
        <f>IFERROR(VLOOKUP(C292,SETEMBRO!B:F,3,0),"0,00")</f>
        <v>1507.07</v>
      </c>
      <c r="K292" s="12">
        <f t="shared" si="9"/>
        <v>942.1099999999999</v>
      </c>
      <c r="L292" s="39">
        <f>IFERROR(VLOOKUP(C292,SETEMBRO!B:H,7,0),"0,00")</f>
        <v>564.96</v>
      </c>
      <c r="M292" s="28" t="str">
        <f>IFERROR(VLOOKUP(C292,FÉRIAS!C:D,2,0),"")</f>
        <v>RUTE FERNANDES BORBA</v>
      </c>
      <c r="N292" s="23" t="str">
        <f>IFERROR(VLOOKUP(C292,Plan2!B:C,2,0),"")</f>
        <v/>
      </c>
    </row>
    <row r="293" spans="2:14" s="23" customFormat="1">
      <c r="B293" s="16">
        <f t="shared" si="10"/>
        <v>285</v>
      </c>
      <c r="C293" s="32">
        <v>2682</v>
      </c>
      <c r="D293" s="33" t="s">
        <v>193</v>
      </c>
      <c r="E293" s="16" t="str">
        <f>IFERROR(VLOOKUP(C293,SRA!B:T,8,0),"")</f>
        <v>CLT</v>
      </c>
      <c r="F293" s="22" t="s">
        <v>502</v>
      </c>
      <c r="G293" s="16" t="str">
        <f>IFERROR(VLOOKUP(C293,SRA!B:T,5,0),"")</f>
        <v>TEC. EM ADM. E FIN.</v>
      </c>
      <c r="H293" s="12">
        <f>IFERROR(VLOOKUP(C293,SRA!B:T,18,0),"")</f>
        <v>1799.96</v>
      </c>
      <c r="I293" s="12">
        <f>IFERROR(VLOOKUP(C293,SRA!B:T,19,0),"")</f>
        <v>0</v>
      </c>
      <c r="J293" s="39">
        <f>IFERROR(VLOOKUP(C293,SETEMBRO!B:F,3,0),"0,00")</f>
        <v>1799.96</v>
      </c>
      <c r="K293" s="12">
        <f t="shared" si="9"/>
        <v>1326.13</v>
      </c>
      <c r="L293" s="39">
        <f>IFERROR(VLOOKUP(C293,SETEMBRO!B:H,7,0),"0,00")</f>
        <v>473.83000000000004</v>
      </c>
      <c r="M293" s="28" t="str">
        <f>IFERROR(VLOOKUP(C293,FÉRIAS!C:D,2,0),"")</f>
        <v/>
      </c>
      <c r="N293" s="23" t="str">
        <f>IFERROR(VLOOKUP(C293,Plan2!B:C,2,0),"")</f>
        <v/>
      </c>
    </row>
    <row r="294" spans="2:14" s="23" customFormat="1">
      <c r="B294" s="16">
        <f t="shared" si="10"/>
        <v>286</v>
      </c>
      <c r="C294" s="32">
        <v>2684</v>
      </c>
      <c r="D294" s="33" t="s">
        <v>407</v>
      </c>
      <c r="E294" s="16" t="str">
        <f>IFERROR(VLOOKUP(C294,SRA!B:T,8,0),"")</f>
        <v>CLT</v>
      </c>
      <c r="F294" s="22" t="s">
        <v>502</v>
      </c>
      <c r="G294" s="16" t="str">
        <f>IFERROR(VLOOKUP(C294,SRA!B:T,5,0),"")</f>
        <v>ANA ASS FARMACEUTICA</v>
      </c>
      <c r="H294" s="12">
        <f>IFERROR(VLOOKUP(C294,SRA!B:T,18,0),"")</f>
        <v>4626.9799999999996</v>
      </c>
      <c r="I294" s="12">
        <f>IFERROR(VLOOKUP(C294,SRA!B:T,19,0),"")</f>
        <v>0</v>
      </c>
      <c r="J294" s="39">
        <f>IFERROR(VLOOKUP(C294,SETEMBRO!B:F,3,0),"0,00")</f>
        <v>4928.3599999999997</v>
      </c>
      <c r="K294" s="12">
        <f t="shared" si="9"/>
        <v>2594.3999999999996</v>
      </c>
      <c r="L294" s="39">
        <f>IFERROR(VLOOKUP(C294,SETEMBRO!B:H,7,0),"0,00")</f>
        <v>2333.96</v>
      </c>
      <c r="M294" s="28" t="str">
        <f>IFERROR(VLOOKUP(C294,FÉRIAS!C:D,2,0),"")</f>
        <v/>
      </c>
      <c r="N294" s="23" t="str">
        <f>IFERROR(VLOOKUP(C294,Plan2!B:C,2,0),"")</f>
        <v/>
      </c>
    </row>
    <row r="295" spans="2:14" s="23" customFormat="1">
      <c r="B295" s="16">
        <f t="shared" si="10"/>
        <v>287</v>
      </c>
      <c r="C295" s="32">
        <v>2687</v>
      </c>
      <c r="D295" s="33" t="s">
        <v>194</v>
      </c>
      <c r="E295" s="16" t="str">
        <f>IFERROR(VLOOKUP(C295,SRA!B:T,8,0),"")</f>
        <v>CLT</v>
      </c>
      <c r="F295" s="22" t="s">
        <v>502</v>
      </c>
      <c r="G295" s="16" t="str">
        <f>IFERROR(VLOOKUP(C295,SRA!B:T,5,0),"")</f>
        <v>TEC. EM ADM. E FIN.</v>
      </c>
      <c r="H295" s="12">
        <f>IFERROR(VLOOKUP(C295,SRA!B:T,18,0),"")</f>
        <v>1799.95</v>
      </c>
      <c r="I295" s="12">
        <f>IFERROR(VLOOKUP(C295,SRA!B:T,19,0),"")</f>
        <v>1079.3800000000001</v>
      </c>
      <c r="J295" s="39">
        <f>IFERROR(VLOOKUP(C295,SETEMBRO!B:F,3,0),"0,00")</f>
        <v>3180.71</v>
      </c>
      <c r="K295" s="12">
        <f t="shared" si="9"/>
        <v>722.06999999999971</v>
      </c>
      <c r="L295" s="39">
        <f>IFERROR(VLOOKUP(C295,SETEMBRO!B:H,7,0),"0,00")</f>
        <v>2458.6400000000003</v>
      </c>
      <c r="M295" s="28" t="str">
        <f>IFERROR(VLOOKUP(C295,FÉRIAS!C:D,2,0),"")</f>
        <v/>
      </c>
      <c r="N295" s="23" t="str">
        <f>IFERROR(VLOOKUP(C295,Plan2!B:C,2,0),"")</f>
        <v/>
      </c>
    </row>
    <row r="296" spans="2:14" s="23" customFormat="1">
      <c r="B296" s="16">
        <f t="shared" si="10"/>
        <v>288</v>
      </c>
      <c r="C296" s="32">
        <v>2689</v>
      </c>
      <c r="D296" s="33" t="s">
        <v>195</v>
      </c>
      <c r="E296" s="16" t="str">
        <f>IFERROR(VLOOKUP(C296,SRA!B:T,8,0),"")</f>
        <v>CLT</v>
      </c>
      <c r="F296" s="22" t="s">
        <v>531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0</v>
      </c>
      <c r="J296" s="39">
        <f>IFERROR(VLOOKUP(C296,SETEMBRO!B:F,3,0),"0,00")</f>
        <v>238.91</v>
      </c>
      <c r="K296" s="12">
        <f t="shared" si="9"/>
        <v>238.91</v>
      </c>
      <c r="L296" s="39">
        <f>IFERROR(VLOOKUP(C296,SETEMBRO!B:H,7,0),"0,00")</f>
        <v>0</v>
      </c>
      <c r="M296" s="28" t="str">
        <f>IFERROR(VLOOKUP(C296,FÉRIAS!C:D,2,0),"")</f>
        <v/>
      </c>
      <c r="N296" s="23" t="str">
        <f>IFERROR(VLOOKUP(C296,Plan2!B:C,2,0),"")</f>
        <v>ILMA DE ALBUQUERQUE P MAIA</v>
      </c>
    </row>
    <row r="297" spans="2:14" s="23" customFormat="1">
      <c r="B297" s="16">
        <f t="shared" si="10"/>
        <v>289</v>
      </c>
      <c r="C297" s="32">
        <v>2697</v>
      </c>
      <c r="D297" s="33" t="s">
        <v>196</v>
      </c>
      <c r="E297" s="16" t="str">
        <f>IFERROR(VLOOKUP(C297,SRA!B:T,8,0),"")</f>
        <v>CLT</v>
      </c>
      <c r="F297" s="22" t="s">
        <v>502</v>
      </c>
      <c r="G297" s="16" t="str">
        <f>IFERROR(VLOOKUP(C297,SRA!B:T,5,0),"")</f>
        <v>TEC. EM ADM. E FIN.</v>
      </c>
      <c r="H297" s="12">
        <f>IFERROR(VLOOKUP(C297,SRA!B:T,18,0),"")</f>
        <v>1799.95</v>
      </c>
      <c r="I297" s="12">
        <f>IFERROR(VLOOKUP(C297,SRA!B:T,19,0),"")</f>
        <v>0</v>
      </c>
      <c r="J297" s="39">
        <f>IFERROR(VLOOKUP(C297,SETEMBRO!B:F,3,0),"0,00")</f>
        <v>1799.95</v>
      </c>
      <c r="K297" s="12">
        <f t="shared" si="9"/>
        <v>1523.69</v>
      </c>
      <c r="L297" s="39">
        <f>IFERROR(VLOOKUP(C297,SETEMBRO!B:H,7,0),"0,00")</f>
        <v>276.26</v>
      </c>
      <c r="M297" s="28" t="str">
        <f>IFERROR(VLOOKUP(C297,FÉRIAS!C:D,2,0),"")</f>
        <v/>
      </c>
      <c r="N297" s="23" t="str">
        <f>IFERROR(VLOOKUP(C297,Plan2!B:C,2,0),"")</f>
        <v/>
      </c>
    </row>
    <row r="298" spans="2:14" s="23" customFormat="1">
      <c r="B298" s="16">
        <f t="shared" si="10"/>
        <v>290</v>
      </c>
      <c r="C298" s="32">
        <v>2701</v>
      </c>
      <c r="D298" s="33" t="s">
        <v>197</v>
      </c>
      <c r="E298" s="16" t="str">
        <f>IFERROR(VLOOKUP(C298,SRA!B:T,8,0),"")</f>
        <v>CLT</v>
      </c>
      <c r="F298" s="22" t="s">
        <v>531</v>
      </c>
      <c r="G298" s="16" t="str">
        <f>IFERROR(VLOOKUP(C298,SRA!B:T,5,0),"")</f>
        <v>TEC. EM ADM. E FIN.</v>
      </c>
      <c r="H298" s="12">
        <f>IFERROR(VLOOKUP(C298,SRA!B:T,18,0),"")</f>
        <v>1799.95</v>
      </c>
      <c r="I298" s="12">
        <f>IFERROR(VLOOKUP(C298,SRA!B:T,19,0),"")</f>
        <v>1079.3800000000001</v>
      </c>
      <c r="J298" s="39">
        <f>IFERROR(VLOOKUP(C298,SETEMBRO!B:F,3,0),"0,00")</f>
        <v>3180.71</v>
      </c>
      <c r="K298" s="12">
        <f t="shared" si="9"/>
        <v>1090.54</v>
      </c>
      <c r="L298" s="39">
        <f>IFERROR(VLOOKUP(C298,SETEMBRO!B:H,7,0),"0,00")</f>
        <v>2090.17</v>
      </c>
      <c r="M298" s="28" t="str">
        <f>IFERROR(VLOOKUP(C298,FÉRIAS!C:D,2,0),"")</f>
        <v/>
      </c>
      <c r="N298" s="23" t="str">
        <f>IFERROR(VLOOKUP(C298,Plan2!B:C,2,0),"")</f>
        <v>PETULLA DE MOURA E SILVA</v>
      </c>
    </row>
    <row r="299" spans="2:14" s="23" customFormat="1">
      <c r="B299" s="16">
        <f t="shared" si="10"/>
        <v>291</v>
      </c>
      <c r="C299" s="32">
        <v>2702</v>
      </c>
      <c r="D299" s="33" t="s">
        <v>435</v>
      </c>
      <c r="E299" s="16" t="str">
        <f>IFERROR(VLOOKUP(C299,SRA!B:T,8,0),"")</f>
        <v>CLT</v>
      </c>
      <c r="F299" s="22" t="s">
        <v>516</v>
      </c>
      <c r="G299" s="16" t="str">
        <f>IFERROR(VLOOKUP(C299,SRA!B:T,5,0),"")</f>
        <v>ANA ASS FARMACEUTICA</v>
      </c>
      <c r="H299" s="12">
        <f>IFERROR(VLOOKUP(C299,SRA!B:T,18,0),"")</f>
        <v>4626.9799999999996</v>
      </c>
      <c r="I299" s="12">
        <f>IFERROR(VLOOKUP(C299,SRA!B:T,19,0),"")</f>
        <v>0</v>
      </c>
      <c r="J299" s="39">
        <f>IFERROR(VLOOKUP(C299,SETEMBRO!B:F,3,0),"0,00")</f>
        <v>5141.09</v>
      </c>
      <c r="K299" s="12">
        <f t="shared" si="9"/>
        <v>3067.69</v>
      </c>
      <c r="L299" s="39">
        <f>IFERROR(VLOOKUP(C299,SETEMBRO!B:H,7,0),"0,00")</f>
        <v>2073.4</v>
      </c>
      <c r="M299" s="28" t="str">
        <f>IFERROR(VLOOKUP(C299,FÉRIAS!C:D,2,0),"")</f>
        <v>DANILO DAVI DA SILVA DIAS</v>
      </c>
      <c r="N299" s="23" t="str">
        <f>IFERROR(VLOOKUP(C299,Plan2!B:C,2,0),"")</f>
        <v/>
      </c>
    </row>
    <row r="300" spans="2:14" s="23" customFormat="1">
      <c r="B300" s="16">
        <f t="shared" si="10"/>
        <v>292</v>
      </c>
      <c r="C300" s="32">
        <v>2705</v>
      </c>
      <c r="D300" s="33" t="s">
        <v>436</v>
      </c>
      <c r="E300" s="16" t="str">
        <f>IFERROR(VLOOKUP(C300,SRA!B:T,8,0),"")</f>
        <v>CLT</v>
      </c>
      <c r="F300" s="22" t="s">
        <v>502</v>
      </c>
      <c r="G300" s="16" t="str">
        <f>IFERROR(VLOOKUP(C300,SRA!B:T,5,0),"")</f>
        <v>TEC. EM ADM. E FIN.</v>
      </c>
      <c r="H300" s="12">
        <f>IFERROR(VLOOKUP(C300,SRA!B:T,18,0),"")</f>
        <v>1799.95</v>
      </c>
      <c r="I300" s="12">
        <f>IFERROR(VLOOKUP(C300,SRA!B:T,19,0),"")</f>
        <v>0</v>
      </c>
      <c r="J300" s="39">
        <f>IFERROR(VLOOKUP(C300,SETEMBRO!B:F,3,0),"0,00")</f>
        <v>1799.95</v>
      </c>
      <c r="K300" s="12">
        <f t="shared" si="9"/>
        <v>417.17000000000007</v>
      </c>
      <c r="L300" s="39">
        <f>IFERROR(VLOOKUP(C300,SETEMBRO!B:H,7,0),"0,00")</f>
        <v>1382.78</v>
      </c>
      <c r="M300" s="28" t="str">
        <f>IFERROR(VLOOKUP(C300,FÉRIAS!C:D,2,0),"")</f>
        <v/>
      </c>
      <c r="N300" s="23" t="str">
        <f>IFERROR(VLOOKUP(C300,Plan2!B:C,2,0),"")</f>
        <v/>
      </c>
    </row>
    <row r="301" spans="2:14" s="23" customFormat="1">
      <c r="B301" s="16">
        <f t="shared" si="10"/>
        <v>293</v>
      </c>
      <c r="C301" s="32">
        <v>2706</v>
      </c>
      <c r="D301" s="33" t="s">
        <v>424</v>
      </c>
      <c r="E301" s="16" t="str">
        <f>IFERROR(VLOOKUP(C301,SRA!B:T,8,0),"")</f>
        <v>CLT</v>
      </c>
      <c r="F301" s="22" t="s">
        <v>502</v>
      </c>
      <c r="G301" s="16" t="str">
        <f>IFERROR(VLOOKUP(C301,SRA!B:T,5,0),"")</f>
        <v>ANA ASS FARMACEUTICA</v>
      </c>
      <c r="H301" s="12">
        <f>IFERROR(VLOOKUP(C301,SRA!B:T,18,0),"")</f>
        <v>4626.9799999999996</v>
      </c>
      <c r="I301" s="12">
        <f>IFERROR(VLOOKUP(C301,SRA!B:T,19,0),"")</f>
        <v>0</v>
      </c>
      <c r="J301" s="39">
        <f>IFERROR(VLOOKUP(C301,SETEMBRO!B:F,3,0),"0,00")</f>
        <v>4928.3599999999997</v>
      </c>
      <c r="K301" s="12">
        <f t="shared" si="9"/>
        <v>1269.3999999999996</v>
      </c>
      <c r="L301" s="39">
        <f>IFERROR(VLOOKUP(C301,SETEMBRO!B:H,7,0),"0,00")</f>
        <v>3658.96</v>
      </c>
      <c r="M301" s="28" t="str">
        <f>IFERROR(VLOOKUP(C301,FÉRIAS!C:D,2,0),"")</f>
        <v/>
      </c>
      <c r="N301" s="23" t="str">
        <f>IFERROR(VLOOKUP(C301,Plan2!B:C,2,0),"")</f>
        <v/>
      </c>
    </row>
    <row r="302" spans="2:14" s="23" customFormat="1">
      <c r="B302" s="16">
        <f t="shared" si="10"/>
        <v>294</v>
      </c>
      <c r="C302" s="32">
        <v>2707</v>
      </c>
      <c r="D302" s="33" t="s">
        <v>198</v>
      </c>
      <c r="E302" s="16" t="str">
        <f>IFERROR(VLOOKUP(C302,SRA!B:T,8,0),"")</f>
        <v>CLT</v>
      </c>
      <c r="F302" s="22" t="s">
        <v>516</v>
      </c>
      <c r="G302" s="16" t="str">
        <f>IFERROR(VLOOKUP(C302,SRA!B:T,5,0),"")</f>
        <v>TEC. EM ADM. E FIN.</v>
      </c>
      <c r="H302" s="12">
        <f>IFERROR(VLOOKUP(C302,SRA!B:T,18,0),"")</f>
        <v>1799.95</v>
      </c>
      <c r="I302" s="12">
        <f>IFERROR(VLOOKUP(C302,SRA!B:T,19,0),"")</f>
        <v>822.38</v>
      </c>
      <c r="J302" s="39">
        <f>IFERROR(VLOOKUP(C302,SETEMBRO!B:F,3,0),"0,00")</f>
        <v>3700.41</v>
      </c>
      <c r="K302" s="12">
        <f t="shared" si="9"/>
        <v>2121.66</v>
      </c>
      <c r="L302" s="39">
        <f>IFERROR(VLOOKUP(C302,SETEMBRO!B:H,7,0),"0,00")</f>
        <v>1578.75</v>
      </c>
      <c r="M302" s="28" t="str">
        <f>IFERROR(VLOOKUP(C302,FÉRIAS!C:D,2,0),"")</f>
        <v>ROMARIO LUIZ DO NASCIMENTO</v>
      </c>
      <c r="N302" s="23" t="str">
        <f>IFERROR(VLOOKUP(C302,Plan2!B:C,2,0),"")</f>
        <v/>
      </c>
    </row>
    <row r="303" spans="2:14" s="23" customFormat="1">
      <c r="B303" s="16">
        <f t="shared" si="10"/>
        <v>295</v>
      </c>
      <c r="C303" s="32">
        <v>2709</v>
      </c>
      <c r="D303" s="33" t="s">
        <v>199</v>
      </c>
      <c r="E303" s="16" t="str">
        <f>IFERROR(VLOOKUP(C303,SRA!B:T,8,0),"")</f>
        <v>CLT</v>
      </c>
      <c r="F303" s="22" t="s">
        <v>502</v>
      </c>
      <c r="G303" s="16" t="str">
        <f>IFERROR(VLOOKUP(C303,SRA!B:T,5,0),"")</f>
        <v>TEC. EM ADM. E FIN.</v>
      </c>
      <c r="H303" s="12">
        <f>IFERROR(VLOOKUP(C303,SRA!B:T,18,0),"")</f>
        <v>1799.95</v>
      </c>
      <c r="I303" s="12">
        <f>IFERROR(VLOOKUP(C303,SRA!B:T,19,0),"")</f>
        <v>2312.9499999999998</v>
      </c>
      <c r="J303" s="39">
        <f>IFERROR(VLOOKUP(C303,SETEMBRO!B:F,3,0),"0,00")</f>
        <v>4112.8999999999996</v>
      </c>
      <c r="K303" s="12">
        <f t="shared" si="9"/>
        <v>1644.7999999999993</v>
      </c>
      <c r="L303" s="39">
        <f>IFERROR(VLOOKUP(C303,SETEMBRO!B:H,7,0),"0,00")</f>
        <v>2468.1000000000004</v>
      </c>
      <c r="M303" s="28" t="str">
        <f>IFERROR(VLOOKUP(C303,FÉRIAS!C:D,2,0),"")</f>
        <v/>
      </c>
      <c r="N303" s="23" t="str">
        <f>IFERROR(VLOOKUP(C303,Plan2!B:C,2,0),"")</f>
        <v/>
      </c>
    </row>
    <row r="304" spans="2:14" s="23" customFormat="1">
      <c r="B304" s="16">
        <f t="shared" si="10"/>
        <v>296</v>
      </c>
      <c r="C304" s="32">
        <v>2710</v>
      </c>
      <c r="D304" s="33" t="s">
        <v>200</v>
      </c>
      <c r="E304" s="16" t="str">
        <f>IFERROR(VLOOKUP(C304,SRA!B:T,8,0),"")</f>
        <v>CLT</v>
      </c>
      <c r="F304" s="22" t="s">
        <v>516</v>
      </c>
      <c r="G304" s="16" t="str">
        <f>IFERROR(VLOOKUP(C304,SRA!B:T,5,0),"")</f>
        <v>TEC. EM ADM. E FIN.</v>
      </c>
      <c r="H304" s="12">
        <f>IFERROR(VLOOKUP(C304,SRA!B:T,18,0),"")</f>
        <v>1889.96</v>
      </c>
      <c r="I304" s="12">
        <f>IFERROR(VLOOKUP(C304,SRA!B:T,19,0),"")</f>
        <v>822.38</v>
      </c>
      <c r="J304" s="39">
        <f>IFERROR(VLOOKUP(C304,SETEMBRO!B:F,3,0),"0,00")</f>
        <v>3315.09</v>
      </c>
      <c r="K304" s="12">
        <f t="shared" si="9"/>
        <v>2659.69</v>
      </c>
      <c r="L304" s="39">
        <f>IFERROR(VLOOKUP(C304,SETEMBRO!B:H,7,0),"0,00")</f>
        <v>655.4</v>
      </c>
      <c r="M304" s="28" t="str">
        <f>IFERROR(VLOOKUP(C304,FÉRIAS!C:D,2,0),"")</f>
        <v>PAULA FRASSINETTI S L BELIAN</v>
      </c>
      <c r="N304" s="23" t="str">
        <f>IFERROR(VLOOKUP(C304,Plan2!B:C,2,0),"")</f>
        <v/>
      </c>
    </row>
    <row r="305" spans="2:14" s="23" customFormat="1">
      <c r="B305" s="16">
        <f t="shared" si="10"/>
        <v>297</v>
      </c>
      <c r="C305" s="32">
        <v>2712</v>
      </c>
      <c r="D305" s="33" t="s">
        <v>201</v>
      </c>
      <c r="E305" s="16" t="str">
        <f>IFERROR(VLOOKUP(C305,SRA!B:T,8,0),"")</f>
        <v>CLT</v>
      </c>
      <c r="F305" s="22" t="s">
        <v>502</v>
      </c>
      <c r="G305" s="16" t="str">
        <f>IFERROR(VLOOKUP(C305,SRA!B:T,5,0),"")</f>
        <v>TEC. EM ADM. E FIN.</v>
      </c>
      <c r="H305" s="12">
        <f>IFERROR(VLOOKUP(C305,SRA!B:T,18,0),"")</f>
        <v>1889.96</v>
      </c>
      <c r="I305" s="12">
        <f>IFERROR(VLOOKUP(C305,SRA!B:T,19,0),"")</f>
        <v>822.38</v>
      </c>
      <c r="J305" s="39">
        <f>IFERROR(VLOOKUP(C305,SETEMBRO!B:F,3,0),"0,00")</f>
        <v>3759.01</v>
      </c>
      <c r="K305" s="12">
        <f t="shared" si="9"/>
        <v>1021.8400000000001</v>
      </c>
      <c r="L305" s="39">
        <f>IFERROR(VLOOKUP(C305,SETEMBRO!B:H,7,0),"0,00")</f>
        <v>2737.17</v>
      </c>
      <c r="M305" s="28" t="str">
        <f>IFERROR(VLOOKUP(C305,FÉRIAS!C:D,2,0),"")</f>
        <v/>
      </c>
      <c r="N305" s="23" t="str">
        <f>IFERROR(VLOOKUP(C305,Plan2!B:C,2,0),"")</f>
        <v/>
      </c>
    </row>
    <row r="306" spans="2:14" s="23" customFormat="1">
      <c r="B306" s="16">
        <f t="shared" si="10"/>
        <v>298</v>
      </c>
      <c r="C306" s="32">
        <v>2717</v>
      </c>
      <c r="D306" s="33" t="s">
        <v>202</v>
      </c>
      <c r="E306" s="16" t="str">
        <f>IFERROR(VLOOKUP(C306,SRA!B:T,8,0),"")</f>
        <v>CLT</v>
      </c>
      <c r="F306" s="22" t="s">
        <v>516</v>
      </c>
      <c r="G306" s="16" t="str">
        <f>IFERROR(VLOOKUP(C306,SRA!B:T,5,0),"")</f>
        <v>ANA ASS FARMACEUTICA</v>
      </c>
      <c r="H306" s="12">
        <f>IFERROR(VLOOKUP(C306,SRA!B:T,18,0),"")</f>
        <v>4626.9799999999996</v>
      </c>
      <c r="I306" s="12">
        <f>IFERROR(VLOOKUP(C306,SRA!B:T,19,0),"")</f>
        <v>2312.9499999999998</v>
      </c>
      <c r="J306" s="39">
        <f>IFERROR(VLOOKUP(C306,SETEMBRO!B:F,3,0),"0,00")</f>
        <v>11278.04</v>
      </c>
      <c r="K306" s="12">
        <f t="shared" si="9"/>
        <v>5832.0500000000011</v>
      </c>
      <c r="L306" s="39">
        <f>IFERROR(VLOOKUP(C306,SETEMBRO!B:H,7,0),"0,00")</f>
        <v>5445.99</v>
      </c>
      <c r="M306" s="28" t="str">
        <f>IFERROR(VLOOKUP(C306,FÉRIAS!C:D,2,0),"")</f>
        <v>MARCIA ANDREA F SECUNDINO</v>
      </c>
      <c r="N306" s="23" t="str">
        <f>IFERROR(VLOOKUP(C306,Plan2!B:C,2,0),"")</f>
        <v/>
      </c>
    </row>
    <row r="307" spans="2:14" s="23" customFormat="1">
      <c r="B307" s="16">
        <f t="shared" si="10"/>
        <v>299</v>
      </c>
      <c r="C307" s="32">
        <v>2718</v>
      </c>
      <c r="D307" s="33" t="s">
        <v>425</v>
      </c>
      <c r="E307" s="16" t="str">
        <f>IFERROR(VLOOKUP(C307,SRA!B:T,8,0),"")</f>
        <v>CLT</v>
      </c>
      <c r="F307" s="22" t="s">
        <v>502</v>
      </c>
      <c r="G307" s="16" t="str">
        <f>IFERROR(VLOOKUP(C307,SRA!B:T,5,0),"")</f>
        <v>TEC. EM ADM. E FIN.</v>
      </c>
      <c r="H307" s="12">
        <f>IFERROR(VLOOKUP(C307,SRA!B:T,18,0),"")</f>
        <v>1799.95</v>
      </c>
      <c r="I307" s="12">
        <f>IFERROR(VLOOKUP(C307,SRA!B:T,19,0),"")</f>
        <v>195.06</v>
      </c>
      <c r="J307" s="39">
        <f>IFERROR(VLOOKUP(C307,SETEMBRO!B:F,3,0),"0,00")</f>
        <v>2296.39</v>
      </c>
      <c r="K307" s="12">
        <f t="shared" si="9"/>
        <v>387.66999999999985</v>
      </c>
      <c r="L307" s="39">
        <f>IFERROR(VLOOKUP(C307,SETEMBRO!B:H,7,0),"0,00")</f>
        <v>1908.72</v>
      </c>
      <c r="M307" s="28" t="str">
        <f>IFERROR(VLOOKUP(C307,FÉRIAS!C:D,2,0),"")</f>
        <v/>
      </c>
      <c r="N307" s="23" t="str">
        <f>IFERROR(VLOOKUP(C307,Plan2!B:C,2,0),"")</f>
        <v/>
      </c>
    </row>
    <row r="308" spans="2:14" s="23" customFormat="1">
      <c r="B308" s="16">
        <f t="shared" si="10"/>
        <v>300</v>
      </c>
      <c r="C308" s="32">
        <v>2719</v>
      </c>
      <c r="D308" s="33" t="s">
        <v>411</v>
      </c>
      <c r="E308" s="16" t="str">
        <f>IFERROR(VLOOKUP(C308,SRA!B:T,8,0),"")</f>
        <v>CLT</v>
      </c>
      <c r="F308" s="22" t="s">
        <v>502</v>
      </c>
      <c r="G308" s="16" t="str">
        <f>IFERROR(VLOOKUP(C308,SRA!B:T,5,0),"")</f>
        <v>TEC. EM ADM. E FIN.</v>
      </c>
      <c r="H308" s="12">
        <f>IFERROR(VLOOKUP(C308,SRA!B:T,18,0),"")</f>
        <v>1889.96</v>
      </c>
      <c r="I308" s="12">
        <f>IFERROR(VLOOKUP(C308,SRA!B:T,19,0),"")</f>
        <v>0</v>
      </c>
      <c r="J308" s="39">
        <f>IFERROR(VLOOKUP(C308,SETEMBRO!B:F,3,0),"0,00")</f>
        <v>2191.34</v>
      </c>
      <c r="K308" s="12">
        <f t="shared" si="9"/>
        <v>1234</v>
      </c>
      <c r="L308" s="39">
        <f>IFERROR(VLOOKUP(C308,SETEMBRO!B:H,7,0),"0,00")</f>
        <v>957.34</v>
      </c>
      <c r="M308" s="28" t="str">
        <f>IFERROR(VLOOKUP(C308,FÉRIAS!C:D,2,0),"")</f>
        <v/>
      </c>
      <c r="N308" s="23" t="str">
        <f>IFERROR(VLOOKUP(C308,Plan2!B:C,2,0),"")</f>
        <v/>
      </c>
    </row>
    <row r="309" spans="2:14" s="23" customFormat="1">
      <c r="B309" s="16">
        <f t="shared" si="10"/>
        <v>301</v>
      </c>
      <c r="C309" s="32">
        <v>2720</v>
      </c>
      <c r="D309" s="33" t="s">
        <v>437</v>
      </c>
      <c r="E309" s="16" t="str">
        <f>IFERROR(VLOOKUP(C309,SRA!B:T,8,0),"")</f>
        <v>CLT</v>
      </c>
      <c r="F309" s="22" t="s">
        <v>502</v>
      </c>
      <c r="G309" s="16" t="str">
        <f>IFERROR(VLOOKUP(C309,SRA!B:T,5,0),"")</f>
        <v>TEC. EM ADM. E FIN.</v>
      </c>
      <c r="H309" s="12">
        <f>IFERROR(VLOOKUP(C309,SRA!B:T,18,0),"")</f>
        <v>1799.96</v>
      </c>
      <c r="I309" s="12">
        <f>IFERROR(VLOOKUP(C309,SRA!B:T,19,0),"")</f>
        <v>0</v>
      </c>
      <c r="J309" s="39">
        <f>IFERROR(VLOOKUP(C309,SETEMBRO!B:F,3,0),"0,00")</f>
        <v>1799.96</v>
      </c>
      <c r="K309" s="12">
        <f t="shared" si="9"/>
        <v>563.95000000000005</v>
      </c>
      <c r="L309" s="39">
        <f>IFERROR(VLOOKUP(C309,SETEMBRO!B:H,7,0),"0,00")</f>
        <v>1236.01</v>
      </c>
      <c r="M309" s="28" t="str">
        <f>IFERROR(VLOOKUP(C309,FÉRIAS!C:D,2,0),"")</f>
        <v/>
      </c>
      <c r="N309" s="23" t="str">
        <f>IFERROR(VLOOKUP(C309,Plan2!B:C,2,0),"")</f>
        <v/>
      </c>
    </row>
    <row r="310" spans="2:14" s="23" customFormat="1">
      <c r="B310" s="16">
        <f t="shared" si="10"/>
        <v>302</v>
      </c>
      <c r="C310" s="32">
        <v>2721</v>
      </c>
      <c r="D310" s="33" t="s">
        <v>447</v>
      </c>
      <c r="E310" s="16" t="str">
        <f>IFERROR(VLOOKUP(C310,SRA!B:T,8,0),"")</f>
        <v>CLT</v>
      </c>
      <c r="F310" s="22" t="s">
        <v>502</v>
      </c>
      <c r="G310" s="16" t="str">
        <f>IFERROR(VLOOKUP(C310,SRA!B:T,5,0),"")</f>
        <v>TEC. EM ADM. E FIN.</v>
      </c>
      <c r="H310" s="12">
        <f>IFERROR(VLOOKUP(C310,SRA!B:T,18,0),"")</f>
        <v>1799.95</v>
      </c>
      <c r="I310" s="12">
        <f>IFERROR(VLOOKUP(C310,SRA!B:T,19,0),"")</f>
        <v>195.06</v>
      </c>
      <c r="J310" s="39">
        <f>IFERROR(VLOOKUP(C310,SETEMBRO!B:F,3,0),"0,00")</f>
        <v>1995.01</v>
      </c>
      <c r="K310" s="12">
        <f t="shared" si="9"/>
        <v>334.04000000000019</v>
      </c>
      <c r="L310" s="39">
        <f>IFERROR(VLOOKUP(C310,SETEMBRO!B:H,7,0),"0,00")</f>
        <v>1660.9699999999998</v>
      </c>
      <c r="M310" s="28" t="str">
        <f>IFERROR(VLOOKUP(C310,FÉRIAS!C:D,2,0),"")</f>
        <v/>
      </c>
      <c r="N310" s="23" t="str">
        <f>IFERROR(VLOOKUP(C310,Plan2!B:C,2,0),"")</f>
        <v/>
      </c>
    </row>
    <row r="311" spans="2:14" s="23" customFormat="1">
      <c r="B311" s="16">
        <f t="shared" si="10"/>
        <v>303</v>
      </c>
      <c r="C311" s="32">
        <v>2726</v>
      </c>
      <c r="D311" s="33" t="s">
        <v>203</v>
      </c>
      <c r="E311" s="16" t="str">
        <f>IFERROR(VLOOKUP(C311,SRA!B:T,8,0),"")</f>
        <v>CLT</v>
      </c>
      <c r="F311" s="22" t="s">
        <v>502</v>
      </c>
      <c r="G311" s="16" t="str">
        <f>IFERROR(VLOOKUP(C311,SRA!B:T,5,0),"")</f>
        <v>TEC. EM ADM. E FIN.</v>
      </c>
      <c r="H311" s="12">
        <f>IFERROR(VLOOKUP(C311,SRA!B:T,18,0),"")</f>
        <v>1889.96</v>
      </c>
      <c r="I311" s="12">
        <f>IFERROR(VLOOKUP(C311,SRA!B:T,19,0),"")</f>
        <v>1450</v>
      </c>
      <c r="J311" s="39">
        <f>IFERROR(VLOOKUP(C311,SETEMBRO!B:F,3,0),"0,00")</f>
        <v>3339.96</v>
      </c>
      <c r="K311" s="12">
        <f t="shared" si="9"/>
        <v>815.85000000000036</v>
      </c>
      <c r="L311" s="39">
        <f>IFERROR(VLOOKUP(C311,SETEMBRO!B:H,7,0),"0,00")</f>
        <v>2524.1099999999997</v>
      </c>
      <c r="M311" s="28" t="str">
        <f>IFERROR(VLOOKUP(C311,FÉRIAS!C:D,2,0),"")</f>
        <v/>
      </c>
      <c r="N311" s="23" t="str">
        <f>IFERROR(VLOOKUP(C311,Plan2!B:C,2,0),"")</f>
        <v/>
      </c>
    </row>
    <row r="312" spans="2:14" s="23" customFormat="1">
      <c r="B312" s="16">
        <f t="shared" si="10"/>
        <v>304</v>
      </c>
      <c r="C312" s="32">
        <v>2732</v>
      </c>
      <c r="D312" s="33" t="s">
        <v>204</v>
      </c>
      <c r="E312" s="16" t="str">
        <f>IFERROR(VLOOKUP(C312,SRA!B:T,8,0),"")</f>
        <v>CLT</v>
      </c>
      <c r="F312" s="22" t="s">
        <v>502</v>
      </c>
      <c r="G312" s="16" t="str">
        <f>IFERROR(VLOOKUP(C312,SRA!B:T,5,0),"")</f>
        <v>TEC. EM ADM. E FIN.</v>
      </c>
      <c r="H312" s="12">
        <f>IFERROR(VLOOKUP(C312,SRA!B:T,18,0),"")</f>
        <v>1799.95</v>
      </c>
      <c r="I312" s="12">
        <f>IFERROR(VLOOKUP(C312,SRA!B:T,19,0),"")</f>
        <v>0</v>
      </c>
      <c r="J312" s="39">
        <f>IFERROR(VLOOKUP(C312,SETEMBRO!B:F,3,0),"0,00")</f>
        <v>1799.95</v>
      </c>
      <c r="K312" s="12">
        <f t="shared" si="9"/>
        <v>285.5</v>
      </c>
      <c r="L312" s="39">
        <f>IFERROR(VLOOKUP(C312,SETEMBRO!B:H,7,0),"0,00")</f>
        <v>1514.45</v>
      </c>
      <c r="M312" s="28" t="str">
        <f>IFERROR(VLOOKUP(C312,FÉRIAS!C:D,2,0),"")</f>
        <v/>
      </c>
      <c r="N312" s="23" t="str">
        <f>IFERROR(VLOOKUP(C312,Plan2!B:C,2,0),"")</f>
        <v/>
      </c>
    </row>
    <row r="313" spans="2:14" s="23" customFormat="1">
      <c r="B313" s="16">
        <f t="shared" si="10"/>
        <v>305</v>
      </c>
      <c r="C313" s="32">
        <v>2736</v>
      </c>
      <c r="D313" s="33" t="s">
        <v>442</v>
      </c>
      <c r="E313" s="16" t="str">
        <f>IFERROR(VLOOKUP(C313,SRA!B:T,8,0),"")</f>
        <v>CLT</v>
      </c>
      <c r="F313" s="22" t="s">
        <v>502</v>
      </c>
      <c r="G313" s="16" t="str">
        <f>IFERROR(VLOOKUP(C313,SRA!B:T,5,0),"")</f>
        <v>TEC. EM ADM. E FIN.</v>
      </c>
      <c r="H313" s="12">
        <f>IFERROR(VLOOKUP(C313,SRA!B:T,18,0),"")</f>
        <v>1799.95</v>
      </c>
      <c r="I313" s="12">
        <f>IFERROR(VLOOKUP(C313,SRA!B:T,19,0),"")</f>
        <v>195.06</v>
      </c>
      <c r="J313" s="39">
        <f>IFERROR(VLOOKUP(C313,SETEMBRO!B:F,3,0),"0,00")</f>
        <v>1995.01</v>
      </c>
      <c r="K313" s="12">
        <f t="shared" si="9"/>
        <v>380.8599999999999</v>
      </c>
      <c r="L313" s="39">
        <f>IFERROR(VLOOKUP(C313,SETEMBRO!B:H,7,0),"0,00")</f>
        <v>1614.15</v>
      </c>
      <c r="M313" s="28" t="str">
        <f>IFERROR(VLOOKUP(C313,FÉRIAS!C:D,2,0),"")</f>
        <v/>
      </c>
      <c r="N313" s="23" t="str">
        <f>IFERROR(VLOOKUP(C313,Plan2!B:C,2,0),"")</f>
        <v/>
      </c>
    </row>
    <row r="314" spans="2:14" s="23" customFormat="1">
      <c r="B314" s="16">
        <f t="shared" si="10"/>
        <v>306</v>
      </c>
      <c r="C314" s="32">
        <v>2748</v>
      </c>
      <c r="D314" s="33" t="s">
        <v>205</v>
      </c>
      <c r="E314" s="16" t="str">
        <f>IFERROR(VLOOKUP(C314,SRA!B:T,8,0),"")</f>
        <v>CLT</v>
      </c>
      <c r="F314" s="22" t="s">
        <v>502</v>
      </c>
      <c r="G314" s="16" t="str">
        <f>IFERROR(VLOOKUP(C314,SRA!B:T,5,0),"")</f>
        <v>OP. DE PROD. IND.</v>
      </c>
      <c r="H314" s="12">
        <f>IFERROR(VLOOKUP(C314,SRA!B:T,18,0),"")</f>
        <v>1348.78</v>
      </c>
      <c r="I314" s="12">
        <f>IFERROR(VLOOKUP(C314,SRA!B:T,19,0),"")</f>
        <v>0</v>
      </c>
      <c r="J314" s="39">
        <f>IFERROR(VLOOKUP(C314,SETEMBRO!B:F,3,0),"0,00")</f>
        <v>1348.78</v>
      </c>
      <c r="K314" s="12">
        <f t="shared" si="9"/>
        <v>325.86999999999989</v>
      </c>
      <c r="L314" s="39">
        <f>IFERROR(VLOOKUP(C314,SETEMBRO!B:H,7,0),"0,00")</f>
        <v>1022.9100000000001</v>
      </c>
      <c r="M314" s="28" t="str">
        <f>IFERROR(VLOOKUP(C314,FÉRIAS!C:D,2,0),"")</f>
        <v/>
      </c>
      <c r="N314" s="23" t="str">
        <f>IFERROR(VLOOKUP(C314,Plan2!B:C,2,0),"")</f>
        <v/>
      </c>
    </row>
    <row r="315" spans="2:14" s="23" customFormat="1">
      <c r="B315" s="16">
        <f t="shared" si="10"/>
        <v>307</v>
      </c>
      <c r="C315" s="32">
        <v>2751</v>
      </c>
      <c r="D315" s="33" t="s">
        <v>206</v>
      </c>
      <c r="E315" s="16" t="str">
        <f>IFERROR(VLOOKUP(C315,SRA!B:T,8,0),"")</f>
        <v>CLT</v>
      </c>
      <c r="F315" s="22" t="s">
        <v>502</v>
      </c>
      <c r="G315" s="16" t="str">
        <f>IFERROR(VLOOKUP(C315,SRA!B:T,5,0),"")</f>
        <v>OP. DE PROD. IND.</v>
      </c>
      <c r="H315" s="12">
        <f>IFERROR(VLOOKUP(C315,SRA!B:T,18,0),"")</f>
        <v>1639.5</v>
      </c>
      <c r="I315" s="12">
        <f>IFERROR(VLOOKUP(C315,SRA!B:T,19,0),"")</f>
        <v>0</v>
      </c>
      <c r="J315" s="39">
        <f>IFERROR(VLOOKUP(C315,SETEMBRO!B:F,3,0),"0,00")</f>
        <v>1639.5</v>
      </c>
      <c r="K315" s="12">
        <f t="shared" si="9"/>
        <v>768.80000000000007</v>
      </c>
      <c r="L315" s="39">
        <f>IFERROR(VLOOKUP(C315,SETEMBRO!B:H,7,0),"0,00")</f>
        <v>870.69999999999993</v>
      </c>
      <c r="M315" s="28" t="str">
        <f>IFERROR(VLOOKUP(C315,FÉRIAS!C:D,2,0),"")</f>
        <v/>
      </c>
      <c r="N315" s="23" t="str">
        <f>IFERROR(VLOOKUP(C315,Plan2!B:C,2,0),"")</f>
        <v/>
      </c>
    </row>
    <row r="316" spans="2:14" s="23" customFormat="1">
      <c r="B316" s="16">
        <f t="shared" si="10"/>
        <v>308</v>
      </c>
      <c r="C316" s="22">
        <v>2754</v>
      </c>
      <c r="D316" s="33" t="s">
        <v>466</v>
      </c>
      <c r="E316" s="16" t="str">
        <f>IFERROR(VLOOKUP(C316,SRA!B:T,8,0),"")</f>
        <v>CLT</v>
      </c>
      <c r="F316" s="22" t="s">
        <v>531</v>
      </c>
      <c r="G316" s="16" t="str">
        <f>IFERROR(VLOOKUP(C316,SRA!B:T,5,0),"")</f>
        <v>OP. DE PROD. IND.</v>
      </c>
      <c r="H316" s="12">
        <f>IFERROR(VLOOKUP(C316,SRA!B:T,18,0),"")</f>
        <v>1223.3900000000001</v>
      </c>
      <c r="I316" s="12">
        <f>IFERROR(VLOOKUP(C316,SRA!B:T,19,0),"")</f>
        <v>0</v>
      </c>
      <c r="J316" s="39" t="str">
        <f>IFERROR(VLOOKUP(C316,SETEMBRO!B:F,3,0),"0,00")</f>
        <v>0,00</v>
      </c>
      <c r="K316" s="12">
        <f t="shared" si="9"/>
        <v>0</v>
      </c>
      <c r="L316" s="39" t="str">
        <f>IFERROR(VLOOKUP(C316,SETEMBRO!B:H,7,0),"0,00")</f>
        <v>0,00</v>
      </c>
      <c r="M316" s="28" t="str">
        <f>IFERROR(VLOOKUP(C316,FÉRIAS!C:D,2,0),"")</f>
        <v/>
      </c>
      <c r="N316" s="23" t="str">
        <f>IFERROR(VLOOKUP(C316,Plan2!B:C,2,0),"")</f>
        <v>ROSANGELA BARROS CANTALICE</v>
      </c>
    </row>
    <row r="317" spans="2:14" s="23" customFormat="1">
      <c r="B317" s="16">
        <f t="shared" si="10"/>
        <v>309</v>
      </c>
      <c r="C317" s="32">
        <v>2757</v>
      </c>
      <c r="D317" s="33" t="s">
        <v>207</v>
      </c>
      <c r="E317" s="16" t="str">
        <f>IFERROR(VLOOKUP(C317,SRA!B:T,8,0),"")</f>
        <v>CLT</v>
      </c>
      <c r="F317" s="22" t="s">
        <v>502</v>
      </c>
      <c r="G317" s="16" t="str">
        <f>IFERROR(VLOOKUP(C317,SRA!B:T,5,0),"")</f>
        <v>OP. DE PROD. IND.</v>
      </c>
      <c r="H317" s="12">
        <f>IFERROR(VLOOKUP(C317,SRA!B:T,18,0),"")</f>
        <v>1487.05</v>
      </c>
      <c r="I317" s="12">
        <f>IFERROR(VLOOKUP(C317,SRA!B:T,19,0),"")</f>
        <v>0</v>
      </c>
      <c r="J317" s="39">
        <f>IFERROR(VLOOKUP(C317,SETEMBRO!B:F,3,0),"0,00")</f>
        <v>3164.06</v>
      </c>
      <c r="K317" s="12">
        <f t="shared" si="9"/>
        <v>2658.46</v>
      </c>
      <c r="L317" s="39">
        <f>IFERROR(VLOOKUP(C317,SETEMBRO!B:H,7,0),"0,00")</f>
        <v>505.6</v>
      </c>
      <c r="M317" s="28" t="str">
        <f>IFERROR(VLOOKUP(C317,FÉRIAS!C:D,2,0),"")</f>
        <v/>
      </c>
      <c r="N317" s="23" t="str">
        <f>IFERROR(VLOOKUP(C317,Plan2!B:C,2,0),"")</f>
        <v/>
      </c>
    </row>
    <row r="318" spans="2:14" s="23" customFormat="1">
      <c r="B318" s="16">
        <f t="shared" si="10"/>
        <v>310</v>
      </c>
      <c r="C318" s="32">
        <v>2766</v>
      </c>
      <c r="D318" s="33" t="s">
        <v>208</v>
      </c>
      <c r="E318" s="16" t="str">
        <f>IFERROR(VLOOKUP(C318,SRA!B:T,8,0),"")</f>
        <v>CLT</v>
      </c>
      <c r="F318" s="22" t="s">
        <v>502</v>
      </c>
      <c r="G318" s="16" t="str">
        <f>IFERROR(VLOOKUP(C318,SRA!B:T,5,0),"")</f>
        <v>TEC.EM QUALIDADE IND</v>
      </c>
      <c r="H318" s="12">
        <f>IFERROR(VLOOKUP(C318,SRA!B:T,18,0),"")</f>
        <v>1714.22</v>
      </c>
      <c r="I318" s="12">
        <f>IFERROR(VLOOKUP(C318,SRA!B:T,19,0),"")</f>
        <v>0</v>
      </c>
      <c r="J318" s="39">
        <f>IFERROR(VLOOKUP(C318,SETEMBRO!B:F,3,0),"0,00")</f>
        <v>1714.22</v>
      </c>
      <c r="K318" s="12">
        <f t="shared" si="9"/>
        <v>798.28</v>
      </c>
      <c r="L318" s="39">
        <f>IFERROR(VLOOKUP(C318,SETEMBRO!B:H,7,0),"0,00")</f>
        <v>915.94</v>
      </c>
      <c r="M318" s="28" t="str">
        <f>IFERROR(VLOOKUP(C318,FÉRIAS!C:D,2,0),"")</f>
        <v/>
      </c>
      <c r="N318" s="23" t="str">
        <f>IFERROR(VLOOKUP(C318,Plan2!B:C,2,0),"")</f>
        <v/>
      </c>
    </row>
    <row r="319" spans="2:14" s="23" customFormat="1">
      <c r="B319" s="16">
        <f t="shared" si="10"/>
        <v>311</v>
      </c>
      <c r="C319" s="32">
        <v>2768</v>
      </c>
      <c r="D319" s="33" t="s">
        <v>209</v>
      </c>
      <c r="E319" s="16" t="str">
        <f>IFERROR(VLOOKUP(C319,SRA!B:T,8,0),"")</f>
        <v>CLT</v>
      </c>
      <c r="F319" s="22" t="s">
        <v>502</v>
      </c>
      <c r="G319" s="16" t="str">
        <f>IFERROR(VLOOKUP(C319,SRA!B:T,5,0),"")</f>
        <v>OP. DE PROD. IND.</v>
      </c>
      <c r="H319" s="12">
        <f>IFERROR(VLOOKUP(C319,SRA!B:T,18,0),"")</f>
        <v>1487.05</v>
      </c>
      <c r="I319" s="12">
        <f>IFERROR(VLOOKUP(C319,SRA!B:T,19,0),"")</f>
        <v>0</v>
      </c>
      <c r="J319" s="39">
        <f>IFERROR(VLOOKUP(C319,SETEMBRO!B:F,3,0),"0,00")</f>
        <v>1543.52</v>
      </c>
      <c r="K319" s="12">
        <f t="shared" si="9"/>
        <v>369.77</v>
      </c>
      <c r="L319" s="39">
        <f>IFERROR(VLOOKUP(C319,SETEMBRO!B:H,7,0),"0,00")</f>
        <v>1173.75</v>
      </c>
      <c r="M319" s="28" t="str">
        <f>IFERROR(VLOOKUP(C319,FÉRIAS!C:D,2,0),"")</f>
        <v/>
      </c>
      <c r="N319" s="23" t="str">
        <f>IFERROR(VLOOKUP(C319,Plan2!B:C,2,0),"")</f>
        <v/>
      </c>
    </row>
    <row r="320" spans="2:14" s="23" customFormat="1">
      <c r="B320" s="16">
        <f t="shared" si="10"/>
        <v>312</v>
      </c>
      <c r="C320" s="32">
        <v>2770</v>
      </c>
      <c r="D320" s="33" t="s">
        <v>210</v>
      </c>
      <c r="E320" s="16" t="str">
        <f>IFERROR(VLOOKUP(C320,SRA!B:T,8,0),"")</f>
        <v>CLT</v>
      </c>
      <c r="F320" s="22" t="s">
        <v>516</v>
      </c>
      <c r="G320" s="16" t="str">
        <f>IFERROR(VLOOKUP(C320,SRA!B:T,5,0),"")</f>
        <v>OP. DE PROD. IND.</v>
      </c>
      <c r="H320" s="12">
        <f>IFERROR(VLOOKUP(C320,SRA!B:T,18,0),"")</f>
        <v>1223.3900000000001</v>
      </c>
      <c r="I320" s="12">
        <f>IFERROR(VLOOKUP(C320,SRA!B:T,19,0),"")</f>
        <v>0</v>
      </c>
      <c r="J320" s="39">
        <f>IFERROR(VLOOKUP(C320,SETEMBRO!B:F,3,0),"0,00")</f>
        <v>1424.07</v>
      </c>
      <c r="K320" s="12">
        <f t="shared" si="9"/>
        <v>1008.1199999999999</v>
      </c>
      <c r="L320" s="39">
        <f>IFERROR(VLOOKUP(C320,SETEMBRO!B:H,7,0),"0,00")</f>
        <v>415.95</v>
      </c>
      <c r="M320" s="28" t="str">
        <f>IFERROR(VLOOKUP(C320,FÉRIAS!C:D,2,0),"")</f>
        <v>JOSE PIMENTEL SILVA</v>
      </c>
      <c r="N320" s="23" t="str">
        <f>IFERROR(VLOOKUP(C320,Plan2!B:C,2,0),"")</f>
        <v/>
      </c>
    </row>
    <row r="321" spans="2:14" s="23" customFormat="1">
      <c r="B321" s="16">
        <f t="shared" si="10"/>
        <v>313</v>
      </c>
      <c r="C321" s="32">
        <v>2772</v>
      </c>
      <c r="D321" s="33" t="s">
        <v>426</v>
      </c>
      <c r="E321" s="16" t="str">
        <f>IFERROR(VLOOKUP(C321,SRA!B:T,8,0),"")</f>
        <v>CLT</v>
      </c>
      <c r="F321" s="22" t="s">
        <v>502</v>
      </c>
      <c r="G321" s="16" t="str">
        <f>IFERROR(VLOOKUP(C321,SRA!B:T,5,0),"")</f>
        <v>TEC. EM ADM. E FIN.</v>
      </c>
      <c r="H321" s="12">
        <f>IFERROR(VLOOKUP(C321,SRA!B:T,18,0),"")</f>
        <v>1799.95</v>
      </c>
      <c r="I321" s="12">
        <f>IFERROR(VLOOKUP(C321,SRA!B:T,19,0),"")</f>
        <v>0</v>
      </c>
      <c r="J321" s="39">
        <f>IFERROR(VLOOKUP(C321,SETEMBRO!B:F,3,0),"0,00")</f>
        <v>1799.95</v>
      </c>
      <c r="K321" s="12">
        <f t="shared" si="9"/>
        <v>260.77999999999997</v>
      </c>
      <c r="L321" s="39">
        <f>IFERROR(VLOOKUP(C321,SETEMBRO!B:H,7,0),"0,00")</f>
        <v>1539.17</v>
      </c>
      <c r="M321" s="28" t="str">
        <f>IFERROR(VLOOKUP(C321,FÉRIAS!C:D,2,0),"")</f>
        <v/>
      </c>
      <c r="N321" s="23" t="str">
        <f>IFERROR(VLOOKUP(C321,Plan2!B:C,2,0),"")</f>
        <v/>
      </c>
    </row>
    <row r="322" spans="2:14" s="23" customFormat="1">
      <c r="B322" s="16">
        <f t="shared" si="10"/>
        <v>314</v>
      </c>
      <c r="C322" s="32">
        <v>2773</v>
      </c>
      <c r="D322" s="33" t="s">
        <v>211</v>
      </c>
      <c r="E322" s="16" t="str">
        <f>IFERROR(VLOOKUP(C322,SRA!B:T,8,0),"")</f>
        <v>CLT</v>
      </c>
      <c r="F322" s="22" t="s">
        <v>502</v>
      </c>
      <c r="G322" s="16" t="str">
        <f>IFERROR(VLOOKUP(C322,SRA!B:T,5,0),"")</f>
        <v>TEC.EM QUALIDADE IND</v>
      </c>
      <c r="H322" s="12">
        <f>IFERROR(VLOOKUP(C322,SRA!B:T,18,0),"")</f>
        <v>1714.22</v>
      </c>
      <c r="I322" s="12">
        <f>IFERROR(VLOOKUP(C322,SRA!B:T,19,0),"")</f>
        <v>0</v>
      </c>
      <c r="J322" s="39">
        <f>IFERROR(VLOOKUP(C322,SETEMBRO!B:F,3,0),"0,00")</f>
        <v>1714.22</v>
      </c>
      <c r="K322" s="12">
        <f t="shared" si="9"/>
        <v>294.3599999999999</v>
      </c>
      <c r="L322" s="39">
        <f>IFERROR(VLOOKUP(C322,SETEMBRO!B:H,7,0),"0,00")</f>
        <v>1419.8600000000001</v>
      </c>
      <c r="M322" s="28" t="str">
        <f>IFERROR(VLOOKUP(C322,FÉRIAS!C:D,2,0),"")</f>
        <v/>
      </c>
      <c r="N322" s="23" t="str">
        <f>IFERROR(VLOOKUP(C322,Plan2!B:C,2,0),"")</f>
        <v/>
      </c>
    </row>
    <row r="323" spans="2:14" s="23" customFormat="1">
      <c r="B323" s="16">
        <f t="shared" si="10"/>
        <v>315</v>
      </c>
      <c r="C323" s="32">
        <v>2775</v>
      </c>
      <c r="D323" s="33" t="s">
        <v>212</v>
      </c>
      <c r="E323" s="16" t="str">
        <f>IFERROR(VLOOKUP(C323,SRA!B:T,8,0),"")</f>
        <v>CLT</v>
      </c>
      <c r="F323" s="22" t="s">
        <v>502</v>
      </c>
      <c r="G323" s="16" t="str">
        <f>IFERROR(VLOOKUP(C323,SRA!B:T,5,0),"")</f>
        <v>TEC. EM ADM. E FIN.</v>
      </c>
      <c r="H323" s="12">
        <f>IFERROR(VLOOKUP(C323,SRA!B:T,18,0),"")</f>
        <v>1889.96</v>
      </c>
      <c r="I323" s="12">
        <f>IFERROR(VLOOKUP(C323,SRA!B:T,19,0),"")</f>
        <v>822.38</v>
      </c>
      <c r="J323" s="39">
        <f>IFERROR(VLOOKUP(C323,SETEMBRO!B:F,3,0),"0,00")</f>
        <v>3013.72</v>
      </c>
      <c r="K323" s="12">
        <f t="shared" si="9"/>
        <v>1799.3199999999997</v>
      </c>
      <c r="L323" s="39">
        <f>IFERROR(VLOOKUP(C323,SETEMBRO!B:H,7,0),"0,00")</f>
        <v>1214.4000000000001</v>
      </c>
      <c r="M323" s="28" t="str">
        <f>IFERROR(VLOOKUP(C323,FÉRIAS!C:D,2,0),"")</f>
        <v/>
      </c>
      <c r="N323" s="23" t="str">
        <f>IFERROR(VLOOKUP(C323,Plan2!B:C,2,0),"")</f>
        <v/>
      </c>
    </row>
    <row r="324" spans="2:14" s="23" customFormat="1">
      <c r="B324" s="16">
        <f t="shared" si="10"/>
        <v>316</v>
      </c>
      <c r="C324" s="32">
        <v>2779</v>
      </c>
      <c r="D324" s="33" t="s">
        <v>213</v>
      </c>
      <c r="E324" s="16" t="str">
        <f>IFERROR(VLOOKUP(C324,SRA!B:T,8,0),"")</f>
        <v>CLT</v>
      </c>
      <c r="F324" s="22" t="s">
        <v>502</v>
      </c>
      <c r="G324" s="16" t="str">
        <f>IFERROR(VLOOKUP(C324,SRA!B:T,5,0),"")</f>
        <v>OP. DE PROD. IND.</v>
      </c>
      <c r="H324" s="12">
        <f>IFERROR(VLOOKUP(C324,SRA!B:T,18,0),"")</f>
        <v>1639.5</v>
      </c>
      <c r="I324" s="12">
        <f>IFERROR(VLOOKUP(C324,SRA!B:T,19,0),"")</f>
        <v>822.38</v>
      </c>
      <c r="J324" s="39">
        <f>IFERROR(VLOOKUP(C324,SETEMBRO!B:F,3,0),"0,00")</f>
        <v>3157.74</v>
      </c>
      <c r="K324" s="12">
        <f t="shared" si="9"/>
        <v>1462.56</v>
      </c>
      <c r="L324" s="39">
        <f>IFERROR(VLOOKUP(C324,SETEMBRO!B:H,7,0),"0,00")</f>
        <v>1695.1799999999998</v>
      </c>
      <c r="M324" s="28" t="str">
        <f>IFERROR(VLOOKUP(C324,FÉRIAS!C:D,2,0),"")</f>
        <v/>
      </c>
      <c r="N324" s="23" t="str">
        <f>IFERROR(VLOOKUP(C324,Plan2!B:C,2,0),"")</f>
        <v/>
      </c>
    </row>
    <row r="325" spans="2:14" s="23" customFormat="1">
      <c r="B325" s="16">
        <f t="shared" si="10"/>
        <v>317</v>
      </c>
      <c r="C325" s="32">
        <v>2782</v>
      </c>
      <c r="D325" s="33" t="s">
        <v>214</v>
      </c>
      <c r="E325" s="16" t="str">
        <f>IFERROR(VLOOKUP(C325,SRA!B:T,8,0),"")</f>
        <v>CLT</v>
      </c>
      <c r="F325" s="22" t="s">
        <v>502</v>
      </c>
      <c r="G325" s="16" t="str">
        <f>IFERROR(VLOOKUP(C325,SRA!B:T,5,0),"")</f>
        <v>OP. DE PROD. IND.</v>
      </c>
      <c r="H325" s="12">
        <f>IFERROR(VLOOKUP(C325,SRA!B:T,18,0),"")</f>
        <v>1348.78</v>
      </c>
      <c r="I325" s="12">
        <f>IFERROR(VLOOKUP(C325,SRA!B:T,19,0),"")</f>
        <v>0</v>
      </c>
      <c r="J325" s="39">
        <f>IFERROR(VLOOKUP(C325,SETEMBRO!B:F,3,0),"0,00")</f>
        <v>1348.78</v>
      </c>
      <c r="K325" s="12">
        <f t="shared" si="9"/>
        <v>192.8900000000001</v>
      </c>
      <c r="L325" s="39">
        <f>IFERROR(VLOOKUP(C325,SETEMBRO!B:H,7,0),"0,00")</f>
        <v>1155.8899999999999</v>
      </c>
      <c r="M325" s="28" t="str">
        <f>IFERROR(VLOOKUP(C325,FÉRIAS!C:D,2,0),"")</f>
        <v/>
      </c>
      <c r="N325" s="23" t="str">
        <f>IFERROR(VLOOKUP(C325,Plan2!B:C,2,0),"")</f>
        <v/>
      </c>
    </row>
    <row r="326" spans="2:14" s="23" customFormat="1">
      <c r="B326" s="16">
        <f t="shared" si="10"/>
        <v>318</v>
      </c>
      <c r="C326" s="32">
        <v>2784</v>
      </c>
      <c r="D326" s="33" t="s">
        <v>215</v>
      </c>
      <c r="E326" s="16" t="str">
        <f>IFERROR(VLOOKUP(C326,SRA!B:T,8,0),"")</f>
        <v>CLT</v>
      </c>
      <c r="F326" s="22" t="s">
        <v>502</v>
      </c>
      <c r="G326" s="16" t="str">
        <f>IFERROR(VLOOKUP(C326,SRA!B:T,5,0),"")</f>
        <v>OP. DE PROD. IND.</v>
      </c>
      <c r="H326" s="12">
        <f>IFERROR(VLOOKUP(C326,SRA!B:T,18,0),"")</f>
        <v>1416.22</v>
      </c>
      <c r="I326" s="12">
        <f>IFERROR(VLOOKUP(C326,SRA!B:T,19,0),"")</f>
        <v>0</v>
      </c>
      <c r="J326" s="39">
        <f>IFERROR(VLOOKUP(C326,SETEMBRO!B:F,3,0),"0,00")</f>
        <v>1423.01</v>
      </c>
      <c r="K326" s="12">
        <f t="shared" si="9"/>
        <v>464.68000000000006</v>
      </c>
      <c r="L326" s="39">
        <f>IFERROR(VLOOKUP(C326,SETEMBRO!B:H,7,0),"0,00")</f>
        <v>958.32999999999993</v>
      </c>
      <c r="M326" s="28" t="str">
        <f>IFERROR(VLOOKUP(C326,FÉRIAS!C:D,2,0),"")</f>
        <v/>
      </c>
      <c r="N326" s="23" t="str">
        <f>IFERROR(VLOOKUP(C326,Plan2!B:C,2,0),"")</f>
        <v/>
      </c>
    </row>
    <row r="327" spans="2:14" s="23" customFormat="1">
      <c r="B327" s="16">
        <f t="shared" si="10"/>
        <v>319</v>
      </c>
      <c r="C327" s="32">
        <v>2785</v>
      </c>
      <c r="D327" s="33" t="s">
        <v>216</v>
      </c>
      <c r="E327" s="16" t="str">
        <f>IFERROR(VLOOKUP(C327,SRA!B:T,8,0),"")</f>
        <v>CLT</v>
      </c>
      <c r="F327" s="22" t="s">
        <v>502</v>
      </c>
      <c r="G327" s="16" t="str">
        <f>IFERROR(VLOOKUP(C327,SRA!B:T,5,0),"")</f>
        <v>OP. DE PROD. IND.</v>
      </c>
      <c r="H327" s="12">
        <f>IFERROR(VLOOKUP(C327,SRA!B:T,18,0),"")</f>
        <v>1348.79</v>
      </c>
      <c r="I327" s="12">
        <f>IFERROR(VLOOKUP(C327,SRA!B:T,19,0),"")</f>
        <v>0</v>
      </c>
      <c r="J327" s="39">
        <f>IFERROR(VLOOKUP(C327,SETEMBRO!B:F,3,0),"0,00")</f>
        <v>1461.73</v>
      </c>
      <c r="K327" s="12">
        <f t="shared" si="9"/>
        <v>677.82</v>
      </c>
      <c r="L327" s="39">
        <f>IFERROR(VLOOKUP(C327,SETEMBRO!B:H,7,0),"0,00")</f>
        <v>783.91</v>
      </c>
      <c r="M327" s="28" t="str">
        <f>IFERROR(VLOOKUP(C327,FÉRIAS!C:D,2,0),"")</f>
        <v/>
      </c>
      <c r="N327" s="23" t="str">
        <f>IFERROR(VLOOKUP(C327,Plan2!B:C,2,0),"")</f>
        <v/>
      </c>
    </row>
    <row r="328" spans="2:14" s="23" customFormat="1">
      <c r="B328" s="16">
        <f t="shared" si="10"/>
        <v>320</v>
      </c>
      <c r="C328" s="32">
        <v>2788</v>
      </c>
      <c r="D328" s="33" t="s">
        <v>217</v>
      </c>
      <c r="E328" s="16" t="str">
        <f>IFERROR(VLOOKUP(C328,SRA!B:T,8,0),"")</f>
        <v>CLT</v>
      </c>
      <c r="F328" s="22" t="s">
        <v>502</v>
      </c>
      <c r="G328" s="16" t="str">
        <f>IFERROR(VLOOKUP(C328,SRA!B:T,5,0),"")</f>
        <v>OP. DE PROD. IND.</v>
      </c>
      <c r="H328" s="12">
        <f>IFERROR(VLOOKUP(C328,SRA!B:T,18,0),"")</f>
        <v>1487.05</v>
      </c>
      <c r="I328" s="12">
        <f>IFERROR(VLOOKUP(C328,SRA!B:T,19,0),"")</f>
        <v>0</v>
      </c>
      <c r="J328" s="39">
        <f>IFERROR(VLOOKUP(C328,SETEMBRO!B:F,3,0),"0,00")</f>
        <v>1632.25</v>
      </c>
      <c r="K328" s="12">
        <f t="shared" ref="K328:K391" si="11">J328-L328</f>
        <v>254.84999999999991</v>
      </c>
      <c r="L328" s="39">
        <f>IFERROR(VLOOKUP(C328,SETEMBRO!B:H,7,0),"0,00")</f>
        <v>1377.4</v>
      </c>
      <c r="M328" s="28" t="str">
        <f>IFERROR(VLOOKUP(C328,FÉRIAS!C:D,2,0),"")</f>
        <v/>
      </c>
      <c r="N328" s="23" t="str">
        <f>IFERROR(VLOOKUP(C328,Plan2!B:C,2,0),"")</f>
        <v/>
      </c>
    </row>
    <row r="329" spans="2:14" s="23" customFormat="1">
      <c r="B329" s="16">
        <f t="shared" si="10"/>
        <v>321</v>
      </c>
      <c r="C329" s="32">
        <v>2790</v>
      </c>
      <c r="D329" s="33" t="s">
        <v>218</v>
      </c>
      <c r="E329" s="16" t="str">
        <f>IFERROR(VLOOKUP(C329,SRA!B:T,8,0),"")</f>
        <v>CLT</v>
      </c>
      <c r="F329" s="22" t="s">
        <v>502</v>
      </c>
      <c r="G329" s="16" t="str">
        <f>IFERROR(VLOOKUP(C329,SRA!B:T,5,0),"")</f>
        <v>TEC. EM ADM. E FIN.</v>
      </c>
      <c r="H329" s="12">
        <f>IFERROR(VLOOKUP(C329,SRA!B:T,18,0),"")</f>
        <v>1799.95</v>
      </c>
      <c r="I329" s="12">
        <f>IFERROR(VLOOKUP(C329,SRA!B:T,19,0),"")</f>
        <v>1079.3800000000001</v>
      </c>
      <c r="J329" s="39">
        <f>IFERROR(VLOOKUP(C329,SETEMBRO!B:F,3,0),"0,00")</f>
        <v>2879.33</v>
      </c>
      <c r="K329" s="12">
        <f t="shared" si="11"/>
        <v>1517.62</v>
      </c>
      <c r="L329" s="39">
        <f>IFERROR(VLOOKUP(C329,SETEMBRO!B:H,7,0),"0,00")</f>
        <v>1361.71</v>
      </c>
      <c r="M329" s="28" t="str">
        <f>IFERROR(VLOOKUP(C329,FÉRIAS!C:D,2,0),"")</f>
        <v/>
      </c>
      <c r="N329" s="23" t="str">
        <f>IFERROR(VLOOKUP(C329,Plan2!B:C,2,0),"")</f>
        <v/>
      </c>
    </row>
    <row r="330" spans="2:14" s="23" customFormat="1">
      <c r="B330" s="16">
        <f t="shared" si="10"/>
        <v>322</v>
      </c>
      <c r="C330" s="32">
        <v>2791</v>
      </c>
      <c r="D330" s="33" t="s">
        <v>219</v>
      </c>
      <c r="E330" s="16" t="str">
        <f>IFERROR(VLOOKUP(C330,SRA!B:T,8,0),"")</f>
        <v>CLT</v>
      </c>
      <c r="F330" s="22" t="s">
        <v>502</v>
      </c>
      <c r="G330" s="16" t="str">
        <f>IFERROR(VLOOKUP(C330,SRA!B:T,5,0),"")</f>
        <v>FARMACEUTICO IND</v>
      </c>
      <c r="H330" s="12">
        <f>IFERROR(VLOOKUP(C330,SRA!B:T,18,0),"")</f>
        <v>5191.91</v>
      </c>
      <c r="I330" s="12">
        <f>IFERROR(VLOOKUP(C330,SRA!B:T,19,0),"")</f>
        <v>2312.9499999999998</v>
      </c>
      <c r="J330" s="39">
        <f>IFERROR(VLOOKUP(C330,SETEMBRO!B:F,3,0),"0,00")</f>
        <v>7504.86</v>
      </c>
      <c r="K330" s="12">
        <f t="shared" si="11"/>
        <v>1769.9700000000003</v>
      </c>
      <c r="L330" s="39">
        <f>IFERROR(VLOOKUP(C330,SETEMBRO!B:H,7,0),"0,00")</f>
        <v>5734.8899999999994</v>
      </c>
      <c r="M330" s="28" t="str">
        <f>IFERROR(VLOOKUP(C330,FÉRIAS!C:D,2,0),"")</f>
        <v/>
      </c>
      <c r="N330" s="23" t="str">
        <f>IFERROR(VLOOKUP(C330,Plan2!B:C,2,0),"")</f>
        <v/>
      </c>
    </row>
    <row r="331" spans="2:14" s="23" customFormat="1">
      <c r="B331" s="16">
        <f t="shared" ref="B331:B394" si="12">B330+1</f>
        <v>323</v>
      </c>
      <c r="C331" s="32">
        <v>2797</v>
      </c>
      <c r="D331" s="33" t="s">
        <v>220</v>
      </c>
      <c r="E331" s="16" t="str">
        <f>IFERROR(VLOOKUP(C331,SRA!B:T,8,0),"")</f>
        <v>CLT</v>
      </c>
      <c r="F331" s="22" t="s">
        <v>502</v>
      </c>
      <c r="G331" s="16" t="str">
        <f>IFERROR(VLOOKUP(C331,SRA!B:T,5,0),"")</f>
        <v>TEC. EM ADM. E FIN.</v>
      </c>
      <c r="H331" s="12">
        <f>IFERROR(VLOOKUP(C331,SRA!B:T,18,0),"")</f>
        <v>1799.95</v>
      </c>
      <c r="I331" s="12">
        <f>IFERROR(VLOOKUP(C331,SRA!B:T,19,0),"")</f>
        <v>2312.9499999999998</v>
      </c>
      <c r="J331" s="39">
        <f>IFERROR(VLOOKUP(C331,SETEMBRO!B:F,3,0),"0,00")</f>
        <v>4380.09</v>
      </c>
      <c r="K331" s="12">
        <f t="shared" si="11"/>
        <v>2887.09</v>
      </c>
      <c r="L331" s="39">
        <f>IFERROR(VLOOKUP(C331,SETEMBRO!B:H,7,0),"0,00")</f>
        <v>1493</v>
      </c>
      <c r="M331" s="28" t="str">
        <f>IFERROR(VLOOKUP(C331,FÉRIAS!C:D,2,0),"")</f>
        <v/>
      </c>
      <c r="N331" s="23" t="str">
        <f>IFERROR(VLOOKUP(C331,Plan2!B:C,2,0),"")</f>
        <v/>
      </c>
    </row>
    <row r="332" spans="2:14" s="23" customFormat="1">
      <c r="B332" s="16">
        <f t="shared" si="12"/>
        <v>324</v>
      </c>
      <c r="C332" s="32">
        <v>2798</v>
      </c>
      <c r="D332" s="33" t="s">
        <v>221</v>
      </c>
      <c r="E332" s="16" t="str">
        <f>IFERROR(VLOOKUP(C332,SRA!B:T,8,0),"")</f>
        <v>CLT</v>
      </c>
      <c r="F332" s="22" t="s">
        <v>502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2312.9499999999998</v>
      </c>
      <c r="J332" s="39">
        <f>IFERROR(VLOOKUP(C332,SETEMBRO!B:F,3,0),"0,00")</f>
        <v>4112.8999999999996</v>
      </c>
      <c r="K332" s="12">
        <f t="shared" si="11"/>
        <v>1194.3499999999995</v>
      </c>
      <c r="L332" s="39">
        <f>IFERROR(VLOOKUP(C332,SETEMBRO!B:H,7,0),"0,00")</f>
        <v>2918.55</v>
      </c>
      <c r="M332" s="28" t="str">
        <f>IFERROR(VLOOKUP(C332,FÉRIAS!C:D,2,0),"")</f>
        <v/>
      </c>
      <c r="N332" s="23" t="str">
        <f>IFERROR(VLOOKUP(C332,Plan2!B:C,2,0),"")</f>
        <v/>
      </c>
    </row>
    <row r="333" spans="2:14" s="23" customFormat="1">
      <c r="B333" s="16">
        <f t="shared" si="12"/>
        <v>325</v>
      </c>
      <c r="C333" s="32">
        <v>2799</v>
      </c>
      <c r="D333" s="33" t="s">
        <v>420</v>
      </c>
      <c r="E333" s="16" t="str">
        <f>IFERROR(VLOOKUP(C333,SRA!B:T,8,0),"")</f>
        <v>CLT</v>
      </c>
      <c r="F333" s="22" t="s">
        <v>502</v>
      </c>
      <c r="G333" s="16" t="str">
        <f>IFERROR(VLOOKUP(C333,SRA!B:T,5,0),"")</f>
        <v>TEC. EM ADM. E FIN.</v>
      </c>
      <c r="H333" s="12">
        <f>IFERROR(VLOOKUP(C333,SRA!B:T,18,0),"")</f>
        <v>1799.95</v>
      </c>
      <c r="I333" s="12">
        <f>IFERROR(VLOOKUP(C333,SRA!B:T,19,0),"")</f>
        <v>195.06</v>
      </c>
      <c r="J333" s="39">
        <f>IFERROR(VLOOKUP(C333,SETEMBRO!B:F,3,0),"0,00")</f>
        <v>2296.39</v>
      </c>
      <c r="K333" s="12">
        <f t="shared" si="11"/>
        <v>565.79</v>
      </c>
      <c r="L333" s="39">
        <f>IFERROR(VLOOKUP(C333,SETEMBRO!B:H,7,0),"0,00")</f>
        <v>1730.6</v>
      </c>
      <c r="M333" s="28" t="str">
        <f>IFERROR(VLOOKUP(C333,FÉRIAS!C:D,2,0),"")</f>
        <v/>
      </c>
      <c r="N333" s="23" t="str">
        <f>IFERROR(VLOOKUP(C333,Plan2!B:C,2,0),"")</f>
        <v/>
      </c>
    </row>
    <row r="334" spans="2:14" s="23" customFormat="1">
      <c r="B334" s="16">
        <f t="shared" si="12"/>
        <v>326</v>
      </c>
      <c r="C334" s="32">
        <v>2801</v>
      </c>
      <c r="D334" s="33" t="s">
        <v>222</v>
      </c>
      <c r="E334" s="16" t="str">
        <f>IFERROR(VLOOKUP(C334,SRA!B:T,8,0),"")</f>
        <v>CLT</v>
      </c>
      <c r="F334" s="22" t="s">
        <v>502</v>
      </c>
      <c r="G334" s="16" t="str">
        <f>IFERROR(VLOOKUP(C334,SRA!B:T,5,0),"")</f>
        <v>TEC. CONTABIL</v>
      </c>
      <c r="H334" s="12">
        <f>IFERROR(VLOOKUP(C334,SRA!B:T,18,0),"")</f>
        <v>5015.13</v>
      </c>
      <c r="I334" s="12">
        <f>IFERROR(VLOOKUP(C334,SRA!B:T,19,0),"")</f>
        <v>0</v>
      </c>
      <c r="J334" s="39">
        <f>IFERROR(VLOOKUP(C334,SETEMBRO!B:F,3,0),"0,00")</f>
        <v>5738.92</v>
      </c>
      <c r="K334" s="12">
        <f t="shared" si="11"/>
        <v>3647.21</v>
      </c>
      <c r="L334" s="39">
        <f>IFERROR(VLOOKUP(C334,SETEMBRO!B:H,7,0),"0,00")</f>
        <v>2091.71</v>
      </c>
      <c r="M334" s="28" t="str">
        <f>IFERROR(VLOOKUP(C334,FÉRIAS!C:D,2,0),"")</f>
        <v/>
      </c>
      <c r="N334" s="23" t="str">
        <f>IFERROR(VLOOKUP(C334,Plan2!B:C,2,0),"")</f>
        <v/>
      </c>
    </row>
    <row r="335" spans="2:14" s="23" customFormat="1">
      <c r="B335" s="16">
        <f t="shared" si="12"/>
        <v>327</v>
      </c>
      <c r="C335" s="32">
        <v>2806</v>
      </c>
      <c r="D335" s="33" t="s">
        <v>223</v>
      </c>
      <c r="E335" s="16" t="str">
        <f>IFERROR(VLOOKUP(C335,SRA!B:T,8,0),"")</f>
        <v>CLT</v>
      </c>
      <c r="F335" s="22" t="s">
        <v>502</v>
      </c>
      <c r="G335" s="16" t="str">
        <f>IFERROR(VLOOKUP(C335,SRA!B:T,5,0),"")</f>
        <v>TEC. CONTABIL</v>
      </c>
      <c r="H335" s="12">
        <f>IFERROR(VLOOKUP(C335,SRA!B:T,18,0),"")</f>
        <v>2083.67</v>
      </c>
      <c r="I335" s="12">
        <f>IFERROR(VLOOKUP(C335,SRA!B:T,19,0),"")</f>
        <v>2312.9499999999998</v>
      </c>
      <c r="J335" s="39">
        <f>IFERROR(VLOOKUP(C335,SETEMBRO!B:F,3,0),"0,00")</f>
        <v>4396.62</v>
      </c>
      <c r="K335" s="12">
        <f t="shared" si="11"/>
        <v>1987.65</v>
      </c>
      <c r="L335" s="39">
        <f>IFERROR(VLOOKUP(C335,SETEMBRO!B:H,7,0),"0,00")</f>
        <v>2408.9699999999998</v>
      </c>
      <c r="M335" s="28" t="str">
        <f>IFERROR(VLOOKUP(C335,FÉRIAS!C:D,2,0),"")</f>
        <v/>
      </c>
      <c r="N335" s="23" t="str">
        <f>IFERROR(VLOOKUP(C335,Plan2!B:C,2,0),"")</f>
        <v/>
      </c>
    </row>
    <row r="336" spans="2:14" s="23" customFormat="1">
      <c r="B336" s="16">
        <f t="shared" si="12"/>
        <v>328</v>
      </c>
      <c r="C336" s="32">
        <v>2808</v>
      </c>
      <c r="D336" s="33" t="s">
        <v>427</v>
      </c>
      <c r="E336" s="16" t="str">
        <f>IFERROR(VLOOKUP(C336,SRA!B:T,8,0),"")</f>
        <v>CLT</v>
      </c>
      <c r="F336" s="22" t="s">
        <v>502</v>
      </c>
      <c r="G336" s="16" t="str">
        <f>IFERROR(VLOOKUP(C336,SRA!B:T,5,0),"")</f>
        <v>TEC. EM ADM. E FIN.</v>
      </c>
      <c r="H336" s="12">
        <f>IFERROR(VLOOKUP(C336,SRA!B:T,18,0),"")</f>
        <v>1889.96</v>
      </c>
      <c r="I336" s="12">
        <f>IFERROR(VLOOKUP(C336,SRA!B:T,19,0),"")</f>
        <v>0</v>
      </c>
      <c r="J336" s="39">
        <f>IFERROR(VLOOKUP(C336,SETEMBRO!B:F,3,0),"0,00")</f>
        <v>1889.96</v>
      </c>
      <c r="K336" s="12">
        <f t="shared" si="11"/>
        <v>609.73</v>
      </c>
      <c r="L336" s="39">
        <f>IFERROR(VLOOKUP(C336,SETEMBRO!B:H,7,0),"0,00")</f>
        <v>1280.23</v>
      </c>
      <c r="M336" s="28" t="str">
        <f>IFERROR(VLOOKUP(C336,FÉRIAS!C:D,2,0),"")</f>
        <v/>
      </c>
      <c r="N336" s="23" t="str">
        <f>IFERROR(VLOOKUP(C336,Plan2!B:C,2,0),"")</f>
        <v/>
      </c>
    </row>
    <row r="337" spans="2:14" s="23" customFormat="1">
      <c r="B337" s="16">
        <f t="shared" si="12"/>
        <v>329</v>
      </c>
      <c r="C337" s="32">
        <v>2816</v>
      </c>
      <c r="D337" s="33" t="s">
        <v>224</v>
      </c>
      <c r="E337" s="16" t="str">
        <f>IFERROR(VLOOKUP(C337,SRA!B:T,8,0),"")</f>
        <v>CLT</v>
      </c>
      <c r="F337" s="22" t="s">
        <v>516</v>
      </c>
      <c r="G337" s="16" t="str">
        <f>IFERROR(VLOOKUP(C337,SRA!B:T,5,0),"")</f>
        <v>TEC.EM QUALIDADE IND</v>
      </c>
      <c r="H337" s="12">
        <f>IFERROR(VLOOKUP(C337,SRA!B:T,18,0),"")</f>
        <v>1714.22</v>
      </c>
      <c r="I337" s="12">
        <f>IFERROR(VLOOKUP(C337,SRA!B:T,19,0),"")</f>
        <v>0</v>
      </c>
      <c r="J337" s="39">
        <f>IFERROR(VLOOKUP(C337,SETEMBRO!B:F,3,0),"0,00")</f>
        <v>2636.5</v>
      </c>
      <c r="K337" s="12">
        <f t="shared" si="11"/>
        <v>1766.17</v>
      </c>
      <c r="L337" s="39">
        <f>IFERROR(VLOOKUP(C337,SETEMBRO!B:H,7,0),"0,00")</f>
        <v>870.33</v>
      </c>
      <c r="M337" s="28" t="str">
        <f>IFERROR(VLOOKUP(C337,FÉRIAS!C:D,2,0),"")</f>
        <v>MIRIAM DA SILVA FONSECA</v>
      </c>
      <c r="N337" s="23" t="str">
        <f>IFERROR(VLOOKUP(C337,Plan2!B:C,2,0),"")</f>
        <v/>
      </c>
    </row>
    <row r="338" spans="2:14" s="23" customFormat="1">
      <c r="B338" s="16">
        <f t="shared" si="12"/>
        <v>330</v>
      </c>
      <c r="C338" s="32">
        <v>2819</v>
      </c>
      <c r="D338" s="33" t="s">
        <v>225</v>
      </c>
      <c r="E338" s="16" t="str">
        <f>IFERROR(VLOOKUP(C338,SRA!B:T,8,0),"")</f>
        <v>CLT</v>
      </c>
      <c r="F338" s="22" t="s">
        <v>502</v>
      </c>
      <c r="G338" s="16" t="str">
        <f>IFERROR(VLOOKUP(C338,SRA!B:T,5,0),"")</f>
        <v>TEC. EM ADM. E FIN.</v>
      </c>
      <c r="H338" s="12">
        <f>IFERROR(VLOOKUP(C338,SRA!B:T,18,0),"")</f>
        <v>1799.95</v>
      </c>
      <c r="I338" s="12">
        <f>IFERROR(VLOOKUP(C338,SRA!B:T,19,0),"")</f>
        <v>0</v>
      </c>
      <c r="J338" s="39">
        <f>IFERROR(VLOOKUP(C338,SETEMBRO!B:F,3,0),"0,00")</f>
        <v>1799.95</v>
      </c>
      <c r="K338" s="12">
        <f t="shared" si="11"/>
        <v>1063.28</v>
      </c>
      <c r="L338" s="39">
        <f>IFERROR(VLOOKUP(C338,SETEMBRO!B:H,7,0),"0,00")</f>
        <v>736.67000000000007</v>
      </c>
      <c r="M338" s="28" t="str">
        <f>IFERROR(VLOOKUP(C338,FÉRIAS!C:D,2,0),"")</f>
        <v/>
      </c>
      <c r="N338" s="23" t="str">
        <f>IFERROR(VLOOKUP(C338,Plan2!B:C,2,0),"")</f>
        <v/>
      </c>
    </row>
    <row r="339" spans="2:14" s="23" customFormat="1">
      <c r="B339" s="16">
        <f t="shared" si="12"/>
        <v>331</v>
      </c>
      <c r="C339" s="32">
        <v>2820</v>
      </c>
      <c r="D339" s="33" t="s">
        <v>226</v>
      </c>
      <c r="E339" s="16" t="str">
        <f>IFERROR(VLOOKUP(C339,SRA!B:T,8,0),"")</f>
        <v>CLT</v>
      </c>
      <c r="F339" s="22" t="s">
        <v>502</v>
      </c>
      <c r="G339" s="16" t="str">
        <f>IFERROR(VLOOKUP(C339,SRA!B:T,5,0),"")</f>
        <v>TEC. EM ADM. E FIN.</v>
      </c>
      <c r="H339" s="12">
        <f>IFERROR(VLOOKUP(C339,SRA!B:T,18,0),"")</f>
        <v>1799.95</v>
      </c>
      <c r="I339" s="12">
        <f>IFERROR(VLOOKUP(C339,SRA!B:T,19,0),"")</f>
        <v>3480</v>
      </c>
      <c r="J339" s="39">
        <f>IFERROR(VLOOKUP(C339,SETEMBRO!B:F,3,0),"0,00")</f>
        <v>5279.95</v>
      </c>
      <c r="K339" s="12">
        <f t="shared" si="11"/>
        <v>2070.16</v>
      </c>
      <c r="L339" s="39">
        <f>IFERROR(VLOOKUP(C339,SETEMBRO!B:H,7,0),"0,00")</f>
        <v>3209.79</v>
      </c>
      <c r="M339" s="28" t="str">
        <f>IFERROR(VLOOKUP(C339,FÉRIAS!C:D,2,0),"")</f>
        <v/>
      </c>
      <c r="N339" s="23" t="str">
        <f>IFERROR(VLOOKUP(C339,Plan2!B:C,2,0),"")</f>
        <v/>
      </c>
    </row>
    <row r="340" spans="2:14" s="23" customFormat="1">
      <c r="B340" s="16">
        <f t="shared" si="12"/>
        <v>332</v>
      </c>
      <c r="C340" s="32">
        <v>2821</v>
      </c>
      <c r="D340" s="33" t="s">
        <v>428</v>
      </c>
      <c r="E340" s="16" t="str">
        <f>IFERROR(VLOOKUP(C340,SRA!B:T,8,0),"")</f>
        <v>CLT</v>
      </c>
      <c r="F340" s="22" t="s">
        <v>502</v>
      </c>
      <c r="G340" s="16" t="str">
        <f>IFERROR(VLOOKUP(C340,SRA!B:T,5,0),"")</f>
        <v>ANA ASS FARMACEUTICA</v>
      </c>
      <c r="H340" s="12">
        <f>IFERROR(VLOOKUP(C340,SRA!B:T,18,0),"")</f>
        <v>4406.6499999999996</v>
      </c>
      <c r="I340" s="12">
        <f>IFERROR(VLOOKUP(C340,SRA!B:T,19,0),"")</f>
        <v>0</v>
      </c>
      <c r="J340" s="39">
        <f>IFERROR(VLOOKUP(C340,SETEMBRO!B:F,3,0),"0,00")</f>
        <v>4406.6499999999996</v>
      </c>
      <c r="K340" s="12">
        <f t="shared" si="11"/>
        <v>710.60999999999967</v>
      </c>
      <c r="L340" s="39">
        <f>IFERROR(VLOOKUP(C340,SETEMBRO!B:H,7,0),"0,00")</f>
        <v>3696.04</v>
      </c>
      <c r="M340" s="28" t="str">
        <f>IFERROR(VLOOKUP(C340,FÉRIAS!C:D,2,0),"")</f>
        <v/>
      </c>
      <c r="N340" s="23" t="str">
        <f>IFERROR(VLOOKUP(C340,Plan2!B:C,2,0),"")</f>
        <v/>
      </c>
    </row>
    <row r="341" spans="2:14" s="23" customFormat="1">
      <c r="B341" s="16">
        <f t="shared" si="12"/>
        <v>333</v>
      </c>
      <c r="C341" s="32">
        <v>2823</v>
      </c>
      <c r="D341" s="33" t="s">
        <v>412</v>
      </c>
      <c r="E341" s="16" t="str">
        <f>IFERROR(VLOOKUP(C341,SRA!B:T,8,0),"")</f>
        <v>CLT</v>
      </c>
      <c r="F341" s="22" t="s">
        <v>502</v>
      </c>
      <c r="G341" s="16" t="str">
        <f>IFERROR(VLOOKUP(C341,SRA!B:T,5,0),"")</f>
        <v>TEC. EM ADM. E FIN.</v>
      </c>
      <c r="H341" s="12">
        <f>IFERROR(VLOOKUP(C341,SRA!B:T,18,0),"")</f>
        <v>1799.95</v>
      </c>
      <c r="I341" s="12">
        <f>IFERROR(VLOOKUP(C341,SRA!B:T,19,0),"")</f>
        <v>0</v>
      </c>
      <c r="J341" s="39">
        <f>IFERROR(VLOOKUP(C341,SETEMBRO!B:F,3,0),"0,00")</f>
        <v>1799.95</v>
      </c>
      <c r="K341" s="12">
        <f t="shared" si="11"/>
        <v>920.24</v>
      </c>
      <c r="L341" s="39">
        <f>IFERROR(VLOOKUP(C341,SETEMBRO!B:H,7,0),"0,00")</f>
        <v>879.71</v>
      </c>
      <c r="M341" s="28" t="str">
        <f>IFERROR(VLOOKUP(C341,FÉRIAS!C:D,2,0),"")</f>
        <v/>
      </c>
      <c r="N341" s="23" t="str">
        <f>IFERROR(VLOOKUP(C341,Plan2!B:C,2,0),"")</f>
        <v/>
      </c>
    </row>
    <row r="342" spans="2:14" s="23" customFormat="1">
      <c r="B342" s="16">
        <f t="shared" si="12"/>
        <v>334</v>
      </c>
      <c r="C342" s="22">
        <v>2824</v>
      </c>
      <c r="D342" s="33" t="s">
        <v>467</v>
      </c>
      <c r="E342" s="16" t="str">
        <f>IFERROR(VLOOKUP(C342,SRA!B:T,8,0),"")</f>
        <v>CLT</v>
      </c>
      <c r="F342" s="22" t="s">
        <v>531</v>
      </c>
      <c r="G342" s="16" t="str">
        <f>IFERROR(VLOOKUP(C342,SRA!B:T,5,0),"")</f>
        <v>ANA ASS FARMACEUTICA</v>
      </c>
      <c r="H342" s="12">
        <f>IFERROR(VLOOKUP(C342,SRA!B:T,18,0),"")</f>
        <v>4406.6400000000003</v>
      </c>
      <c r="I342" s="12">
        <f>IFERROR(VLOOKUP(C342,SRA!B:T,19,0),"")</f>
        <v>0</v>
      </c>
      <c r="J342" s="39">
        <f>IFERROR(VLOOKUP(C342,SETEMBRO!B:F,3,0),"0,00")</f>
        <v>2021.59</v>
      </c>
      <c r="K342" s="12">
        <f t="shared" si="11"/>
        <v>2021.59</v>
      </c>
      <c r="L342" s="39">
        <f>IFERROR(VLOOKUP(C342,SETEMBRO!B:H,7,0),"0,00")</f>
        <v>0</v>
      </c>
      <c r="M342" s="28" t="str">
        <f>IFERROR(VLOOKUP(C342,FÉRIAS!C:D,2,0),"")</f>
        <v/>
      </c>
      <c r="N342" s="23" t="str">
        <f>IFERROR(VLOOKUP(C342,Plan2!B:C,2,0),"")</f>
        <v>ANA PAULA BARBOSA CAVALCANTI</v>
      </c>
    </row>
    <row r="343" spans="2:14" s="23" customFormat="1">
      <c r="B343" s="16">
        <f t="shared" si="12"/>
        <v>335</v>
      </c>
      <c r="C343" s="32">
        <v>2827</v>
      </c>
      <c r="D343" s="33" t="s">
        <v>438</v>
      </c>
      <c r="E343" s="16" t="str">
        <f>IFERROR(VLOOKUP(C343,SRA!B:T,8,0),"")</f>
        <v>CLT</v>
      </c>
      <c r="F343" s="22" t="s">
        <v>502</v>
      </c>
      <c r="G343" s="16" t="str">
        <f>IFERROR(VLOOKUP(C343,SRA!B:T,5,0),"")</f>
        <v>TEC. EM ADM. E FIN.</v>
      </c>
      <c r="H343" s="12">
        <f>IFERROR(VLOOKUP(C343,SRA!B:T,18,0),"")</f>
        <v>1799.95</v>
      </c>
      <c r="I343" s="12">
        <f>IFERROR(VLOOKUP(C343,SRA!B:T,19,0),"")</f>
        <v>0</v>
      </c>
      <c r="J343" s="39">
        <f>IFERROR(VLOOKUP(C343,SETEMBRO!B:F,3,0),"0,00")</f>
        <v>1799.95</v>
      </c>
      <c r="K343" s="12">
        <f t="shared" si="11"/>
        <v>761.42000000000007</v>
      </c>
      <c r="L343" s="39">
        <f>IFERROR(VLOOKUP(C343,SETEMBRO!B:H,7,0),"0,00")</f>
        <v>1038.53</v>
      </c>
      <c r="M343" s="28" t="str">
        <f>IFERROR(VLOOKUP(C343,FÉRIAS!C:D,2,0),"")</f>
        <v/>
      </c>
      <c r="N343" s="23" t="str">
        <f>IFERROR(VLOOKUP(C343,Plan2!B:C,2,0),"")</f>
        <v/>
      </c>
    </row>
    <row r="344" spans="2:14" s="23" customFormat="1">
      <c r="B344" s="16">
        <f t="shared" si="12"/>
        <v>336</v>
      </c>
      <c r="C344" s="32">
        <v>2831</v>
      </c>
      <c r="D344" s="33" t="s">
        <v>227</v>
      </c>
      <c r="E344" s="16" t="str">
        <f>IFERROR(VLOOKUP(C344,SRA!B:T,8,0),"")</f>
        <v>CLT</v>
      </c>
      <c r="F344" s="22" t="s">
        <v>502</v>
      </c>
      <c r="G344" s="16" t="str">
        <f>IFERROR(VLOOKUP(C344,SRA!B:T,5,0),"")</f>
        <v>TEC. EM ADM. E FIN.</v>
      </c>
      <c r="H344" s="12">
        <f>IFERROR(VLOOKUP(C344,SRA!B:T,18,0),"")</f>
        <v>1799.95</v>
      </c>
      <c r="I344" s="12">
        <f>IFERROR(VLOOKUP(C344,SRA!B:T,19,0),"")</f>
        <v>3480</v>
      </c>
      <c r="J344" s="39">
        <f>IFERROR(VLOOKUP(C344,SETEMBRO!B:F,3,0),"0,00")</f>
        <v>5279.95</v>
      </c>
      <c r="K344" s="12">
        <f t="shared" si="11"/>
        <v>1862.75</v>
      </c>
      <c r="L344" s="39">
        <f>IFERROR(VLOOKUP(C344,SETEMBRO!B:H,7,0),"0,00")</f>
        <v>3417.2</v>
      </c>
      <c r="M344" s="28" t="str">
        <f>IFERROR(VLOOKUP(C344,FÉRIAS!C:D,2,0),"")</f>
        <v/>
      </c>
      <c r="N344" s="23" t="str">
        <f>IFERROR(VLOOKUP(C344,Plan2!B:C,2,0),"")</f>
        <v/>
      </c>
    </row>
    <row r="345" spans="2:14" s="23" customFormat="1">
      <c r="B345" s="16">
        <f t="shared" si="12"/>
        <v>337</v>
      </c>
      <c r="C345" s="32">
        <v>2833</v>
      </c>
      <c r="D345" s="33" t="s">
        <v>228</v>
      </c>
      <c r="E345" s="16" t="str">
        <f>IFERROR(VLOOKUP(C345,SRA!B:T,8,0),"")</f>
        <v>CLT</v>
      </c>
      <c r="F345" s="22" t="s">
        <v>502</v>
      </c>
      <c r="G345" s="16" t="str">
        <f>IFERROR(VLOOKUP(C345,SRA!B:T,5,0),"")</f>
        <v>TEC. EM ADM. E FIN.</v>
      </c>
      <c r="H345" s="12">
        <f>IFERROR(VLOOKUP(C345,SRA!B:T,18,0),"")</f>
        <v>1889.96</v>
      </c>
      <c r="I345" s="12">
        <f>IFERROR(VLOOKUP(C345,SRA!B:T,19,0),"")</f>
        <v>2529.38</v>
      </c>
      <c r="J345" s="39">
        <f>IFERROR(VLOOKUP(C345,SETEMBRO!B:F,3,0),"0,00")</f>
        <v>5022.1000000000004</v>
      </c>
      <c r="K345" s="12">
        <f t="shared" si="11"/>
        <v>2706.84</v>
      </c>
      <c r="L345" s="39">
        <f>IFERROR(VLOOKUP(C345,SETEMBRO!B:H,7,0),"0,00")</f>
        <v>2315.2600000000002</v>
      </c>
      <c r="M345" s="28" t="str">
        <f>IFERROR(VLOOKUP(C345,FÉRIAS!C:D,2,0),"")</f>
        <v/>
      </c>
      <c r="N345" s="23" t="str">
        <f>IFERROR(VLOOKUP(C345,Plan2!B:C,2,0),"")</f>
        <v/>
      </c>
    </row>
    <row r="346" spans="2:14" s="23" customFormat="1">
      <c r="B346" s="16">
        <f t="shared" si="12"/>
        <v>338</v>
      </c>
      <c r="C346" s="32">
        <v>2834</v>
      </c>
      <c r="D346" s="33" t="s">
        <v>229</v>
      </c>
      <c r="E346" s="16" t="str">
        <f>IFERROR(VLOOKUP(C346,SRA!B:T,8,0),"")</f>
        <v>CLT</v>
      </c>
      <c r="F346" s="22" t="s">
        <v>502</v>
      </c>
      <c r="G346" s="16" t="str">
        <f>IFERROR(VLOOKUP(C346,SRA!B:T,5,0),"")</f>
        <v>TEC. EM ADM. E FIN.</v>
      </c>
      <c r="H346" s="12">
        <f>IFERROR(VLOOKUP(C346,SRA!B:T,18,0),"")</f>
        <v>1799.95</v>
      </c>
      <c r="I346" s="12">
        <f>IFERROR(VLOOKUP(C346,SRA!B:T,19,0),"")</f>
        <v>822.38</v>
      </c>
      <c r="J346" s="39">
        <f>IFERROR(VLOOKUP(C346,SETEMBRO!B:F,3,0),"0,00")</f>
        <v>2923.71</v>
      </c>
      <c r="K346" s="12">
        <f t="shared" si="11"/>
        <v>629.55000000000018</v>
      </c>
      <c r="L346" s="39">
        <f>IFERROR(VLOOKUP(C346,SETEMBRO!B:H,7,0),"0,00")</f>
        <v>2294.16</v>
      </c>
      <c r="M346" s="28" t="str">
        <f>IFERROR(VLOOKUP(C346,FÉRIAS!C:D,2,0),"")</f>
        <v/>
      </c>
      <c r="N346" s="23" t="str">
        <f>IFERROR(VLOOKUP(C346,Plan2!B:C,2,0),"")</f>
        <v/>
      </c>
    </row>
    <row r="347" spans="2:14" s="23" customFormat="1">
      <c r="B347" s="16">
        <f t="shared" si="12"/>
        <v>339</v>
      </c>
      <c r="C347" s="32">
        <v>2835</v>
      </c>
      <c r="D347" s="33" t="s">
        <v>454</v>
      </c>
      <c r="E347" s="16" t="str">
        <f>IFERROR(VLOOKUP(C347,SRA!B:T,8,0),"")</f>
        <v>CLT</v>
      </c>
      <c r="F347" s="22" t="s">
        <v>516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0</v>
      </c>
      <c r="J347" s="39">
        <f>IFERROR(VLOOKUP(C347,SETEMBRO!B:F,3,0),"0,00")</f>
        <v>2099.9499999999998</v>
      </c>
      <c r="K347" s="12">
        <f t="shared" si="11"/>
        <v>1437.4899999999998</v>
      </c>
      <c r="L347" s="39">
        <f>IFERROR(VLOOKUP(C347,SETEMBRO!B:H,7,0),"0,00")</f>
        <v>662.46</v>
      </c>
      <c r="M347" s="28" t="str">
        <f>IFERROR(VLOOKUP(C347,FÉRIAS!C:D,2,0),"")</f>
        <v>JOSE MARCELO DE FRANCA MATOS</v>
      </c>
      <c r="N347" s="23" t="str">
        <f>IFERROR(VLOOKUP(C347,Plan2!B:C,2,0),"")</f>
        <v/>
      </c>
    </row>
    <row r="348" spans="2:14" s="23" customFormat="1">
      <c r="B348" s="16">
        <f t="shared" si="12"/>
        <v>340</v>
      </c>
      <c r="C348" s="22">
        <v>2836</v>
      </c>
      <c r="D348" s="33" t="s">
        <v>448</v>
      </c>
      <c r="E348" s="16" t="str">
        <f>IFERROR(VLOOKUP(C348,SRA!B:T,8,0),"")</f>
        <v>CLT</v>
      </c>
      <c r="F348" s="22" t="s">
        <v>502</v>
      </c>
      <c r="G348" s="16" t="str">
        <f>IFERROR(VLOOKUP(C348,SRA!B:T,5,0),"")</f>
        <v>TEC. EM ADM. E FIN.</v>
      </c>
      <c r="H348" s="12">
        <f>IFERROR(VLOOKUP(C348,SRA!B:T,18,0),"")</f>
        <v>1799.95</v>
      </c>
      <c r="I348" s="12">
        <f>IFERROR(VLOOKUP(C348,SRA!B:T,19,0),"")</f>
        <v>0</v>
      </c>
      <c r="J348" s="39">
        <f>IFERROR(VLOOKUP(C348,SETEMBRO!B:F,3,0),"0,00")</f>
        <v>2510.2199999999998</v>
      </c>
      <c r="K348" s="12">
        <f t="shared" si="11"/>
        <v>1087.8599999999997</v>
      </c>
      <c r="L348" s="39">
        <f>IFERROR(VLOOKUP(C348,SETEMBRO!B:H,7,0),"0,00")</f>
        <v>1422.3600000000001</v>
      </c>
      <c r="M348" s="28" t="str">
        <f>IFERROR(VLOOKUP(C348,FÉRIAS!C:D,2,0),"")</f>
        <v/>
      </c>
      <c r="N348" s="23" t="str">
        <f>IFERROR(VLOOKUP(C348,Plan2!B:C,2,0),"")</f>
        <v/>
      </c>
    </row>
    <row r="349" spans="2:14" s="23" customFormat="1">
      <c r="B349" s="16">
        <f t="shared" si="12"/>
        <v>341</v>
      </c>
      <c r="C349" s="32">
        <v>2837</v>
      </c>
      <c r="D349" s="33" t="s">
        <v>230</v>
      </c>
      <c r="E349" s="16" t="str">
        <f>IFERROR(VLOOKUP(C349,SRA!B:T,8,0),"")</f>
        <v>CLT</v>
      </c>
      <c r="F349" s="22" t="s">
        <v>502</v>
      </c>
      <c r="G349" s="16" t="str">
        <f>IFERROR(VLOOKUP(C349,SRA!B:T,5,0),"")</f>
        <v>TEC. EM ADM. E FIN.</v>
      </c>
      <c r="H349" s="12">
        <f>IFERROR(VLOOKUP(C349,SRA!B:T,18,0),"")</f>
        <v>1799.95</v>
      </c>
      <c r="I349" s="12">
        <f>IFERROR(VLOOKUP(C349,SRA!B:T,19,0),"")</f>
        <v>2312.9499999999998</v>
      </c>
      <c r="J349" s="39">
        <f>IFERROR(VLOOKUP(C349,SETEMBRO!B:F,3,0),"0,00")</f>
        <v>4414.28</v>
      </c>
      <c r="K349" s="12">
        <f t="shared" si="11"/>
        <v>1121.7799999999997</v>
      </c>
      <c r="L349" s="39">
        <f>IFERROR(VLOOKUP(C349,SETEMBRO!B:H,7,0),"0,00")</f>
        <v>3292.5</v>
      </c>
      <c r="M349" s="28" t="str">
        <f>IFERROR(VLOOKUP(C349,FÉRIAS!C:D,2,0),"")</f>
        <v/>
      </c>
      <c r="N349" s="23" t="str">
        <f>IFERROR(VLOOKUP(C349,Plan2!B:C,2,0),"")</f>
        <v/>
      </c>
    </row>
    <row r="350" spans="2:14" s="23" customFormat="1">
      <c r="B350" s="16">
        <f t="shared" si="12"/>
        <v>342</v>
      </c>
      <c r="C350" s="32">
        <v>2838</v>
      </c>
      <c r="D350" s="33" t="s">
        <v>416</v>
      </c>
      <c r="E350" s="16" t="str">
        <f>IFERROR(VLOOKUP(C350,SRA!B:T,8,0),"")</f>
        <v>CLT</v>
      </c>
      <c r="F350" s="22" t="s">
        <v>502</v>
      </c>
      <c r="G350" s="16" t="str">
        <f>IFERROR(VLOOKUP(C350,SRA!B:T,5,0),"")</f>
        <v>TEC. EM ADM. E FIN.</v>
      </c>
      <c r="H350" s="12">
        <f>IFERROR(VLOOKUP(C350,SRA!B:T,18,0),"")</f>
        <v>1799.95</v>
      </c>
      <c r="I350" s="12">
        <f>IFERROR(VLOOKUP(C350,SRA!B:T,19,0),"")</f>
        <v>195.06</v>
      </c>
      <c r="J350" s="39">
        <f>IFERROR(VLOOKUP(C350,SETEMBRO!B:F,3,0),"0,00")</f>
        <v>1995.01</v>
      </c>
      <c r="K350" s="12">
        <f t="shared" si="11"/>
        <v>667.74</v>
      </c>
      <c r="L350" s="39">
        <f>IFERROR(VLOOKUP(C350,SETEMBRO!B:H,7,0),"0,00")</f>
        <v>1327.27</v>
      </c>
      <c r="M350" s="28" t="str">
        <f>IFERROR(VLOOKUP(C350,FÉRIAS!C:D,2,0),"")</f>
        <v/>
      </c>
      <c r="N350" s="23" t="str">
        <f>IFERROR(VLOOKUP(C350,Plan2!B:C,2,0),"")</f>
        <v/>
      </c>
    </row>
    <row r="351" spans="2:14" s="23" customFormat="1">
      <c r="B351" s="16">
        <f t="shared" si="12"/>
        <v>343</v>
      </c>
      <c r="C351" s="32">
        <v>2839</v>
      </c>
      <c r="D351" s="33" t="s">
        <v>231</v>
      </c>
      <c r="E351" s="16" t="str">
        <f>IFERROR(VLOOKUP(C351,SRA!B:T,8,0),"")</f>
        <v>CLT</v>
      </c>
      <c r="F351" s="22" t="s">
        <v>502</v>
      </c>
      <c r="G351" s="16" t="str">
        <f>IFERROR(VLOOKUP(C351,SRA!B:T,5,0),"")</f>
        <v>TEC. CONTABIL</v>
      </c>
      <c r="H351" s="12">
        <f>IFERROR(VLOOKUP(C351,SRA!B:T,18,0),"")</f>
        <v>2083.67</v>
      </c>
      <c r="I351" s="12">
        <f>IFERROR(VLOOKUP(C351,SRA!B:T,19,0),"")</f>
        <v>2312.9499999999998</v>
      </c>
      <c r="J351" s="39">
        <f>IFERROR(VLOOKUP(C351,SETEMBRO!B:F,3,0),"0,00")</f>
        <v>4396.62</v>
      </c>
      <c r="K351" s="12">
        <f t="shared" si="11"/>
        <v>1320.9300000000003</v>
      </c>
      <c r="L351" s="39">
        <f>IFERROR(VLOOKUP(C351,SETEMBRO!B:H,7,0),"0,00")</f>
        <v>3075.6899999999996</v>
      </c>
      <c r="M351" s="28" t="str">
        <f>IFERROR(VLOOKUP(C351,FÉRIAS!C:D,2,0),"")</f>
        <v/>
      </c>
      <c r="N351" s="23" t="str">
        <f>IFERROR(VLOOKUP(C351,Plan2!B:C,2,0),"")</f>
        <v/>
      </c>
    </row>
    <row r="352" spans="2:14" s="23" customFormat="1">
      <c r="B352" s="16">
        <f t="shared" si="12"/>
        <v>344</v>
      </c>
      <c r="C352" s="32">
        <v>2849</v>
      </c>
      <c r="D352" s="33" t="s">
        <v>232</v>
      </c>
      <c r="E352" s="16" t="str">
        <f>IFERROR(VLOOKUP(C352,SRA!B:T,8,0),"")</f>
        <v>CLT</v>
      </c>
      <c r="F352" s="22" t="s">
        <v>502</v>
      </c>
      <c r="G352" s="16" t="str">
        <f>IFERROR(VLOOKUP(C352,SRA!B:T,5,0),"")</f>
        <v>OP. DE PROD. IND.</v>
      </c>
      <c r="H352" s="12">
        <f>IFERROR(VLOOKUP(C352,SRA!B:T,18,0),"")</f>
        <v>1223.3900000000001</v>
      </c>
      <c r="I352" s="12">
        <f>IFERROR(VLOOKUP(C352,SRA!B:T,19,0),"")</f>
        <v>0</v>
      </c>
      <c r="J352" s="39">
        <f>IFERROR(VLOOKUP(C352,SETEMBRO!B:F,3,0),"0,00")</f>
        <v>1279.8599999999999</v>
      </c>
      <c r="K352" s="12">
        <f t="shared" si="11"/>
        <v>204.94999999999982</v>
      </c>
      <c r="L352" s="39">
        <f>IFERROR(VLOOKUP(C352,SETEMBRO!B:H,7,0),"0,00")</f>
        <v>1074.9100000000001</v>
      </c>
      <c r="M352" s="28" t="str">
        <f>IFERROR(VLOOKUP(C352,FÉRIAS!C:D,2,0),"")</f>
        <v/>
      </c>
      <c r="N352" s="23" t="str">
        <f>IFERROR(VLOOKUP(C352,Plan2!B:C,2,0),"")</f>
        <v/>
      </c>
    </row>
    <row r="353" spans="2:14" s="23" customFormat="1">
      <c r="B353" s="16">
        <f t="shared" si="12"/>
        <v>345</v>
      </c>
      <c r="C353" s="32">
        <v>2850</v>
      </c>
      <c r="D353" s="33" t="s">
        <v>233</v>
      </c>
      <c r="E353" s="16" t="str">
        <f>IFERROR(VLOOKUP(C353,SRA!B:T,8,0),"")</f>
        <v>CLT</v>
      </c>
      <c r="F353" s="22" t="s">
        <v>502</v>
      </c>
      <c r="G353" s="16" t="str">
        <f>IFERROR(VLOOKUP(C353,SRA!B:T,5,0),"")</f>
        <v>OP. DE PROD. IND.</v>
      </c>
      <c r="H353" s="12">
        <f>IFERROR(VLOOKUP(C353,SRA!B:T,18,0),"")</f>
        <v>1223.3900000000001</v>
      </c>
      <c r="I353" s="12">
        <f>IFERROR(VLOOKUP(C353,SRA!B:T,19,0),"")</f>
        <v>0</v>
      </c>
      <c r="J353" s="39">
        <f>IFERROR(VLOOKUP(C353,SETEMBRO!B:F,3,0),"0,00")</f>
        <v>1223.3900000000001</v>
      </c>
      <c r="K353" s="12">
        <f t="shared" si="11"/>
        <v>733.8900000000001</v>
      </c>
      <c r="L353" s="39">
        <f>IFERROR(VLOOKUP(C353,SETEMBRO!B:H,7,0),"0,00")</f>
        <v>489.5</v>
      </c>
      <c r="M353" s="28" t="str">
        <f>IFERROR(VLOOKUP(C353,FÉRIAS!C:D,2,0),"")</f>
        <v/>
      </c>
      <c r="N353" s="23" t="str">
        <f>IFERROR(VLOOKUP(C353,Plan2!B:C,2,0),"")</f>
        <v/>
      </c>
    </row>
    <row r="354" spans="2:14" s="23" customFormat="1">
      <c r="B354" s="16">
        <f t="shared" si="12"/>
        <v>346</v>
      </c>
      <c r="C354" s="32">
        <v>2853</v>
      </c>
      <c r="D354" s="33" t="s">
        <v>234</v>
      </c>
      <c r="E354" s="16" t="str">
        <f>IFERROR(VLOOKUP(C354,SRA!B:T,8,0),"")</f>
        <v>CLT</v>
      </c>
      <c r="F354" s="22" t="s">
        <v>502</v>
      </c>
      <c r="G354" s="16" t="str">
        <f>IFERROR(VLOOKUP(C354,SRA!B:T,5,0),"")</f>
        <v>OP. DE PROD. IND.</v>
      </c>
      <c r="H354" s="12">
        <f>IFERROR(VLOOKUP(C354,SRA!B:T,18,0),"")</f>
        <v>1348.79</v>
      </c>
      <c r="I354" s="12">
        <f>IFERROR(VLOOKUP(C354,SRA!B:T,19,0),"")</f>
        <v>0</v>
      </c>
      <c r="J354" s="39">
        <f>IFERROR(VLOOKUP(C354,SETEMBRO!B:F,3,0),"0,00")</f>
        <v>1892.6</v>
      </c>
      <c r="K354" s="12">
        <f t="shared" si="11"/>
        <v>297.8599999999999</v>
      </c>
      <c r="L354" s="39">
        <f>IFERROR(VLOOKUP(C354,SETEMBRO!B:H,7,0),"0,00")</f>
        <v>1594.74</v>
      </c>
      <c r="M354" s="28" t="str">
        <f>IFERROR(VLOOKUP(C354,FÉRIAS!C:D,2,0),"")</f>
        <v/>
      </c>
      <c r="N354" s="23" t="str">
        <f>IFERROR(VLOOKUP(C354,Plan2!B:C,2,0),"")</f>
        <v/>
      </c>
    </row>
    <row r="355" spans="2:14" s="23" customFormat="1">
      <c r="B355" s="16">
        <f t="shared" si="12"/>
        <v>347</v>
      </c>
      <c r="C355" s="32">
        <v>2854</v>
      </c>
      <c r="D355" s="33" t="s">
        <v>235</v>
      </c>
      <c r="E355" s="16" t="str">
        <f>IFERROR(VLOOKUP(C355,SRA!B:T,8,0),"")</f>
        <v>CLT</v>
      </c>
      <c r="F355" s="22" t="s">
        <v>502</v>
      </c>
      <c r="G355" s="16" t="str">
        <f>IFERROR(VLOOKUP(C355,SRA!B:T,5,0),"")</f>
        <v>OP. DE PROD. IND.</v>
      </c>
      <c r="H355" s="12">
        <f>IFERROR(VLOOKUP(C355,SRA!B:T,18,0),"")</f>
        <v>1348.81</v>
      </c>
      <c r="I355" s="12">
        <f>IFERROR(VLOOKUP(C355,SRA!B:T,19,0),"")</f>
        <v>0</v>
      </c>
      <c r="J355" s="39">
        <f>IFERROR(VLOOKUP(C355,SETEMBRO!B:F,3,0),"0,00")</f>
        <v>1832.1</v>
      </c>
      <c r="K355" s="12">
        <f t="shared" si="11"/>
        <v>943.94999999999982</v>
      </c>
      <c r="L355" s="39">
        <f>IFERROR(VLOOKUP(C355,SETEMBRO!B:H,7,0),"0,00")</f>
        <v>888.15000000000009</v>
      </c>
      <c r="M355" s="28" t="str">
        <f>IFERROR(VLOOKUP(C355,FÉRIAS!C:D,2,0),"")</f>
        <v/>
      </c>
      <c r="N355" s="23" t="str">
        <f>IFERROR(VLOOKUP(C355,Plan2!B:C,2,0),"")</f>
        <v/>
      </c>
    </row>
    <row r="356" spans="2:14" s="23" customFormat="1">
      <c r="B356" s="16">
        <f t="shared" si="12"/>
        <v>348</v>
      </c>
      <c r="C356" s="32">
        <v>2856</v>
      </c>
      <c r="D356" s="33" t="s">
        <v>236</v>
      </c>
      <c r="E356" s="16" t="str">
        <f>IFERROR(VLOOKUP(C356,SRA!B:T,8,0),"")</f>
        <v>CLT</v>
      </c>
      <c r="F356" s="22" t="s">
        <v>502</v>
      </c>
      <c r="G356" s="16" t="str">
        <f>IFERROR(VLOOKUP(C356,SRA!B:T,5,0),"")</f>
        <v>TEC.EM QUALIDADE IND</v>
      </c>
      <c r="H356" s="12">
        <f>IFERROR(VLOOKUP(C356,SRA!B:T,18,0),"")</f>
        <v>1714.22</v>
      </c>
      <c r="I356" s="12">
        <f>IFERROR(VLOOKUP(C356,SRA!B:T,19,0),"")</f>
        <v>0</v>
      </c>
      <c r="J356" s="39">
        <f>IFERROR(VLOOKUP(C356,SETEMBRO!B:F,3,0),"0,00")</f>
        <v>2125.37</v>
      </c>
      <c r="K356" s="12">
        <f t="shared" si="11"/>
        <v>847.38999999999987</v>
      </c>
      <c r="L356" s="39">
        <f>IFERROR(VLOOKUP(C356,SETEMBRO!B:H,7,0),"0,00")</f>
        <v>1277.98</v>
      </c>
      <c r="M356" s="28" t="str">
        <f>IFERROR(VLOOKUP(C356,FÉRIAS!C:D,2,0),"")</f>
        <v/>
      </c>
      <c r="N356" s="23" t="str">
        <f>IFERROR(VLOOKUP(C356,Plan2!B:C,2,0),"")</f>
        <v/>
      </c>
    </row>
    <row r="357" spans="2:14" s="23" customFormat="1">
      <c r="B357" s="16">
        <f t="shared" si="12"/>
        <v>349</v>
      </c>
      <c r="C357" s="32">
        <v>2857</v>
      </c>
      <c r="D357" s="33" t="s">
        <v>237</v>
      </c>
      <c r="E357" s="16" t="str">
        <f>IFERROR(VLOOKUP(C357,SRA!B:T,8,0),"")</f>
        <v>CLT</v>
      </c>
      <c r="F357" s="22" t="s">
        <v>502</v>
      </c>
      <c r="G357" s="16" t="str">
        <f>IFERROR(VLOOKUP(C357,SRA!B:T,5,0),"")</f>
        <v>TEC. EM ADM. E FIN.</v>
      </c>
      <c r="H357" s="12">
        <f>IFERROR(VLOOKUP(C357,SRA!B:T,18,0),"")</f>
        <v>1799.96</v>
      </c>
      <c r="I357" s="12">
        <f>IFERROR(VLOOKUP(C357,SRA!B:T,19,0),"")</f>
        <v>1284.97</v>
      </c>
      <c r="J357" s="39">
        <f>IFERROR(VLOOKUP(C357,SETEMBRO!B:F,3,0),"0,00")</f>
        <v>3084.93</v>
      </c>
      <c r="K357" s="12">
        <f t="shared" si="11"/>
        <v>1203.0899999999997</v>
      </c>
      <c r="L357" s="39">
        <f>IFERROR(VLOOKUP(C357,SETEMBRO!B:H,7,0),"0,00")</f>
        <v>1881.8400000000001</v>
      </c>
      <c r="M357" s="28" t="str">
        <f>IFERROR(VLOOKUP(C357,FÉRIAS!C:D,2,0),"")</f>
        <v/>
      </c>
      <c r="N357" s="23" t="str">
        <f>IFERROR(VLOOKUP(C357,Plan2!B:C,2,0),"")</f>
        <v/>
      </c>
    </row>
    <row r="358" spans="2:14" s="23" customFormat="1">
      <c r="B358" s="16">
        <f t="shared" si="12"/>
        <v>350</v>
      </c>
      <c r="C358" s="32">
        <v>2860</v>
      </c>
      <c r="D358" s="33" t="s">
        <v>238</v>
      </c>
      <c r="E358" s="16" t="str">
        <f>IFERROR(VLOOKUP(C358,SRA!B:T,8,0),"")</f>
        <v>CLT</v>
      </c>
      <c r="F358" s="22" t="s">
        <v>502</v>
      </c>
      <c r="G358" s="16" t="str">
        <f>IFERROR(VLOOKUP(C358,SRA!B:T,5,0),"")</f>
        <v>OP. DE PROD. IND.</v>
      </c>
      <c r="H358" s="12">
        <f>IFERROR(VLOOKUP(C358,SRA!B:T,18,0),"")</f>
        <v>1223.3900000000001</v>
      </c>
      <c r="I358" s="12">
        <f>IFERROR(VLOOKUP(C358,SRA!B:T,19,0),"")</f>
        <v>0</v>
      </c>
      <c r="J358" s="39">
        <f>IFERROR(VLOOKUP(C358,SETEMBRO!B:F,3,0),"0,00")</f>
        <v>1281.94</v>
      </c>
      <c r="K358" s="12">
        <f t="shared" si="11"/>
        <v>711.79000000000008</v>
      </c>
      <c r="L358" s="39">
        <f>IFERROR(VLOOKUP(C358,SETEMBRO!B:H,7,0),"0,00")</f>
        <v>570.15</v>
      </c>
      <c r="M358" s="28" t="str">
        <f>IFERROR(VLOOKUP(C358,FÉRIAS!C:D,2,0),"")</f>
        <v/>
      </c>
      <c r="N358" s="23" t="str">
        <f>IFERROR(VLOOKUP(C358,Plan2!B:C,2,0),"")</f>
        <v/>
      </c>
    </row>
    <row r="359" spans="2:14" s="23" customFormat="1">
      <c r="B359" s="16">
        <f t="shared" si="12"/>
        <v>351</v>
      </c>
      <c r="C359" s="32">
        <v>2864</v>
      </c>
      <c r="D359" s="33" t="s">
        <v>239</v>
      </c>
      <c r="E359" s="16" t="str">
        <f>IFERROR(VLOOKUP(C359,SRA!B:T,8,0),"")</f>
        <v>CLT</v>
      </c>
      <c r="F359" s="22" t="s">
        <v>502</v>
      </c>
      <c r="G359" s="16" t="str">
        <f>IFERROR(VLOOKUP(C359,SRA!B:T,5,0),"")</f>
        <v>OP. DE PROD. IND.</v>
      </c>
      <c r="H359" s="12">
        <f>IFERROR(VLOOKUP(C359,SRA!B:T,18,0),"")</f>
        <v>1416.22</v>
      </c>
      <c r="I359" s="12">
        <f>IFERROR(VLOOKUP(C359,SRA!B:T,19,0),"")</f>
        <v>822.38</v>
      </c>
      <c r="J359" s="39">
        <f>IFERROR(VLOOKUP(C359,SETEMBRO!B:F,3,0),"0,00")</f>
        <v>2238.6</v>
      </c>
      <c r="K359" s="12">
        <f t="shared" si="11"/>
        <v>1057.2599999999998</v>
      </c>
      <c r="L359" s="39">
        <f>IFERROR(VLOOKUP(C359,SETEMBRO!B:H,7,0),"0,00")</f>
        <v>1181.3400000000001</v>
      </c>
      <c r="M359" s="28" t="str">
        <f>IFERROR(VLOOKUP(C359,FÉRIAS!C:D,2,0),"")</f>
        <v/>
      </c>
      <c r="N359" s="23" t="str">
        <f>IFERROR(VLOOKUP(C359,Plan2!B:C,2,0),"")</f>
        <v/>
      </c>
    </row>
    <row r="360" spans="2:14" s="23" customFormat="1">
      <c r="B360" s="16">
        <f t="shared" si="12"/>
        <v>352</v>
      </c>
      <c r="C360" s="32">
        <v>2866</v>
      </c>
      <c r="D360" s="33" t="s">
        <v>240</v>
      </c>
      <c r="E360" s="16" t="str">
        <f>IFERROR(VLOOKUP(C360,SRA!B:T,8,0),"")</f>
        <v>CLT</v>
      </c>
      <c r="F360" s="22" t="s">
        <v>502</v>
      </c>
      <c r="G360" s="16" t="str">
        <f>IFERROR(VLOOKUP(C360,SRA!B:T,5,0),"")</f>
        <v>OP. DE PROD. IND.</v>
      </c>
      <c r="H360" s="12">
        <f>IFERROR(VLOOKUP(C360,SRA!B:T,18,0),"")</f>
        <v>1223.3900000000001</v>
      </c>
      <c r="I360" s="12">
        <f>IFERROR(VLOOKUP(C360,SRA!B:T,19,0),"")</f>
        <v>1079.3800000000001</v>
      </c>
      <c r="J360" s="39">
        <f>IFERROR(VLOOKUP(C360,SETEMBRO!B:F,3,0),"0,00")</f>
        <v>2302.77</v>
      </c>
      <c r="K360" s="12">
        <f t="shared" si="11"/>
        <v>462.44999999999982</v>
      </c>
      <c r="L360" s="39">
        <f>IFERROR(VLOOKUP(C360,SETEMBRO!B:H,7,0),"0,00")</f>
        <v>1840.3200000000002</v>
      </c>
      <c r="M360" s="28" t="str">
        <f>IFERROR(VLOOKUP(C360,FÉRIAS!C:D,2,0),"")</f>
        <v/>
      </c>
      <c r="N360" s="23" t="str">
        <f>IFERROR(VLOOKUP(C360,Plan2!B:C,2,0),"")</f>
        <v/>
      </c>
    </row>
    <row r="361" spans="2:14" s="23" customFormat="1">
      <c r="B361" s="16">
        <f t="shared" si="12"/>
        <v>353</v>
      </c>
      <c r="C361" s="32">
        <v>2867</v>
      </c>
      <c r="D361" s="33" t="s">
        <v>241</v>
      </c>
      <c r="E361" s="16" t="str">
        <f>IFERROR(VLOOKUP(C361,SRA!B:T,8,0),"")</f>
        <v>CLT</v>
      </c>
      <c r="F361" s="22" t="s">
        <v>502</v>
      </c>
      <c r="G361" s="16" t="str">
        <f>IFERROR(VLOOKUP(C361,SRA!B:T,5,0),"")</f>
        <v>OP. DE PROD. IND.</v>
      </c>
      <c r="H361" s="12">
        <f>IFERROR(VLOOKUP(C361,SRA!B:T,18,0),"")</f>
        <v>1348.78</v>
      </c>
      <c r="I361" s="12">
        <f>IFERROR(VLOOKUP(C361,SRA!B:T,19,0),"")</f>
        <v>0</v>
      </c>
      <c r="J361" s="39">
        <f>IFERROR(VLOOKUP(C361,SETEMBRO!B:F,3,0),"0,00")</f>
        <v>2890.75</v>
      </c>
      <c r="K361" s="12">
        <f t="shared" si="11"/>
        <v>590.30999999999995</v>
      </c>
      <c r="L361" s="39">
        <f>IFERROR(VLOOKUP(C361,SETEMBRO!B:H,7,0),"0,00")</f>
        <v>2300.44</v>
      </c>
      <c r="M361" s="28" t="str">
        <f>IFERROR(VLOOKUP(C361,FÉRIAS!C:D,2,0),"")</f>
        <v/>
      </c>
      <c r="N361" s="23" t="str">
        <f>IFERROR(VLOOKUP(C361,Plan2!B:C,2,0),"")</f>
        <v/>
      </c>
    </row>
    <row r="362" spans="2:14" s="23" customFormat="1">
      <c r="B362" s="16">
        <f t="shared" si="12"/>
        <v>354</v>
      </c>
      <c r="C362" s="32">
        <v>2869</v>
      </c>
      <c r="D362" s="33" t="s">
        <v>242</v>
      </c>
      <c r="E362" s="16" t="str">
        <f>IFERROR(VLOOKUP(C362,SRA!B:T,8,0),"")</f>
        <v>CLT</v>
      </c>
      <c r="F362" s="22" t="s">
        <v>516</v>
      </c>
      <c r="G362" s="16" t="str">
        <f>IFERROR(VLOOKUP(C362,SRA!B:T,5,0),"")</f>
        <v>OP. DE PROD. IND.</v>
      </c>
      <c r="H362" s="12">
        <f>IFERROR(VLOOKUP(C362,SRA!B:T,18,0),"")</f>
        <v>1223.3900000000001</v>
      </c>
      <c r="I362" s="12">
        <f>IFERROR(VLOOKUP(C362,SRA!B:T,19,0),"")</f>
        <v>0</v>
      </c>
      <c r="J362" s="39">
        <f>IFERROR(VLOOKUP(C362,SETEMBRO!B:F,3,0),"0,00")</f>
        <v>1489.29</v>
      </c>
      <c r="K362" s="12">
        <f t="shared" si="11"/>
        <v>1073.3399999999999</v>
      </c>
      <c r="L362" s="39">
        <f>IFERROR(VLOOKUP(C362,SETEMBRO!B:H,7,0),"0,00")</f>
        <v>415.95</v>
      </c>
      <c r="M362" s="28" t="str">
        <f>IFERROR(VLOOKUP(C362,FÉRIAS!C:D,2,0),"")</f>
        <v>RICARDO J FERNANDES DA CUNHA</v>
      </c>
      <c r="N362" s="23" t="str">
        <f>IFERROR(VLOOKUP(C362,Plan2!B:C,2,0),"")</f>
        <v/>
      </c>
    </row>
    <row r="363" spans="2:14" s="23" customFormat="1">
      <c r="B363" s="16">
        <f t="shared" si="12"/>
        <v>355</v>
      </c>
      <c r="C363" s="32">
        <v>2870</v>
      </c>
      <c r="D363" s="33" t="s">
        <v>243</v>
      </c>
      <c r="E363" s="16" t="str">
        <f>IFERROR(VLOOKUP(C363,SRA!B:T,8,0),"")</f>
        <v>CLT</v>
      </c>
      <c r="F363" s="22" t="s">
        <v>502</v>
      </c>
      <c r="G363" s="16" t="str">
        <f>IFERROR(VLOOKUP(C363,SRA!B:T,5,0),"")</f>
        <v>OP. DE PROD. IND.(B)</v>
      </c>
      <c r="H363" s="12">
        <f>IFERROR(VLOOKUP(C363,SRA!B:T,18,0),"")</f>
        <v>1348.8</v>
      </c>
      <c r="I363" s="12">
        <f>IFERROR(VLOOKUP(C363,SRA!B:T,19,0),"")</f>
        <v>0</v>
      </c>
      <c r="J363" s="39">
        <f>IFERROR(VLOOKUP(C363,SETEMBRO!B:F,3,0),"0,00")</f>
        <v>1348.8</v>
      </c>
      <c r="K363" s="12">
        <f t="shared" si="11"/>
        <v>620.93000000000006</v>
      </c>
      <c r="L363" s="39">
        <f>IFERROR(VLOOKUP(C363,SETEMBRO!B:H,7,0),"0,00")</f>
        <v>727.86999999999989</v>
      </c>
      <c r="M363" s="28" t="str">
        <f>IFERROR(VLOOKUP(C363,FÉRIAS!C:D,2,0),"")</f>
        <v/>
      </c>
      <c r="N363" s="23" t="str">
        <f>IFERROR(VLOOKUP(C363,Plan2!B:C,2,0),"")</f>
        <v/>
      </c>
    </row>
    <row r="364" spans="2:14" s="23" customFormat="1">
      <c r="B364" s="16">
        <f t="shared" si="12"/>
        <v>356</v>
      </c>
      <c r="C364" s="32">
        <v>2871</v>
      </c>
      <c r="D364" s="33" t="s">
        <v>244</v>
      </c>
      <c r="E364" s="16" t="str">
        <f>IFERROR(VLOOKUP(C364,SRA!B:T,8,0),"")</f>
        <v>CLT</v>
      </c>
      <c r="F364" s="22" t="s">
        <v>502</v>
      </c>
      <c r="G364" s="16" t="str">
        <f>IFERROR(VLOOKUP(C364,SRA!B:T,5,0),"")</f>
        <v>OP. DE PROD. IND.</v>
      </c>
      <c r="H364" s="12">
        <f>IFERROR(VLOOKUP(C364,SRA!B:T,18,0),"")</f>
        <v>1348.79</v>
      </c>
      <c r="I364" s="12">
        <f>IFERROR(VLOOKUP(C364,SRA!B:T,19,0),"")</f>
        <v>0</v>
      </c>
      <c r="J364" s="39">
        <f>IFERROR(VLOOKUP(C364,SETEMBRO!B:F,3,0),"0,00")</f>
        <v>1666.64</v>
      </c>
      <c r="K364" s="12">
        <f t="shared" si="11"/>
        <v>758.11000000000013</v>
      </c>
      <c r="L364" s="39">
        <f>IFERROR(VLOOKUP(C364,SETEMBRO!B:H,7,0),"0,00")</f>
        <v>908.53</v>
      </c>
      <c r="M364" s="28" t="str">
        <f>IFERROR(VLOOKUP(C364,FÉRIAS!C:D,2,0),"")</f>
        <v/>
      </c>
      <c r="N364" s="23" t="str">
        <f>IFERROR(VLOOKUP(C364,Plan2!B:C,2,0),"")</f>
        <v/>
      </c>
    </row>
    <row r="365" spans="2:14" s="23" customFormat="1">
      <c r="B365" s="16">
        <f t="shared" si="12"/>
        <v>357</v>
      </c>
      <c r="C365" s="32">
        <v>2873</v>
      </c>
      <c r="D365" s="33" t="s">
        <v>417</v>
      </c>
      <c r="E365" s="16" t="str">
        <f>IFERROR(VLOOKUP(C365,SRA!B:T,8,0),"")</f>
        <v>CLT</v>
      </c>
      <c r="F365" s="22" t="s">
        <v>502</v>
      </c>
      <c r="G365" s="16" t="str">
        <f>IFERROR(VLOOKUP(C365,SRA!B:T,5,0),"")</f>
        <v>ANA ASS FARMACEUTICA</v>
      </c>
      <c r="H365" s="12">
        <f>IFERROR(VLOOKUP(C365,SRA!B:T,18,0),"")</f>
        <v>4406.6400000000003</v>
      </c>
      <c r="I365" s="12">
        <f>IFERROR(VLOOKUP(C365,SRA!B:T,19,0),"")</f>
        <v>0</v>
      </c>
      <c r="J365" s="39">
        <f>IFERROR(VLOOKUP(C365,SETEMBRO!B:F,3,0),"0,00")</f>
        <v>4406.6400000000003</v>
      </c>
      <c r="K365" s="12">
        <f t="shared" si="11"/>
        <v>933.28000000000065</v>
      </c>
      <c r="L365" s="39">
        <f>IFERROR(VLOOKUP(C365,SETEMBRO!B:H,7,0),"0,00")</f>
        <v>3473.3599999999997</v>
      </c>
      <c r="M365" s="28" t="str">
        <f>IFERROR(VLOOKUP(C365,FÉRIAS!C:D,2,0),"")</f>
        <v/>
      </c>
      <c r="N365" s="23" t="str">
        <f>IFERROR(VLOOKUP(C365,Plan2!B:C,2,0),"")</f>
        <v/>
      </c>
    </row>
    <row r="366" spans="2:14" s="23" customFormat="1">
      <c r="B366" s="16">
        <f t="shared" si="12"/>
        <v>358</v>
      </c>
      <c r="C366" s="32">
        <v>2878</v>
      </c>
      <c r="D366" s="33" t="s">
        <v>429</v>
      </c>
      <c r="E366" s="16" t="str">
        <f>IFERROR(VLOOKUP(C366,SRA!B:T,8,0),"")</f>
        <v>CLT</v>
      </c>
      <c r="F366" s="22" t="s">
        <v>502</v>
      </c>
      <c r="G366" s="16" t="str">
        <f>IFERROR(VLOOKUP(C366,SRA!B:T,5,0),"")</f>
        <v>TEC. EM ADM. E FIN.</v>
      </c>
      <c r="H366" s="12">
        <f>IFERROR(VLOOKUP(C366,SRA!B:T,18,0),"")</f>
        <v>1799.95</v>
      </c>
      <c r="I366" s="12">
        <f>IFERROR(VLOOKUP(C366,SRA!B:T,19,0),"")</f>
        <v>195.06</v>
      </c>
      <c r="J366" s="39">
        <f>IFERROR(VLOOKUP(C366,SETEMBRO!B:F,3,0),"0,00")</f>
        <v>1995.01</v>
      </c>
      <c r="K366" s="12">
        <f t="shared" si="11"/>
        <v>932.2</v>
      </c>
      <c r="L366" s="39">
        <f>IFERROR(VLOOKUP(C366,SETEMBRO!B:H,7,0),"0,00")</f>
        <v>1062.81</v>
      </c>
      <c r="M366" s="28" t="str">
        <f>IFERROR(VLOOKUP(C366,FÉRIAS!C:D,2,0),"")</f>
        <v/>
      </c>
      <c r="N366" s="23" t="str">
        <f>IFERROR(VLOOKUP(C366,Plan2!B:C,2,0),"")</f>
        <v/>
      </c>
    </row>
    <row r="367" spans="2:14" s="23" customFormat="1">
      <c r="B367" s="16">
        <f t="shared" si="12"/>
        <v>359</v>
      </c>
      <c r="C367" s="32">
        <v>2882</v>
      </c>
      <c r="D367" s="33" t="s">
        <v>245</v>
      </c>
      <c r="E367" s="16" t="str">
        <f>IFERROR(VLOOKUP(C367,SRA!B:T,8,0),"")</f>
        <v>CLT</v>
      </c>
      <c r="F367" s="22" t="s">
        <v>516</v>
      </c>
      <c r="G367" s="16" t="str">
        <f>IFERROR(VLOOKUP(C367,SRA!B:T,5,0),"")</f>
        <v>OP. DE PROD. IND.</v>
      </c>
      <c r="H367" s="12">
        <f>IFERROR(VLOOKUP(C367,SRA!B:T,18,0),"")</f>
        <v>1348.78</v>
      </c>
      <c r="I367" s="12">
        <f>IFERROR(VLOOKUP(C367,SRA!B:T,19,0),"")</f>
        <v>0</v>
      </c>
      <c r="J367" s="39">
        <f>IFERROR(VLOOKUP(C367,SETEMBRO!B:F,3,0),"0,00")</f>
        <v>1808.38</v>
      </c>
      <c r="K367" s="12">
        <f t="shared" si="11"/>
        <v>1329.65</v>
      </c>
      <c r="L367" s="39">
        <f>IFERROR(VLOOKUP(C367,SETEMBRO!B:H,7,0),"0,00")</f>
        <v>478.72999999999996</v>
      </c>
      <c r="M367" s="28" t="str">
        <f>IFERROR(VLOOKUP(C367,FÉRIAS!C:D,2,0),"")</f>
        <v>CINTIA GOMES DA SILVA</v>
      </c>
      <c r="N367" s="23" t="str">
        <f>IFERROR(VLOOKUP(C367,Plan2!B:C,2,0),"")</f>
        <v/>
      </c>
    </row>
    <row r="368" spans="2:14" s="23" customFormat="1">
      <c r="B368" s="16">
        <f t="shared" si="12"/>
        <v>360</v>
      </c>
      <c r="C368" s="32">
        <v>2887</v>
      </c>
      <c r="D368" s="33" t="s">
        <v>246</v>
      </c>
      <c r="E368" s="16" t="str">
        <f>IFERROR(VLOOKUP(C368,SRA!B:T,8,0),"")</f>
        <v>CLT</v>
      </c>
      <c r="F368" s="22" t="s">
        <v>502</v>
      </c>
      <c r="G368" s="16" t="str">
        <f>IFERROR(VLOOKUP(C368,SRA!B:T,5,0),"")</f>
        <v>TEC. EM ADM. E FIN.</v>
      </c>
      <c r="H368" s="12">
        <f>IFERROR(VLOOKUP(C368,SRA!B:T,18,0),"")</f>
        <v>1799.96</v>
      </c>
      <c r="I368" s="12">
        <f>IFERROR(VLOOKUP(C368,SRA!B:T,19,0),"")</f>
        <v>0</v>
      </c>
      <c r="J368" s="39">
        <f>IFERROR(VLOOKUP(C368,SETEMBRO!B:F,3,0),"0,00")</f>
        <v>1799.96</v>
      </c>
      <c r="K368" s="12">
        <f t="shared" si="11"/>
        <v>411.02</v>
      </c>
      <c r="L368" s="39">
        <f>IFERROR(VLOOKUP(C368,SETEMBRO!B:H,7,0),"0,00")</f>
        <v>1388.94</v>
      </c>
      <c r="M368" s="28" t="str">
        <f>IFERROR(VLOOKUP(C368,FÉRIAS!C:D,2,0),"")</f>
        <v/>
      </c>
      <c r="N368" s="23" t="str">
        <f>IFERROR(VLOOKUP(C368,Plan2!B:C,2,0),"")</f>
        <v/>
      </c>
    </row>
    <row r="369" spans="2:14" s="23" customFormat="1">
      <c r="B369" s="16">
        <f t="shared" si="12"/>
        <v>361</v>
      </c>
      <c r="C369" s="32">
        <v>2889</v>
      </c>
      <c r="D369" s="33" t="s">
        <v>247</v>
      </c>
      <c r="E369" s="16" t="str">
        <f>IFERROR(VLOOKUP(C369,SRA!B:T,8,0),"")</f>
        <v>CLT</v>
      </c>
      <c r="F369" s="22" t="s">
        <v>502</v>
      </c>
      <c r="G369" s="16" t="str">
        <f>IFERROR(VLOOKUP(C369,SRA!B:T,5,0),"")</f>
        <v>TEC. CONTABIL</v>
      </c>
      <c r="H369" s="12">
        <f>IFERROR(VLOOKUP(C369,SRA!B:T,18,0),"")</f>
        <v>2083.67</v>
      </c>
      <c r="I369" s="12">
        <f>IFERROR(VLOOKUP(C369,SRA!B:T,19,0),"")</f>
        <v>0</v>
      </c>
      <c r="J369" s="39">
        <f>IFERROR(VLOOKUP(C369,SETEMBRO!B:F,3,0),"0,00")</f>
        <v>2083.67</v>
      </c>
      <c r="K369" s="12">
        <f t="shared" si="11"/>
        <v>760.73</v>
      </c>
      <c r="L369" s="39">
        <f>IFERROR(VLOOKUP(C369,SETEMBRO!B:H,7,0),"0,00")</f>
        <v>1322.94</v>
      </c>
      <c r="M369" s="28" t="str">
        <f>IFERROR(VLOOKUP(C369,FÉRIAS!C:D,2,0),"")</f>
        <v/>
      </c>
      <c r="N369" s="23" t="str">
        <f>IFERROR(VLOOKUP(C369,Plan2!B:C,2,0),"")</f>
        <v/>
      </c>
    </row>
    <row r="370" spans="2:14" s="23" customFormat="1">
      <c r="B370" s="16">
        <f t="shared" si="12"/>
        <v>362</v>
      </c>
      <c r="C370" s="32">
        <v>2890</v>
      </c>
      <c r="D370" s="33" t="s">
        <v>248</v>
      </c>
      <c r="E370" s="16" t="str">
        <f>IFERROR(VLOOKUP(C370,SRA!B:T,8,0),"")</f>
        <v>CLT</v>
      </c>
      <c r="F370" s="22" t="s">
        <v>502</v>
      </c>
      <c r="G370" s="16" t="str">
        <f>IFERROR(VLOOKUP(C370,SRA!B:T,5,0),"")</f>
        <v>OP. DE PROD. IND.</v>
      </c>
      <c r="H370" s="12">
        <f>IFERROR(VLOOKUP(C370,SRA!B:T,18,0),"")</f>
        <v>1223.3900000000001</v>
      </c>
      <c r="I370" s="12">
        <f>IFERROR(VLOOKUP(C370,SRA!B:T,19,0),"")</f>
        <v>0</v>
      </c>
      <c r="J370" s="39">
        <f>IFERROR(VLOOKUP(C370,SETEMBRO!B:F,3,0),"0,00")</f>
        <v>1223.3900000000001</v>
      </c>
      <c r="K370" s="12">
        <f t="shared" si="11"/>
        <v>257.35000000000014</v>
      </c>
      <c r="L370" s="39">
        <f>IFERROR(VLOOKUP(C370,SETEMBRO!B:H,7,0),"0,00")</f>
        <v>966.04</v>
      </c>
      <c r="M370" s="28" t="str">
        <f>IFERROR(VLOOKUP(C370,FÉRIAS!C:D,2,0),"")</f>
        <v/>
      </c>
      <c r="N370" s="23" t="str">
        <f>IFERROR(VLOOKUP(C370,Plan2!B:C,2,0),"")</f>
        <v/>
      </c>
    </row>
    <row r="371" spans="2:14" s="23" customFormat="1">
      <c r="B371" s="16">
        <f t="shared" si="12"/>
        <v>363</v>
      </c>
      <c r="C371" s="32">
        <v>2891</v>
      </c>
      <c r="D371" s="33" t="s">
        <v>249</v>
      </c>
      <c r="E371" s="16" t="str">
        <f>IFERROR(VLOOKUP(C371,SRA!B:T,8,0),"")</f>
        <v>CLT</v>
      </c>
      <c r="F371" s="22" t="s">
        <v>502</v>
      </c>
      <c r="G371" s="16" t="str">
        <f>IFERROR(VLOOKUP(C371,SRA!B:T,5,0),"")</f>
        <v>OP. DE PROD. IND.</v>
      </c>
      <c r="H371" s="12">
        <f>IFERROR(VLOOKUP(C371,SRA!B:T,18,0),"")</f>
        <v>1284.56</v>
      </c>
      <c r="I371" s="12">
        <f>IFERROR(VLOOKUP(C371,SRA!B:T,19,0),"")</f>
        <v>0</v>
      </c>
      <c r="J371" s="39">
        <f>IFERROR(VLOOKUP(C371,SETEMBRO!B:F,3,0),"0,00")</f>
        <v>1285.74</v>
      </c>
      <c r="K371" s="12">
        <f t="shared" si="11"/>
        <v>594.98</v>
      </c>
      <c r="L371" s="39">
        <f>IFERROR(VLOOKUP(C371,SETEMBRO!B:H,7,0),"0,00")</f>
        <v>690.76</v>
      </c>
      <c r="M371" s="28" t="str">
        <f>IFERROR(VLOOKUP(C371,FÉRIAS!C:D,2,0),"")</f>
        <v/>
      </c>
      <c r="N371" s="23" t="str">
        <f>IFERROR(VLOOKUP(C371,Plan2!B:C,2,0),"")</f>
        <v/>
      </c>
    </row>
    <row r="372" spans="2:14" s="23" customFormat="1">
      <c r="B372" s="16">
        <f t="shared" si="12"/>
        <v>364</v>
      </c>
      <c r="C372" s="32">
        <v>2894</v>
      </c>
      <c r="D372" s="33" t="s">
        <v>250</v>
      </c>
      <c r="E372" s="16" t="str">
        <f>IFERROR(VLOOKUP(C372,SRA!B:T,8,0),"")</f>
        <v>CLT</v>
      </c>
      <c r="F372" s="22" t="s">
        <v>502</v>
      </c>
      <c r="G372" s="16" t="str">
        <f>IFERROR(VLOOKUP(C372,SRA!B:T,5,0),"")</f>
        <v>OP. DE PROD. IND.</v>
      </c>
      <c r="H372" s="12">
        <f>IFERROR(VLOOKUP(C372,SRA!B:T,18,0),"")</f>
        <v>1348.79</v>
      </c>
      <c r="I372" s="12">
        <f>IFERROR(VLOOKUP(C372,SRA!B:T,19,0),"")</f>
        <v>0</v>
      </c>
      <c r="J372" s="39">
        <f>IFERROR(VLOOKUP(C372,SETEMBRO!B:F,3,0),"0,00")</f>
        <v>1618.87</v>
      </c>
      <c r="K372" s="12">
        <f t="shared" si="11"/>
        <v>1379.6899999999998</v>
      </c>
      <c r="L372" s="39">
        <f>IFERROR(VLOOKUP(C372,SETEMBRO!B:H,7,0),"0,00")</f>
        <v>239.18</v>
      </c>
      <c r="M372" s="28" t="str">
        <f>IFERROR(VLOOKUP(C372,FÉRIAS!C:D,2,0),"")</f>
        <v/>
      </c>
      <c r="N372" s="23" t="str">
        <f>IFERROR(VLOOKUP(C372,Plan2!B:C,2,0),"")</f>
        <v/>
      </c>
    </row>
    <row r="373" spans="2:14" s="23" customFormat="1">
      <c r="B373" s="16">
        <f t="shared" si="12"/>
        <v>365</v>
      </c>
      <c r="C373" s="32">
        <v>2895</v>
      </c>
      <c r="D373" s="33" t="s">
        <v>251</v>
      </c>
      <c r="E373" s="16" t="str">
        <f>IFERROR(VLOOKUP(C373,SRA!B:T,8,0),"")</f>
        <v>CLT</v>
      </c>
      <c r="F373" s="22" t="s">
        <v>502</v>
      </c>
      <c r="G373" s="16" t="str">
        <f>IFERROR(VLOOKUP(C373,SRA!B:T,5,0),"")</f>
        <v>OP. DE PROD. IND.</v>
      </c>
      <c r="H373" s="12">
        <f>IFERROR(VLOOKUP(C373,SRA!B:T,18,0),"")</f>
        <v>1223.3900000000001</v>
      </c>
      <c r="I373" s="12">
        <f>IFERROR(VLOOKUP(C373,SRA!B:T,19,0),"")</f>
        <v>0</v>
      </c>
      <c r="J373" s="39">
        <f>IFERROR(VLOOKUP(C373,SETEMBRO!B:F,3,0),"0,00")</f>
        <v>1223.3900000000001</v>
      </c>
      <c r="K373" s="12">
        <f t="shared" si="11"/>
        <v>286.66000000000008</v>
      </c>
      <c r="L373" s="39">
        <f>IFERROR(VLOOKUP(C373,SETEMBRO!B:H,7,0),"0,00")</f>
        <v>936.73</v>
      </c>
      <c r="M373" s="28" t="str">
        <f>IFERROR(VLOOKUP(C373,FÉRIAS!C:D,2,0),"")</f>
        <v/>
      </c>
      <c r="N373" s="23" t="str">
        <f>IFERROR(VLOOKUP(C373,Plan2!B:C,2,0),"")</f>
        <v/>
      </c>
    </row>
    <row r="374" spans="2:14" s="23" customFormat="1">
      <c r="B374" s="16">
        <f t="shared" si="12"/>
        <v>366</v>
      </c>
      <c r="C374" s="32">
        <v>2904</v>
      </c>
      <c r="D374" s="33" t="s">
        <v>443</v>
      </c>
      <c r="E374" s="16" t="str">
        <f>IFERROR(VLOOKUP(C374,SRA!B:T,8,0),"")</f>
        <v>CLT</v>
      </c>
      <c r="F374" s="22" t="s">
        <v>502</v>
      </c>
      <c r="G374" s="16" t="str">
        <f>IFERROR(VLOOKUP(C374,SRA!B:T,5,0),"")</f>
        <v>TEC. EM ADM. E FIN.</v>
      </c>
      <c r="H374" s="12">
        <f>IFERROR(VLOOKUP(C374,SRA!B:T,18,0),"")</f>
        <v>1799.96</v>
      </c>
      <c r="I374" s="12">
        <f>IFERROR(VLOOKUP(C374,SRA!B:T,19,0),"")</f>
        <v>0</v>
      </c>
      <c r="J374" s="39">
        <f>IFERROR(VLOOKUP(C374,SETEMBRO!B:F,3,0),"0,00")</f>
        <v>1799.96</v>
      </c>
      <c r="K374" s="12">
        <f t="shared" si="11"/>
        <v>334.25</v>
      </c>
      <c r="L374" s="39">
        <f>IFERROR(VLOOKUP(C374,SETEMBRO!B:H,7,0),"0,00")</f>
        <v>1465.71</v>
      </c>
      <c r="M374" s="28" t="str">
        <f>IFERROR(VLOOKUP(C374,FÉRIAS!C:D,2,0),"")</f>
        <v/>
      </c>
      <c r="N374" s="23" t="str">
        <f>IFERROR(VLOOKUP(C374,Plan2!B:C,2,0),"")</f>
        <v/>
      </c>
    </row>
    <row r="375" spans="2:14" s="23" customFormat="1">
      <c r="B375" s="16">
        <f t="shared" si="12"/>
        <v>367</v>
      </c>
      <c r="C375" s="32">
        <v>2906</v>
      </c>
      <c r="D375" s="33" t="s">
        <v>413</v>
      </c>
      <c r="E375" s="16" t="str">
        <f>IFERROR(VLOOKUP(C375,SRA!B:T,8,0),"")</f>
        <v>CLT</v>
      </c>
      <c r="F375" s="22" t="s">
        <v>502</v>
      </c>
      <c r="G375" s="16" t="str">
        <f>IFERROR(VLOOKUP(C375,SRA!B:T,5,0),"")</f>
        <v>ANA ASS FARMACEUTICA</v>
      </c>
      <c r="H375" s="12">
        <f>IFERROR(VLOOKUP(C375,SRA!B:T,18,0),"")</f>
        <v>4406.6400000000003</v>
      </c>
      <c r="I375" s="12">
        <f>IFERROR(VLOOKUP(C375,SRA!B:T,19,0),"")</f>
        <v>0</v>
      </c>
      <c r="J375" s="39">
        <f>IFERROR(VLOOKUP(C375,SETEMBRO!B:F,3,0),"0,00")</f>
        <v>4838.1099999999997</v>
      </c>
      <c r="K375" s="12">
        <f t="shared" si="11"/>
        <v>1034.2399999999998</v>
      </c>
      <c r="L375" s="39">
        <f>IFERROR(VLOOKUP(C375,SETEMBRO!B:H,7,0),"0,00")</f>
        <v>3803.87</v>
      </c>
      <c r="M375" s="28" t="str">
        <f>IFERROR(VLOOKUP(C375,FÉRIAS!C:D,2,0),"")</f>
        <v/>
      </c>
      <c r="N375" s="23" t="str">
        <f>IFERROR(VLOOKUP(C375,Plan2!B:C,2,0),"")</f>
        <v/>
      </c>
    </row>
    <row r="376" spans="2:14" s="23" customFormat="1">
      <c r="B376" s="16">
        <f t="shared" si="12"/>
        <v>368</v>
      </c>
      <c r="C376" s="32">
        <v>2907</v>
      </c>
      <c r="D376" s="33" t="s">
        <v>252</v>
      </c>
      <c r="E376" s="16" t="str">
        <f>IFERROR(VLOOKUP(C376,SRA!B:T,8,0),"")</f>
        <v>CLT</v>
      </c>
      <c r="F376" s="22" t="s">
        <v>502</v>
      </c>
      <c r="G376" s="16" t="str">
        <f>IFERROR(VLOOKUP(C376,SRA!B:T,5,0),"")</f>
        <v>TEC. EM ADM. E FIN.</v>
      </c>
      <c r="H376" s="12">
        <f>IFERROR(VLOOKUP(C376,SRA!B:T,18,0),"")</f>
        <v>1799.96</v>
      </c>
      <c r="I376" s="12">
        <f>IFERROR(VLOOKUP(C376,SRA!B:T,19,0),"")</f>
        <v>0</v>
      </c>
      <c r="J376" s="39">
        <f>IFERROR(VLOOKUP(C376,SETEMBRO!B:F,3,0),"0,00")</f>
        <v>1799.96</v>
      </c>
      <c r="K376" s="12">
        <f t="shared" si="11"/>
        <v>1125.29</v>
      </c>
      <c r="L376" s="39">
        <f>IFERROR(VLOOKUP(C376,SETEMBRO!B:H,7,0),"0,00")</f>
        <v>674.67</v>
      </c>
      <c r="M376" s="28" t="str">
        <f>IFERROR(VLOOKUP(C376,FÉRIAS!C:D,2,0),"")</f>
        <v/>
      </c>
      <c r="N376" s="23" t="str">
        <f>IFERROR(VLOOKUP(C376,Plan2!B:C,2,0),"")</f>
        <v/>
      </c>
    </row>
    <row r="377" spans="2:14" s="23" customFormat="1">
      <c r="B377" s="16">
        <f t="shared" si="12"/>
        <v>369</v>
      </c>
      <c r="C377" s="32">
        <v>2909</v>
      </c>
      <c r="D377" s="33" t="s">
        <v>253</v>
      </c>
      <c r="E377" s="16" t="str">
        <f>IFERROR(VLOOKUP(C377,SRA!B:T,8,0),"")</f>
        <v>CLT</v>
      </c>
      <c r="F377" s="22" t="s">
        <v>502</v>
      </c>
      <c r="G377" s="16" t="str">
        <f>IFERROR(VLOOKUP(C377,SRA!B:T,5,0),"")</f>
        <v>TEC. EM ADM. E FIN.</v>
      </c>
      <c r="H377" s="12">
        <f>IFERROR(VLOOKUP(C377,SRA!B:T,18,0),"")</f>
        <v>1799.96</v>
      </c>
      <c r="I377" s="12">
        <f>IFERROR(VLOOKUP(C377,SRA!B:T,19,0),"")</f>
        <v>0</v>
      </c>
      <c r="J377" s="39">
        <f>IFERROR(VLOOKUP(C377,SETEMBRO!B:F,3,0),"0,00")</f>
        <v>1799.96</v>
      </c>
      <c r="K377" s="12">
        <f t="shared" si="11"/>
        <v>146.91000000000008</v>
      </c>
      <c r="L377" s="39">
        <f>IFERROR(VLOOKUP(C377,SETEMBRO!B:H,7,0),"0,00")</f>
        <v>1653.05</v>
      </c>
      <c r="M377" s="28" t="str">
        <f>IFERROR(VLOOKUP(C377,FÉRIAS!C:D,2,0),"")</f>
        <v/>
      </c>
      <c r="N377" s="23" t="str">
        <f>IFERROR(VLOOKUP(C377,Plan2!B:C,2,0),"")</f>
        <v/>
      </c>
    </row>
    <row r="378" spans="2:14" s="23" customFormat="1">
      <c r="B378" s="16">
        <f t="shared" si="12"/>
        <v>370</v>
      </c>
      <c r="C378" s="32">
        <v>2910</v>
      </c>
      <c r="D378" s="33" t="s">
        <v>254</v>
      </c>
      <c r="E378" s="16" t="str">
        <f>IFERROR(VLOOKUP(C378,SRA!B:T,8,0),"")</f>
        <v>CLT</v>
      </c>
      <c r="F378" s="22" t="s">
        <v>502</v>
      </c>
      <c r="G378" s="16" t="str">
        <f>IFERROR(VLOOKUP(C378,SRA!B:T,5,0),"")</f>
        <v>TEC. EM ADM. E FIN.</v>
      </c>
      <c r="H378" s="12">
        <f>IFERROR(VLOOKUP(C378,SRA!B:T,18,0),"")</f>
        <v>1889.96</v>
      </c>
      <c r="I378" s="12">
        <f>IFERROR(VLOOKUP(C378,SRA!B:T,19,0),"")</f>
        <v>3762.95</v>
      </c>
      <c r="J378" s="39">
        <f>IFERROR(VLOOKUP(C378,SETEMBRO!B:F,3,0),"0,00")</f>
        <v>5954.29</v>
      </c>
      <c r="K378" s="12">
        <f t="shared" si="11"/>
        <v>1268.8400000000001</v>
      </c>
      <c r="L378" s="39">
        <f>IFERROR(VLOOKUP(C378,SETEMBRO!B:H,7,0),"0,00")</f>
        <v>4685.45</v>
      </c>
      <c r="M378" s="28" t="str">
        <f>IFERROR(VLOOKUP(C378,FÉRIAS!C:D,2,0),"")</f>
        <v/>
      </c>
      <c r="N378" s="23" t="str">
        <f>IFERROR(VLOOKUP(C378,Plan2!B:C,2,0),"")</f>
        <v/>
      </c>
    </row>
    <row r="379" spans="2:14" s="23" customFormat="1">
      <c r="B379" s="16">
        <f t="shared" si="12"/>
        <v>371</v>
      </c>
      <c r="C379" s="32">
        <v>2911</v>
      </c>
      <c r="D379" s="33" t="s">
        <v>255</v>
      </c>
      <c r="E379" s="16" t="str">
        <f>IFERROR(VLOOKUP(C379,SRA!B:T,8,0),"")</f>
        <v>CLT</v>
      </c>
      <c r="F379" s="22" t="s">
        <v>502</v>
      </c>
      <c r="G379" s="16" t="str">
        <f>IFERROR(VLOOKUP(C379,SRA!B:T,5,0),"")</f>
        <v>OP. DE PROD. IND.</v>
      </c>
      <c r="H379" s="12">
        <f>IFERROR(VLOOKUP(C379,SRA!B:T,18,0),"")</f>
        <v>1348.78</v>
      </c>
      <c r="I379" s="12">
        <f>IFERROR(VLOOKUP(C379,SRA!B:T,19,0),"")</f>
        <v>0</v>
      </c>
      <c r="J379" s="39">
        <f>IFERROR(VLOOKUP(C379,SETEMBRO!B:F,3,0),"0,00")</f>
        <v>1612.01</v>
      </c>
      <c r="K379" s="12">
        <f t="shared" si="11"/>
        <v>894.3900000000001</v>
      </c>
      <c r="L379" s="39">
        <f>IFERROR(VLOOKUP(C379,SETEMBRO!B:H,7,0),"0,00")</f>
        <v>717.61999999999989</v>
      </c>
      <c r="M379" s="28" t="str">
        <f>IFERROR(VLOOKUP(C379,FÉRIAS!C:D,2,0),"")</f>
        <v/>
      </c>
      <c r="N379" s="23" t="str">
        <f>IFERROR(VLOOKUP(C379,Plan2!B:C,2,0),"")</f>
        <v/>
      </c>
    </row>
    <row r="380" spans="2:14" s="23" customFormat="1">
      <c r="B380" s="16">
        <f t="shared" si="12"/>
        <v>372</v>
      </c>
      <c r="C380" s="32">
        <v>2913</v>
      </c>
      <c r="D380" s="33" t="s">
        <v>256</v>
      </c>
      <c r="E380" s="16" t="str">
        <f>IFERROR(VLOOKUP(C380,SRA!B:T,8,0),"")</f>
        <v>CLT</v>
      </c>
      <c r="F380" s="22" t="s">
        <v>502</v>
      </c>
      <c r="G380" s="16" t="str">
        <f>IFERROR(VLOOKUP(C380,SRA!B:T,5,0),"")</f>
        <v>OP. DE PROD. IND.</v>
      </c>
      <c r="H380" s="12">
        <f>IFERROR(VLOOKUP(C380,SRA!B:T,18,0),"")</f>
        <v>1348.78</v>
      </c>
      <c r="I380" s="12">
        <f>IFERROR(VLOOKUP(C380,SRA!B:T,19,0),"")</f>
        <v>0</v>
      </c>
      <c r="J380" s="39">
        <f>IFERROR(VLOOKUP(C380,SETEMBRO!B:F,3,0),"0,00")</f>
        <v>1591.41</v>
      </c>
      <c r="K380" s="12">
        <f t="shared" si="11"/>
        <v>263.46000000000004</v>
      </c>
      <c r="L380" s="39">
        <f>IFERROR(VLOOKUP(C380,SETEMBRO!B:H,7,0),"0,00")</f>
        <v>1327.95</v>
      </c>
      <c r="M380" s="28" t="str">
        <f>IFERROR(VLOOKUP(C380,FÉRIAS!C:D,2,0),"")</f>
        <v/>
      </c>
      <c r="N380" s="23" t="str">
        <f>IFERROR(VLOOKUP(C380,Plan2!B:C,2,0),"")</f>
        <v/>
      </c>
    </row>
    <row r="381" spans="2:14" s="23" customFormat="1">
      <c r="B381" s="16">
        <f t="shared" si="12"/>
        <v>373</v>
      </c>
      <c r="C381" s="32">
        <v>2915</v>
      </c>
      <c r="D381" s="33" t="s">
        <v>257</v>
      </c>
      <c r="E381" s="16" t="str">
        <f>IFERROR(VLOOKUP(C381,SRA!B:T,8,0),"")</f>
        <v>CLT</v>
      </c>
      <c r="F381" s="22" t="s">
        <v>516</v>
      </c>
      <c r="G381" s="16" t="str">
        <f>IFERROR(VLOOKUP(C381,SRA!B:T,5,0),"")</f>
        <v>OP. DE PROD. IND.</v>
      </c>
      <c r="H381" s="12">
        <f>IFERROR(VLOOKUP(C381,SRA!B:T,18,0),"")</f>
        <v>1348.78</v>
      </c>
      <c r="I381" s="12">
        <f>IFERROR(VLOOKUP(C381,SRA!B:T,19,0),"")</f>
        <v>0</v>
      </c>
      <c r="J381" s="39">
        <f>IFERROR(VLOOKUP(C381,SETEMBRO!B:F,3,0),"0,00")</f>
        <v>1602.83</v>
      </c>
      <c r="K381" s="12">
        <f t="shared" si="11"/>
        <v>1004.28</v>
      </c>
      <c r="L381" s="39">
        <f>IFERROR(VLOOKUP(C381,SETEMBRO!B:H,7,0),"0,00")</f>
        <v>598.54999999999995</v>
      </c>
      <c r="M381" s="28" t="str">
        <f>IFERROR(VLOOKUP(C381,FÉRIAS!C:D,2,0),"")</f>
        <v>HAMILTON LINO ALVES</v>
      </c>
      <c r="N381" s="23" t="str">
        <f>IFERROR(VLOOKUP(C381,Plan2!B:C,2,0),"")</f>
        <v/>
      </c>
    </row>
    <row r="382" spans="2:14" s="23" customFormat="1">
      <c r="B382" s="16">
        <f t="shared" si="12"/>
        <v>374</v>
      </c>
      <c r="C382" s="32">
        <v>2917</v>
      </c>
      <c r="D382" s="33" t="s">
        <v>258</v>
      </c>
      <c r="E382" s="16" t="str">
        <f>IFERROR(VLOOKUP(C382,SRA!B:T,8,0),"")</f>
        <v>CLT</v>
      </c>
      <c r="F382" s="22" t="s">
        <v>502</v>
      </c>
      <c r="G382" s="16" t="str">
        <f>IFERROR(VLOOKUP(C382,SRA!B:T,5,0),"")</f>
        <v>OP. DE PROD. IND.</v>
      </c>
      <c r="H382" s="12">
        <f>IFERROR(VLOOKUP(C382,SRA!B:T,18,0),"")</f>
        <v>1416.22</v>
      </c>
      <c r="I382" s="12">
        <f>IFERROR(VLOOKUP(C382,SRA!B:T,19,0),"")</f>
        <v>0</v>
      </c>
      <c r="J382" s="39">
        <f>IFERROR(VLOOKUP(C382,SETEMBRO!B:F,3,0),"0,00")</f>
        <v>1472.69</v>
      </c>
      <c r="K382" s="12">
        <f t="shared" si="11"/>
        <v>599.24</v>
      </c>
      <c r="L382" s="39">
        <f>IFERROR(VLOOKUP(C382,SETEMBRO!B:H,7,0),"0,00")</f>
        <v>873.45</v>
      </c>
      <c r="M382" s="28" t="str">
        <f>IFERROR(VLOOKUP(C382,FÉRIAS!C:D,2,0),"")</f>
        <v/>
      </c>
      <c r="N382" s="23" t="str">
        <f>IFERROR(VLOOKUP(C382,Plan2!B:C,2,0),"")</f>
        <v/>
      </c>
    </row>
    <row r="383" spans="2:14" s="23" customFormat="1">
      <c r="B383" s="16">
        <f t="shared" si="12"/>
        <v>375</v>
      </c>
      <c r="C383" s="32">
        <v>2918</v>
      </c>
      <c r="D383" s="33" t="s">
        <v>259</v>
      </c>
      <c r="E383" s="16" t="str">
        <f>IFERROR(VLOOKUP(C383,SRA!B:T,8,0),"")</f>
        <v>CLT</v>
      </c>
      <c r="F383" s="22" t="s">
        <v>502</v>
      </c>
      <c r="G383" s="16" t="str">
        <f>IFERROR(VLOOKUP(C383,SRA!B:T,5,0),"")</f>
        <v>OP. DE PROD. IND.</v>
      </c>
      <c r="H383" s="12">
        <f>IFERROR(VLOOKUP(C383,SRA!B:T,18,0),"")</f>
        <v>1223.3900000000001</v>
      </c>
      <c r="I383" s="12">
        <f>IFERROR(VLOOKUP(C383,SRA!B:T,19,0),"")</f>
        <v>0</v>
      </c>
      <c r="J383" s="39">
        <f>IFERROR(VLOOKUP(C383,SETEMBRO!B:F,3,0),"0,00")</f>
        <v>1223.3900000000001</v>
      </c>
      <c r="K383" s="12">
        <f t="shared" si="11"/>
        <v>345.62000000000012</v>
      </c>
      <c r="L383" s="39">
        <f>IFERROR(VLOOKUP(C383,SETEMBRO!B:H,7,0),"0,00")</f>
        <v>877.77</v>
      </c>
      <c r="M383" s="28" t="str">
        <f>IFERROR(VLOOKUP(C383,FÉRIAS!C:D,2,0),"")</f>
        <v/>
      </c>
      <c r="N383" s="23" t="str">
        <f>IFERROR(VLOOKUP(C383,Plan2!B:C,2,0),"")</f>
        <v/>
      </c>
    </row>
    <row r="384" spans="2:14" s="23" customFormat="1">
      <c r="B384" s="16">
        <f t="shared" si="12"/>
        <v>376</v>
      </c>
      <c r="C384" s="32">
        <v>2921</v>
      </c>
      <c r="D384" s="33" t="s">
        <v>260</v>
      </c>
      <c r="E384" s="16" t="str">
        <f>IFERROR(VLOOKUP(C384,SRA!B:T,8,0),"")</f>
        <v>CLT</v>
      </c>
      <c r="F384" s="22" t="s">
        <v>502</v>
      </c>
      <c r="G384" s="16" t="str">
        <f>IFERROR(VLOOKUP(C384,SRA!B:T,5,0),"")</f>
        <v>OP. DE PROD. IND.</v>
      </c>
      <c r="H384" s="12">
        <f>IFERROR(VLOOKUP(C384,SRA!B:T,18,0),"")</f>
        <v>1348.78</v>
      </c>
      <c r="I384" s="12">
        <f>IFERROR(VLOOKUP(C384,SRA!B:T,19,0),"")</f>
        <v>0</v>
      </c>
      <c r="J384" s="39">
        <f>IFERROR(VLOOKUP(C384,SETEMBRO!B:F,3,0),"0,00")</f>
        <v>2589.86</v>
      </c>
      <c r="K384" s="12">
        <f t="shared" si="11"/>
        <v>2576.3700000000003</v>
      </c>
      <c r="L384" s="39">
        <f>IFERROR(VLOOKUP(C384,SETEMBRO!B:H,7,0),"0,00")</f>
        <v>13.49</v>
      </c>
      <c r="M384" s="28" t="str">
        <f>IFERROR(VLOOKUP(C384,FÉRIAS!C:D,2,0),"")</f>
        <v/>
      </c>
      <c r="N384" s="23" t="str">
        <f>IFERROR(VLOOKUP(C384,Plan2!B:C,2,0),"")</f>
        <v/>
      </c>
    </row>
    <row r="385" spans="2:14" s="23" customFormat="1">
      <c r="B385" s="16">
        <f t="shared" si="12"/>
        <v>377</v>
      </c>
      <c r="C385" s="32">
        <v>2922</v>
      </c>
      <c r="D385" s="33" t="s">
        <v>261</v>
      </c>
      <c r="E385" s="16" t="str">
        <f>IFERROR(VLOOKUP(C385,SRA!B:T,8,0),"")</f>
        <v>CLT</v>
      </c>
      <c r="F385" s="22" t="s">
        <v>502</v>
      </c>
      <c r="G385" s="16" t="str">
        <f>IFERROR(VLOOKUP(C385,SRA!B:T,5,0),"")</f>
        <v>OP. DE PROD. IND.</v>
      </c>
      <c r="H385" s="12">
        <f>IFERROR(VLOOKUP(C385,SRA!B:T,18,0),"")</f>
        <v>1416.22</v>
      </c>
      <c r="I385" s="12">
        <f>IFERROR(VLOOKUP(C385,SRA!B:T,19,0),"")</f>
        <v>0</v>
      </c>
      <c r="J385" s="39">
        <f>IFERROR(VLOOKUP(C385,SETEMBRO!B:F,3,0),"0,00")</f>
        <v>1416.22</v>
      </c>
      <c r="K385" s="12">
        <f t="shared" si="11"/>
        <v>262.81000000000017</v>
      </c>
      <c r="L385" s="39">
        <f>IFERROR(VLOOKUP(C385,SETEMBRO!B:H,7,0),"0,00")</f>
        <v>1153.4099999999999</v>
      </c>
      <c r="M385" s="28" t="str">
        <f>IFERROR(VLOOKUP(C385,FÉRIAS!C:D,2,0),"")</f>
        <v/>
      </c>
      <c r="N385" s="23" t="str">
        <f>IFERROR(VLOOKUP(C385,Plan2!B:C,2,0),"")</f>
        <v/>
      </c>
    </row>
    <row r="386" spans="2:14" s="23" customFormat="1">
      <c r="B386" s="16">
        <f t="shared" si="12"/>
        <v>378</v>
      </c>
      <c r="C386" s="32">
        <v>2924</v>
      </c>
      <c r="D386" s="33" t="s">
        <v>262</v>
      </c>
      <c r="E386" s="16" t="str">
        <f>IFERROR(VLOOKUP(C386,SRA!B:T,8,0),"")</f>
        <v>CLT</v>
      </c>
      <c r="F386" s="22" t="s">
        <v>502</v>
      </c>
      <c r="G386" s="16" t="str">
        <f>IFERROR(VLOOKUP(C386,SRA!B:T,5,0),"")</f>
        <v>TEC. EM ADM. E FIN.</v>
      </c>
      <c r="H386" s="12">
        <f>IFERROR(VLOOKUP(C386,SRA!B:T,18,0),"")</f>
        <v>1799.95</v>
      </c>
      <c r="I386" s="12">
        <f>IFERROR(VLOOKUP(C386,SRA!B:T,19,0),"")</f>
        <v>1450</v>
      </c>
      <c r="J386" s="39">
        <f>IFERROR(VLOOKUP(C386,SETEMBRO!B:F,3,0),"0,00")</f>
        <v>3481.07</v>
      </c>
      <c r="K386" s="12">
        <f t="shared" si="11"/>
        <v>785.38999999999987</v>
      </c>
      <c r="L386" s="39">
        <f>IFERROR(VLOOKUP(C386,SETEMBRO!B:H,7,0),"0,00")</f>
        <v>2695.6800000000003</v>
      </c>
      <c r="M386" s="28" t="str">
        <f>IFERROR(VLOOKUP(C386,FÉRIAS!C:D,2,0),"")</f>
        <v/>
      </c>
      <c r="N386" s="23" t="str">
        <f>IFERROR(VLOOKUP(C386,Plan2!B:C,2,0),"")</f>
        <v/>
      </c>
    </row>
    <row r="387" spans="2:14" s="23" customFormat="1">
      <c r="B387" s="16">
        <f t="shared" si="12"/>
        <v>379</v>
      </c>
      <c r="C387" s="32">
        <v>2926</v>
      </c>
      <c r="D387" s="33" t="s">
        <v>263</v>
      </c>
      <c r="E387" s="16" t="str">
        <f>IFERROR(VLOOKUP(C387,SRA!B:T,8,0),"")</f>
        <v>CLT</v>
      </c>
      <c r="F387" s="22" t="s">
        <v>502</v>
      </c>
      <c r="G387" s="16" t="str">
        <f>IFERROR(VLOOKUP(C387,SRA!B:T,5,0),"")</f>
        <v>OP. DE PROD. IND.</v>
      </c>
      <c r="H387" s="12">
        <f>IFERROR(VLOOKUP(C387,SRA!B:T,18,0),"")</f>
        <v>1487.08</v>
      </c>
      <c r="I387" s="12">
        <f>IFERROR(VLOOKUP(C387,SRA!B:T,19,0),"")</f>
        <v>0</v>
      </c>
      <c r="J387" s="39">
        <f>IFERROR(VLOOKUP(C387,SETEMBRO!B:F,3,0),"0,00")</f>
        <v>1642.38</v>
      </c>
      <c r="K387" s="12">
        <f t="shared" si="11"/>
        <v>249.72000000000025</v>
      </c>
      <c r="L387" s="39">
        <f>IFERROR(VLOOKUP(C387,SETEMBRO!B:H,7,0),"0,00")</f>
        <v>1392.6599999999999</v>
      </c>
      <c r="M387" s="28" t="str">
        <f>IFERROR(VLOOKUP(C387,FÉRIAS!C:D,2,0),"")</f>
        <v/>
      </c>
      <c r="N387" s="23" t="str">
        <f>IFERROR(VLOOKUP(C387,Plan2!B:C,2,0),"")</f>
        <v/>
      </c>
    </row>
    <row r="388" spans="2:14" s="23" customFormat="1">
      <c r="B388" s="16">
        <f t="shared" si="12"/>
        <v>380</v>
      </c>
      <c r="C388" s="32">
        <v>2927</v>
      </c>
      <c r="D388" s="33" t="s">
        <v>264</v>
      </c>
      <c r="E388" s="16" t="str">
        <f>IFERROR(VLOOKUP(C388,SRA!B:T,8,0),"")</f>
        <v>CLT</v>
      </c>
      <c r="F388" s="22" t="s">
        <v>502</v>
      </c>
      <c r="G388" s="16" t="str">
        <f>IFERROR(VLOOKUP(C388,SRA!B:T,5,0),"")</f>
        <v>OP. DE PROD. IND.</v>
      </c>
      <c r="H388" s="12">
        <f>IFERROR(VLOOKUP(C388,SRA!B:T,18,0),"")</f>
        <v>1348.79</v>
      </c>
      <c r="I388" s="12">
        <f>IFERROR(VLOOKUP(C388,SRA!B:T,19,0),"")</f>
        <v>0</v>
      </c>
      <c r="J388" s="39">
        <f>IFERROR(VLOOKUP(C388,SETEMBRO!B:F,3,0),"0,00")</f>
        <v>1600.1</v>
      </c>
      <c r="K388" s="12">
        <f t="shared" si="11"/>
        <v>904.67</v>
      </c>
      <c r="L388" s="39">
        <f>IFERROR(VLOOKUP(C388,SETEMBRO!B:H,7,0),"0,00")</f>
        <v>695.43</v>
      </c>
      <c r="M388" s="28" t="str">
        <f>IFERROR(VLOOKUP(C388,FÉRIAS!C:D,2,0),"")</f>
        <v/>
      </c>
      <c r="N388" s="23" t="str">
        <f>IFERROR(VLOOKUP(C388,Plan2!B:C,2,0),"")</f>
        <v/>
      </c>
    </row>
    <row r="389" spans="2:14" s="23" customFormat="1">
      <c r="B389" s="16">
        <f t="shared" si="12"/>
        <v>381</v>
      </c>
      <c r="C389" s="32">
        <v>2930</v>
      </c>
      <c r="D389" s="33" t="s">
        <v>265</v>
      </c>
      <c r="E389" s="16" t="str">
        <f>IFERROR(VLOOKUP(C389,SRA!B:T,8,0),"")</f>
        <v>CLT</v>
      </c>
      <c r="F389" s="22" t="s">
        <v>502</v>
      </c>
      <c r="G389" s="16" t="str">
        <f>IFERROR(VLOOKUP(C389,SRA!B:T,5,0),"")</f>
        <v>OP. DE PROD. IND.(C)</v>
      </c>
      <c r="H389" s="12">
        <f>IFERROR(VLOOKUP(C389,SRA!B:T,18,0),"")</f>
        <v>1487.08</v>
      </c>
      <c r="I389" s="12">
        <f>IFERROR(VLOOKUP(C389,SRA!B:T,19,0),"")</f>
        <v>0</v>
      </c>
      <c r="J389" s="39">
        <f>IFERROR(VLOOKUP(C389,SETEMBRO!B:F,3,0),"0,00")</f>
        <v>1487.63</v>
      </c>
      <c r="K389" s="12">
        <f t="shared" si="11"/>
        <v>901.24000000000012</v>
      </c>
      <c r="L389" s="39">
        <f>IFERROR(VLOOKUP(C389,SETEMBRO!B:H,7,0),"0,00")</f>
        <v>586.39</v>
      </c>
      <c r="M389" s="28" t="str">
        <f>IFERROR(VLOOKUP(C389,FÉRIAS!C:D,2,0),"")</f>
        <v/>
      </c>
      <c r="N389" s="23" t="str">
        <f>IFERROR(VLOOKUP(C389,Plan2!B:C,2,0),"")</f>
        <v/>
      </c>
    </row>
    <row r="390" spans="2:14" s="23" customFormat="1">
      <c r="B390" s="16">
        <f t="shared" si="12"/>
        <v>382</v>
      </c>
      <c r="C390" s="32">
        <v>2931</v>
      </c>
      <c r="D390" s="33" t="s">
        <v>266</v>
      </c>
      <c r="E390" s="16" t="str">
        <f>IFERROR(VLOOKUP(C390,SRA!B:T,8,0),"")</f>
        <v>CLT</v>
      </c>
      <c r="F390" s="22" t="s">
        <v>502</v>
      </c>
      <c r="G390" s="16" t="str">
        <f>IFERROR(VLOOKUP(C390,SRA!B:T,5,0),"")</f>
        <v>OP. DE PROD. IND.</v>
      </c>
      <c r="H390" s="12">
        <f>IFERROR(VLOOKUP(C390,SRA!B:T,18,0),"")</f>
        <v>1348.78</v>
      </c>
      <c r="I390" s="12">
        <f>IFERROR(VLOOKUP(C390,SRA!B:T,19,0),"")</f>
        <v>822.38</v>
      </c>
      <c r="J390" s="39">
        <f>IFERROR(VLOOKUP(C390,SETEMBRO!B:F,3,0),"0,00")</f>
        <v>2597.2600000000002</v>
      </c>
      <c r="K390" s="12">
        <f t="shared" si="11"/>
        <v>693.7800000000002</v>
      </c>
      <c r="L390" s="39">
        <f>IFERROR(VLOOKUP(C390,SETEMBRO!B:H,7,0),"0,00")</f>
        <v>1903.48</v>
      </c>
      <c r="M390" s="28" t="str">
        <f>IFERROR(VLOOKUP(C390,FÉRIAS!C:D,2,0),"")</f>
        <v/>
      </c>
      <c r="N390" s="23" t="str">
        <f>IFERROR(VLOOKUP(C390,Plan2!B:C,2,0),"")</f>
        <v/>
      </c>
    </row>
    <row r="391" spans="2:14" s="23" customFormat="1">
      <c r="B391" s="16">
        <f t="shared" si="12"/>
        <v>383</v>
      </c>
      <c r="C391" s="32">
        <v>2933</v>
      </c>
      <c r="D391" s="33" t="s">
        <v>267</v>
      </c>
      <c r="E391" s="16" t="str">
        <f>IFERROR(VLOOKUP(C391,SRA!B:T,8,0),"")</f>
        <v>CLT</v>
      </c>
      <c r="F391" s="22" t="s">
        <v>502</v>
      </c>
      <c r="G391" s="16" t="str">
        <f>IFERROR(VLOOKUP(C391,SRA!B:T,5,0),"")</f>
        <v>OP. DE PROD. IND.(B)</v>
      </c>
      <c r="H391" s="12">
        <f>IFERROR(VLOOKUP(C391,SRA!B:T,18,0),"")</f>
        <v>1348.78</v>
      </c>
      <c r="I391" s="12">
        <f>IFERROR(VLOOKUP(C391,SRA!B:T,19,0),"")</f>
        <v>0</v>
      </c>
      <c r="J391" s="39">
        <f>IFERROR(VLOOKUP(C391,SETEMBRO!B:F,3,0),"0,00")</f>
        <v>1348.78</v>
      </c>
      <c r="K391" s="12">
        <f t="shared" si="11"/>
        <v>238.01</v>
      </c>
      <c r="L391" s="39">
        <f>IFERROR(VLOOKUP(C391,SETEMBRO!B:H,7,0),"0,00")</f>
        <v>1110.77</v>
      </c>
      <c r="M391" s="28" t="str">
        <f>IFERROR(VLOOKUP(C391,FÉRIAS!C:D,2,0),"")</f>
        <v/>
      </c>
      <c r="N391" s="23" t="str">
        <f>IFERROR(VLOOKUP(C391,Plan2!B:C,2,0),"")</f>
        <v/>
      </c>
    </row>
    <row r="392" spans="2:14" s="23" customFormat="1">
      <c r="B392" s="16">
        <f t="shared" si="12"/>
        <v>384</v>
      </c>
      <c r="C392" s="32">
        <v>2936</v>
      </c>
      <c r="D392" s="33" t="s">
        <v>268</v>
      </c>
      <c r="E392" s="16" t="str">
        <f>IFERROR(VLOOKUP(C392,SRA!B:T,8,0),"")</f>
        <v>CLT</v>
      </c>
      <c r="F392" s="22" t="s">
        <v>502</v>
      </c>
      <c r="G392" s="16" t="str">
        <f>IFERROR(VLOOKUP(C392,SRA!B:T,5,0),"")</f>
        <v>OP. DE PROD. IND.</v>
      </c>
      <c r="H392" s="12">
        <f>IFERROR(VLOOKUP(C392,SRA!B:T,18,0),"")</f>
        <v>1348.78</v>
      </c>
      <c r="I392" s="12">
        <f>IFERROR(VLOOKUP(C392,SRA!B:T,19,0),"")</f>
        <v>0</v>
      </c>
      <c r="J392" s="39">
        <f>IFERROR(VLOOKUP(C392,SETEMBRO!B:F,3,0),"0,00")</f>
        <v>1348.78</v>
      </c>
      <c r="K392" s="12">
        <f t="shared" ref="K392:K454" si="13">J392-L392</f>
        <v>699.12</v>
      </c>
      <c r="L392" s="39">
        <f>IFERROR(VLOOKUP(C392,SETEMBRO!B:H,7,0),"0,00")</f>
        <v>649.66</v>
      </c>
      <c r="M392" s="28" t="str">
        <f>IFERROR(VLOOKUP(C392,FÉRIAS!C:D,2,0),"")</f>
        <v/>
      </c>
      <c r="N392" s="23" t="str">
        <f>IFERROR(VLOOKUP(C392,Plan2!B:C,2,0),"")</f>
        <v/>
      </c>
    </row>
    <row r="393" spans="2:14" s="23" customFormat="1">
      <c r="B393" s="16">
        <f t="shared" si="12"/>
        <v>385</v>
      </c>
      <c r="C393" s="32">
        <v>2937</v>
      </c>
      <c r="D393" s="33" t="s">
        <v>269</v>
      </c>
      <c r="E393" s="16" t="str">
        <f>IFERROR(VLOOKUP(C393,SRA!B:T,8,0),"")</f>
        <v>CLT</v>
      </c>
      <c r="F393" s="22" t="s">
        <v>502</v>
      </c>
      <c r="G393" s="16" t="str">
        <f>IFERROR(VLOOKUP(C393,SRA!B:T,5,0),"")</f>
        <v>OP. DE PROD. IND.</v>
      </c>
      <c r="H393" s="12">
        <f>IFERROR(VLOOKUP(C393,SRA!B:T,18,0),"")</f>
        <v>1223.3900000000001</v>
      </c>
      <c r="I393" s="12">
        <f>IFERROR(VLOOKUP(C393,SRA!B:T,19,0),"")</f>
        <v>0</v>
      </c>
      <c r="J393" s="39">
        <f>IFERROR(VLOOKUP(C393,SETEMBRO!B:F,3,0),"0,00")</f>
        <v>1471.72</v>
      </c>
      <c r="K393" s="12">
        <f t="shared" si="13"/>
        <v>325.54999999999995</v>
      </c>
      <c r="L393" s="39">
        <f>IFERROR(VLOOKUP(C393,SETEMBRO!B:H,7,0),"0,00")</f>
        <v>1146.17</v>
      </c>
      <c r="M393" s="28" t="str">
        <f>IFERROR(VLOOKUP(C393,FÉRIAS!C:D,2,0),"")</f>
        <v/>
      </c>
      <c r="N393" s="23" t="str">
        <f>IFERROR(VLOOKUP(C393,Plan2!B:C,2,0),"")</f>
        <v/>
      </c>
    </row>
    <row r="394" spans="2:14" s="23" customFormat="1">
      <c r="B394" s="16">
        <f t="shared" si="12"/>
        <v>386</v>
      </c>
      <c r="C394" s="32">
        <v>2941</v>
      </c>
      <c r="D394" s="33" t="s">
        <v>270</v>
      </c>
      <c r="E394" s="16" t="str">
        <f>IFERROR(VLOOKUP(C394,SRA!B:T,8,0),"")</f>
        <v>CLT</v>
      </c>
      <c r="F394" s="22" t="s">
        <v>502</v>
      </c>
      <c r="G394" s="16" t="str">
        <f>IFERROR(VLOOKUP(C394,SRA!B:T,5,0),"")</f>
        <v>TEC. EM ADM. E FIN.</v>
      </c>
      <c r="H394" s="12">
        <f>IFERROR(VLOOKUP(C394,SRA!B:T,18,0),"")</f>
        <v>1799.95</v>
      </c>
      <c r="I394" s="12">
        <f>IFERROR(VLOOKUP(C394,SRA!B:T,19,0),"")</f>
        <v>822.38</v>
      </c>
      <c r="J394" s="39">
        <f>IFERROR(VLOOKUP(C394,SETEMBRO!B:F,3,0),"0,00")</f>
        <v>2622.33</v>
      </c>
      <c r="K394" s="12">
        <f t="shared" si="13"/>
        <v>1863.56</v>
      </c>
      <c r="L394" s="39">
        <f>IFERROR(VLOOKUP(C394,SETEMBRO!B:H,7,0),"0,00")</f>
        <v>758.77</v>
      </c>
      <c r="M394" s="28" t="str">
        <f>IFERROR(VLOOKUP(C394,FÉRIAS!C:D,2,0),"")</f>
        <v/>
      </c>
      <c r="N394" s="23" t="str">
        <f>IFERROR(VLOOKUP(C394,Plan2!B:C,2,0),"")</f>
        <v/>
      </c>
    </row>
    <row r="395" spans="2:14" s="23" customFormat="1">
      <c r="B395" s="16">
        <f t="shared" ref="B395:B457" si="14">B394+1</f>
        <v>387</v>
      </c>
      <c r="C395" s="32">
        <v>2942</v>
      </c>
      <c r="D395" s="33" t="s">
        <v>271</v>
      </c>
      <c r="E395" s="16" t="str">
        <f>IFERROR(VLOOKUP(C395,SRA!B:T,8,0),"")</f>
        <v>CLT</v>
      </c>
      <c r="F395" s="22" t="s">
        <v>516</v>
      </c>
      <c r="G395" s="16" t="str">
        <f>IFERROR(VLOOKUP(C395,SRA!B:T,5,0),"")</f>
        <v>OP. DE PROD. IND.</v>
      </c>
      <c r="H395" s="12">
        <f>IFERROR(VLOOKUP(C395,SRA!B:T,18,0),"")</f>
        <v>1348.79</v>
      </c>
      <c r="I395" s="12">
        <f>IFERROR(VLOOKUP(C395,SRA!B:T,19,0),"")</f>
        <v>0</v>
      </c>
      <c r="J395" s="39">
        <f>IFERROR(VLOOKUP(C395,SETEMBRO!B:F,3,0),"0,00")</f>
        <v>1499.27</v>
      </c>
      <c r="K395" s="12">
        <f t="shared" si="13"/>
        <v>911.12</v>
      </c>
      <c r="L395" s="39">
        <f>IFERROR(VLOOKUP(C395,SETEMBRO!B:H,7,0),"0,00")</f>
        <v>588.15</v>
      </c>
      <c r="M395" s="28" t="str">
        <f>IFERROR(VLOOKUP(C395,FÉRIAS!C:D,2,0),"")</f>
        <v>ELIDIANE BARROS DA CRUZ</v>
      </c>
      <c r="N395" s="23" t="str">
        <f>IFERROR(VLOOKUP(C395,Plan2!B:C,2,0),"")</f>
        <v/>
      </c>
    </row>
    <row r="396" spans="2:14" s="23" customFormat="1">
      <c r="B396" s="16">
        <f t="shared" si="14"/>
        <v>388</v>
      </c>
      <c r="C396" s="32">
        <v>2943</v>
      </c>
      <c r="D396" s="33" t="s">
        <v>272</v>
      </c>
      <c r="E396" s="16" t="str">
        <f>IFERROR(VLOOKUP(C396,SRA!B:T,8,0),"")</f>
        <v>CLT</v>
      </c>
      <c r="F396" s="22" t="s">
        <v>502</v>
      </c>
      <c r="G396" s="16" t="str">
        <f>IFERROR(VLOOKUP(C396,SRA!B:T,5,0),"")</f>
        <v>OP. DE PROD. IND.</v>
      </c>
      <c r="H396" s="12">
        <f>IFERROR(VLOOKUP(C396,SRA!B:T,18,0),"")</f>
        <v>1223.3900000000001</v>
      </c>
      <c r="I396" s="12">
        <f>IFERROR(VLOOKUP(C396,SRA!B:T,19,0),"")</f>
        <v>0</v>
      </c>
      <c r="J396" s="39">
        <f>IFERROR(VLOOKUP(C396,SETEMBRO!B:F,3,0),"0,00")</f>
        <v>1417.34</v>
      </c>
      <c r="K396" s="12">
        <f t="shared" si="13"/>
        <v>288.1099999999999</v>
      </c>
      <c r="L396" s="39">
        <f>IFERROR(VLOOKUP(C396,SETEMBRO!B:H,7,0),"0,00")</f>
        <v>1129.23</v>
      </c>
      <c r="M396" s="28" t="str">
        <f>IFERROR(VLOOKUP(C396,FÉRIAS!C:D,2,0),"")</f>
        <v/>
      </c>
      <c r="N396" s="23" t="str">
        <f>IFERROR(VLOOKUP(C396,Plan2!B:C,2,0),"")</f>
        <v/>
      </c>
    </row>
    <row r="397" spans="2:14" s="23" customFormat="1">
      <c r="B397" s="16">
        <f t="shared" si="14"/>
        <v>389</v>
      </c>
      <c r="C397" s="32">
        <v>2962</v>
      </c>
      <c r="D397" s="33" t="s">
        <v>461</v>
      </c>
      <c r="E397" s="16" t="str">
        <f>IFERROR(VLOOKUP(C397,SRA!B:T,8,0),"")</f>
        <v>CLT</v>
      </c>
      <c r="F397" s="22" t="s">
        <v>502</v>
      </c>
      <c r="G397" s="16" t="str">
        <f>IFERROR(VLOOKUP(C397,SRA!B:T,5,0),"")</f>
        <v>TEC. EM ADM. E VEN.</v>
      </c>
      <c r="H397" s="12">
        <f>IFERROR(VLOOKUP(C397,SRA!B:T,18,0),"")</f>
        <v>1714.22</v>
      </c>
      <c r="I397" s="12">
        <f>IFERROR(VLOOKUP(C397,SRA!B:T,19,0),"")</f>
        <v>195.06</v>
      </c>
      <c r="J397" s="39">
        <f>IFERROR(VLOOKUP(C397,SETEMBRO!B:F,3,0),"0,00")</f>
        <v>2210.66</v>
      </c>
      <c r="K397" s="12">
        <f t="shared" si="13"/>
        <v>822.48999999999978</v>
      </c>
      <c r="L397" s="39">
        <f>IFERROR(VLOOKUP(C397,SETEMBRO!B:H,7,0),"0,00")</f>
        <v>1388.17</v>
      </c>
      <c r="M397" s="28" t="str">
        <f>IFERROR(VLOOKUP(C397,FÉRIAS!C:D,2,0),"")</f>
        <v/>
      </c>
      <c r="N397" s="23" t="str">
        <f>IFERROR(VLOOKUP(C397,Plan2!B:C,2,0),"")</f>
        <v/>
      </c>
    </row>
    <row r="398" spans="2:14" s="23" customFormat="1">
      <c r="B398" s="16">
        <f t="shared" si="14"/>
        <v>390</v>
      </c>
      <c r="C398" s="22">
        <v>2967</v>
      </c>
      <c r="D398" s="86" t="s">
        <v>398</v>
      </c>
      <c r="E398" s="16" t="str">
        <f>IFERROR(VLOOKUP(C398,SRA!B:T,8,0),"")</f>
        <v>CLT</v>
      </c>
      <c r="F398" s="22" t="s">
        <v>664</v>
      </c>
      <c r="G398" s="16" t="str">
        <f>IFERROR(VLOOKUP(C398,SRA!B:T,5,0),"")</f>
        <v>ANA ASS FARMACEUTICA</v>
      </c>
      <c r="H398" s="12">
        <f>IFERROR(VLOOKUP(C398,SRA!B:T,18,0),"")</f>
        <v>3806.6</v>
      </c>
      <c r="I398" s="12">
        <f>IFERROR(VLOOKUP(C398,SRA!B:T,19,0),"")</f>
        <v>0</v>
      </c>
      <c r="J398" s="39">
        <v>11988.12</v>
      </c>
      <c r="K398" s="12">
        <f t="shared" si="13"/>
        <v>3980.5300000000007</v>
      </c>
      <c r="L398" s="39">
        <v>8007.59</v>
      </c>
      <c r="M398" s="28" t="str">
        <f>IFERROR(VLOOKUP(C398,FÉRIAS!C:D,2,0),"")</f>
        <v/>
      </c>
      <c r="N398" s="23" t="str">
        <f>IFERROR(VLOOKUP(C398,Plan2!B:C,2,0),"")</f>
        <v/>
      </c>
    </row>
    <row r="399" spans="2:14" s="23" customFormat="1">
      <c r="B399" s="16">
        <f t="shared" si="14"/>
        <v>391</v>
      </c>
      <c r="C399" s="32">
        <v>2969</v>
      </c>
      <c r="D399" s="33" t="s">
        <v>273</v>
      </c>
      <c r="E399" s="16" t="str">
        <f>IFERROR(VLOOKUP(C399,SRA!B:T,8,0),"")</f>
        <v>CLT</v>
      </c>
      <c r="F399" s="22" t="s">
        <v>502</v>
      </c>
      <c r="G399" s="16" t="str">
        <f>IFERROR(VLOOKUP(C399,SRA!B:T,5,0),"")</f>
        <v>TEC. EM ADM. E VEN.</v>
      </c>
      <c r="H399" s="12">
        <f>IFERROR(VLOOKUP(C399,SRA!B:T,18,0),"")</f>
        <v>1714.23</v>
      </c>
      <c r="I399" s="12">
        <f>IFERROR(VLOOKUP(C399,SRA!B:T,19,0),"")</f>
        <v>1079.3800000000001</v>
      </c>
      <c r="J399" s="39">
        <f>IFERROR(VLOOKUP(C399,SETEMBRO!B:F,3,0),"0,00")</f>
        <v>2793.61</v>
      </c>
      <c r="K399" s="12">
        <f t="shared" si="13"/>
        <v>1184.08</v>
      </c>
      <c r="L399" s="39">
        <f>IFERROR(VLOOKUP(C399,SETEMBRO!B:H,7,0),"0,00")</f>
        <v>1609.5300000000002</v>
      </c>
      <c r="M399" s="28" t="str">
        <f>IFERROR(VLOOKUP(C399,FÉRIAS!C:D,2,0),"")</f>
        <v/>
      </c>
      <c r="N399" s="23" t="str">
        <f>IFERROR(VLOOKUP(C399,Plan2!B:C,2,0),"")</f>
        <v/>
      </c>
    </row>
    <row r="400" spans="2:14" s="23" customFormat="1">
      <c r="B400" s="16">
        <f t="shared" si="14"/>
        <v>392</v>
      </c>
      <c r="C400" s="32">
        <v>2970</v>
      </c>
      <c r="D400" s="33" t="s">
        <v>399</v>
      </c>
      <c r="E400" s="16" t="str">
        <f>IFERROR(VLOOKUP(C400,SRA!B:T,8,0),"")</f>
        <v>CLT</v>
      </c>
      <c r="F400" s="22" t="s">
        <v>502</v>
      </c>
      <c r="G400" s="16" t="str">
        <f>IFERROR(VLOOKUP(C400,SRA!B:T,5,0),"")</f>
        <v>TEC. EM ADM. E VEN.</v>
      </c>
      <c r="H400" s="12">
        <f>IFERROR(VLOOKUP(C400,SRA!B:T,18,0),"")</f>
        <v>1714.22</v>
      </c>
      <c r="I400" s="12">
        <f>IFERROR(VLOOKUP(C400,SRA!B:T,19,0),"")</f>
        <v>0</v>
      </c>
      <c r="J400" s="39">
        <f>IFERROR(VLOOKUP(C400,SETEMBRO!B:F,3,0),"0,00")</f>
        <v>2316.98</v>
      </c>
      <c r="K400" s="12">
        <f t="shared" si="13"/>
        <v>1186.32</v>
      </c>
      <c r="L400" s="39">
        <f>IFERROR(VLOOKUP(C400,SETEMBRO!B:H,7,0),"0,00")</f>
        <v>1130.6600000000001</v>
      </c>
      <c r="M400" s="28" t="str">
        <f>IFERROR(VLOOKUP(C400,FÉRIAS!C:D,2,0),"")</f>
        <v/>
      </c>
      <c r="N400" s="23" t="str">
        <f>IFERROR(VLOOKUP(C400,Plan2!B:C,2,0),"")</f>
        <v/>
      </c>
    </row>
    <row r="401" spans="2:14" s="23" customFormat="1">
      <c r="B401" s="16">
        <f t="shared" si="14"/>
        <v>393</v>
      </c>
      <c r="C401" s="32">
        <v>2971</v>
      </c>
      <c r="D401" s="33" t="s">
        <v>452</v>
      </c>
      <c r="E401" s="16" t="str">
        <f>IFERROR(VLOOKUP(C401,SRA!B:T,8,0),"")</f>
        <v>CLT</v>
      </c>
      <c r="F401" s="22" t="s">
        <v>502</v>
      </c>
      <c r="G401" s="16" t="str">
        <f>IFERROR(VLOOKUP(C401,SRA!B:T,5,0),"")</f>
        <v>TEC. EM ADM. E VEN.</v>
      </c>
      <c r="H401" s="12">
        <f>IFERROR(VLOOKUP(C401,SRA!B:T,18,0),"")</f>
        <v>1714.22</v>
      </c>
      <c r="I401" s="12">
        <f>IFERROR(VLOOKUP(C401,SRA!B:T,19,0),"")</f>
        <v>0</v>
      </c>
      <c r="J401" s="39">
        <f>IFERROR(VLOOKUP(C401,SETEMBRO!B:F,3,0),"0,00")</f>
        <v>1714.22</v>
      </c>
      <c r="K401" s="12">
        <f t="shared" si="13"/>
        <v>539.04</v>
      </c>
      <c r="L401" s="39">
        <f>IFERROR(VLOOKUP(C401,SETEMBRO!B:H,7,0),"0,00")</f>
        <v>1175.18</v>
      </c>
      <c r="M401" s="28" t="str">
        <f>IFERROR(VLOOKUP(C401,FÉRIAS!C:D,2,0),"")</f>
        <v/>
      </c>
      <c r="N401" s="23" t="str">
        <f>IFERROR(VLOOKUP(C401,Plan2!B:C,2,0),"")</f>
        <v/>
      </c>
    </row>
    <row r="402" spans="2:14" s="23" customFormat="1">
      <c r="B402" s="16">
        <f t="shared" si="14"/>
        <v>394</v>
      </c>
      <c r="C402" s="32">
        <v>2973</v>
      </c>
      <c r="D402" s="33" t="s">
        <v>408</v>
      </c>
      <c r="E402" s="16" t="str">
        <f>IFERROR(VLOOKUP(C402,SRA!B:T,8,0),"")</f>
        <v>CLT</v>
      </c>
      <c r="F402" s="22" t="s">
        <v>502</v>
      </c>
      <c r="G402" s="16" t="str">
        <f>IFERROR(VLOOKUP(C402,SRA!B:T,5,0),"")</f>
        <v>TEC. EM ADM. E VEN.</v>
      </c>
      <c r="H402" s="12">
        <f>IFERROR(VLOOKUP(C402,SRA!B:T,18,0),"")</f>
        <v>1714.22</v>
      </c>
      <c r="I402" s="12">
        <f>IFERROR(VLOOKUP(C402,SRA!B:T,19,0),"")</f>
        <v>195.06</v>
      </c>
      <c r="J402" s="39">
        <f>IFERROR(VLOOKUP(C402,SETEMBRO!B:F,3,0),"0,00")</f>
        <v>1909.28</v>
      </c>
      <c r="K402" s="12">
        <f t="shared" si="13"/>
        <v>1093.6599999999999</v>
      </c>
      <c r="L402" s="39">
        <f>IFERROR(VLOOKUP(C402,SETEMBRO!B:H,7,0),"0,00")</f>
        <v>815.62</v>
      </c>
      <c r="M402" s="28" t="str">
        <f>IFERROR(VLOOKUP(C402,FÉRIAS!C:D,2,0),"")</f>
        <v/>
      </c>
      <c r="N402" s="23" t="str">
        <f>IFERROR(VLOOKUP(C402,Plan2!B:C,2,0),"")</f>
        <v/>
      </c>
    </row>
    <row r="403" spans="2:14" s="23" customFormat="1">
      <c r="B403" s="16">
        <f t="shared" si="14"/>
        <v>395</v>
      </c>
      <c r="C403" s="32">
        <v>2974</v>
      </c>
      <c r="D403" s="33" t="s">
        <v>409</v>
      </c>
      <c r="E403" s="16" t="str">
        <f>IFERROR(VLOOKUP(C403,SRA!B:T,8,0),"")</f>
        <v>CLT</v>
      </c>
      <c r="F403" s="22" t="s">
        <v>502</v>
      </c>
      <c r="G403" s="16" t="str">
        <f>IFERROR(VLOOKUP(C403,SRA!B:T,5,0),"")</f>
        <v>TEC. EM ADM. E VEN.</v>
      </c>
      <c r="H403" s="12">
        <f>IFERROR(VLOOKUP(C403,SRA!B:T,18,0),"")</f>
        <v>1714.22</v>
      </c>
      <c r="I403" s="12">
        <f>IFERROR(VLOOKUP(C403,SRA!B:T,19,0),"")</f>
        <v>0</v>
      </c>
      <c r="J403" s="39">
        <f>IFERROR(VLOOKUP(C403,SETEMBRO!B:F,3,0),"0,00")</f>
        <v>1714.22</v>
      </c>
      <c r="K403" s="12">
        <f t="shared" si="13"/>
        <v>763.67</v>
      </c>
      <c r="L403" s="39">
        <f>IFERROR(VLOOKUP(C403,SETEMBRO!B:H,7,0),"0,00")</f>
        <v>950.55000000000007</v>
      </c>
      <c r="M403" s="28" t="str">
        <f>IFERROR(VLOOKUP(C403,FÉRIAS!C:D,2,0),"")</f>
        <v/>
      </c>
      <c r="N403" s="23" t="str">
        <f>IFERROR(VLOOKUP(C403,Plan2!B:C,2,0),"")</f>
        <v/>
      </c>
    </row>
    <row r="404" spans="2:14" s="23" customFormat="1">
      <c r="B404" s="16">
        <f t="shared" si="14"/>
        <v>396</v>
      </c>
      <c r="C404" s="32">
        <v>2977</v>
      </c>
      <c r="D404" s="33" t="s">
        <v>422</v>
      </c>
      <c r="E404" s="16" t="str">
        <f>IFERROR(VLOOKUP(C404,SRA!B:T,8,0),"")</f>
        <v>CLT</v>
      </c>
      <c r="F404" s="22" t="s">
        <v>502</v>
      </c>
      <c r="G404" s="16" t="str">
        <f>IFERROR(VLOOKUP(C404,SRA!B:T,5,0),"")</f>
        <v>ANA ASS FARMACEUTICA</v>
      </c>
      <c r="H404" s="12">
        <f>IFERROR(VLOOKUP(C404,SRA!B:T,18,0),"")</f>
        <v>3806.6</v>
      </c>
      <c r="I404" s="12">
        <f>IFERROR(VLOOKUP(C404,SRA!B:T,19,0),"")</f>
        <v>0</v>
      </c>
      <c r="J404" s="39">
        <f>IFERROR(VLOOKUP(C404,SETEMBRO!B:F,3,0),"0,00")</f>
        <v>3806.6</v>
      </c>
      <c r="K404" s="12">
        <f t="shared" si="13"/>
        <v>562.82999999999993</v>
      </c>
      <c r="L404" s="39">
        <f>IFERROR(VLOOKUP(C404,SETEMBRO!B:H,7,0),"0,00")</f>
        <v>3243.77</v>
      </c>
      <c r="M404" s="28" t="str">
        <f>IFERROR(VLOOKUP(C404,FÉRIAS!C:D,2,0),"")</f>
        <v/>
      </c>
      <c r="N404" s="23" t="str">
        <f>IFERROR(VLOOKUP(C404,Plan2!B:C,2,0),"")</f>
        <v/>
      </c>
    </row>
    <row r="405" spans="2:14" s="23" customFormat="1">
      <c r="B405" s="16">
        <f t="shared" si="14"/>
        <v>397</v>
      </c>
      <c r="C405" s="32">
        <v>2978</v>
      </c>
      <c r="D405" s="33" t="s">
        <v>423</v>
      </c>
      <c r="E405" s="16" t="str">
        <f>IFERROR(VLOOKUP(C405,SRA!B:T,8,0),"")</f>
        <v>CLT</v>
      </c>
      <c r="F405" s="22" t="s">
        <v>502</v>
      </c>
      <c r="G405" s="16" t="str">
        <f>IFERROR(VLOOKUP(C405,SRA!B:T,5,0),"")</f>
        <v>TEC. EM ADM. E VEN.</v>
      </c>
      <c r="H405" s="12">
        <f>IFERROR(VLOOKUP(C405,SRA!B:T,18,0),"")</f>
        <v>1714.22</v>
      </c>
      <c r="I405" s="12">
        <f>IFERROR(VLOOKUP(C405,SRA!B:T,19,0),"")</f>
        <v>195.06</v>
      </c>
      <c r="J405" s="39">
        <f>IFERROR(VLOOKUP(C405,SETEMBRO!B:F,3,0),"0,00")</f>
        <v>1909.28</v>
      </c>
      <c r="K405" s="12">
        <f t="shared" si="13"/>
        <v>644.93000000000006</v>
      </c>
      <c r="L405" s="39">
        <f>IFERROR(VLOOKUP(C405,SETEMBRO!B:H,7,0),"0,00")</f>
        <v>1264.3499999999999</v>
      </c>
      <c r="M405" s="28" t="str">
        <f>IFERROR(VLOOKUP(C405,FÉRIAS!C:D,2,0),"")</f>
        <v/>
      </c>
      <c r="N405" s="23" t="str">
        <f>IFERROR(VLOOKUP(C405,Plan2!B:C,2,0),"")</f>
        <v/>
      </c>
    </row>
    <row r="406" spans="2:14" s="23" customFormat="1">
      <c r="B406" s="16">
        <f t="shared" si="14"/>
        <v>398</v>
      </c>
      <c r="C406" s="32">
        <v>2982</v>
      </c>
      <c r="D406" s="33" t="s">
        <v>274</v>
      </c>
      <c r="E406" s="16" t="str">
        <f>IFERROR(VLOOKUP(C406,SRA!B:T,8,0),"")</f>
        <v>CLT</v>
      </c>
      <c r="F406" s="22" t="s">
        <v>502</v>
      </c>
      <c r="G406" s="16" t="str">
        <f>IFERROR(VLOOKUP(C406,SRA!B:T,5,0),"")</f>
        <v>ENFERMEIRO TRABALHO</v>
      </c>
      <c r="H406" s="12">
        <f>IFERROR(VLOOKUP(C406,SRA!B:T,18,0),"")</f>
        <v>2982.55</v>
      </c>
      <c r="I406" s="12">
        <f>IFERROR(VLOOKUP(C406,SRA!B:T,19,0),"")</f>
        <v>0</v>
      </c>
      <c r="J406" s="39">
        <f>IFERROR(VLOOKUP(C406,SETEMBRO!B:F,3,0),"0,00")</f>
        <v>3383.61</v>
      </c>
      <c r="K406" s="12">
        <f t="shared" si="13"/>
        <v>1866.02</v>
      </c>
      <c r="L406" s="39">
        <f>IFERROR(VLOOKUP(C406,SETEMBRO!B:H,7,0),"0,00")</f>
        <v>1517.5900000000001</v>
      </c>
      <c r="M406" s="28" t="str">
        <f>IFERROR(VLOOKUP(C406,FÉRIAS!C:D,2,0),"")</f>
        <v/>
      </c>
      <c r="N406" s="23" t="str">
        <f>IFERROR(VLOOKUP(C406,Plan2!B:C,2,0),"")</f>
        <v/>
      </c>
    </row>
    <row r="407" spans="2:14" s="23" customFormat="1">
      <c r="B407" s="16">
        <f t="shared" si="14"/>
        <v>399</v>
      </c>
      <c r="C407" s="32">
        <v>2983</v>
      </c>
      <c r="D407" s="33" t="s">
        <v>275</v>
      </c>
      <c r="E407" s="16" t="str">
        <f>IFERROR(VLOOKUP(C407,SRA!B:T,8,0),"")</f>
        <v>CLT</v>
      </c>
      <c r="F407" s="22" t="s">
        <v>502</v>
      </c>
      <c r="G407" s="16" t="str">
        <f>IFERROR(VLOOKUP(C407,SRA!B:T,5,0),"")</f>
        <v>TEC EM SEG DO TRAB.</v>
      </c>
      <c r="H407" s="12">
        <f>IFERROR(VLOOKUP(C407,SRA!B:T,18,0),"")</f>
        <v>1714.22</v>
      </c>
      <c r="I407" s="12">
        <f>IFERROR(VLOOKUP(C407,SRA!B:T,19,0),"")</f>
        <v>822.38</v>
      </c>
      <c r="J407" s="39">
        <f>IFERROR(VLOOKUP(C407,SETEMBRO!B:F,3,0),"0,00")</f>
        <v>2837.98</v>
      </c>
      <c r="K407" s="12">
        <f t="shared" si="13"/>
        <v>882.8599999999999</v>
      </c>
      <c r="L407" s="39">
        <f>IFERROR(VLOOKUP(C407,SETEMBRO!B:H,7,0),"0,00")</f>
        <v>1955.1200000000001</v>
      </c>
      <c r="M407" s="28" t="str">
        <f>IFERROR(VLOOKUP(C407,FÉRIAS!C:D,2,0),"")</f>
        <v/>
      </c>
      <c r="N407" s="23" t="str">
        <f>IFERROR(VLOOKUP(C407,Plan2!B:C,2,0),"")</f>
        <v/>
      </c>
    </row>
    <row r="408" spans="2:14" s="23" customFormat="1">
      <c r="B408" s="16">
        <f t="shared" si="14"/>
        <v>400</v>
      </c>
      <c r="C408" s="32">
        <v>2988</v>
      </c>
      <c r="D408" s="33" t="s">
        <v>276</v>
      </c>
      <c r="E408" s="16" t="str">
        <f>IFERROR(VLOOKUP(C408,SRA!B:T,8,0),"")</f>
        <v>CLT</v>
      </c>
      <c r="F408" s="22" t="s">
        <v>502</v>
      </c>
      <c r="G408" s="16" t="str">
        <f>IFERROR(VLOOKUP(C408,SRA!B:T,5,0),"")</f>
        <v>ANALISTA FINANCEIRO</v>
      </c>
      <c r="H408" s="12">
        <f>IFERROR(VLOOKUP(C408,SRA!B:T,18,0),"")</f>
        <v>2982.55</v>
      </c>
      <c r="I408" s="12">
        <f>IFERROR(VLOOKUP(C408,SRA!B:T,19,0),"")</f>
        <v>0</v>
      </c>
      <c r="J408" s="39">
        <f>IFERROR(VLOOKUP(C408,SETEMBRO!B:F,3,0),"0,00")</f>
        <v>2982.55</v>
      </c>
      <c r="K408" s="12">
        <f t="shared" si="13"/>
        <v>1132.1100000000001</v>
      </c>
      <c r="L408" s="39">
        <f>IFERROR(VLOOKUP(C408,SETEMBRO!B:H,7,0),"0,00")</f>
        <v>1850.44</v>
      </c>
      <c r="M408" s="28" t="str">
        <f>IFERROR(VLOOKUP(C408,FÉRIAS!C:D,2,0),"")</f>
        <v/>
      </c>
      <c r="N408" s="23" t="str">
        <f>IFERROR(VLOOKUP(C408,Plan2!B:C,2,0),"")</f>
        <v/>
      </c>
    </row>
    <row r="409" spans="2:14" s="23" customFormat="1">
      <c r="B409" s="16">
        <f t="shared" si="14"/>
        <v>401</v>
      </c>
      <c r="C409" s="32">
        <v>2991</v>
      </c>
      <c r="D409" s="33" t="s">
        <v>277</v>
      </c>
      <c r="E409" s="16" t="str">
        <f>IFERROR(VLOOKUP(C409,SRA!B:T,8,0),"")</f>
        <v>CLT</v>
      </c>
      <c r="F409" s="22" t="s">
        <v>502</v>
      </c>
      <c r="G409" s="16" t="str">
        <f>IFERROR(VLOOKUP(C409,SRA!B:T,5,0),"")</f>
        <v>TEC. CONTABIL</v>
      </c>
      <c r="H409" s="12">
        <f>IFERROR(VLOOKUP(C409,SRA!B:T,18,0),"")</f>
        <v>1714.22</v>
      </c>
      <c r="I409" s="12">
        <f>IFERROR(VLOOKUP(C409,SRA!B:T,19,0),"")</f>
        <v>822.38</v>
      </c>
      <c r="J409" s="39">
        <f>IFERROR(VLOOKUP(C409,SETEMBRO!B:F,3,0),"0,00")</f>
        <v>2536.6</v>
      </c>
      <c r="K409" s="12">
        <f t="shared" si="13"/>
        <v>504.58999999999992</v>
      </c>
      <c r="L409" s="39">
        <f>IFERROR(VLOOKUP(C409,SETEMBRO!B:H,7,0),"0,00")</f>
        <v>2032.01</v>
      </c>
      <c r="M409" s="28" t="str">
        <f>IFERROR(VLOOKUP(C409,FÉRIAS!C:D,2,0),"")</f>
        <v/>
      </c>
      <c r="N409" s="23" t="str">
        <f>IFERROR(VLOOKUP(C409,Plan2!B:C,2,0),"")</f>
        <v/>
      </c>
    </row>
    <row r="410" spans="2:14" s="23" customFormat="1">
      <c r="B410" s="16">
        <f t="shared" si="14"/>
        <v>402</v>
      </c>
      <c r="C410" s="22">
        <v>2995</v>
      </c>
      <c r="D410" s="86" t="s">
        <v>278</v>
      </c>
      <c r="E410" s="16" t="str">
        <f>IFERROR(VLOOKUP(C410,SRA!B:T,8,0),"")</f>
        <v>CLT</v>
      </c>
      <c r="F410" s="22" t="s">
        <v>664</v>
      </c>
      <c r="G410" s="16" t="str">
        <f>IFERROR(VLOOKUP(C410,SRA!B:T,5,0),"")</f>
        <v>ANALISTA QUALI IND</v>
      </c>
      <c r="H410" s="12">
        <f>IFERROR(VLOOKUP(C410,SRA!B:T,18,0),"")</f>
        <v>5191.91</v>
      </c>
      <c r="I410" s="12">
        <f>IFERROR(VLOOKUP(C410,SRA!B:T,19,0),"")</f>
        <v>2312.9499999999998</v>
      </c>
      <c r="J410" s="39">
        <v>24756.09</v>
      </c>
      <c r="K410" s="12">
        <f t="shared" si="13"/>
        <v>7092.5499999999993</v>
      </c>
      <c r="L410" s="39">
        <v>17663.54</v>
      </c>
      <c r="M410" s="28" t="str">
        <f>IFERROR(VLOOKUP(C410,FÉRIAS!C:D,2,0),"")</f>
        <v/>
      </c>
      <c r="N410" s="23" t="str">
        <f>IFERROR(VLOOKUP(C410,Plan2!B:C,2,0),"")</f>
        <v/>
      </c>
    </row>
    <row r="411" spans="2:14" s="23" customFormat="1">
      <c r="B411" s="16">
        <f t="shared" si="14"/>
        <v>403</v>
      </c>
      <c r="C411" s="32">
        <v>2996</v>
      </c>
      <c r="D411" s="33" t="s">
        <v>279</v>
      </c>
      <c r="E411" s="16" t="str">
        <f>IFERROR(VLOOKUP(C411,SRA!B:T,8,0),"")</f>
        <v>CLT</v>
      </c>
      <c r="F411" s="22" t="s">
        <v>502</v>
      </c>
      <c r="G411" s="16" t="str">
        <f>IFERROR(VLOOKUP(C411,SRA!B:T,5,0),"")</f>
        <v>ANALISTA QUALI IND</v>
      </c>
      <c r="H411" s="12">
        <f>IFERROR(VLOOKUP(C411,SRA!B:T,18,0),"")</f>
        <v>5191.91</v>
      </c>
      <c r="I411" s="12">
        <f>IFERROR(VLOOKUP(C411,SRA!B:T,19,0),"")</f>
        <v>0</v>
      </c>
      <c r="J411" s="39">
        <f>IFERROR(VLOOKUP(C411,SETEMBRO!B:F,3,0),"0,00")</f>
        <v>5191.91</v>
      </c>
      <c r="K411" s="12">
        <f t="shared" si="13"/>
        <v>2182.54</v>
      </c>
      <c r="L411" s="39">
        <f>IFERROR(VLOOKUP(C411,SETEMBRO!B:H,7,0),"0,00")</f>
        <v>3009.37</v>
      </c>
      <c r="M411" s="28" t="str">
        <f>IFERROR(VLOOKUP(C411,FÉRIAS!C:D,2,0),"")</f>
        <v/>
      </c>
      <c r="N411" s="23" t="str">
        <f>IFERROR(VLOOKUP(C411,Plan2!B:C,2,0),"")</f>
        <v/>
      </c>
    </row>
    <row r="412" spans="2:14" s="23" customFormat="1">
      <c r="B412" s="16">
        <f t="shared" si="14"/>
        <v>404</v>
      </c>
      <c r="C412" s="22">
        <v>2997</v>
      </c>
      <c r="D412" s="86" t="s">
        <v>280</v>
      </c>
      <c r="E412" s="16" t="str">
        <f>IFERROR(VLOOKUP(C412,SRA!B:T,8,0),"")</f>
        <v>CLT</v>
      </c>
      <c r="F412" s="22" t="s">
        <v>664</v>
      </c>
      <c r="G412" s="16" t="str">
        <f>IFERROR(VLOOKUP(C412,SRA!B:T,5,0),"")</f>
        <v>ANALISTA QUALI IND</v>
      </c>
      <c r="H412" s="12">
        <f>IFERROR(VLOOKUP(C412,SRA!B:T,18,0),"")</f>
        <v>5191.91</v>
      </c>
      <c r="I412" s="12">
        <f>IFERROR(VLOOKUP(C412,SRA!B:T,19,0),"")</f>
        <v>0</v>
      </c>
      <c r="J412" s="39">
        <v>11752.66</v>
      </c>
      <c r="K412" s="12">
        <f t="shared" si="13"/>
        <v>6805.8099999999995</v>
      </c>
      <c r="L412" s="39">
        <v>4946.8500000000004</v>
      </c>
      <c r="M412" s="28" t="str">
        <f>IFERROR(VLOOKUP(C412,FÉRIAS!C:D,2,0),"")</f>
        <v/>
      </c>
      <c r="N412" s="23" t="str">
        <f>IFERROR(VLOOKUP(C412,Plan2!B:C,2,0),"")</f>
        <v/>
      </c>
    </row>
    <row r="413" spans="2:14" s="23" customFormat="1">
      <c r="B413" s="16">
        <f t="shared" si="14"/>
        <v>405</v>
      </c>
      <c r="C413" s="32">
        <v>2998</v>
      </c>
      <c r="D413" s="33" t="s">
        <v>281</v>
      </c>
      <c r="E413" s="16" t="str">
        <f>IFERROR(VLOOKUP(C413,SRA!B:T,8,0),"")</f>
        <v>CLT</v>
      </c>
      <c r="F413" s="22" t="s">
        <v>502</v>
      </c>
      <c r="G413" s="16" t="str">
        <f>IFERROR(VLOOKUP(C413,SRA!B:T,5,0),"")</f>
        <v>ANALISTA QUALI IND</v>
      </c>
      <c r="H413" s="12">
        <f>IFERROR(VLOOKUP(C413,SRA!B:T,18,0),"")</f>
        <v>5191.91</v>
      </c>
      <c r="I413" s="12">
        <f>IFERROR(VLOOKUP(C413,SRA!B:T,19,0),"")</f>
        <v>6657.79</v>
      </c>
      <c r="J413" s="39">
        <f>IFERROR(VLOOKUP(C413,SETEMBRO!B:F,3,0),"0,00")</f>
        <v>12151.08</v>
      </c>
      <c r="K413" s="12">
        <f t="shared" si="13"/>
        <v>4766.01</v>
      </c>
      <c r="L413" s="39">
        <f>IFERROR(VLOOKUP(C413,SETEMBRO!B:H,7,0),"0,00")</f>
        <v>7385.07</v>
      </c>
      <c r="M413" s="28" t="str">
        <f>IFERROR(VLOOKUP(C413,FÉRIAS!C:D,2,0),"")</f>
        <v/>
      </c>
      <c r="N413" s="23" t="str">
        <f>IFERROR(VLOOKUP(C413,Plan2!B:C,2,0),"")</f>
        <v/>
      </c>
    </row>
    <row r="414" spans="2:14" s="23" customFormat="1">
      <c r="B414" s="16">
        <f t="shared" si="14"/>
        <v>406</v>
      </c>
      <c r="C414" s="32">
        <v>3003</v>
      </c>
      <c r="D414" s="33" t="s">
        <v>282</v>
      </c>
      <c r="E414" s="16" t="str">
        <f>IFERROR(VLOOKUP(C414,SRA!B:T,8,0),"")</f>
        <v>CLT</v>
      </c>
      <c r="F414" s="22" t="s">
        <v>502</v>
      </c>
      <c r="G414" s="16" t="str">
        <f>IFERROR(VLOOKUP(C414,SRA!B:T,5,0),"")</f>
        <v>ANALISTA CONTABIL</v>
      </c>
      <c r="H414" s="12">
        <f>IFERROR(VLOOKUP(C414,SRA!B:T,18,0),"")</f>
        <v>2982.55</v>
      </c>
      <c r="I414" s="12">
        <f>IFERROR(VLOOKUP(C414,SRA!B:T,19,0),"")</f>
        <v>822.38</v>
      </c>
      <c r="J414" s="39">
        <f>IFERROR(VLOOKUP(C414,SETEMBRO!B:F,3,0),"0,00")</f>
        <v>3892.98</v>
      </c>
      <c r="K414" s="12">
        <f t="shared" si="13"/>
        <v>996.67999999999984</v>
      </c>
      <c r="L414" s="39">
        <f>IFERROR(VLOOKUP(C414,SETEMBRO!B:H,7,0),"0,00")</f>
        <v>2896.3</v>
      </c>
      <c r="M414" s="28" t="str">
        <f>IFERROR(VLOOKUP(C414,FÉRIAS!C:D,2,0),"")</f>
        <v/>
      </c>
      <c r="N414" s="23" t="str">
        <f>IFERROR(VLOOKUP(C414,Plan2!B:C,2,0),"")</f>
        <v/>
      </c>
    </row>
    <row r="415" spans="2:14" s="23" customFormat="1">
      <c r="B415" s="16">
        <f t="shared" si="14"/>
        <v>407</v>
      </c>
      <c r="C415" s="32">
        <v>3004</v>
      </c>
      <c r="D415" s="33" t="s">
        <v>283</v>
      </c>
      <c r="E415" s="16" t="str">
        <f>IFERROR(VLOOKUP(C415,SRA!B:T,8,0),"")</f>
        <v>CLT</v>
      </c>
      <c r="F415" s="22" t="s">
        <v>502</v>
      </c>
      <c r="G415" s="16" t="str">
        <f>IFERROR(VLOOKUP(C415,SRA!B:T,5,0),"")</f>
        <v>ANALISTA CONTABIL</v>
      </c>
      <c r="H415" s="12">
        <f>IFERROR(VLOOKUP(C415,SRA!B:T,18,0),"")</f>
        <v>2982.55</v>
      </c>
      <c r="I415" s="12">
        <f>IFERROR(VLOOKUP(C415,SRA!B:T,19,0),"")</f>
        <v>822.38</v>
      </c>
      <c r="J415" s="39">
        <f>IFERROR(VLOOKUP(C415,SETEMBRO!B:F,3,0),"0,00")</f>
        <v>3804.93</v>
      </c>
      <c r="K415" s="12">
        <f t="shared" si="13"/>
        <v>642.94999999999982</v>
      </c>
      <c r="L415" s="39">
        <f>IFERROR(VLOOKUP(C415,SETEMBRO!B:H,7,0),"0,00")</f>
        <v>3161.98</v>
      </c>
      <c r="M415" s="28" t="str">
        <f>IFERROR(VLOOKUP(C415,FÉRIAS!C:D,2,0),"")</f>
        <v/>
      </c>
      <c r="N415" s="23" t="str">
        <f>IFERROR(VLOOKUP(C415,Plan2!B:C,2,0),"")</f>
        <v/>
      </c>
    </row>
    <row r="416" spans="2:14" s="23" customFormat="1">
      <c r="B416" s="16">
        <f t="shared" si="14"/>
        <v>408</v>
      </c>
      <c r="C416" s="32">
        <v>3012</v>
      </c>
      <c r="D416" s="33" t="s">
        <v>284</v>
      </c>
      <c r="E416" s="16" t="str">
        <f>IFERROR(VLOOKUP(C416,SRA!B:T,8,0),"")</f>
        <v>CLT</v>
      </c>
      <c r="F416" s="22" t="s">
        <v>502</v>
      </c>
      <c r="G416" s="16" t="str">
        <f>IFERROR(VLOOKUP(C416,SRA!B:T,5,0),"")</f>
        <v>TEC.EM QUALIDADE IND</v>
      </c>
      <c r="H416" s="12">
        <f>IFERROR(VLOOKUP(C416,SRA!B:T,18,0),"")</f>
        <v>1714.22</v>
      </c>
      <c r="I416" s="12">
        <f>IFERROR(VLOOKUP(C416,SRA!B:T,19,0),"")</f>
        <v>0</v>
      </c>
      <c r="J416" s="39">
        <f>IFERROR(VLOOKUP(C416,SETEMBRO!B:F,3,0),"0,00")</f>
        <v>1714.22</v>
      </c>
      <c r="K416" s="12">
        <f t="shared" si="13"/>
        <v>243.76</v>
      </c>
      <c r="L416" s="39">
        <f>IFERROR(VLOOKUP(C416,SETEMBRO!B:H,7,0),"0,00")</f>
        <v>1470.46</v>
      </c>
      <c r="M416" s="28" t="str">
        <f>IFERROR(VLOOKUP(C416,FÉRIAS!C:D,2,0),"")</f>
        <v/>
      </c>
      <c r="N416" s="23" t="str">
        <f>IFERROR(VLOOKUP(C416,Plan2!B:C,2,0),"")</f>
        <v/>
      </c>
    </row>
    <row r="417" spans="2:14" s="23" customFormat="1">
      <c r="B417" s="16">
        <f t="shared" si="14"/>
        <v>409</v>
      </c>
      <c r="C417" s="32">
        <v>3015</v>
      </c>
      <c r="D417" s="33" t="s">
        <v>285</v>
      </c>
      <c r="E417" s="16" t="str">
        <f>IFERROR(VLOOKUP(C417,SRA!B:T,8,0),"")</f>
        <v>CLT</v>
      </c>
      <c r="F417" s="22" t="s">
        <v>502</v>
      </c>
      <c r="G417" s="16" t="str">
        <f>IFERROR(VLOOKUP(C417,SRA!B:T,5,0),"")</f>
        <v>TEC.EM QUALIDADE IND</v>
      </c>
      <c r="H417" s="12">
        <f>IFERROR(VLOOKUP(C417,SRA!B:T,18,0),"")</f>
        <v>1714.22</v>
      </c>
      <c r="I417" s="12">
        <f>IFERROR(VLOOKUP(C417,SRA!B:T,19,0),"")</f>
        <v>0</v>
      </c>
      <c r="J417" s="39">
        <f>IFERROR(VLOOKUP(C417,SETEMBRO!B:F,3,0),"0,00")</f>
        <v>1714.22</v>
      </c>
      <c r="K417" s="12">
        <f t="shared" si="13"/>
        <v>257.95000000000005</v>
      </c>
      <c r="L417" s="39">
        <f>IFERROR(VLOOKUP(C417,SETEMBRO!B:H,7,0),"0,00")</f>
        <v>1456.27</v>
      </c>
      <c r="M417" s="28" t="str">
        <f>IFERROR(VLOOKUP(C417,FÉRIAS!C:D,2,0),"")</f>
        <v/>
      </c>
      <c r="N417" s="23" t="str">
        <f>IFERROR(VLOOKUP(C417,Plan2!B:C,2,0),"")</f>
        <v/>
      </c>
    </row>
    <row r="418" spans="2:14" s="23" customFormat="1">
      <c r="B418" s="16">
        <f t="shared" si="14"/>
        <v>410</v>
      </c>
      <c r="C418" s="32">
        <v>3016</v>
      </c>
      <c r="D418" s="33" t="s">
        <v>286</v>
      </c>
      <c r="E418" s="16" t="str">
        <f>IFERROR(VLOOKUP(C418,SRA!B:T,8,0),"")</f>
        <v>CLT</v>
      </c>
      <c r="F418" s="22" t="s">
        <v>502</v>
      </c>
      <c r="G418" s="16" t="str">
        <f>IFERROR(VLOOKUP(C418,SRA!B:T,5,0),"")</f>
        <v>TEC.EM QUALIDADE IND</v>
      </c>
      <c r="H418" s="12">
        <f>IFERROR(VLOOKUP(C418,SRA!B:T,18,0),"")</f>
        <v>1714.22</v>
      </c>
      <c r="I418" s="12">
        <f>IFERROR(VLOOKUP(C418,SRA!B:T,19,0),"")</f>
        <v>0</v>
      </c>
      <c r="J418" s="39">
        <f>IFERROR(VLOOKUP(C418,SETEMBRO!B:F,3,0),"0,00")</f>
        <v>2015.6</v>
      </c>
      <c r="K418" s="12">
        <f t="shared" si="13"/>
        <v>788.90999999999985</v>
      </c>
      <c r="L418" s="39">
        <f>IFERROR(VLOOKUP(C418,SETEMBRO!B:H,7,0),"0,00")</f>
        <v>1226.69</v>
      </c>
      <c r="M418" s="28" t="str">
        <f>IFERROR(VLOOKUP(C418,FÉRIAS!C:D,2,0),"")</f>
        <v/>
      </c>
      <c r="N418" s="23" t="str">
        <f>IFERROR(VLOOKUP(C418,Plan2!B:C,2,0),"")</f>
        <v/>
      </c>
    </row>
    <row r="419" spans="2:14" s="23" customFormat="1">
      <c r="B419" s="16">
        <f t="shared" si="14"/>
        <v>411</v>
      </c>
      <c r="C419" s="32">
        <v>3019</v>
      </c>
      <c r="D419" s="33" t="s">
        <v>287</v>
      </c>
      <c r="E419" s="16" t="str">
        <f>IFERROR(VLOOKUP(C419,SRA!B:T,8,0),"")</f>
        <v>CLT</v>
      </c>
      <c r="F419" s="22" t="s">
        <v>502</v>
      </c>
      <c r="G419" s="16" t="str">
        <f>IFERROR(VLOOKUP(C419,SRA!B:T,5,0),"")</f>
        <v>TEC.EM QUALIDADE IND</v>
      </c>
      <c r="H419" s="12">
        <f>IFERROR(VLOOKUP(C419,SRA!B:T,18,0),"")</f>
        <v>1714.22</v>
      </c>
      <c r="I419" s="12">
        <f>IFERROR(VLOOKUP(C419,SRA!B:T,19,0),"")</f>
        <v>0</v>
      </c>
      <c r="J419" s="39">
        <f>IFERROR(VLOOKUP(C419,SETEMBRO!B:F,3,0),"0,00")</f>
        <v>2015.6</v>
      </c>
      <c r="K419" s="12">
        <f t="shared" si="13"/>
        <v>367.75</v>
      </c>
      <c r="L419" s="39">
        <f>IFERROR(VLOOKUP(C419,SETEMBRO!B:H,7,0),"0,00")</f>
        <v>1647.85</v>
      </c>
      <c r="M419" s="28" t="str">
        <f>IFERROR(VLOOKUP(C419,FÉRIAS!C:D,2,0),"")</f>
        <v/>
      </c>
      <c r="N419" s="23" t="str">
        <f>IFERROR(VLOOKUP(C419,Plan2!B:C,2,0),"")</f>
        <v/>
      </c>
    </row>
    <row r="420" spans="2:14" s="23" customFormat="1">
      <c r="B420" s="16">
        <f t="shared" si="14"/>
        <v>412</v>
      </c>
      <c r="C420" s="22">
        <v>3020</v>
      </c>
      <c r="D420" s="86" t="s">
        <v>288</v>
      </c>
      <c r="E420" s="16" t="str">
        <f>IFERROR(VLOOKUP(C420,SRA!B:T,8,0),"")</f>
        <v>CLT</v>
      </c>
      <c r="F420" s="22" t="s">
        <v>664</v>
      </c>
      <c r="G420" s="16" t="str">
        <f>IFERROR(VLOOKUP(C420,SRA!B:T,5,0),"")</f>
        <v>TEC. EM ADM. E FIN.</v>
      </c>
      <c r="H420" s="12">
        <f>IFERROR(VLOOKUP(C420,SRA!B:T,18,0),"")</f>
        <v>1714.22</v>
      </c>
      <c r="I420" s="12">
        <f>IFERROR(VLOOKUP(C420,SRA!B:T,19,0),"")</f>
        <v>0</v>
      </c>
      <c r="J420" s="39">
        <v>2517.9499999999998</v>
      </c>
      <c r="K420" s="12">
        <f t="shared" si="13"/>
        <v>973.09999999999991</v>
      </c>
      <c r="L420" s="39">
        <v>1544.85</v>
      </c>
      <c r="M420" s="28" t="str">
        <f>IFERROR(VLOOKUP(C420,FÉRIAS!C:D,2,0),"")</f>
        <v/>
      </c>
      <c r="N420" s="23" t="str">
        <f>IFERROR(VLOOKUP(C420,Plan2!B:C,2,0),"")</f>
        <v/>
      </c>
    </row>
    <row r="421" spans="2:14" s="23" customFormat="1">
      <c r="B421" s="16">
        <f t="shared" si="14"/>
        <v>413</v>
      </c>
      <c r="C421" s="32">
        <v>3023</v>
      </c>
      <c r="D421" s="33" t="s">
        <v>418</v>
      </c>
      <c r="E421" s="16" t="str">
        <f>IFERROR(VLOOKUP(C421,SRA!B:T,8,0),"")</f>
        <v>CLT</v>
      </c>
      <c r="F421" s="22" t="s">
        <v>502</v>
      </c>
      <c r="G421" s="16" t="str">
        <f>IFERROR(VLOOKUP(C421,SRA!B:T,5,0),"")</f>
        <v>ANA ASS FARMACEUTICA</v>
      </c>
      <c r="H421" s="12">
        <f>IFERROR(VLOOKUP(C421,SRA!B:T,18,0),"")</f>
        <v>3806.6</v>
      </c>
      <c r="I421" s="12">
        <f>IFERROR(VLOOKUP(C421,SRA!B:T,19,0),"")</f>
        <v>0</v>
      </c>
      <c r="J421" s="39">
        <f>IFERROR(VLOOKUP(C421,SETEMBRO!B:F,3,0),"0,00")</f>
        <v>4107.9799999999996</v>
      </c>
      <c r="K421" s="12">
        <f t="shared" si="13"/>
        <v>603.08999999999924</v>
      </c>
      <c r="L421" s="39">
        <f>IFERROR(VLOOKUP(C421,SETEMBRO!B:H,7,0),"0,00")</f>
        <v>3504.8900000000003</v>
      </c>
      <c r="M421" s="28" t="str">
        <f>IFERROR(VLOOKUP(C421,FÉRIAS!C:D,2,0),"")</f>
        <v/>
      </c>
      <c r="N421" s="23" t="str">
        <f>IFERROR(VLOOKUP(C421,Plan2!B:C,2,0),"")</f>
        <v/>
      </c>
    </row>
    <row r="422" spans="2:14" s="23" customFormat="1">
      <c r="B422" s="16">
        <f t="shared" si="14"/>
        <v>414</v>
      </c>
      <c r="C422" s="32">
        <v>3025</v>
      </c>
      <c r="D422" s="33" t="s">
        <v>455</v>
      </c>
      <c r="E422" s="16" t="str">
        <f>IFERROR(VLOOKUP(C422,SRA!B:T,8,0),"")</f>
        <v>CLT</v>
      </c>
      <c r="F422" s="22" t="s">
        <v>502</v>
      </c>
      <c r="G422" s="16" t="str">
        <f>IFERROR(VLOOKUP(C422,SRA!B:T,5,0),"")</f>
        <v>ANA ASS FARMACEUTICA</v>
      </c>
      <c r="H422" s="12">
        <f>IFERROR(VLOOKUP(C422,SRA!B:T,18,0),"")</f>
        <v>3806.6</v>
      </c>
      <c r="I422" s="12">
        <f>IFERROR(VLOOKUP(C422,SRA!B:T,19,0),"")</f>
        <v>0</v>
      </c>
      <c r="J422" s="39">
        <f>IFERROR(VLOOKUP(C422,SETEMBRO!B:F,3,0),"0,00")</f>
        <v>4107.9799999999996</v>
      </c>
      <c r="K422" s="12">
        <f t="shared" si="13"/>
        <v>1751.0599999999995</v>
      </c>
      <c r="L422" s="39">
        <f>IFERROR(VLOOKUP(C422,SETEMBRO!B:H,7,0),"0,00")</f>
        <v>2356.92</v>
      </c>
      <c r="M422" s="28" t="str">
        <f>IFERROR(VLOOKUP(C422,FÉRIAS!C:D,2,0),"")</f>
        <v/>
      </c>
      <c r="N422" s="23" t="str">
        <f>IFERROR(VLOOKUP(C422,Plan2!B:C,2,0),"")</f>
        <v/>
      </c>
    </row>
    <row r="423" spans="2:14" s="23" customFormat="1">
      <c r="B423" s="16">
        <f t="shared" si="14"/>
        <v>415</v>
      </c>
      <c r="C423" s="32">
        <v>3027</v>
      </c>
      <c r="D423" s="33" t="s">
        <v>289</v>
      </c>
      <c r="E423" s="16" t="str">
        <f>IFERROR(VLOOKUP(C423,SRA!B:T,8,0),"")</f>
        <v>CLT</v>
      </c>
      <c r="F423" s="22" t="s">
        <v>502</v>
      </c>
      <c r="G423" s="16" t="str">
        <f>IFERROR(VLOOKUP(C423,SRA!B:T,5,0),"")</f>
        <v>ANA ASS FARMACEUTICA</v>
      </c>
      <c r="H423" s="12">
        <f>IFERROR(VLOOKUP(C423,SRA!B:T,18,0),"")</f>
        <v>3806.6</v>
      </c>
      <c r="I423" s="12">
        <f>IFERROR(VLOOKUP(C423,SRA!B:T,19,0),"")</f>
        <v>0</v>
      </c>
      <c r="J423" s="39">
        <f>IFERROR(VLOOKUP(C423,SETEMBRO!B:F,3,0),"0,00")</f>
        <v>4107.9799999999996</v>
      </c>
      <c r="K423" s="12">
        <f t="shared" si="13"/>
        <v>957.36999999999989</v>
      </c>
      <c r="L423" s="39">
        <f>IFERROR(VLOOKUP(C423,SETEMBRO!B:H,7,0),"0,00")</f>
        <v>3150.6099999999997</v>
      </c>
      <c r="M423" s="28" t="str">
        <f>IFERROR(VLOOKUP(C423,FÉRIAS!C:D,2,0),"")</f>
        <v/>
      </c>
      <c r="N423" s="23" t="str">
        <f>IFERROR(VLOOKUP(C423,Plan2!B:C,2,0),"")</f>
        <v/>
      </c>
    </row>
    <row r="424" spans="2:14" s="23" customFormat="1">
      <c r="B424" s="16">
        <f t="shared" si="14"/>
        <v>416</v>
      </c>
      <c r="C424" s="22">
        <v>3028</v>
      </c>
      <c r="D424" s="86" t="s">
        <v>290</v>
      </c>
      <c r="E424" s="16" t="str">
        <f>IFERROR(VLOOKUP(C424,SRA!B:T,8,0),"")</f>
        <v>CLT</v>
      </c>
      <c r="F424" s="22" t="s">
        <v>664</v>
      </c>
      <c r="G424" s="16" t="str">
        <f>IFERROR(VLOOKUP(C424,SRA!B:T,5,0),"")</f>
        <v>ANALISTA QUALI IND</v>
      </c>
      <c r="H424" s="12">
        <f>IFERROR(VLOOKUP(C424,SRA!B:T,18,0),"")</f>
        <v>5191.91</v>
      </c>
      <c r="I424" s="12">
        <f>IFERROR(VLOOKUP(C424,SRA!B:T,19,0),"")</f>
        <v>2312.9499999999998</v>
      </c>
      <c r="J424" s="39">
        <v>14796.72</v>
      </c>
      <c r="K424" s="12">
        <f t="shared" si="13"/>
        <v>5842.58</v>
      </c>
      <c r="L424" s="39">
        <v>8954.14</v>
      </c>
      <c r="M424" s="28" t="str">
        <f>IFERROR(VLOOKUP(C424,FÉRIAS!C:D,2,0),"")</f>
        <v/>
      </c>
      <c r="N424" s="23" t="str">
        <f>IFERROR(VLOOKUP(C424,Plan2!B:C,2,0),"")</f>
        <v/>
      </c>
    </row>
    <row r="425" spans="2:14" s="23" customFormat="1">
      <c r="B425" s="16">
        <f t="shared" si="14"/>
        <v>417</v>
      </c>
      <c r="C425" s="32">
        <v>3029</v>
      </c>
      <c r="D425" s="33" t="s">
        <v>453</v>
      </c>
      <c r="E425" s="16" t="str">
        <f>IFERROR(VLOOKUP(C425,SRA!B:T,8,0),"")</f>
        <v>CLT</v>
      </c>
      <c r="F425" s="22" t="s">
        <v>502</v>
      </c>
      <c r="G425" s="16" t="str">
        <f>IFERROR(VLOOKUP(C425,SRA!B:T,5,0),"")</f>
        <v>ANA ASS FARMACEUTICA</v>
      </c>
      <c r="H425" s="12">
        <f>IFERROR(VLOOKUP(C425,SRA!B:T,18,0),"")</f>
        <v>3806.6</v>
      </c>
      <c r="I425" s="12">
        <f>IFERROR(VLOOKUP(C425,SRA!B:T,19,0),"")</f>
        <v>0</v>
      </c>
      <c r="J425" s="39">
        <f>IFERROR(VLOOKUP(C425,SETEMBRO!B:F,3,0),"0,00")</f>
        <v>3806.6</v>
      </c>
      <c r="K425" s="12">
        <f t="shared" si="13"/>
        <v>534.38999999999987</v>
      </c>
      <c r="L425" s="39">
        <f>IFERROR(VLOOKUP(C425,SETEMBRO!B:H,7,0),"0,00")</f>
        <v>3272.21</v>
      </c>
      <c r="M425" s="28" t="str">
        <f>IFERROR(VLOOKUP(C425,FÉRIAS!C:D,2,0),"")</f>
        <v/>
      </c>
      <c r="N425" s="23" t="str">
        <f>IFERROR(VLOOKUP(C425,Plan2!B:C,2,0),"")</f>
        <v/>
      </c>
    </row>
    <row r="426" spans="2:14" s="23" customFormat="1">
      <c r="B426" s="16">
        <f t="shared" si="14"/>
        <v>418</v>
      </c>
      <c r="C426" s="32">
        <v>3031</v>
      </c>
      <c r="D426" s="33" t="s">
        <v>291</v>
      </c>
      <c r="E426" s="16" t="str">
        <f>IFERROR(VLOOKUP(C426,SRA!B:T,8,0),"")</f>
        <v>CLT</v>
      </c>
      <c r="F426" s="22" t="s">
        <v>502</v>
      </c>
      <c r="G426" s="16" t="str">
        <f>IFERROR(VLOOKUP(C426,SRA!B:T,5,0),"")</f>
        <v>MEDICO DO TRABALHO</v>
      </c>
      <c r="H426" s="12">
        <f>IFERROR(VLOOKUP(C426,SRA!B:T,18,0),"")</f>
        <v>5905.32</v>
      </c>
      <c r="I426" s="12">
        <f>IFERROR(VLOOKUP(C426,SRA!B:T,19,0),"")</f>
        <v>0</v>
      </c>
      <c r="J426" s="39">
        <f>IFERROR(VLOOKUP(C426,SETEMBRO!B:F,3,0),"0,00")</f>
        <v>6909.13</v>
      </c>
      <c r="K426" s="12">
        <f t="shared" si="13"/>
        <v>1558.0600000000004</v>
      </c>
      <c r="L426" s="39">
        <f>IFERROR(VLOOKUP(C426,SETEMBRO!B:H,7,0),"0,00")</f>
        <v>5351.07</v>
      </c>
      <c r="M426" s="28" t="str">
        <f>IFERROR(VLOOKUP(C426,FÉRIAS!C:D,2,0),"")</f>
        <v/>
      </c>
      <c r="N426" s="23" t="str">
        <f>IFERROR(VLOOKUP(C426,Plan2!B:C,2,0),"")</f>
        <v/>
      </c>
    </row>
    <row r="427" spans="2:14" s="23" customFormat="1">
      <c r="B427" s="16">
        <f t="shared" si="14"/>
        <v>419</v>
      </c>
      <c r="C427" s="32">
        <v>3032</v>
      </c>
      <c r="D427" s="33" t="s">
        <v>396</v>
      </c>
      <c r="E427" s="16" t="str">
        <f>IFERROR(VLOOKUP(C427,SRA!B:T,8,0),"")</f>
        <v>CLT</v>
      </c>
      <c r="F427" s="22" t="s">
        <v>502</v>
      </c>
      <c r="G427" s="16" t="str">
        <f>IFERROR(VLOOKUP(C427,SRA!B:T,5,0),"")</f>
        <v>ANA ASS FARMACEUTICA</v>
      </c>
      <c r="H427" s="12">
        <f>IFERROR(VLOOKUP(C427,SRA!B:T,18,0),"")</f>
        <v>3806.6</v>
      </c>
      <c r="I427" s="12">
        <f>IFERROR(VLOOKUP(C427,SRA!B:T,19,0),"")</f>
        <v>0</v>
      </c>
      <c r="J427" s="39">
        <f>IFERROR(VLOOKUP(C427,SETEMBRO!B:F,3,0),"0,00")</f>
        <v>3806.6</v>
      </c>
      <c r="K427" s="12">
        <f t="shared" si="13"/>
        <v>534.00999999999976</v>
      </c>
      <c r="L427" s="39">
        <f>IFERROR(VLOOKUP(C427,SETEMBRO!B:H,7,0),"0,00")</f>
        <v>3272.59</v>
      </c>
      <c r="M427" s="28" t="str">
        <f>IFERROR(VLOOKUP(C427,FÉRIAS!C:D,2,0),"")</f>
        <v/>
      </c>
      <c r="N427" s="23" t="str">
        <f>IFERROR(VLOOKUP(C427,Plan2!B:C,2,0),"")</f>
        <v/>
      </c>
    </row>
    <row r="428" spans="2:14" s="23" customFormat="1">
      <c r="B428" s="16">
        <f t="shared" si="14"/>
        <v>420</v>
      </c>
      <c r="C428" s="32">
        <v>3036</v>
      </c>
      <c r="D428" s="33" t="s">
        <v>292</v>
      </c>
      <c r="E428" s="16" t="str">
        <f>IFERROR(VLOOKUP(C428,SRA!B:T,8,0),"")</f>
        <v>CLT</v>
      </c>
      <c r="F428" s="22" t="s">
        <v>502</v>
      </c>
      <c r="G428" s="16" t="str">
        <f>IFERROR(VLOOKUP(C428,SRA!B:T,5,0),"")</f>
        <v>TEC.EM QUALIDADE IND</v>
      </c>
      <c r="H428" s="12">
        <f>IFERROR(VLOOKUP(C428,SRA!B:T,18,0),"")</f>
        <v>1714.22</v>
      </c>
      <c r="I428" s="12">
        <f>IFERROR(VLOOKUP(C428,SRA!B:T,19,0),"")</f>
        <v>0</v>
      </c>
      <c r="J428" s="39">
        <f>IFERROR(VLOOKUP(C428,SETEMBRO!B:F,3,0),"0,00")</f>
        <v>2096.14</v>
      </c>
      <c r="K428" s="12">
        <f t="shared" si="13"/>
        <v>153.09999999999991</v>
      </c>
      <c r="L428" s="39">
        <f>IFERROR(VLOOKUP(C428,SETEMBRO!B:H,7,0),"0,00")</f>
        <v>1943.04</v>
      </c>
      <c r="M428" s="28" t="str">
        <f>IFERROR(VLOOKUP(C428,FÉRIAS!C:D,2,0),"")</f>
        <v/>
      </c>
      <c r="N428" s="23" t="str">
        <f>IFERROR(VLOOKUP(C428,Plan2!B:C,2,0),"")</f>
        <v/>
      </c>
    </row>
    <row r="429" spans="2:14" s="23" customFormat="1">
      <c r="B429" s="16">
        <f t="shared" si="14"/>
        <v>421</v>
      </c>
      <c r="C429" s="32">
        <v>3037</v>
      </c>
      <c r="D429" s="33" t="s">
        <v>293</v>
      </c>
      <c r="E429" s="16" t="str">
        <f>IFERROR(VLOOKUP(C429,SRA!B:T,8,0),"")</f>
        <v>CLT</v>
      </c>
      <c r="F429" s="22" t="s">
        <v>502</v>
      </c>
      <c r="G429" s="16" t="str">
        <f>IFERROR(VLOOKUP(C429,SRA!B:T,5,0),"")</f>
        <v>AUX. LABORATORIO</v>
      </c>
      <c r="H429" s="12">
        <f>IFERROR(VLOOKUP(C429,SRA!B:T,18,0),"")</f>
        <v>1169.46</v>
      </c>
      <c r="I429" s="12">
        <f>IFERROR(VLOOKUP(C429,SRA!B:T,19,0),"")</f>
        <v>0</v>
      </c>
      <c r="J429" s="39">
        <f>IFERROR(VLOOKUP(C429,SETEMBRO!B:F,3,0),"0,00")</f>
        <v>1212</v>
      </c>
      <c r="K429" s="12">
        <f t="shared" si="13"/>
        <v>253.86</v>
      </c>
      <c r="L429" s="39">
        <f>IFERROR(VLOOKUP(C429,SETEMBRO!B:H,7,0),"0,00")</f>
        <v>958.14</v>
      </c>
      <c r="M429" s="28" t="str">
        <f>IFERROR(VLOOKUP(C429,FÉRIAS!C:D,2,0),"")</f>
        <v/>
      </c>
      <c r="N429" s="23" t="str">
        <f>IFERROR(VLOOKUP(C429,Plan2!B:C,2,0),"")</f>
        <v/>
      </c>
    </row>
    <row r="430" spans="2:14" s="23" customFormat="1">
      <c r="B430" s="16">
        <f t="shared" si="14"/>
        <v>422</v>
      </c>
      <c r="C430" s="32">
        <v>3039</v>
      </c>
      <c r="D430" s="33" t="s">
        <v>294</v>
      </c>
      <c r="E430" s="16" t="str">
        <f>IFERROR(VLOOKUP(C430,SRA!B:T,8,0),"")</f>
        <v>CLT</v>
      </c>
      <c r="F430" s="22" t="s">
        <v>531</v>
      </c>
      <c r="G430" s="16" t="str">
        <f>IFERROR(VLOOKUP(C430,SRA!B:T,5,0),"")</f>
        <v>TEC. EM OPTICA</v>
      </c>
      <c r="H430" s="12">
        <f>IFERROR(VLOOKUP(C430,SRA!B:T,18,0),"")</f>
        <v>1714.22</v>
      </c>
      <c r="I430" s="12">
        <f>IFERROR(VLOOKUP(C430,SRA!B:T,19,0),"")</f>
        <v>0</v>
      </c>
      <c r="J430" s="39">
        <f>IFERROR(VLOOKUP(C430,SETEMBRO!B:F,3,0),"0,00")</f>
        <v>2511.6999999999998</v>
      </c>
      <c r="K430" s="12">
        <f t="shared" si="13"/>
        <v>2511.6999999999998</v>
      </c>
      <c r="L430" s="39">
        <f>IFERROR(VLOOKUP(C430,SETEMBRO!B:H,7,0),"0,00")</f>
        <v>0</v>
      </c>
      <c r="M430" s="28" t="str">
        <f>IFERROR(VLOOKUP(C430,FÉRIAS!C:D,2,0),"")</f>
        <v/>
      </c>
      <c r="N430" s="23" t="str">
        <f>IFERROR(VLOOKUP(C430,Plan2!B:C,2,0),"")</f>
        <v>CARLOS FREDERICO DOS SANTOS</v>
      </c>
    </row>
    <row r="431" spans="2:14" s="23" customFormat="1">
      <c r="B431" s="16">
        <f t="shared" si="14"/>
        <v>423</v>
      </c>
      <c r="C431" s="32">
        <v>3040</v>
      </c>
      <c r="D431" s="33" t="s">
        <v>295</v>
      </c>
      <c r="E431" s="16" t="str">
        <f>IFERROR(VLOOKUP(C431,SRA!B:T,8,0),"")</f>
        <v>CLT</v>
      </c>
      <c r="F431" s="22" t="s">
        <v>502</v>
      </c>
      <c r="G431" s="16" t="str">
        <f>IFERROR(VLOOKUP(C431,SRA!B:T,5,0),"")</f>
        <v>TEC. EM OPTICA</v>
      </c>
      <c r="H431" s="12">
        <f>IFERROR(VLOOKUP(C431,SRA!B:T,18,0),"")</f>
        <v>1714.22</v>
      </c>
      <c r="I431" s="12">
        <f>IFERROR(VLOOKUP(C431,SRA!B:T,19,0),"")</f>
        <v>0</v>
      </c>
      <c r="J431" s="39">
        <f>IFERROR(VLOOKUP(C431,SETEMBRO!B:F,3,0),"0,00")</f>
        <v>2275.4</v>
      </c>
      <c r="K431" s="12">
        <f t="shared" si="13"/>
        <v>1007.44</v>
      </c>
      <c r="L431" s="39">
        <f>IFERROR(VLOOKUP(C431,SETEMBRO!B:H,7,0),"0,00")</f>
        <v>1267.96</v>
      </c>
      <c r="M431" s="28" t="str">
        <f>IFERROR(VLOOKUP(C431,FÉRIAS!C:D,2,0),"")</f>
        <v/>
      </c>
      <c r="N431" s="23" t="str">
        <f>IFERROR(VLOOKUP(C431,Plan2!B:C,2,0),"")</f>
        <v/>
      </c>
    </row>
    <row r="432" spans="2:14" s="23" customFormat="1">
      <c r="B432" s="16">
        <f t="shared" si="14"/>
        <v>424</v>
      </c>
      <c r="C432" s="32">
        <v>3044</v>
      </c>
      <c r="D432" s="33" t="s">
        <v>405</v>
      </c>
      <c r="E432" s="16" t="str">
        <f>IFERROR(VLOOKUP(C432,SRA!B:T,8,0),"")</f>
        <v>CLT</v>
      </c>
      <c r="F432" s="22" t="s">
        <v>502</v>
      </c>
      <c r="G432" s="16" t="str">
        <f>IFERROR(VLOOKUP(C432,SRA!B:T,5,0),"")</f>
        <v>ANA ASS FARMACEUTICA</v>
      </c>
      <c r="H432" s="12">
        <f>IFERROR(VLOOKUP(C432,SRA!B:T,18,0),"")</f>
        <v>3806.6</v>
      </c>
      <c r="I432" s="12">
        <f>IFERROR(VLOOKUP(C432,SRA!B:T,19,0),"")</f>
        <v>0</v>
      </c>
      <c r="J432" s="39">
        <f>IFERROR(VLOOKUP(C432,SETEMBRO!B:F,3,0),"0,00")</f>
        <v>4963.08</v>
      </c>
      <c r="K432" s="12">
        <f t="shared" si="13"/>
        <v>1303.8800000000001</v>
      </c>
      <c r="L432" s="39">
        <f>IFERROR(VLOOKUP(C432,SETEMBRO!B:H,7,0),"0,00")</f>
        <v>3659.2</v>
      </c>
      <c r="M432" s="28" t="str">
        <f>IFERROR(VLOOKUP(C432,FÉRIAS!C:D,2,0),"")</f>
        <v/>
      </c>
      <c r="N432" s="23" t="str">
        <f>IFERROR(VLOOKUP(C432,Plan2!B:C,2,0),"")</f>
        <v/>
      </c>
    </row>
    <row r="433" spans="2:14" s="23" customFormat="1">
      <c r="B433" s="16">
        <f t="shared" si="14"/>
        <v>425</v>
      </c>
      <c r="C433" s="32">
        <v>3046</v>
      </c>
      <c r="D433" s="33" t="s">
        <v>457</v>
      </c>
      <c r="E433" s="16" t="str">
        <f>IFERROR(VLOOKUP(C433,SRA!B:T,8,0),"")</f>
        <v>CLT</v>
      </c>
      <c r="F433" s="22" t="s">
        <v>502</v>
      </c>
      <c r="G433" s="16" t="str">
        <f>IFERROR(VLOOKUP(C433,SRA!B:T,5,0),"")</f>
        <v>ANA ASS FARMACEUTICA</v>
      </c>
      <c r="H433" s="12">
        <f>IFERROR(VLOOKUP(C433,SRA!B:T,18,0),"")</f>
        <v>3806.6</v>
      </c>
      <c r="I433" s="12">
        <f>IFERROR(VLOOKUP(C433,SRA!B:T,19,0),"")</f>
        <v>0</v>
      </c>
      <c r="J433" s="39">
        <f>IFERROR(VLOOKUP(C433,SETEMBRO!B:F,3,0),"0,00")</f>
        <v>4107.9799999999996</v>
      </c>
      <c r="K433" s="12">
        <f t="shared" si="13"/>
        <v>694.34999999999945</v>
      </c>
      <c r="L433" s="39">
        <f>IFERROR(VLOOKUP(C433,SETEMBRO!B:H,7,0),"0,00")</f>
        <v>3413.63</v>
      </c>
      <c r="M433" s="28" t="str">
        <f>IFERROR(VLOOKUP(C433,FÉRIAS!C:D,2,0),"")</f>
        <v/>
      </c>
      <c r="N433" s="23" t="str">
        <f>IFERROR(VLOOKUP(C433,Plan2!B:C,2,0),"")</f>
        <v/>
      </c>
    </row>
    <row r="434" spans="2:14" s="23" customFormat="1">
      <c r="B434" s="16">
        <f t="shared" si="14"/>
        <v>426</v>
      </c>
      <c r="C434" s="32">
        <v>3047</v>
      </c>
      <c r="D434" s="33" t="s">
        <v>296</v>
      </c>
      <c r="E434" s="16" t="str">
        <f>IFERROR(VLOOKUP(C434,SRA!B:T,8,0),"")</f>
        <v>CLT</v>
      </c>
      <c r="F434" s="22" t="s">
        <v>502</v>
      </c>
      <c r="G434" s="16" t="str">
        <f>IFERROR(VLOOKUP(C434,SRA!B:T,5,0),"")</f>
        <v>TEC. EM ADM. E FIN.</v>
      </c>
      <c r="H434" s="12">
        <f>IFERROR(VLOOKUP(C434,SRA!B:T,18,0),"")</f>
        <v>1714.22</v>
      </c>
      <c r="I434" s="12">
        <f>IFERROR(VLOOKUP(C434,SRA!B:T,19,0),"")</f>
        <v>0</v>
      </c>
      <c r="J434" s="39">
        <f>IFERROR(VLOOKUP(C434,SETEMBRO!B:F,3,0),"0,00")</f>
        <v>1714.22</v>
      </c>
      <c r="K434" s="12">
        <f t="shared" si="13"/>
        <v>336.33000000000015</v>
      </c>
      <c r="L434" s="39">
        <f>IFERROR(VLOOKUP(C434,SETEMBRO!B:H,7,0),"0,00")</f>
        <v>1377.8899999999999</v>
      </c>
      <c r="M434" s="28" t="str">
        <f>IFERROR(VLOOKUP(C434,FÉRIAS!C:D,2,0),"")</f>
        <v/>
      </c>
      <c r="N434" s="23" t="str">
        <f>IFERROR(VLOOKUP(C434,Plan2!B:C,2,0),"")</f>
        <v/>
      </c>
    </row>
    <row r="435" spans="2:14" s="23" customFormat="1">
      <c r="B435" s="16">
        <f t="shared" si="14"/>
        <v>427</v>
      </c>
      <c r="C435" s="32">
        <v>3049</v>
      </c>
      <c r="D435" s="33" t="s">
        <v>297</v>
      </c>
      <c r="E435" s="16" t="str">
        <f>IFERROR(VLOOKUP(C435,SRA!B:T,8,0),"")</f>
        <v>CLT</v>
      </c>
      <c r="F435" s="22" t="s">
        <v>516</v>
      </c>
      <c r="G435" s="16" t="str">
        <f>IFERROR(VLOOKUP(C435,SRA!B:T,5,0),"")</f>
        <v>ANA. SEG DO TRABALHO</v>
      </c>
      <c r="H435" s="12">
        <f>IFERROR(VLOOKUP(C435,SRA!B:T,18,0),"")</f>
        <v>2982.55</v>
      </c>
      <c r="I435" s="12">
        <f>IFERROR(VLOOKUP(C435,SRA!B:T,19,0),"")</f>
        <v>2312.9499999999998</v>
      </c>
      <c r="J435" s="39">
        <f>IFERROR(VLOOKUP(C435,SETEMBRO!B:F,3,0),"0,00")</f>
        <v>14468.14</v>
      </c>
      <c r="K435" s="12">
        <f t="shared" si="13"/>
        <v>7875.119999999999</v>
      </c>
      <c r="L435" s="39">
        <f>IFERROR(VLOOKUP(C435,SETEMBRO!B:H,7,0),"0,00")</f>
        <v>6593.02</v>
      </c>
      <c r="M435" s="28" t="str">
        <f>IFERROR(VLOOKUP(C435,FÉRIAS!C:D,2,0),"")</f>
        <v>DEBORA GUEDES NERES</v>
      </c>
      <c r="N435" s="23" t="str">
        <f>IFERROR(VLOOKUP(C435,Plan2!B:C,2,0),"")</f>
        <v/>
      </c>
    </row>
    <row r="436" spans="2:14" s="23" customFormat="1">
      <c r="B436" s="16">
        <f t="shared" si="14"/>
        <v>428</v>
      </c>
      <c r="C436" s="32">
        <v>3055</v>
      </c>
      <c r="D436" s="33" t="s">
        <v>449</v>
      </c>
      <c r="E436" s="16" t="str">
        <f>IFERROR(VLOOKUP(C436,SRA!B:T,8,0),"")</f>
        <v>CLT</v>
      </c>
      <c r="F436" s="22" t="s">
        <v>502</v>
      </c>
      <c r="G436" s="16" t="str">
        <f>IFERROR(VLOOKUP(C436,SRA!B:T,5,0),"")</f>
        <v>ANA ASS FARMACEUTICA</v>
      </c>
      <c r="H436" s="12">
        <f>IFERROR(VLOOKUP(C436,SRA!B:T,18,0),"")</f>
        <v>3806.6</v>
      </c>
      <c r="I436" s="12">
        <f>IFERROR(VLOOKUP(C436,SRA!B:T,19,0),"")</f>
        <v>0</v>
      </c>
      <c r="J436" s="39">
        <f>IFERROR(VLOOKUP(C436,SETEMBRO!B:F,3,0),"0,00")</f>
        <v>3806.6</v>
      </c>
      <c r="K436" s="12">
        <f t="shared" si="13"/>
        <v>880.04999999999973</v>
      </c>
      <c r="L436" s="39">
        <f>IFERROR(VLOOKUP(C436,SETEMBRO!B:H,7,0),"0,00")</f>
        <v>2926.55</v>
      </c>
      <c r="M436" s="28" t="str">
        <f>IFERROR(VLOOKUP(C436,FÉRIAS!C:D,2,0),"")</f>
        <v/>
      </c>
      <c r="N436" s="23" t="str">
        <f>IFERROR(VLOOKUP(C436,Plan2!B:C,2,0),"")</f>
        <v/>
      </c>
    </row>
    <row r="437" spans="2:14" s="23" customFormat="1">
      <c r="B437" s="16">
        <f t="shared" si="14"/>
        <v>429</v>
      </c>
      <c r="C437" s="32">
        <v>3057</v>
      </c>
      <c r="D437" s="33" t="s">
        <v>298</v>
      </c>
      <c r="E437" s="16" t="str">
        <f>IFERROR(VLOOKUP(C437,SRA!B:T,8,0),"")</f>
        <v>CLT</v>
      </c>
      <c r="F437" s="22" t="s">
        <v>502</v>
      </c>
      <c r="G437" s="16" t="str">
        <f>IFERROR(VLOOKUP(C437,SRA!B:T,5,0),"")</f>
        <v>TEC.EM QUALIDADE IND</v>
      </c>
      <c r="H437" s="12">
        <f>IFERROR(VLOOKUP(C437,SRA!B:T,18,0),"")</f>
        <v>1714.22</v>
      </c>
      <c r="I437" s="12">
        <f>IFERROR(VLOOKUP(C437,SRA!B:T,19,0),"")</f>
        <v>0</v>
      </c>
      <c r="J437" s="39">
        <f>IFERROR(VLOOKUP(C437,SETEMBRO!B:F,3,0),"0,00")</f>
        <v>1714.22</v>
      </c>
      <c r="K437" s="12">
        <f t="shared" si="13"/>
        <v>139.18999999999983</v>
      </c>
      <c r="L437" s="39">
        <f>IFERROR(VLOOKUP(C437,SETEMBRO!B:H,7,0),"0,00")</f>
        <v>1575.0300000000002</v>
      </c>
      <c r="M437" s="28" t="str">
        <f>IFERROR(VLOOKUP(C437,FÉRIAS!C:D,2,0),"")</f>
        <v/>
      </c>
      <c r="N437" s="23" t="str">
        <f>IFERROR(VLOOKUP(C437,Plan2!B:C,2,0),"")</f>
        <v/>
      </c>
    </row>
    <row r="438" spans="2:14" s="23" customFormat="1">
      <c r="B438" s="16">
        <f t="shared" si="14"/>
        <v>430</v>
      </c>
      <c r="C438" s="22">
        <v>3061</v>
      </c>
      <c r="D438" s="86" t="s">
        <v>299</v>
      </c>
      <c r="E438" s="16" t="str">
        <f>IFERROR(VLOOKUP(C438,SRA!B:T,8,0),"")</f>
        <v>CLT</v>
      </c>
      <c r="F438" s="22" t="s">
        <v>664</v>
      </c>
      <c r="G438" s="16" t="str">
        <f>IFERROR(VLOOKUP(C438,SRA!B:T,5,0),"")</f>
        <v>TEC.EM QUALIDADE IND</v>
      </c>
      <c r="H438" s="12">
        <f>IFERROR(VLOOKUP(C438,SRA!B:T,18,0),"")</f>
        <v>1714.22</v>
      </c>
      <c r="I438" s="12">
        <f>IFERROR(VLOOKUP(C438,SRA!B:T,19,0),"")</f>
        <v>0</v>
      </c>
      <c r="J438" s="39">
        <v>3657.01</v>
      </c>
      <c r="K438" s="12">
        <f t="shared" si="13"/>
        <v>1184.7200000000003</v>
      </c>
      <c r="L438" s="39">
        <v>2472.29</v>
      </c>
      <c r="M438" s="28" t="str">
        <f>IFERROR(VLOOKUP(C438,FÉRIAS!C:D,2,0),"")</f>
        <v/>
      </c>
      <c r="N438" s="23" t="str">
        <f>IFERROR(VLOOKUP(C438,Plan2!B:C,2,0),"")</f>
        <v/>
      </c>
    </row>
    <row r="439" spans="2:14" s="23" customFormat="1">
      <c r="B439" s="16">
        <f t="shared" si="14"/>
        <v>431</v>
      </c>
      <c r="C439" s="32">
        <v>3062</v>
      </c>
      <c r="D439" s="33" t="s">
        <v>300</v>
      </c>
      <c r="E439" s="16" t="str">
        <f>IFERROR(VLOOKUP(C439,SRA!B:T,8,0),"")</f>
        <v>CLT</v>
      </c>
      <c r="F439" s="22" t="s">
        <v>502</v>
      </c>
      <c r="G439" s="16" t="str">
        <f>IFERROR(VLOOKUP(C439,SRA!B:T,5,0),"")</f>
        <v>AUX. LABORATORIO</v>
      </c>
      <c r="H439" s="12">
        <f>IFERROR(VLOOKUP(C439,SRA!B:T,18,0),"")</f>
        <v>1169.46</v>
      </c>
      <c r="I439" s="12">
        <f>IFERROR(VLOOKUP(C439,SRA!B:T,19,0),"")</f>
        <v>0</v>
      </c>
      <c r="J439" s="39">
        <f>IFERROR(VLOOKUP(C439,SETEMBRO!B:F,3,0),"0,00")</f>
        <v>1993.53</v>
      </c>
      <c r="K439" s="12">
        <f t="shared" si="13"/>
        <v>550.29</v>
      </c>
      <c r="L439" s="39">
        <f>IFERROR(VLOOKUP(C439,SETEMBRO!B:H,7,0),"0,00")</f>
        <v>1443.24</v>
      </c>
      <c r="M439" s="28" t="str">
        <f>IFERROR(VLOOKUP(C439,FÉRIAS!C:D,2,0),"")</f>
        <v/>
      </c>
      <c r="N439" s="23" t="str">
        <f>IFERROR(VLOOKUP(C439,Plan2!B:C,2,0),"")</f>
        <v/>
      </c>
    </row>
    <row r="440" spans="2:14" s="23" customFormat="1">
      <c r="B440" s="16">
        <f t="shared" si="14"/>
        <v>432</v>
      </c>
      <c r="C440" s="32">
        <v>3063</v>
      </c>
      <c r="D440" s="33" t="s">
        <v>301</v>
      </c>
      <c r="E440" s="16" t="str">
        <f>IFERROR(VLOOKUP(C440,SRA!B:T,8,0),"")</f>
        <v>CLT</v>
      </c>
      <c r="F440" s="22" t="s">
        <v>502</v>
      </c>
      <c r="G440" s="16" t="str">
        <f>IFERROR(VLOOKUP(C440,SRA!B:T,5,0),"")</f>
        <v>TEC. EM ADM. E VEN.</v>
      </c>
      <c r="H440" s="12">
        <f>IFERROR(VLOOKUP(C440,SRA!B:T,18,0),"")</f>
        <v>1714.23</v>
      </c>
      <c r="I440" s="12">
        <f>IFERROR(VLOOKUP(C440,SRA!B:T,19,0),"")</f>
        <v>0</v>
      </c>
      <c r="J440" s="39">
        <f>IFERROR(VLOOKUP(C440,SETEMBRO!B:F,3,0),"0,00")</f>
        <v>2015.61</v>
      </c>
      <c r="K440" s="12">
        <f t="shared" si="13"/>
        <v>666.47999999999979</v>
      </c>
      <c r="L440" s="39">
        <f>IFERROR(VLOOKUP(C440,SETEMBRO!B:H,7,0),"0,00")</f>
        <v>1349.13</v>
      </c>
      <c r="M440" s="28" t="str">
        <f>IFERROR(VLOOKUP(C440,FÉRIAS!C:D,2,0),"")</f>
        <v/>
      </c>
      <c r="N440" s="23" t="str">
        <f>IFERROR(VLOOKUP(C440,Plan2!B:C,2,0),"")</f>
        <v/>
      </c>
    </row>
    <row r="441" spans="2:14" s="23" customFormat="1">
      <c r="B441" s="16">
        <f t="shared" si="14"/>
        <v>433</v>
      </c>
      <c r="C441" s="32">
        <v>3066</v>
      </c>
      <c r="D441" s="33" t="s">
        <v>302</v>
      </c>
      <c r="E441" s="16" t="str">
        <f>IFERROR(VLOOKUP(C441,SRA!B:T,8,0),"")</f>
        <v>CLT</v>
      </c>
      <c r="F441" s="22" t="s">
        <v>531</v>
      </c>
      <c r="G441" s="16" t="str">
        <f>IFERROR(VLOOKUP(C441,SRA!B:T,5,0),"")</f>
        <v>ANALISTA EM RH</v>
      </c>
      <c r="H441" s="12">
        <f>IFERROR(VLOOKUP(C441,SRA!B:T,18,0),"")</f>
        <v>2982.55</v>
      </c>
      <c r="I441" s="12">
        <f>IFERROR(VLOOKUP(C441,SRA!B:T,19,0),"")</f>
        <v>0</v>
      </c>
      <c r="J441" s="39">
        <f>IFERROR(VLOOKUP(C441,SETEMBRO!B:F,3,0),"0,00")</f>
        <v>329.01</v>
      </c>
      <c r="K441" s="12">
        <f t="shared" si="13"/>
        <v>329.01</v>
      </c>
      <c r="L441" s="39">
        <f>IFERROR(VLOOKUP(C441,SETEMBRO!B:H,7,0),"0,00")</f>
        <v>0</v>
      </c>
      <c r="M441" s="28" t="str">
        <f>IFERROR(VLOOKUP(C441,FÉRIAS!C:D,2,0),"")</f>
        <v/>
      </c>
      <c r="N441" s="23" t="str">
        <f>IFERROR(VLOOKUP(C441,Plan2!B:C,2,0),"")</f>
        <v>GENIVAL F DA SILVA JUNIOR</v>
      </c>
    </row>
    <row r="442" spans="2:14" s="23" customFormat="1">
      <c r="B442" s="16">
        <f t="shared" si="14"/>
        <v>434</v>
      </c>
      <c r="C442" s="32">
        <v>3067</v>
      </c>
      <c r="D442" s="33" t="s">
        <v>303</v>
      </c>
      <c r="E442" s="16" t="str">
        <f>IFERROR(VLOOKUP(C442,SRA!B:T,8,0),"")</f>
        <v>CLT</v>
      </c>
      <c r="F442" s="22" t="s">
        <v>502</v>
      </c>
      <c r="G442" s="16" t="str">
        <f>IFERROR(VLOOKUP(C442,SRA!B:T,5,0),"")</f>
        <v>TEC. EM ADM. E FIN.</v>
      </c>
      <c r="H442" s="12">
        <f>IFERROR(VLOOKUP(C442,SRA!B:T,18,0),"")</f>
        <v>1714.22</v>
      </c>
      <c r="I442" s="12">
        <f>IFERROR(VLOOKUP(C442,SRA!B:T,19,0),"")</f>
        <v>822.38</v>
      </c>
      <c r="J442" s="39">
        <f>IFERROR(VLOOKUP(C442,SETEMBRO!B:F,3,0),"0,00")</f>
        <v>2536.6</v>
      </c>
      <c r="K442" s="12">
        <f t="shared" si="13"/>
        <v>1239.2599999999998</v>
      </c>
      <c r="L442" s="39">
        <f>IFERROR(VLOOKUP(C442,SETEMBRO!B:H,7,0),"0,00")</f>
        <v>1297.3400000000001</v>
      </c>
      <c r="M442" s="28" t="str">
        <f>IFERROR(VLOOKUP(C442,FÉRIAS!C:D,2,0),"")</f>
        <v/>
      </c>
      <c r="N442" s="23" t="str">
        <f>IFERROR(VLOOKUP(C442,Plan2!B:C,2,0),"")</f>
        <v/>
      </c>
    </row>
    <row r="443" spans="2:14" s="23" customFormat="1">
      <c r="B443" s="16">
        <f t="shared" si="14"/>
        <v>435</v>
      </c>
      <c r="C443" s="32">
        <v>3069</v>
      </c>
      <c r="D443" s="33" t="s">
        <v>400</v>
      </c>
      <c r="E443" s="16" t="str">
        <f>IFERROR(VLOOKUP(C443,SRA!B:T,8,0),"")</f>
        <v>CLT</v>
      </c>
      <c r="F443" s="22" t="s">
        <v>502</v>
      </c>
      <c r="G443" s="16" t="str">
        <f>IFERROR(VLOOKUP(C443,SRA!B:T,5,0),"")</f>
        <v>TEC. EM ADM. E VEN.</v>
      </c>
      <c r="H443" s="12">
        <f>IFERROR(VLOOKUP(C443,SRA!B:T,18,0),"")</f>
        <v>1714.22</v>
      </c>
      <c r="I443" s="12">
        <f>IFERROR(VLOOKUP(C443,SRA!B:T,19,0),"")</f>
        <v>195.06</v>
      </c>
      <c r="J443" s="39">
        <f>IFERROR(VLOOKUP(C443,SETEMBRO!B:F,3,0),"0,00")</f>
        <v>2512.04</v>
      </c>
      <c r="K443" s="12">
        <f t="shared" si="13"/>
        <v>872.86000000000013</v>
      </c>
      <c r="L443" s="39">
        <f>IFERROR(VLOOKUP(C443,SETEMBRO!B:H,7,0),"0,00")</f>
        <v>1639.1799999999998</v>
      </c>
      <c r="M443" s="28" t="str">
        <f>IFERROR(VLOOKUP(C443,FÉRIAS!C:D,2,0),"")</f>
        <v/>
      </c>
      <c r="N443" s="23" t="str">
        <f>IFERROR(VLOOKUP(C443,Plan2!B:C,2,0),"")</f>
        <v/>
      </c>
    </row>
    <row r="444" spans="2:14" s="23" customFormat="1">
      <c r="B444" s="16">
        <f t="shared" si="14"/>
        <v>436</v>
      </c>
      <c r="C444" s="32">
        <v>3080</v>
      </c>
      <c r="D444" s="33" t="s">
        <v>304</v>
      </c>
      <c r="E444" s="16" t="str">
        <f>IFERROR(VLOOKUP(C444,SRA!B:T,8,0),"")</f>
        <v>CLT</v>
      </c>
      <c r="F444" s="22" t="s">
        <v>502</v>
      </c>
      <c r="G444" s="16" t="str">
        <f>IFERROR(VLOOKUP(C444,SRA!B:T,5,0),"")</f>
        <v>ANALISTA INFORMATICA</v>
      </c>
      <c r="H444" s="12">
        <f>IFERROR(VLOOKUP(C444,SRA!B:T,18,0),"")</f>
        <v>2982.55</v>
      </c>
      <c r="I444" s="12">
        <f>IFERROR(VLOOKUP(C444,SRA!B:T,19,0),"")</f>
        <v>0</v>
      </c>
      <c r="J444" s="39">
        <f>IFERROR(VLOOKUP(C444,SETEMBRO!B:F,3,0),"0,00")</f>
        <v>3115.11</v>
      </c>
      <c r="K444" s="12">
        <f t="shared" si="13"/>
        <v>464.43000000000029</v>
      </c>
      <c r="L444" s="39">
        <f>IFERROR(VLOOKUP(C444,SETEMBRO!B:H,7,0),"0,00")</f>
        <v>2650.68</v>
      </c>
      <c r="M444" s="28" t="str">
        <f>IFERROR(VLOOKUP(C444,FÉRIAS!C:D,2,0),"")</f>
        <v/>
      </c>
      <c r="N444" s="23" t="str">
        <f>IFERROR(VLOOKUP(C444,Plan2!B:C,2,0),"")</f>
        <v/>
      </c>
    </row>
    <row r="445" spans="2:14" s="23" customFormat="1">
      <c r="B445" s="16">
        <f t="shared" si="14"/>
        <v>437</v>
      </c>
      <c r="C445" s="32">
        <v>3084</v>
      </c>
      <c r="D445" s="33" t="s">
        <v>306</v>
      </c>
      <c r="E445" s="16" t="str">
        <f>IFERROR(VLOOKUP(C445,SRA!B:T,8,0),"")</f>
        <v>CLT</v>
      </c>
      <c r="F445" s="22" t="s">
        <v>502</v>
      </c>
      <c r="G445" s="16" t="str">
        <f>IFERROR(VLOOKUP(C445,SRA!B:T,5,0),"")</f>
        <v>TEC.EM QUALIDADE IND</v>
      </c>
      <c r="H445" s="12">
        <f>IFERROR(VLOOKUP(C445,SRA!B:T,18,0),"")</f>
        <v>1714.22</v>
      </c>
      <c r="I445" s="12">
        <f>IFERROR(VLOOKUP(C445,SRA!B:T,19,0),"")</f>
        <v>0</v>
      </c>
      <c r="J445" s="39">
        <f>IFERROR(VLOOKUP(C445,SETEMBRO!B:F,3,0),"0,00")</f>
        <v>1714.22</v>
      </c>
      <c r="K445" s="12">
        <f t="shared" si="13"/>
        <v>153.10000000000014</v>
      </c>
      <c r="L445" s="39">
        <f>IFERROR(VLOOKUP(C445,SETEMBRO!B:H,7,0),"0,00")</f>
        <v>1561.12</v>
      </c>
      <c r="M445" s="28" t="str">
        <f>IFERROR(VLOOKUP(C445,FÉRIAS!C:D,2,0),"")</f>
        <v/>
      </c>
      <c r="N445" s="23" t="str">
        <f>IFERROR(VLOOKUP(C445,Plan2!B:C,2,0),"")</f>
        <v/>
      </c>
    </row>
    <row r="446" spans="2:14" s="23" customFormat="1">
      <c r="B446" s="16">
        <f t="shared" si="14"/>
        <v>438</v>
      </c>
      <c r="C446" s="32">
        <v>3085</v>
      </c>
      <c r="D446" s="33" t="s">
        <v>307</v>
      </c>
      <c r="E446" s="16" t="str">
        <f>IFERROR(VLOOKUP(C446,SRA!B:T,8,0),"")</f>
        <v>CLT</v>
      </c>
      <c r="F446" s="22" t="s">
        <v>502</v>
      </c>
      <c r="G446" s="16" t="str">
        <f>IFERROR(VLOOKUP(C446,SRA!B:T,5,0),"")</f>
        <v>TEC.EM QUALIDADE IND</v>
      </c>
      <c r="H446" s="12">
        <f>IFERROR(VLOOKUP(C446,SRA!B:T,18,0),"")</f>
        <v>1714.22</v>
      </c>
      <c r="I446" s="12">
        <f>IFERROR(VLOOKUP(C446,SRA!B:T,19,0),"")</f>
        <v>0</v>
      </c>
      <c r="J446" s="39">
        <f>IFERROR(VLOOKUP(C446,SETEMBRO!B:F,3,0),"0,00")</f>
        <v>2478.04</v>
      </c>
      <c r="K446" s="12">
        <f t="shared" si="13"/>
        <v>723.93999999999983</v>
      </c>
      <c r="L446" s="39">
        <f>IFERROR(VLOOKUP(C446,SETEMBRO!B:H,7,0),"0,00")</f>
        <v>1754.1000000000001</v>
      </c>
      <c r="M446" s="28" t="str">
        <f>IFERROR(VLOOKUP(C446,FÉRIAS!C:D,2,0),"")</f>
        <v/>
      </c>
      <c r="N446" s="23" t="str">
        <f>IFERROR(VLOOKUP(C446,Plan2!B:C,2,0),"")</f>
        <v/>
      </c>
    </row>
    <row r="447" spans="2:14" s="23" customFormat="1">
      <c r="B447" s="16">
        <f t="shared" si="14"/>
        <v>439</v>
      </c>
      <c r="C447" s="32">
        <v>3086</v>
      </c>
      <c r="D447" s="33" t="s">
        <v>401</v>
      </c>
      <c r="E447" s="16" t="str">
        <f>IFERROR(VLOOKUP(C447,SRA!B:T,8,0),"")</f>
        <v>CLT</v>
      </c>
      <c r="F447" s="22" t="s">
        <v>502</v>
      </c>
      <c r="G447" s="16" t="str">
        <f>IFERROR(VLOOKUP(C447,SRA!B:T,5,0),"")</f>
        <v>ANA ASS FARMACEUTICA</v>
      </c>
      <c r="H447" s="12">
        <f>IFERROR(VLOOKUP(C447,SRA!B:T,18,0),"")</f>
        <v>3806.6</v>
      </c>
      <c r="I447" s="12">
        <f>IFERROR(VLOOKUP(C447,SRA!B:T,19,0),"")</f>
        <v>0</v>
      </c>
      <c r="J447" s="39">
        <f>IFERROR(VLOOKUP(C447,SETEMBRO!B:F,3,0),"0,00")</f>
        <v>3806.6</v>
      </c>
      <c r="K447" s="12">
        <f t="shared" si="13"/>
        <v>535.00999999999976</v>
      </c>
      <c r="L447" s="39">
        <f>IFERROR(VLOOKUP(C447,SETEMBRO!B:H,7,0),"0,00")</f>
        <v>3271.59</v>
      </c>
      <c r="M447" s="28" t="str">
        <f>IFERROR(VLOOKUP(C447,FÉRIAS!C:D,2,0),"")</f>
        <v/>
      </c>
      <c r="N447" s="23" t="str">
        <f>IFERROR(VLOOKUP(C447,Plan2!B:C,2,0),"")</f>
        <v/>
      </c>
    </row>
    <row r="448" spans="2:14" s="23" customFormat="1">
      <c r="B448" s="16">
        <f t="shared" si="14"/>
        <v>440</v>
      </c>
      <c r="C448" s="32">
        <v>3112</v>
      </c>
      <c r="D448" s="33" t="s">
        <v>309</v>
      </c>
      <c r="E448" s="16" t="str">
        <f>IFERROR(VLOOKUP(C448,SRA!B:T,8,0),"")</f>
        <v>CLT</v>
      </c>
      <c r="F448" s="22" t="s">
        <v>502</v>
      </c>
      <c r="G448" s="16" t="str">
        <f>IFERROR(VLOOKUP(C448,SRA!B:T,5,0),"")</f>
        <v>TEC. EM INFORMATICA</v>
      </c>
      <c r="H448" s="12">
        <f>IFERROR(VLOOKUP(C448,SRA!B:T,18,0),"")</f>
        <v>1714.22</v>
      </c>
      <c r="I448" s="12">
        <f>IFERROR(VLOOKUP(C448,SRA!B:T,19,0),"")</f>
        <v>822.38</v>
      </c>
      <c r="J448" s="39">
        <f>IFERROR(VLOOKUP(C448,SETEMBRO!B:F,3,0),"0,00")</f>
        <v>2712.82</v>
      </c>
      <c r="K448" s="12">
        <f t="shared" si="13"/>
        <v>770.54000000000019</v>
      </c>
      <c r="L448" s="39">
        <f>IFERROR(VLOOKUP(C448,SETEMBRO!B:H,7,0),"0,00")</f>
        <v>1942.28</v>
      </c>
      <c r="M448" s="28" t="str">
        <f>IFERROR(VLOOKUP(C448,FÉRIAS!C:D,2,0),"")</f>
        <v/>
      </c>
      <c r="N448" s="23" t="str">
        <f>IFERROR(VLOOKUP(C448,Plan2!B:C,2,0),"")</f>
        <v/>
      </c>
    </row>
    <row r="449" spans="2:14" s="23" customFormat="1">
      <c r="B449" s="16">
        <f t="shared" si="14"/>
        <v>441</v>
      </c>
      <c r="C449" s="32">
        <v>3113</v>
      </c>
      <c r="D449" s="33" t="s">
        <v>310</v>
      </c>
      <c r="E449" s="16" t="str">
        <f>IFERROR(VLOOKUP(C449,SRA!B:T,8,0),"")</f>
        <v>CLT</v>
      </c>
      <c r="F449" s="22" t="s">
        <v>502</v>
      </c>
      <c r="G449" s="16" t="str">
        <f>IFERROR(VLOOKUP(C449,SRA!B:T,5,0),"")</f>
        <v>TEC. EM ADM. E VEN.</v>
      </c>
      <c r="H449" s="12">
        <f>IFERROR(VLOOKUP(C449,SRA!B:T,18,0),"")</f>
        <v>1714.22</v>
      </c>
      <c r="I449" s="12">
        <f>IFERROR(VLOOKUP(C449,SRA!B:T,19,0),"")</f>
        <v>0</v>
      </c>
      <c r="J449" s="39">
        <f>IFERROR(VLOOKUP(C449,SETEMBRO!B:F,3,0),"0,00")</f>
        <v>1714.22</v>
      </c>
      <c r="K449" s="12">
        <f t="shared" si="13"/>
        <v>533.87999999999988</v>
      </c>
      <c r="L449" s="39">
        <f>IFERROR(VLOOKUP(C449,SETEMBRO!B:H,7,0),"0,00")</f>
        <v>1180.3400000000001</v>
      </c>
      <c r="M449" s="28" t="str">
        <f>IFERROR(VLOOKUP(C449,FÉRIAS!C:D,2,0),"")</f>
        <v/>
      </c>
      <c r="N449" s="23" t="str">
        <f>IFERROR(VLOOKUP(C449,Plan2!B:C,2,0),"")</f>
        <v/>
      </c>
    </row>
    <row r="450" spans="2:14" s="23" customFormat="1">
      <c r="B450" s="16">
        <f t="shared" si="14"/>
        <v>442</v>
      </c>
      <c r="C450" s="32">
        <v>3132</v>
      </c>
      <c r="D450" s="33" t="s">
        <v>311</v>
      </c>
      <c r="E450" s="16" t="str">
        <f>IFERROR(VLOOKUP(C450,SRA!B:T,8,0),"")</f>
        <v>CLT</v>
      </c>
      <c r="F450" s="22" t="s">
        <v>516</v>
      </c>
      <c r="G450" s="16" t="str">
        <f>IFERROR(VLOOKUP(C450,SRA!B:T,5,0),"")</f>
        <v>TEC. EM ADM. E FIN.</v>
      </c>
      <c r="H450" s="12">
        <f>IFERROR(VLOOKUP(C450,SRA!B:T,18,0),"")</f>
        <v>1714.22</v>
      </c>
      <c r="I450" s="12">
        <f>IFERROR(VLOOKUP(C450,SRA!B:T,19,0),"")</f>
        <v>822.38</v>
      </c>
      <c r="J450" s="39">
        <f>IFERROR(VLOOKUP(C450,SETEMBRO!B:F,3,0),"0,00")</f>
        <v>3757.37</v>
      </c>
      <c r="K450" s="12">
        <f t="shared" si="13"/>
        <v>3511.0899999999997</v>
      </c>
      <c r="L450" s="39">
        <f>IFERROR(VLOOKUP(C450,SETEMBRO!B:H,7,0),"0,00")</f>
        <v>246.28</v>
      </c>
      <c r="M450" s="28" t="str">
        <f>IFERROR(VLOOKUP(C450,FÉRIAS!C:D,2,0),"")</f>
        <v>TALITA ANDREIA MARTINS GONZAGA</v>
      </c>
      <c r="N450" s="23" t="str">
        <f>IFERROR(VLOOKUP(C450,Plan2!B:C,2,0),"")</f>
        <v/>
      </c>
    </row>
    <row r="451" spans="2:14" s="23" customFormat="1">
      <c r="B451" s="16">
        <f t="shared" si="14"/>
        <v>443</v>
      </c>
      <c r="C451" s="32">
        <v>3134</v>
      </c>
      <c r="D451" s="33" t="s">
        <v>312</v>
      </c>
      <c r="E451" s="16" t="str">
        <f>IFERROR(VLOOKUP(C451,SRA!B:T,8,0),"")</f>
        <v>CLT</v>
      </c>
      <c r="F451" s="22" t="s">
        <v>502</v>
      </c>
      <c r="G451" s="16" t="str">
        <f>IFERROR(VLOOKUP(C451,SRA!B:T,5,0),"")</f>
        <v>TEC.EM QUALIDADE IND</v>
      </c>
      <c r="H451" s="12">
        <f>IFERROR(VLOOKUP(C451,SRA!B:T,18,0),"")</f>
        <v>1714.22</v>
      </c>
      <c r="I451" s="12">
        <f>IFERROR(VLOOKUP(C451,SRA!B:T,19,0),"")</f>
        <v>0</v>
      </c>
      <c r="J451" s="39">
        <f>IFERROR(VLOOKUP(C451,SETEMBRO!B:F,3,0),"0,00")</f>
        <v>2115.27</v>
      </c>
      <c r="K451" s="12">
        <f t="shared" si="13"/>
        <v>287.59999999999991</v>
      </c>
      <c r="L451" s="39">
        <f>IFERROR(VLOOKUP(C451,SETEMBRO!B:H,7,0),"0,00")</f>
        <v>1827.67</v>
      </c>
      <c r="M451" s="28" t="str">
        <f>IFERROR(VLOOKUP(C451,FÉRIAS!C:D,2,0),"")</f>
        <v/>
      </c>
      <c r="N451" s="23" t="str">
        <f>IFERROR(VLOOKUP(C451,Plan2!B:C,2,0),"")</f>
        <v/>
      </c>
    </row>
    <row r="452" spans="2:14" s="23" customFormat="1">
      <c r="B452" s="16">
        <f t="shared" si="14"/>
        <v>444</v>
      </c>
      <c r="C452" s="32">
        <v>3135</v>
      </c>
      <c r="D452" s="33" t="s">
        <v>313</v>
      </c>
      <c r="E452" s="16" t="str">
        <f>IFERROR(VLOOKUP(C452,SRA!B:T,8,0),"")</f>
        <v>CLT</v>
      </c>
      <c r="F452" s="22" t="s">
        <v>502</v>
      </c>
      <c r="G452" s="16" t="str">
        <f>IFERROR(VLOOKUP(C452,SRA!B:T,5,0),"")</f>
        <v>ANALISTA EM PCP</v>
      </c>
      <c r="H452" s="12">
        <f>IFERROR(VLOOKUP(C452,SRA!B:T,18,0),"")</f>
        <v>2982.55</v>
      </c>
      <c r="I452" s="12">
        <f>IFERROR(VLOOKUP(C452,SRA!B:T,19,0),"")</f>
        <v>6657.79</v>
      </c>
      <c r="J452" s="39">
        <f>IFERROR(VLOOKUP(C452,SETEMBRO!B:F,3,0),"0,00")</f>
        <v>9941.7199999999993</v>
      </c>
      <c r="K452" s="12">
        <f t="shared" si="13"/>
        <v>2469.2799999999988</v>
      </c>
      <c r="L452" s="39">
        <f>IFERROR(VLOOKUP(C452,SETEMBRO!B:H,7,0),"0,00")</f>
        <v>7472.4400000000005</v>
      </c>
      <c r="M452" s="28" t="str">
        <f>IFERROR(VLOOKUP(C452,FÉRIAS!C:D,2,0),"")</f>
        <v/>
      </c>
      <c r="N452" s="23" t="str">
        <f>IFERROR(VLOOKUP(C452,Plan2!B:C,2,0),"")</f>
        <v/>
      </c>
    </row>
    <row r="453" spans="2:14" s="23" customFormat="1">
      <c r="B453" s="16">
        <f t="shared" si="14"/>
        <v>445</v>
      </c>
      <c r="C453" s="32">
        <v>3136</v>
      </c>
      <c r="D453" s="33" t="s">
        <v>314</v>
      </c>
      <c r="E453" s="16" t="str">
        <f>IFERROR(VLOOKUP(C453,SRA!B:T,8,0),"")</f>
        <v>CLT</v>
      </c>
      <c r="F453" s="22" t="s">
        <v>502</v>
      </c>
      <c r="G453" s="16" t="str">
        <f>IFERROR(VLOOKUP(C453,SRA!B:T,5,0),"")</f>
        <v>TEC.EM MAN. MEC. IND</v>
      </c>
      <c r="H453" s="12">
        <f>IFERROR(VLOOKUP(C453,SRA!B:T,18,0),"")</f>
        <v>1714.22</v>
      </c>
      <c r="I453" s="12">
        <f>IFERROR(VLOOKUP(C453,SRA!B:T,19,0),"")</f>
        <v>1284.97</v>
      </c>
      <c r="J453" s="39">
        <f>IFERROR(VLOOKUP(C453,SETEMBRO!B:F,3,0),"0,00")</f>
        <v>4216.6899999999996</v>
      </c>
      <c r="K453" s="12">
        <f t="shared" si="13"/>
        <v>811.34999999999945</v>
      </c>
      <c r="L453" s="39">
        <f>IFERROR(VLOOKUP(C453,SETEMBRO!B:H,7,0),"0,00")</f>
        <v>3405.34</v>
      </c>
      <c r="M453" s="28" t="str">
        <f>IFERROR(VLOOKUP(C453,FÉRIAS!C:D,2,0),"")</f>
        <v/>
      </c>
      <c r="N453" s="23" t="str">
        <f>IFERROR(VLOOKUP(C453,Plan2!B:C,2,0),"")</f>
        <v/>
      </c>
    </row>
    <row r="454" spans="2:14" s="23" customFormat="1">
      <c r="B454" s="16">
        <f t="shared" si="14"/>
        <v>446</v>
      </c>
      <c r="C454" s="32">
        <v>3138</v>
      </c>
      <c r="D454" s="33" t="s">
        <v>315</v>
      </c>
      <c r="E454" s="16" t="str">
        <f>IFERROR(VLOOKUP(C454,SRA!B:T,8,0),"")</f>
        <v>CLT</v>
      </c>
      <c r="F454" s="22" t="s">
        <v>531</v>
      </c>
      <c r="G454" s="16" t="str">
        <f>IFERROR(VLOOKUP(C454,SRA!B:T,5,0),"")</f>
        <v>TEC.EM QUALIDADE IND</v>
      </c>
      <c r="H454" s="12">
        <f>IFERROR(VLOOKUP(C454,SRA!B:T,18,0),"")</f>
        <v>1714.22</v>
      </c>
      <c r="I454" s="12">
        <f>IFERROR(VLOOKUP(C454,SRA!B:T,19,0),"")</f>
        <v>822.38</v>
      </c>
      <c r="J454" s="39">
        <f>IFERROR(VLOOKUP(C454,SETEMBRO!B:F,3,0),"0,00")</f>
        <v>2536.6</v>
      </c>
      <c r="K454" s="12">
        <f t="shared" si="13"/>
        <v>780.04</v>
      </c>
      <c r="L454" s="39">
        <f>IFERROR(VLOOKUP(C454,SETEMBRO!B:H,7,0),"0,00")</f>
        <v>1756.56</v>
      </c>
      <c r="M454" s="28" t="str">
        <f>IFERROR(VLOOKUP(C454,FÉRIAS!C:D,2,0),"")</f>
        <v/>
      </c>
      <c r="N454" s="23" t="str">
        <f>IFERROR(VLOOKUP(C454,Plan2!B:C,2,0),"")</f>
        <v>MANUELA SILVA DE LIMA B DA PAZ</v>
      </c>
    </row>
    <row r="455" spans="2:14" s="23" customFormat="1">
      <c r="B455" s="16">
        <f t="shared" si="14"/>
        <v>447</v>
      </c>
      <c r="C455" s="32">
        <v>3139</v>
      </c>
      <c r="D455" s="33" t="s">
        <v>316</v>
      </c>
      <c r="E455" s="16" t="str">
        <f>IFERROR(VLOOKUP(C455,SRA!B:T,8,0),"")</f>
        <v>CLT</v>
      </c>
      <c r="F455" s="22" t="s">
        <v>502</v>
      </c>
      <c r="G455" s="16" t="str">
        <f>IFERROR(VLOOKUP(C455,SRA!B:T,5,0),"")</f>
        <v>TEC.EM QUALIDADE IND</v>
      </c>
      <c r="H455" s="12">
        <f>IFERROR(VLOOKUP(C455,SRA!B:T,18,0),"")</f>
        <v>1714.22</v>
      </c>
      <c r="I455" s="12">
        <f>IFERROR(VLOOKUP(C455,SRA!B:T,19,0),"")</f>
        <v>0</v>
      </c>
      <c r="J455" s="39">
        <f>IFERROR(VLOOKUP(C455,SETEMBRO!B:F,3,0),"0,00")</f>
        <v>1715.2</v>
      </c>
      <c r="K455" s="12">
        <f t="shared" ref="K455:K505" si="15">J455-L455</f>
        <v>797.72</v>
      </c>
      <c r="L455" s="39">
        <f>IFERROR(VLOOKUP(C455,SETEMBRO!B:H,7,0),"0,00")</f>
        <v>917.48</v>
      </c>
      <c r="M455" s="28" t="str">
        <f>IFERROR(VLOOKUP(C455,FÉRIAS!C:D,2,0),"")</f>
        <v/>
      </c>
      <c r="N455" s="23" t="str">
        <f>IFERROR(VLOOKUP(C455,Plan2!B:C,2,0),"")</f>
        <v/>
      </c>
    </row>
    <row r="456" spans="2:14" s="23" customFormat="1">
      <c r="B456" s="16">
        <f t="shared" si="14"/>
        <v>448</v>
      </c>
      <c r="C456" s="32">
        <v>3141</v>
      </c>
      <c r="D456" s="33" t="s">
        <v>317</v>
      </c>
      <c r="E456" s="16" t="str">
        <f>IFERROR(VLOOKUP(C456,SRA!B:T,8,0),"")</f>
        <v>CLT</v>
      </c>
      <c r="F456" s="22" t="s">
        <v>502</v>
      </c>
      <c r="G456" s="16" t="str">
        <f>IFERROR(VLOOKUP(C456,SRA!B:T,5,0),"")</f>
        <v>TEC. EM ADM. E FIN.</v>
      </c>
      <c r="H456" s="12">
        <f>IFERROR(VLOOKUP(C456,SRA!B:T,18,0),"")</f>
        <v>1714.22</v>
      </c>
      <c r="I456" s="12">
        <f>IFERROR(VLOOKUP(C456,SRA!B:T,19,0),"")</f>
        <v>0</v>
      </c>
      <c r="J456" s="39">
        <f>IFERROR(VLOOKUP(C456,SETEMBRO!B:F,3,0),"0,00")</f>
        <v>1714.22</v>
      </c>
      <c r="K456" s="12">
        <f t="shared" si="15"/>
        <v>369.53999999999996</v>
      </c>
      <c r="L456" s="39">
        <f>IFERROR(VLOOKUP(C456,SETEMBRO!B:H,7,0),"0,00")</f>
        <v>1344.68</v>
      </c>
      <c r="M456" s="28" t="str">
        <f>IFERROR(VLOOKUP(C456,FÉRIAS!C:D,2,0),"")</f>
        <v/>
      </c>
      <c r="N456" s="23" t="str">
        <f>IFERROR(VLOOKUP(C456,Plan2!B:C,2,0),"")</f>
        <v/>
      </c>
    </row>
    <row r="457" spans="2:14" s="23" customFormat="1">
      <c r="B457" s="16">
        <f t="shared" si="14"/>
        <v>449</v>
      </c>
      <c r="C457" s="32">
        <v>3147</v>
      </c>
      <c r="D457" s="33" t="s">
        <v>318</v>
      </c>
      <c r="E457" s="16" t="str">
        <f>IFERROR(VLOOKUP(C457,SRA!B:T,8,0),"")</f>
        <v>CLT</v>
      </c>
      <c r="F457" s="22" t="s">
        <v>502</v>
      </c>
      <c r="G457" s="16" t="str">
        <f>IFERROR(VLOOKUP(C457,SRA!B:T,5,0),"")</f>
        <v>OP. DE PROD. IND.</v>
      </c>
      <c r="H457" s="12">
        <f>IFERROR(VLOOKUP(C457,SRA!B:T,18,0),"")</f>
        <v>1169.46</v>
      </c>
      <c r="I457" s="12">
        <f>IFERROR(VLOOKUP(C457,SRA!B:T,19,0),"")</f>
        <v>0</v>
      </c>
      <c r="J457" s="39">
        <f>IFERROR(VLOOKUP(C457,SETEMBRO!B:F,3,0),"0,00")</f>
        <v>1212</v>
      </c>
      <c r="K457" s="12">
        <f t="shared" si="15"/>
        <v>93</v>
      </c>
      <c r="L457" s="39">
        <f>IFERROR(VLOOKUP(C457,SETEMBRO!B:H,7,0),"0,00")</f>
        <v>1119</v>
      </c>
      <c r="M457" s="28" t="str">
        <f>IFERROR(VLOOKUP(C457,FÉRIAS!C:D,2,0),"")</f>
        <v/>
      </c>
      <c r="N457" s="23" t="str">
        <f>IFERROR(VLOOKUP(C457,Plan2!B:C,2,0),"")</f>
        <v/>
      </c>
    </row>
    <row r="458" spans="2:14" s="23" customFormat="1">
      <c r="B458" s="16">
        <f t="shared" ref="B458:B505" si="16">B457+1</f>
        <v>450</v>
      </c>
      <c r="C458" s="32">
        <v>3152</v>
      </c>
      <c r="D458" s="33" t="s">
        <v>319</v>
      </c>
      <c r="E458" s="16" t="str">
        <f>IFERROR(VLOOKUP(C458,SRA!B:T,8,0),"")</f>
        <v>CLT</v>
      </c>
      <c r="F458" s="22" t="s">
        <v>502</v>
      </c>
      <c r="G458" s="16" t="str">
        <f>IFERROR(VLOOKUP(C458,SRA!B:T,5,0),"")</f>
        <v>OP. DE PROD. IND.</v>
      </c>
      <c r="H458" s="12">
        <f>IFERROR(VLOOKUP(C458,SRA!B:T,18,0),"")</f>
        <v>1169.46</v>
      </c>
      <c r="I458" s="12">
        <f>IFERROR(VLOOKUP(C458,SRA!B:T,19,0),"")</f>
        <v>0</v>
      </c>
      <c r="J458" s="39">
        <f>IFERROR(VLOOKUP(C458,SETEMBRO!B:F,3,0),"0,00")</f>
        <v>1212</v>
      </c>
      <c r="K458" s="12">
        <f t="shared" si="15"/>
        <v>151.47000000000003</v>
      </c>
      <c r="L458" s="39">
        <f>IFERROR(VLOOKUP(C458,SETEMBRO!B:H,7,0),"0,00")</f>
        <v>1060.53</v>
      </c>
      <c r="M458" s="28" t="str">
        <f>IFERROR(VLOOKUP(C458,FÉRIAS!C:D,2,0),"")</f>
        <v/>
      </c>
      <c r="N458" s="23" t="str">
        <f>IFERROR(VLOOKUP(C458,Plan2!B:C,2,0),"")</f>
        <v/>
      </c>
    </row>
    <row r="459" spans="2:14" s="23" customFormat="1">
      <c r="B459" s="16">
        <f t="shared" si="16"/>
        <v>451</v>
      </c>
      <c r="C459" s="32">
        <v>3154</v>
      </c>
      <c r="D459" s="33" t="s">
        <v>320</v>
      </c>
      <c r="E459" s="16" t="str">
        <f>IFERROR(VLOOKUP(C459,SRA!B:T,8,0),"")</f>
        <v>CLT</v>
      </c>
      <c r="F459" s="22" t="s">
        <v>502</v>
      </c>
      <c r="G459" s="16" t="str">
        <f>IFERROR(VLOOKUP(C459,SRA!B:T,5,0),"")</f>
        <v>OP. DE PROD. IND.</v>
      </c>
      <c r="H459" s="12">
        <f>IFERROR(VLOOKUP(C459,SRA!B:T,18,0),"")</f>
        <v>1169.46</v>
      </c>
      <c r="I459" s="12">
        <f>IFERROR(VLOOKUP(C459,SRA!B:T,19,0),"")</f>
        <v>1450</v>
      </c>
      <c r="J459" s="39">
        <f>IFERROR(VLOOKUP(C459,SETEMBRO!B:F,3,0),"0,00")</f>
        <v>2749.32</v>
      </c>
      <c r="K459" s="12">
        <f t="shared" si="15"/>
        <v>647.69000000000005</v>
      </c>
      <c r="L459" s="39">
        <f>IFERROR(VLOOKUP(C459,SETEMBRO!B:H,7,0),"0,00")</f>
        <v>2101.63</v>
      </c>
      <c r="M459" s="28" t="str">
        <f>IFERROR(VLOOKUP(C459,FÉRIAS!C:D,2,0),"")</f>
        <v/>
      </c>
      <c r="N459" s="23" t="str">
        <f>IFERROR(VLOOKUP(C459,Plan2!B:C,2,0),"")</f>
        <v/>
      </c>
    </row>
    <row r="460" spans="2:14" s="23" customFormat="1">
      <c r="B460" s="16">
        <f t="shared" si="16"/>
        <v>452</v>
      </c>
      <c r="C460" s="32">
        <v>3155</v>
      </c>
      <c r="D460" s="33" t="s">
        <v>321</v>
      </c>
      <c r="E460" s="16" t="str">
        <f>IFERROR(VLOOKUP(C460,SRA!B:T,8,0),"")</f>
        <v>CLT</v>
      </c>
      <c r="F460" s="22" t="s">
        <v>502</v>
      </c>
      <c r="G460" s="16" t="str">
        <f>IFERROR(VLOOKUP(C460,SRA!B:T,5,0),"")</f>
        <v>ANALISTA QUALI IND</v>
      </c>
      <c r="H460" s="12">
        <f>IFERROR(VLOOKUP(C460,SRA!B:T,18,0),"")</f>
        <v>5191.91</v>
      </c>
      <c r="I460" s="12">
        <f>IFERROR(VLOOKUP(C460,SRA!B:T,19,0),"")</f>
        <v>0</v>
      </c>
      <c r="J460" s="39">
        <f>IFERROR(VLOOKUP(C460,SETEMBRO!B:F,3,0),"0,00")</f>
        <v>7504.86</v>
      </c>
      <c r="K460" s="12">
        <f t="shared" si="15"/>
        <v>3023.9799999999996</v>
      </c>
      <c r="L460" s="39">
        <f>IFERROR(VLOOKUP(C460,SETEMBRO!B:H,7,0),"0,00")</f>
        <v>4480.88</v>
      </c>
      <c r="M460" s="28" t="str">
        <f>IFERROR(VLOOKUP(C460,FÉRIAS!C:D,2,0),"")</f>
        <v/>
      </c>
      <c r="N460" s="23" t="str">
        <f>IFERROR(VLOOKUP(C460,Plan2!B:C,2,0),"")</f>
        <v/>
      </c>
    </row>
    <row r="461" spans="2:14" s="23" customFormat="1">
      <c r="B461" s="16">
        <f t="shared" si="16"/>
        <v>453</v>
      </c>
      <c r="C461" s="32">
        <v>3156</v>
      </c>
      <c r="D461" s="33" t="s">
        <v>322</v>
      </c>
      <c r="E461" s="16" t="str">
        <f>IFERROR(VLOOKUP(C461,SRA!B:T,8,0),"")</f>
        <v>CLT</v>
      </c>
      <c r="F461" s="22" t="s">
        <v>502</v>
      </c>
      <c r="G461" s="16" t="str">
        <f>IFERROR(VLOOKUP(C461,SRA!B:T,5,0),"")</f>
        <v>OP. DE PROD. IND.</v>
      </c>
      <c r="H461" s="12">
        <f>IFERROR(VLOOKUP(C461,SRA!B:T,18,0),"")</f>
        <v>1169.46</v>
      </c>
      <c r="I461" s="12">
        <f>IFERROR(VLOOKUP(C461,SRA!B:T,19,0),"")</f>
        <v>0</v>
      </c>
      <c r="J461" s="39">
        <f>IFERROR(VLOOKUP(C461,SETEMBRO!B:F,3,0),"0,00")</f>
        <v>1212</v>
      </c>
      <c r="K461" s="12">
        <f t="shared" si="15"/>
        <v>767.53</v>
      </c>
      <c r="L461" s="39">
        <f>IFERROR(VLOOKUP(C461,SETEMBRO!B:H,7,0),"0,00")</f>
        <v>444.46999999999997</v>
      </c>
      <c r="M461" s="28" t="str">
        <f>IFERROR(VLOOKUP(C461,FÉRIAS!C:D,2,0),"")</f>
        <v/>
      </c>
      <c r="N461" s="23" t="str">
        <f>IFERROR(VLOOKUP(C461,Plan2!B:C,2,0),"")</f>
        <v/>
      </c>
    </row>
    <row r="462" spans="2:14" s="23" customFormat="1">
      <c r="B462" s="16">
        <f t="shared" si="16"/>
        <v>454</v>
      </c>
      <c r="C462" s="22">
        <v>3158</v>
      </c>
      <c r="D462" s="86" t="s">
        <v>323</v>
      </c>
      <c r="E462" s="16" t="str">
        <f>IFERROR(VLOOKUP(C462,SRA!B:T,8,0),"")</f>
        <v>CLT</v>
      </c>
      <c r="F462" s="22" t="s">
        <v>664</v>
      </c>
      <c r="G462" s="16" t="str">
        <f>IFERROR(VLOOKUP(C462,SRA!B:T,5,0),"")</f>
        <v>FARMACEUTICO IND</v>
      </c>
      <c r="H462" s="12">
        <f>IFERROR(VLOOKUP(C462,SRA!B:T,18,0),"")</f>
        <v>5191.91</v>
      </c>
      <c r="I462" s="12">
        <f>IFERROR(VLOOKUP(C462,SRA!B:T,19,0),"")</f>
        <v>2312.9499999999998</v>
      </c>
      <c r="J462" s="39">
        <v>26241.18</v>
      </c>
      <c r="K462" s="12">
        <f t="shared" si="15"/>
        <v>13366.52</v>
      </c>
      <c r="L462" s="39">
        <v>12874.66</v>
      </c>
      <c r="M462" s="28" t="str">
        <f>IFERROR(VLOOKUP(C462,FÉRIAS!C:D,2,0),"")</f>
        <v/>
      </c>
      <c r="N462" s="23" t="str">
        <f>IFERROR(VLOOKUP(C462,Plan2!B:C,2,0),"")</f>
        <v/>
      </c>
    </row>
    <row r="463" spans="2:14" s="23" customFormat="1">
      <c r="B463" s="16">
        <f t="shared" si="16"/>
        <v>455</v>
      </c>
      <c r="C463" s="32">
        <v>3160</v>
      </c>
      <c r="D463" s="33" t="s">
        <v>324</v>
      </c>
      <c r="E463" s="16" t="str">
        <f>IFERROR(VLOOKUP(C463,SRA!B:T,8,0),"")</f>
        <v>CLT</v>
      </c>
      <c r="F463" s="22" t="s">
        <v>502</v>
      </c>
      <c r="G463" s="16" t="str">
        <f>IFERROR(VLOOKUP(C463,SRA!B:T,5,0),"")</f>
        <v>TEC.EM QUALIDADE IND</v>
      </c>
      <c r="H463" s="12">
        <f>IFERROR(VLOOKUP(C463,SRA!B:T,18,0),"")</f>
        <v>1714.22</v>
      </c>
      <c r="I463" s="12">
        <f>IFERROR(VLOOKUP(C463,SRA!B:T,19,0),"")</f>
        <v>0</v>
      </c>
      <c r="J463" s="39">
        <f>IFERROR(VLOOKUP(C463,SETEMBRO!B:F,3,0),"0,00")</f>
        <v>1714.22</v>
      </c>
      <c r="K463" s="12">
        <f t="shared" si="15"/>
        <v>749.68000000000006</v>
      </c>
      <c r="L463" s="39">
        <f>IFERROR(VLOOKUP(C463,SETEMBRO!B:H,7,0),"0,00")</f>
        <v>964.54</v>
      </c>
      <c r="M463" s="28" t="str">
        <f>IFERROR(VLOOKUP(C463,FÉRIAS!C:D,2,0),"")</f>
        <v/>
      </c>
      <c r="N463" s="23" t="str">
        <f>IFERROR(VLOOKUP(C463,Plan2!B:C,2,0),"")</f>
        <v/>
      </c>
    </row>
    <row r="464" spans="2:14" s="23" customFormat="1">
      <c r="B464" s="16">
        <f t="shared" si="16"/>
        <v>456</v>
      </c>
      <c r="C464" s="32">
        <v>3164</v>
      </c>
      <c r="D464" s="33" t="s">
        <v>325</v>
      </c>
      <c r="E464" s="16" t="str">
        <f>IFERROR(VLOOKUP(C464,SRA!B:T,8,0),"")</f>
        <v>CLT</v>
      </c>
      <c r="F464" s="22" t="s">
        <v>502</v>
      </c>
      <c r="G464" s="16" t="str">
        <f>IFERROR(VLOOKUP(C464,SRA!B:T,5,0),"")</f>
        <v>TEC.EM QUALIDADE IND</v>
      </c>
      <c r="H464" s="12">
        <f>IFERROR(VLOOKUP(C464,SRA!B:T,18,0),"")</f>
        <v>1714.22</v>
      </c>
      <c r="I464" s="12">
        <f>IFERROR(VLOOKUP(C464,SRA!B:T,19,0),"")</f>
        <v>0</v>
      </c>
      <c r="J464" s="39">
        <f>IFERROR(VLOOKUP(C464,SETEMBRO!B:F,3,0),"0,00")</f>
        <v>1714.22</v>
      </c>
      <c r="K464" s="12">
        <f t="shared" si="15"/>
        <v>153.10000000000014</v>
      </c>
      <c r="L464" s="39">
        <f>IFERROR(VLOOKUP(C464,SETEMBRO!B:H,7,0),"0,00")</f>
        <v>1561.12</v>
      </c>
      <c r="M464" s="28" t="str">
        <f>IFERROR(VLOOKUP(C464,FÉRIAS!C:D,2,0),"")</f>
        <v/>
      </c>
      <c r="N464" s="23" t="str">
        <f>IFERROR(VLOOKUP(C464,Plan2!B:C,2,0),"")</f>
        <v/>
      </c>
    </row>
    <row r="465" spans="2:14" s="23" customFormat="1">
      <c r="B465" s="16">
        <f t="shared" si="16"/>
        <v>457</v>
      </c>
      <c r="C465" s="32">
        <v>3165</v>
      </c>
      <c r="D465" s="33" t="s">
        <v>326</v>
      </c>
      <c r="E465" s="16" t="str">
        <f>IFERROR(VLOOKUP(C465,SRA!B:T,8,0),"")</f>
        <v>CLT</v>
      </c>
      <c r="F465" s="22" t="s">
        <v>516</v>
      </c>
      <c r="G465" s="16" t="str">
        <f>IFERROR(VLOOKUP(C465,SRA!B:T,5,0),"")</f>
        <v>TEC.EM QUALIDADE IND</v>
      </c>
      <c r="H465" s="12">
        <f>IFERROR(VLOOKUP(C465,SRA!B:T,18,0),"")</f>
        <v>1714.22</v>
      </c>
      <c r="I465" s="12">
        <f>IFERROR(VLOOKUP(C465,SRA!B:T,19,0),"")</f>
        <v>0</v>
      </c>
      <c r="J465" s="39">
        <f>IFERROR(VLOOKUP(C465,SETEMBRO!B:F,3,0),"0,00")</f>
        <v>2700.55</v>
      </c>
      <c r="K465" s="12">
        <f t="shared" si="15"/>
        <v>2117.7200000000003</v>
      </c>
      <c r="L465" s="39">
        <f>IFERROR(VLOOKUP(C465,SETEMBRO!B:H,7,0),"0,00")</f>
        <v>582.83000000000004</v>
      </c>
      <c r="M465" s="28" t="str">
        <f>IFERROR(VLOOKUP(C465,FÉRIAS!C:D,2,0),"")</f>
        <v>PATRICIA SERPA PEIXOTO</v>
      </c>
      <c r="N465" s="23" t="str">
        <f>IFERROR(VLOOKUP(C465,Plan2!B:C,2,0),"")</f>
        <v/>
      </c>
    </row>
    <row r="466" spans="2:14" s="23" customFormat="1">
      <c r="B466" s="16">
        <f t="shared" si="16"/>
        <v>458</v>
      </c>
      <c r="C466" s="22">
        <v>3167</v>
      </c>
      <c r="D466" s="33" t="s">
        <v>327</v>
      </c>
      <c r="E466" s="16" t="str">
        <f>IFERROR(VLOOKUP(C466,SRA!B:T,8,0),"")</f>
        <v>CLT</v>
      </c>
      <c r="F466" s="22" t="s">
        <v>502</v>
      </c>
      <c r="G466" s="16" t="str">
        <f>IFERROR(VLOOKUP(C466,SRA!B:T,5,0),"")</f>
        <v>FARMACEUTICO IND</v>
      </c>
      <c r="H466" s="12">
        <f>IFERROR(VLOOKUP(C466,SRA!B:T,18,0),"")</f>
        <v>5191.91</v>
      </c>
      <c r="I466" s="12">
        <f>IFERROR(VLOOKUP(C466,SRA!B:T,19,0),"")</f>
        <v>2312.9499999999998</v>
      </c>
      <c r="J466" s="39">
        <f>IFERROR(VLOOKUP(C466,SETEMBRO!B:F,3,0),"0,00")</f>
        <v>13130.22</v>
      </c>
      <c r="K466" s="12">
        <f t="shared" si="15"/>
        <v>3371.619999999999</v>
      </c>
      <c r="L466" s="39">
        <f>IFERROR(VLOOKUP(C466,SETEMBRO!B:H,7,0),"0,00")</f>
        <v>9758.6</v>
      </c>
      <c r="M466" s="28" t="str">
        <f>IFERROR(VLOOKUP(C466,FÉRIAS!C:D,2,0),"")</f>
        <v/>
      </c>
      <c r="N466" s="23" t="str">
        <f>IFERROR(VLOOKUP(C466,Plan2!B:C,2,0),"")</f>
        <v/>
      </c>
    </row>
    <row r="467" spans="2:14" s="23" customFormat="1">
      <c r="B467" s="16">
        <f t="shared" si="16"/>
        <v>459</v>
      </c>
      <c r="C467" s="32">
        <v>3169</v>
      </c>
      <c r="D467" s="33" t="s">
        <v>328</v>
      </c>
      <c r="E467" s="16" t="str">
        <f>IFERROR(VLOOKUP(C467,SRA!B:T,8,0),"")</f>
        <v>CLT</v>
      </c>
      <c r="F467" s="22" t="s">
        <v>516</v>
      </c>
      <c r="G467" s="16" t="str">
        <f>IFERROR(VLOOKUP(C467,SRA!B:T,5,0),"")</f>
        <v>OP. DE PROD. IND.</v>
      </c>
      <c r="H467" s="12">
        <f>IFERROR(VLOOKUP(C467,SRA!B:T,18,0),"")</f>
        <v>1169.46</v>
      </c>
      <c r="I467" s="12">
        <f>IFERROR(VLOOKUP(C467,SRA!B:T,19,0),"")</f>
        <v>0</v>
      </c>
      <c r="J467" s="39">
        <f>IFERROR(VLOOKUP(C467,SETEMBRO!B:F,3,0),"0,00")</f>
        <v>2493.54</v>
      </c>
      <c r="K467" s="12">
        <f t="shared" si="15"/>
        <v>1849.33</v>
      </c>
      <c r="L467" s="39">
        <f>IFERROR(VLOOKUP(C467,SETEMBRO!B:H,7,0),"0,00")</f>
        <v>644.21</v>
      </c>
      <c r="M467" s="28" t="str">
        <f>IFERROR(VLOOKUP(C467,FÉRIAS!C:D,2,0),"")</f>
        <v>RENATA BEZERRA DA SILVA</v>
      </c>
      <c r="N467" s="23" t="str">
        <f>IFERROR(VLOOKUP(C467,Plan2!B:C,2,0),"")</f>
        <v/>
      </c>
    </row>
    <row r="468" spans="2:14" s="23" customFormat="1">
      <c r="B468" s="16">
        <f t="shared" si="16"/>
        <v>460</v>
      </c>
      <c r="C468" s="32">
        <v>3171</v>
      </c>
      <c r="D468" s="33" t="s">
        <v>329</v>
      </c>
      <c r="E468" s="16" t="str">
        <f>IFERROR(VLOOKUP(C468,SRA!B:T,8,0),"")</f>
        <v>CLT</v>
      </c>
      <c r="F468" s="22" t="s">
        <v>502</v>
      </c>
      <c r="G468" s="16" t="str">
        <f>IFERROR(VLOOKUP(C468,SRA!B:T,5,0),"")</f>
        <v>TEC.EM QUALIDADE IND</v>
      </c>
      <c r="H468" s="12">
        <f>IFERROR(VLOOKUP(C468,SRA!B:T,18,0),"")</f>
        <v>1714.22</v>
      </c>
      <c r="I468" s="12">
        <f>IFERROR(VLOOKUP(C468,SRA!B:T,19,0),"")</f>
        <v>0</v>
      </c>
      <c r="J468" s="39">
        <f>IFERROR(VLOOKUP(C468,SETEMBRO!B:F,3,0),"0,00")</f>
        <v>2376.4</v>
      </c>
      <c r="K468" s="12">
        <f t="shared" si="15"/>
        <v>769.27</v>
      </c>
      <c r="L468" s="39">
        <f>IFERROR(VLOOKUP(C468,SETEMBRO!B:H,7,0),"0,00")</f>
        <v>1607.13</v>
      </c>
      <c r="M468" s="28" t="str">
        <f>IFERROR(VLOOKUP(C468,FÉRIAS!C:D,2,0),"")</f>
        <v/>
      </c>
      <c r="N468" s="23" t="str">
        <f>IFERROR(VLOOKUP(C468,Plan2!B:C,2,0),"")</f>
        <v/>
      </c>
    </row>
    <row r="469" spans="2:14" s="23" customFormat="1">
      <c r="B469" s="16">
        <f t="shared" si="16"/>
        <v>461</v>
      </c>
      <c r="C469" s="32">
        <v>3172</v>
      </c>
      <c r="D469" s="33" t="s">
        <v>330</v>
      </c>
      <c r="E469" s="16" t="str">
        <f>IFERROR(VLOOKUP(C469,SRA!B:T,8,0),"")</f>
        <v>CLT</v>
      </c>
      <c r="F469" s="22" t="s">
        <v>502</v>
      </c>
      <c r="G469" s="16" t="str">
        <f>IFERROR(VLOOKUP(C469,SRA!B:T,5,0),"")</f>
        <v>OP. DE PROD. IND.</v>
      </c>
      <c r="H469" s="12">
        <f>IFERROR(VLOOKUP(C469,SRA!B:T,18,0),"")</f>
        <v>1169.46</v>
      </c>
      <c r="I469" s="12">
        <f>IFERROR(VLOOKUP(C469,SRA!B:T,19,0),"")</f>
        <v>0</v>
      </c>
      <c r="J469" s="39">
        <f>IFERROR(VLOOKUP(C469,SETEMBRO!B:F,3,0),"0,00")</f>
        <v>1212</v>
      </c>
      <c r="K469" s="12">
        <f t="shared" si="15"/>
        <v>282.77</v>
      </c>
      <c r="L469" s="39">
        <f>IFERROR(VLOOKUP(C469,SETEMBRO!B:H,7,0),"0,00")</f>
        <v>929.23</v>
      </c>
      <c r="M469" s="28" t="str">
        <f>IFERROR(VLOOKUP(C469,FÉRIAS!C:D,2,0),"")</f>
        <v/>
      </c>
      <c r="N469" s="23" t="str">
        <f>IFERROR(VLOOKUP(C469,Plan2!B:C,2,0),"")</f>
        <v/>
      </c>
    </row>
    <row r="470" spans="2:14" s="23" customFormat="1">
      <c r="B470" s="16">
        <f t="shared" si="16"/>
        <v>462</v>
      </c>
      <c r="C470" s="32">
        <v>3175</v>
      </c>
      <c r="D470" s="33" t="s">
        <v>331</v>
      </c>
      <c r="E470" s="16" t="str">
        <f>IFERROR(VLOOKUP(C470,SRA!B:T,8,0),"")</f>
        <v>CLT</v>
      </c>
      <c r="F470" s="22" t="s">
        <v>502</v>
      </c>
      <c r="G470" s="16" t="str">
        <f>IFERROR(VLOOKUP(C470,SRA!B:T,5,0),"")</f>
        <v>FARMACEUTICO IND</v>
      </c>
      <c r="H470" s="12">
        <f>IFERROR(VLOOKUP(C470,SRA!B:T,18,0),"")</f>
        <v>5191.91</v>
      </c>
      <c r="I470" s="12">
        <f>IFERROR(VLOOKUP(C470,SRA!B:T,19,0),"")</f>
        <v>2312.9499999999998</v>
      </c>
      <c r="J470" s="39">
        <f>IFERROR(VLOOKUP(C470,SETEMBRO!B:F,3,0),"0,00")</f>
        <v>8207.2900000000009</v>
      </c>
      <c r="K470" s="12">
        <f t="shared" si="15"/>
        <v>3518.7300000000014</v>
      </c>
      <c r="L470" s="39">
        <f>IFERROR(VLOOKUP(C470,SETEMBRO!B:H,7,0),"0,00")</f>
        <v>4688.5599999999995</v>
      </c>
      <c r="M470" s="28" t="str">
        <f>IFERROR(VLOOKUP(C470,FÉRIAS!C:D,2,0),"")</f>
        <v/>
      </c>
      <c r="N470" s="23" t="str">
        <f>IFERROR(VLOOKUP(C470,Plan2!B:C,2,0),"")</f>
        <v/>
      </c>
    </row>
    <row r="471" spans="2:14" s="23" customFormat="1">
      <c r="B471" s="16">
        <f t="shared" si="16"/>
        <v>463</v>
      </c>
      <c r="C471" s="32">
        <v>3177</v>
      </c>
      <c r="D471" s="33" t="s">
        <v>332</v>
      </c>
      <c r="E471" s="16" t="str">
        <f>IFERROR(VLOOKUP(C471,SRA!B:T,8,0),"")</f>
        <v>CLT</v>
      </c>
      <c r="F471" s="22" t="s">
        <v>502</v>
      </c>
      <c r="G471" s="16" t="str">
        <f>IFERROR(VLOOKUP(C471,SRA!B:T,5,0),"")</f>
        <v>ANALISTA QUALI IND</v>
      </c>
      <c r="H471" s="12">
        <f>IFERROR(VLOOKUP(C471,SRA!B:T,18,0),"")</f>
        <v>5191.91</v>
      </c>
      <c r="I471" s="12">
        <f>IFERROR(VLOOKUP(C471,SRA!B:T,19,0),"")</f>
        <v>2312.9499999999998</v>
      </c>
      <c r="J471" s="39">
        <f>IFERROR(VLOOKUP(C471,SETEMBRO!B:F,3,0),"0,00")</f>
        <v>7504.86</v>
      </c>
      <c r="K471" s="12">
        <f t="shared" si="15"/>
        <v>1987.9299999999994</v>
      </c>
      <c r="L471" s="39">
        <f>IFERROR(VLOOKUP(C471,SETEMBRO!B:H,7,0),"0,00")</f>
        <v>5516.93</v>
      </c>
      <c r="M471" s="28" t="str">
        <f>IFERROR(VLOOKUP(C471,FÉRIAS!C:D,2,0),"")</f>
        <v/>
      </c>
      <c r="N471" s="23" t="str">
        <f>IFERROR(VLOOKUP(C471,Plan2!B:C,2,0),"")</f>
        <v/>
      </c>
    </row>
    <row r="472" spans="2:14" s="23" customFormat="1">
      <c r="B472" s="16">
        <f t="shared" si="16"/>
        <v>464</v>
      </c>
      <c r="C472" s="32">
        <v>3178</v>
      </c>
      <c r="D472" s="33" t="s">
        <v>333</v>
      </c>
      <c r="E472" s="16" t="str">
        <f>IFERROR(VLOOKUP(C472,SRA!B:T,8,0),"")</f>
        <v>CLT</v>
      </c>
      <c r="F472" s="22" t="s">
        <v>502</v>
      </c>
      <c r="G472" s="16" t="str">
        <f>IFERROR(VLOOKUP(C472,SRA!B:T,5,0),"")</f>
        <v>ANALISTA QUALI IND</v>
      </c>
      <c r="H472" s="12">
        <f>IFERROR(VLOOKUP(C472,SRA!B:T,18,0),"")</f>
        <v>5191.91</v>
      </c>
      <c r="I472" s="12">
        <f>IFERROR(VLOOKUP(C472,SRA!B:T,19,0),"")</f>
        <v>2312.9499999999998</v>
      </c>
      <c r="J472" s="39">
        <f>IFERROR(VLOOKUP(C472,SETEMBRO!B:F,3,0),"0,00")</f>
        <v>7504.86</v>
      </c>
      <c r="K472" s="12">
        <f t="shared" si="15"/>
        <v>2031.79</v>
      </c>
      <c r="L472" s="39">
        <f>IFERROR(VLOOKUP(C472,SETEMBRO!B:H,7,0),"0,00")</f>
        <v>5473.07</v>
      </c>
      <c r="M472" s="28" t="str">
        <f>IFERROR(VLOOKUP(C472,FÉRIAS!C:D,2,0),"")</f>
        <v/>
      </c>
      <c r="N472" s="23" t="str">
        <f>IFERROR(VLOOKUP(C472,Plan2!B:C,2,0),"")</f>
        <v/>
      </c>
    </row>
    <row r="473" spans="2:14" s="23" customFormat="1">
      <c r="B473" s="16">
        <f t="shared" si="16"/>
        <v>465</v>
      </c>
      <c r="C473" s="32">
        <v>3180</v>
      </c>
      <c r="D473" s="33" t="s">
        <v>334</v>
      </c>
      <c r="E473" s="16" t="str">
        <f>IFERROR(VLOOKUP(C473,SRA!B:T,8,0),"")</f>
        <v>CLT</v>
      </c>
      <c r="F473" s="22" t="s">
        <v>516</v>
      </c>
      <c r="G473" s="16" t="str">
        <f>IFERROR(VLOOKUP(C473,SRA!B:T,5,0),"")</f>
        <v>ANALISTA QUALI IND</v>
      </c>
      <c r="H473" s="12">
        <f>IFERROR(VLOOKUP(C473,SRA!B:T,18,0),"")</f>
        <v>5191.91</v>
      </c>
      <c r="I473" s="12">
        <f>IFERROR(VLOOKUP(C473,SRA!B:T,19,0),"")</f>
        <v>2312.9499999999998</v>
      </c>
      <c r="J473" s="39">
        <f>IFERROR(VLOOKUP(C473,SETEMBRO!B:F,3,0),"0,00")</f>
        <v>8470.77</v>
      </c>
      <c r="K473" s="12">
        <f t="shared" si="15"/>
        <v>4728.88</v>
      </c>
      <c r="L473" s="39">
        <f>IFERROR(VLOOKUP(C473,SETEMBRO!B:H,7,0),"0,00")</f>
        <v>3741.8900000000003</v>
      </c>
      <c r="M473" s="28" t="str">
        <f>IFERROR(VLOOKUP(C473,FÉRIAS!C:D,2,0),"")</f>
        <v>CAIO CESAR DE A R SILVA</v>
      </c>
      <c r="N473" s="23" t="str">
        <f>IFERROR(VLOOKUP(C473,Plan2!B:C,2,0),"")</f>
        <v/>
      </c>
    </row>
    <row r="474" spans="2:14" s="23" customFormat="1">
      <c r="B474" s="16">
        <f t="shared" si="16"/>
        <v>466</v>
      </c>
      <c r="C474" s="32">
        <v>3182</v>
      </c>
      <c r="D474" s="33" t="s">
        <v>335</v>
      </c>
      <c r="E474" s="16" t="str">
        <f>IFERROR(VLOOKUP(C474,SRA!B:T,8,0),"")</f>
        <v>CLT</v>
      </c>
      <c r="F474" s="22" t="s">
        <v>502</v>
      </c>
      <c r="G474" s="16" t="str">
        <f>IFERROR(VLOOKUP(C474,SRA!B:T,5,0),"")</f>
        <v>TEC.EM QUALIDADE IND</v>
      </c>
      <c r="H474" s="12">
        <f>IFERROR(VLOOKUP(C474,SRA!B:T,18,0),"")</f>
        <v>1714.22</v>
      </c>
      <c r="I474" s="12">
        <f>IFERROR(VLOOKUP(C474,SRA!B:T,19,0),"")</f>
        <v>0</v>
      </c>
      <c r="J474" s="39">
        <f>IFERROR(VLOOKUP(C474,SETEMBRO!B:F,3,0),"0,00")</f>
        <v>2056.33</v>
      </c>
      <c r="K474" s="12">
        <f t="shared" si="15"/>
        <v>862.71</v>
      </c>
      <c r="L474" s="39">
        <f>IFERROR(VLOOKUP(C474,SETEMBRO!B:H,7,0),"0,00")</f>
        <v>1193.6199999999999</v>
      </c>
      <c r="M474" s="28" t="str">
        <f>IFERROR(VLOOKUP(C474,FÉRIAS!C:D,2,0),"")</f>
        <v/>
      </c>
      <c r="N474" s="23" t="str">
        <f>IFERROR(VLOOKUP(C474,Plan2!B:C,2,0),"")</f>
        <v/>
      </c>
    </row>
    <row r="475" spans="2:14" s="23" customFormat="1">
      <c r="B475" s="16">
        <f t="shared" si="16"/>
        <v>467</v>
      </c>
      <c r="C475" s="32">
        <v>3183</v>
      </c>
      <c r="D475" s="33" t="s">
        <v>336</v>
      </c>
      <c r="E475" s="16" t="str">
        <f>IFERROR(VLOOKUP(C475,SRA!B:T,8,0),"")</f>
        <v>CLT</v>
      </c>
      <c r="F475" s="22" t="s">
        <v>502</v>
      </c>
      <c r="G475" s="16" t="str">
        <f>IFERROR(VLOOKUP(C475,SRA!B:T,5,0),"")</f>
        <v>TEC. EM ENF. DO TRAB</v>
      </c>
      <c r="H475" s="12">
        <f>IFERROR(VLOOKUP(C475,SRA!B:T,18,0),"")</f>
        <v>1714.22</v>
      </c>
      <c r="I475" s="12">
        <f>IFERROR(VLOOKUP(C475,SRA!B:T,19,0),"")</f>
        <v>0</v>
      </c>
      <c r="J475" s="39">
        <f>IFERROR(VLOOKUP(C475,SETEMBRO!B:F,3,0),"0,00")</f>
        <v>3194.65</v>
      </c>
      <c r="K475" s="12">
        <f t="shared" si="15"/>
        <v>796.94</v>
      </c>
      <c r="L475" s="39">
        <f>IFERROR(VLOOKUP(C475,SETEMBRO!B:H,7,0),"0,00")</f>
        <v>2397.71</v>
      </c>
      <c r="M475" s="28" t="str">
        <f>IFERROR(VLOOKUP(C475,FÉRIAS!C:D,2,0),"")</f>
        <v/>
      </c>
      <c r="N475" s="23" t="str">
        <f>IFERROR(VLOOKUP(C475,Plan2!B:C,2,0),"")</f>
        <v/>
      </c>
    </row>
    <row r="476" spans="2:14" s="23" customFormat="1">
      <c r="B476" s="16">
        <f t="shared" si="16"/>
        <v>468</v>
      </c>
      <c r="C476" s="32">
        <v>3194</v>
      </c>
      <c r="D476" s="33" t="s">
        <v>337</v>
      </c>
      <c r="E476" s="16" t="str">
        <f>IFERROR(VLOOKUP(C476,SRA!B:T,8,0),"")</f>
        <v>CLT</v>
      </c>
      <c r="F476" s="22" t="s">
        <v>502</v>
      </c>
      <c r="G476" s="16" t="str">
        <f>IFERROR(VLOOKUP(C476,SRA!B:T,5,0),"")</f>
        <v>ANA GESTAO AMBIENTAL</v>
      </c>
      <c r="H476" s="12">
        <f>IFERROR(VLOOKUP(C476,SRA!B:T,18,0),"")</f>
        <v>2982.55</v>
      </c>
      <c r="I476" s="12">
        <f>IFERROR(VLOOKUP(C476,SRA!B:T,19,0),"")</f>
        <v>6657.79</v>
      </c>
      <c r="J476" s="39">
        <f>IFERROR(VLOOKUP(C476,SETEMBRO!B:F,3,0),"0,00")</f>
        <v>9941.7199999999993</v>
      </c>
      <c r="K476" s="12">
        <f t="shared" si="15"/>
        <v>4318.32</v>
      </c>
      <c r="L476" s="39">
        <f>IFERROR(VLOOKUP(C476,SETEMBRO!B:H,7,0),"0,00")</f>
        <v>5623.4</v>
      </c>
      <c r="M476" s="28" t="str">
        <f>IFERROR(VLOOKUP(C476,FÉRIAS!C:D,2,0),"")</f>
        <v/>
      </c>
      <c r="N476" s="23" t="str">
        <f>IFERROR(VLOOKUP(C476,Plan2!B:C,2,0),"")</f>
        <v/>
      </c>
    </row>
    <row r="477" spans="2:14" s="23" customFormat="1">
      <c r="B477" s="16">
        <f t="shared" si="16"/>
        <v>469</v>
      </c>
      <c r="C477" s="32">
        <v>3228</v>
      </c>
      <c r="D477" s="33" t="s">
        <v>456</v>
      </c>
      <c r="E477" s="16" t="str">
        <f>IFERROR(VLOOKUP(C477,SRA!B:T,8,0),"")</f>
        <v>CLT</v>
      </c>
      <c r="F477" s="22" t="s">
        <v>502</v>
      </c>
      <c r="G477" s="16" t="str">
        <f>IFERROR(VLOOKUP(C477,SRA!B:T,5,0),"")</f>
        <v>TEC. EM ADM. E VEN.</v>
      </c>
      <c r="H477" s="12">
        <f>IFERROR(VLOOKUP(C477,SRA!B:T,18,0),"")</f>
        <v>1714.22</v>
      </c>
      <c r="I477" s="12">
        <f>IFERROR(VLOOKUP(C477,SRA!B:T,19,0),"")</f>
        <v>0</v>
      </c>
      <c r="J477" s="39">
        <f>IFERROR(VLOOKUP(C477,SETEMBRO!B:F,3,0),"0,00")</f>
        <v>1714.22</v>
      </c>
      <c r="K477" s="12">
        <f t="shared" si="15"/>
        <v>340.03999999999996</v>
      </c>
      <c r="L477" s="39">
        <f>IFERROR(VLOOKUP(C477,SETEMBRO!B:H,7,0),"0,00")</f>
        <v>1374.18</v>
      </c>
      <c r="M477" s="28" t="str">
        <f>IFERROR(VLOOKUP(C477,FÉRIAS!C:D,2,0),"")</f>
        <v/>
      </c>
      <c r="N477" s="23" t="str">
        <f>IFERROR(VLOOKUP(C477,Plan2!B:C,2,0),"")</f>
        <v/>
      </c>
    </row>
    <row r="478" spans="2:14" s="23" customFormat="1">
      <c r="B478" s="16">
        <f t="shared" si="16"/>
        <v>470</v>
      </c>
      <c r="C478" s="32">
        <v>3229</v>
      </c>
      <c r="D478" s="33" t="s">
        <v>343</v>
      </c>
      <c r="E478" s="16" t="str">
        <f>IFERROR(VLOOKUP(C478,SRA!B:T,8,0),"")</f>
        <v>CLT</v>
      </c>
      <c r="F478" s="22" t="s">
        <v>502</v>
      </c>
      <c r="G478" s="16" t="str">
        <f>IFERROR(VLOOKUP(C478,SRA!B:T,5,0),"")</f>
        <v>TEC EM UTI CALDEIRA</v>
      </c>
      <c r="H478" s="12">
        <f>IFERROR(VLOOKUP(C478,SRA!B:T,18,0),"")</f>
        <v>1714.22</v>
      </c>
      <c r="I478" s="12">
        <f>IFERROR(VLOOKUP(C478,SRA!B:T,19,0),"")</f>
        <v>822.38</v>
      </c>
      <c r="J478" s="39">
        <f>IFERROR(VLOOKUP(C478,SETEMBRO!B:F,3,0),"0,00")</f>
        <v>2536.6</v>
      </c>
      <c r="K478" s="12">
        <f t="shared" si="15"/>
        <v>1129.1999999999998</v>
      </c>
      <c r="L478" s="39">
        <f>IFERROR(VLOOKUP(C478,SETEMBRO!B:H,7,0),"0,00")</f>
        <v>1407.4</v>
      </c>
      <c r="M478" s="28" t="str">
        <f>IFERROR(VLOOKUP(C478,FÉRIAS!C:D,2,0),"")</f>
        <v/>
      </c>
      <c r="N478" s="23" t="str">
        <f>IFERROR(VLOOKUP(C478,Plan2!B:C,2,0),"")</f>
        <v/>
      </c>
    </row>
    <row r="479" spans="2:14" s="23" customFormat="1">
      <c r="B479" s="16">
        <f t="shared" si="16"/>
        <v>471</v>
      </c>
      <c r="C479" s="32">
        <v>3232</v>
      </c>
      <c r="D479" s="33" t="s">
        <v>344</v>
      </c>
      <c r="E479" s="16" t="str">
        <f>IFERROR(VLOOKUP(C479,SRA!B:T,8,0),"")</f>
        <v>CLT</v>
      </c>
      <c r="F479" s="22" t="s">
        <v>502</v>
      </c>
      <c r="G479" s="16" t="str">
        <f>IFERROR(VLOOKUP(C479,SRA!B:T,5,0),"")</f>
        <v>TEC EM UTI CALDEIRA</v>
      </c>
      <c r="H479" s="12">
        <f>IFERROR(VLOOKUP(C479,SRA!B:T,18,0),"")</f>
        <v>1714.22</v>
      </c>
      <c r="I479" s="12">
        <f>IFERROR(VLOOKUP(C479,SRA!B:T,19,0),"")</f>
        <v>0</v>
      </c>
      <c r="J479" s="39">
        <f>IFERROR(VLOOKUP(C479,SETEMBRO!B:F,3,0),"0,00")</f>
        <v>1714.22</v>
      </c>
      <c r="K479" s="12">
        <f t="shared" si="15"/>
        <v>705.03</v>
      </c>
      <c r="L479" s="39">
        <f>IFERROR(VLOOKUP(C479,SETEMBRO!B:H,7,0),"0,00")</f>
        <v>1009.19</v>
      </c>
      <c r="M479" s="28" t="str">
        <f>IFERROR(VLOOKUP(C479,FÉRIAS!C:D,2,0),"")</f>
        <v/>
      </c>
      <c r="N479" s="23" t="str">
        <f>IFERROR(VLOOKUP(C479,Plan2!B:C,2,0),"")</f>
        <v/>
      </c>
    </row>
    <row r="480" spans="2:14" s="23" customFormat="1">
      <c r="B480" s="16">
        <f t="shared" si="16"/>
        <v>472</v>
      </c>
      <c r="C480" s="22">
        <v>3233</v>
      </c>
      <c r="D480" s="33" t="s">
        <v>345</v>
      </c>
      <c r="E480" s="16" t="str">
        <f>IFERROR(VLOOKUP(C480,SRA!B:T,8,0),"")</f>
        <v>CLT</v>
      </c>
      <c r="F480" s="22" t="s">
        <v>502</v>
      </c>
      <c r="G480" s="16" t="str">
        <f>IFERROR(VLOOKUP(C480,SRA!B:T,5,0),"")</f>
        <v>TEC.EM MAN. ELE. IND</v>
      </c>
      <c r="H480" s="12">
        <f>IFERROR(VLOOKUP(C480,SRA!B:T,18,0),"")</f>
        <v>1714.22</v>
      </c>
      <c r="I480" s="12">
        <f>IFERROR(VLOOKUP(C480,SRA!B:T,19,0),"")</f>
        <v>0</v>
      </c>
      <c r="J480" s="39">
        <f>IFERROR(VLOOKUP(C480,SETEMBRO!B:F,3,0),"0,00")</f>
        <v>2228.4899999999998</v>
      </c>
      <c r="K480" s="12">
        <f t="shared" si="15"/>
        <v>840.95999999999958</v>
      </c>
      <c r="L480" s="39">
        <f>IFERROR(VLOOKUP(C480,SETEMBRO!B:H,7,0),"0,00")</f>
        <v>1387.5300000000002</v>
      </c>
      <c r="M480" s="28" t="str">
        <f>IFERROR(VLOOKUP(C480,FÉRIAS!C:D,2,0),"")</f>
        <v/>
      </c>
      <c r="N480" s="23" t="str">
        <f>IFERROR(VLOOKUP(C480,Plan2!B:C,2,0),"")</f>
        <v/>
      </c>
    </row>
    <row r="481" spans="2:14" s="23" customFormat="1">
      <c r="B481" s="16">
        <f t="shared" si="16"/>
        <v>473</v>
      </c>
      <c r="C481" s="32">
        <v>3234</v>
      </c>
      <c r="D481" s="33" t="s">
        <v>346</v>
      </c>
      <c r="E481" s="16" t="str">
        <f>IFERROR(VLOOKUP(C481,SRA!B:T,8,0),"")</f>
        <v>CLT</v>
      </c>
      <c r="F481" s="22" t="s">
        <v>502</v>
      </c>
      <c r="G481" s="16" t="str">
        <f>IFERROR(VLOOKUP(C481,SRA!B:T,5,0),"")</f>
        <v>ANA MANUT ELET IND</v>
      </c>
      <c r="H481" s="12">
        <f>IFERROR(VLOOKUP(C481,SRA!B:T,18,0),"")</f>
        <v>2982.55</v>
      </c>
      <c r="I481" s="12">
        <f>IFERROR(VLOOKUP(C481,SRA!B:T,19,0),"")</f>
        <v>2312.9499999999998</v>
      </c>
      <c r="J481" s="39">
        <f>IFERROR(VLOOKUP(C481,SETEMBRO!B:F,3,0),"0,00")</f>
        <v>6190.27</v>
      </c>
      <c r="K481" s="12">
        <f t="shared" si="15"/>
        <v>1571.88</v>
      </c>
      <c r="L481" s="39">
        <f>IFERROR(VLOOKUP(C481,SETEMBRO!B:H,7,0),"0,00")</f>
        <v>4618.3900000000003</v>
      </c>
      <c r="M481" s="28" t="str">
        <f>IFERROR(VLOOKUP(C481,FÉRIAS!C:D,2,0),"")</f>
        <v/>
      </c>
      <c r="N481" s="23" t="str">
        <f>IFERROR(VLOOKUP(C481,Plan2!B:C,2,0),"")</f>
        <v/>
      </c>
    </row>
    <row r="482" spans="2:14" s="23" customFormat="1">
      <c r="B482" s="16">
        <f t="shared" si="16"/>
        <v>474</v>
      </c>
      <c r="C482" s="32">
        <v>3237</v>
      </c>
      <c r="D482" s="33" t="s">
        <v>347</v>
      </c>
      <c r="E482" s="16" t="str">
        <f>IFERROR(VLOOKUP(C482,SRA!B:T,8,0),"")</f>
        <v>CLT</v>
      </c>
      <c r="F482" s="22" t="s">
        <v>502</v>
      </c>
      <c r="G482" s="16" t="str">
        <f>IFERROR(VLOOKUP(C482,SRA!B:T,5,0),"")</f>
        <v>TEC.EM MAN. MEC. IND</v>
      </c>
      <c r="H482" s="12">
        <f>IFERROR(VLOOKUP(C482,SRA!B:T,18,0),"")</f>
        <v>1714.22</v>
      </c>
      <c r="I482" s="12">
        <f>IFERROR(VLOOKUP(C482,SRA!B:T,19,0),"")</f>
        <v>0</v>
      </c>
      <c r="J482" s="39">
        <f>IFERROR(VLOOKUP(C482,SETEMBRO!B:F,3,0),"0,00")</f>
        <v>1714.22</v>
      </c>
      <c r="K482" s="12">
        <f t="shared" si="15"/>
        <v>320.89999999999986</v>
      </c>
      <c r="L482" s="39">
        <f>IFERROR(VLOOKUP(C482,SETEMBRO!B:H,7,0),"0,00")</f>
        <v>1393.3200000000002</v>
      </c>
      <c r="M482" s="28" t="str">
        <f>IFERROR(VLOOKUP(C482,FÉRIAS!C:D,2,0),"")</f>
        <v/>
      </c>
      <c r="N482" s="23" t="str">
        <f>IFERROR(VLOOKUP(C482,Plan2!B:C,2,0),"")</f>
        <v/>
      </c>
    </row>
    <row r="483" spans="2:14" s="23" customFormat="1">
      <c r="B483" s="16">
        <f t="shared" si="16"/>
        <v>475</v>
      </c>
      <c r="C483" s="32">
        <v>3241</v>
      </c>
      <c r="D483" s="33" t="s">
        <v>348</v>
      </c>
      <c r="E483" s="16" t="str">
        <f>IFERROR(VLOOKUP(C483,SRA!B:T,8,0),"")</f>
        <v>CLT</v>
      </c>
      <c r="F483" s="22" t="s">
        <v>502</v>
      </c>
      <c r="G483" s="16" t="str">
        <f>IFERROR(VLOOKUP(C483,SRA!B:T,5,0),"")</f>
        <v>TEC EM UTI CALDEIRA</v>
      </c>
      <c r="H483" s="12">
        <f>IFERROR(VLOOKUP(C483,SRA!B:T,18,0),"")</f>
        <v>1714.22</v>
      </c>
      <c r="I483" s="12">
        <f>IFERROR(VLOOKUP(C483,SRA!B:T,19,0),"")</f>
        <v>0</v>
      </c>
      <c r="J483" s="39">
        <f>IFERROR(VLOOKUP(C483,SETEMBRO!B:F,3,0),"0,00")</f>
        <v>2008.58</v>
      </c>
      <c r="K483" s="12">
        <f t="shared" si="15"/>
        <v>704.38999999999987</v>
      </c>
      <c r="L483" s="39">
        <f>IFERROR(VLOOKUP(C483,SETEMBRO!B:H,7,0),"0,00")</f>
        <v>1304.19</v>
      </c>
      <c r="M483" s="28" t="str">
        <f>IFERROR(VLOOKUP(C483,FÉRIAS!C:D,2,0),"")</f>
        <v/>
      </c>
      <c r="N483" s="23" t="str">
        <f>IFERROR(VLOOKUP(C483,Plan2!B:C,2,0),"")</f>
        <v/>
      </c>
    </row>
    <row r="484" spans="2:14" s="23" customFormat="1">
      <c r="B484" s="16">
        <f t="shared" si="16"/>
        <v>476</v>
      </c>
      <c r="C484" s="32">
        <v>3242</v>
      </c>
      <c r="D484" s="33" t="s">
        <v>349</v>
      </c>
      <c r="E484" s="16" t="str">
        <f>IFERROR(VLOOKUP(C484,SRA!B:T,8,0),"")</f>
        <v>CLT</v>
      </c>
      <c r="F484" s="22" t="s">
        <v>502</v>
      </c>
      <c r="G484" s="16" t="str">
        <f>IFERROR(VLOOKUP(C484,SRA!B:T,5,0),"")</f>
        <v>TEC EM UTI CALDEIRA</v>
      </c>
      <c r="H484" s="12">
        <f>IFERROR(VLOOKUP(C484,SRA!B:T,18,0),"")</f>
        <v>1714.22</v>
      </c>
      <c r="I484" s="12">
        <f>IFERROR(VLOOKUP(C484,SRA!B:T,19,0),"")</f>
        <v>822.38</v>
      </c>
      <c r="J484" s="39">
        <f>IFERROR(VLOOKUP(C484,SETEMBRO!B:F,3,0),"0,00")</f>
        <v>3227.12</v>
      </c>
      <c r="K484" s="12">
        <f t="shared" si="15"/>
        <v>938.44999999999982</v>
      </c>
      <c r="L484" s="39">
        <f>IFERROR(VLOOKUP(C484,SETEMBRO!B:H,7,0),"0,00")</f>
        <v>2288.67</v>
      </c>
      <c r="M484" s="28" t="str">
        <f>IFERROR(VLOOKUP(C484,FÉRIAS!C:D,2,0),"")</f>
        <v/>
      </c>
      <c r="N484" s="23" t="str">
        <f>IFERROR(VLOOKUP(C484,Plan2!B:C,2,0),"")</f>
        <v/>
      </c>
    </row>
    <row r="485" spans="2:14" s="23" customFormat="1">
      <c r="B485" s="16">
        <f t="shared" si="16"/>
        <v>477</v>
      </c>
      <c r="C485" s="32">
        <v>3281</v>
      </c>
      <c r="D485" s="33" t="s">
        <v>356</v>
      </c>
      <c r="E485" s="16" t="str">
        <f>IFERROR(VLOOKUP(C485,SRA!B:T,8,0),"")</f>
        <v>CLT</v>
      </c>
      <c r="F485" s="22" t="s">
        <v>502</v>
      </c>
      <c r="G485" s="16" t="str">
        <f>IFERROR(VLOOKUP(C485,SRA!B:T,5,0),"")</f>
        <v>TEC.EM MAN. ELE. IND</v>
      </c>
      <c r="H485" s="12">
        <f>IFERROR(VLOOKUP(C485,SRA!B:T,18,0),"")</f>
        <v>1714.22</v>
      </c>
      <c r="I485" s="12">
        <f>IFERROR(VLOOKUP(C485,SRA!B:T,19,0),"")</f>
        <v>0</v>
      </c>
      <c r="J485" s="39">
        <f>IFERROR(VLOOKUP(C485,SETEMBRO!B:F,3,0),"0,00")</f>
        <v>2529.87</v>
      </c>
      <c r="K485" s="12">
        <f t="shared" si="15"/>
        <v>525.23999999999978</v>
      </c>
      <c r="L485" s="39">
        <f>IFERROR(VLOOKUP(C485,SETEMBRO!B:H,7,0),"0,00")</f>
        <v>2004.63</v>
      </c>
      <c r="M485" s="28" t="str">
        <f>IFERROR(VLOOKUP(C485,FÉRIAS!C:D,2,0),"")</f>
        <v/>
      </c>
      <c r="N485" s="23" t="str">
        <f>IFERROR(VLOOKUP(C485,Plan2!B:C,2,0),"")</f>
        <v/>
      </c>
    </row>
    <row r="486" spans="2:14" s="23" customFormat="1">
      <c r="B486" s="16">
        <f t="shared" si="16"/>
        <v>478</v>
      </c>
      <c r="C486" s="32">
        <v>3317</v>
      </c>
      <c r="D486" s="33" t="s">
        <v>362</v>
      </c>
      <c r="E486" s="16" t="str">
        <f>IFERROR(VLOOKUP(C486,SRA!B:T,8,0),"")</f>
        <v>CLT</v>
      </c>
      <c r="F486" s="22" t="s">
        <v>516</v>
      </c>
      <c r="G486" s="16" t="str">
        <f>IFERROR(VLOOKUP(C486,SRA!B:T,5,0),"")</f>
        <v>TEC. CONTABIL</v>
      </c>
      <c r="H486" s="12">
        <f>IFERROR(VLOOKUP(C486,SRA!B:T,18,0),"")</f>
        <v>1714.24</v>
      </c>
      <c r="I486" s="12">
        <f>IFERROR(VLOOKUP(C486,SRA!B:T,19,0),"")</f>
        <v>0</v>
      </c>
      <c r="J486" s="39">
        <f>IFERROR(VLOOKUP(C486,SETEMBRO!B:F,3,0),"0,00")</f>
        <v>5080.96</v>
      </c>
      <c r="K486" s="12">
        <f t="shared" si="15"/>
        <v>2528.9</v>
      </c>
      <c r="L486" s="39">
        <f>IFERROR(VLOOKUP(C486,SETEMBRO!B:H,7,0),"0,00")</f>
        <v>2552.06</v>
      </c>
      <c r="M486" s="28" t="str">
        <f>IFERROR(VLOOKUP(C486,FÉRIAS!C:D,2,0),"")</f>
        <v>KATIA CRISTINA B DA SILVA</v>
      </c>
      <c r="N486" s="23" t="str">
        <f>IFERROR(VLOOKUP(C486,Plan2!B:C,2,0),"")</f>
        <v/>
      </c>
    </row>
    <row r="487" spans="2:14" s="23" customFormat="1">
      <c r="B487" s="16">
        <f t="shared" si="16"/>
        <v>479</v>
      </c>
      <c r="C487" s="32">
        <v>3322</v>
      </c>
      <c r="D487" s="33" t="s">
        <v>364</v>
      </c>
      <c r="E487" s="16" t="str">
        <f>IFERROR(VLOOKUP(C487,SRA!B:T,8,0),"")</f>
        <v>CLT</v>
      </c>
      <c r="F487" s="22" t="s">
        <v>502</v>
      </c>
      <c r="G487" s="16" t="str">
        <f>IFERROR(VLOOKUP(C487,SRA!B:T,5,0),"")</f>
        <v>TEC EM SEG DO TRAB.</v>
      </c>
      <c r="H487" s="12">
        <f>IFERROR(VLOOKUP(C487,SRA!B:T,18,0),"")</f>
        <v>1714.24</v>
      </c>
      <c r="I487" s="12">
        <f>IFERROR(VLOOKUP(C487,SRA!B:T,19,0),"")</f>
        <v>0</v>
      </c>
      <c r="J487" s="39">
        <f>IFERROR(VLOOKUP(C487,SETEMBRO!B:F,3,0),"0,00")</f>
        <v>3256.21</v>
      </c>
      <c r="K487" s="12">
        <f t="shared" si="15"/>
        <v>786.30000000000018</v>
      </c>
      <c r="L487" s="39">
        <f>IFERROR(VLOOKUP(C487,SETEMBRO!B:H,7,0),"0,00")</f>
        <v>2469.91</v>
      </c>
      <c r="M487" s="28" t="str">
        <f>IFERROR(VLOOKUP(C487,FÉRIAS!C:D,2,0),"")</f>
        <v/>
      </c>
      <c r="N487" s="23" t="str">
        <f>IFERROR(VLOOKUP(C487,Plan2!B:C,2,0),"")</f>
        <v/>
      </c>
    </row>
    <row r="488" spans="2:14" s="23" customFormat="1">
      <c r="B488" s="16">
        <f t="shared" si="16"/>
        <v>480</v>
      </c>
      <c r="C488" s="32">
        <v>3333</v>
      </c>
      <c r="D488" s="33" t="s">
        <v>369</v>
      </c>
      <c r="E488" s="16" t="str">
        <f>IFERROR(VLOOKUP(C488,SRA!B:T,8,0),"")</f>
        <v>CLT</v>
      </c>
      <c r="F488" s="22" t="s">
        <v>502</v>
      </c>
      <c r="G488" s="16" t="str">
        <f>IFERROR(VLOOKUP(C488,SRA!B:T,5,0),"")</f>
        <v>OP. DE PROD. IND.</v>
      </c>
      <c r="H488" s="12">
        <f>IFERROR(VLOOKUP(C488,SRA!B:T,18,0),"")</f>
        <v>1284.57</v>
      </c>
      <c r="I488" s="12">
        <f>IFERROR(VLOOKUP(C488,SRA!B:T,19,0),"")</f>
        <v>0</v>
      </c>
      <c r="J488" s="39">
        <f>IFERROR(VLOOKUP(C488,SETEMBRO!B:F,3,0),"0,00")</f>
        <v>1585.95</v>
      </c>
      <c r="K488" s="12">
        <f t="shared" si="15"/>
        <v>454.41000000000008</v>
      </c>
      <c r="L488" s="39">
        <f>IFERROR(VLOOKUP(C488,SETEMBRO!B:H,7,0),"0,00")</f>
        <v>1131.54</v>
      </c>
      <c r="M488" s="28" t="str">
        <f>IFERROR(VLOOKUP(C488,FÉRIAS!C:D,2,0),"")</f>
        <v/>
      </c>
      <c r="N488" s="23" t="str">
        <f>IFERROR(VLOOKUP(C488,Plan2!B:C,2,0),"")</f>
        <v/>
      </c>
    </row>
    <row r="489" spans="2:14" s="23" customFormat="1">
      <c r="B489" s="16">
        <f t="shared" si="16"/>
        <v>481</v>
      </c>
      <c r="C489" s="32">
        <v>3336</v>
      </c>
      <c r="D489" s="33" t="s">
        <v>370</v>
      </c>
      <c r="E489" s="16" t="str">
        <f>IFERROR(VLOOKUP(C489,SRA!B:T,8,0),"")</f>
        <v>CLT</v>
      </c>
      <c r="F489" s="22" t="s">
        <v>502</v>
      </c>
      <c r="G489" s="16" t="str">
        <f>IFERROR(VLOOKUP(C489,SRA!B:T,5,0),"")</f>
        <v>OP. DE PROD. IND.</v>
      </c>
      <c r="H489" s="12">
        <f>IFERROR(VLOOKUP(C489,SRA!B:T,18,0),"")</f>
        <v>1284.57</v>
      </c>
      <c r="I489" s="12">
        <f>IFERROR(VLOOKUP(C489,SRA!B:T,19,0),"")</f>
        <v>0</v>
      </c>
      <c r="J489" s="39">
        <f>IFERROR(VLOOKUP(C489,SETEMBRO!B:F,3,0),"0,00")</f>
        <v>1642.42</v>
      </c>
      <c r="K489" s="12">
        <f t="shared" si="15"/>
        <v>831.04000000000008</v>
      </c>
      <c r="L489" s="39">
        <f>IFERROR(VLOOKUP(C489,SETEMBRO!B:H,7,0),"0,00")</f>
        <v>811.38</v>
      </c>
      <c r="M489" s="28" t="str">
        <f>IFERROR(VLOOKUP(C489,FÉRIAS!C:D,2,0),"")</f>
        <v/>
      </c>
      <c r="N489" s="23" t="str">
        <f>IFERROR(VLOOKUP(C489,Plan2!B:C,2,0),"")</f>
        <v/>
      </c>
    </row>
    <row r="490" spans="2:14" s="23" customFormat="1">
      <c r="B490" s="16">
        <f t="shared" si="16"/>
        <v>482</v>
      </c>
      <c r="C490" s="32">
        <v>3339</v>
      </c>
      <c r="D490" s="33" t="s">
        <v>372</v>
      </c>
      <c r="E490" s="16" t="str">
        <f>IFERROR(VLOOKUP(C490,SRA!B:T,8,0),"")</f>
        <v>CLT</v>
      </c>
      <c r="F490" s="22" t="s">
        <v>502</v>
      </c>
      <c r="G490" s="16" t="str">
        <f>IFERROR(VLOOKUP(C490,SRA!B:T,5,0),"")</f>
        <v>ANALISTA COMERC. L</v>
      </c>
      <c r="H490" s="12">
        <f>IFERROR(VLOOKUP(C490,SRA!B:T,18,0),"")</f>
        <v>2982.55</v>
      </c>
      <c r="I490" s="12">
        <f>IFERROR(VLOOKUP(C490,SRA!B:T,19,0),"")</f>
        <v>822.38</v>
      </c>
      <c r="J490" s="39">
        <f>IFERROR(VLOOKUP(C490,SETEMBRO!B:F,3,0),"0,00")</f>
        <v>3804.93</v>
      </c>
      <c r="K490" s="12">
        <f t="shared" si="15"/>
        <v>2526.5199999999995</v>
      </c>
      <c r="L490" s="39">
        <f>IFERROR(VLOOKUP(C490,SETEMBRO!B:H,7,0),"0,00")</f>
        <v>1278.4100000000001</v>
      </c>
      <c r="M490" s="28" t="str">
        <f>IFERROR(VLOOKUP(C490,FÉRIAS!C:D,2,0),"")</f>
        <v/>
      </c>
      <c r="N490" s="23" t="str">
        <f>IFERROR(VLOOKUP(C490,Plan2!B:C,2,0),"")</f>
        <v/>
      </c>
    </row>
    <row r="491" spans="2:14" s="23" customFormat="1">
      <c r="B491" s="16">
        <f t="shared" si="16"/>
        <v>483</v>
      </c>
      <c r="C491" s="32">
        <v>3344</v>
      </c>
      <c r="D491" s="33" t="s">
        <v>376</v>
      </c>
      <c r="E491" s="16" t="str">
        <f>IFERROR(VLOOKUP(C491,SRA!B:T,8,0),"")</f>
        <v>CLT</v>
      </c>
      <c r="F491" s="22" t="s">
        <v>502</v>
      </c>
      <c r="G491" s="16" t="str">
        <f>IFERROR(VLOOKUP(C491,SRA!B:T,5,0),"")</f>
        <v>OP. DE PROD. IND.(B)</v>
      </c>
      <c r="H491" s="12">
        <f>IFERROR(VLOOKUP(C491,SRA!B:T,18,0),"")</f>
        <v>1284.57</v>
      </c>
      <c r="I491" s="12">
        <f>IFERROR(VLOOKUP(C491,SRA!B:T,19,0),"")</f>
        <v>0</v>
      </c>
      <c r="J491" s="39">
        <f>IFERROR(VLOOKUP(C491,SETEMBRO!B:F,3,0),"0,00")</f>
        <v>1650.98</v>
      </c>
      <c r="K491" s="12">
        <f t="shared" si="15"/>
        <v>540.15999999999985</v>
      </c>
      <c r="L491" s="39">
        <f>IFERROR(VLOOKUP(C491,SETEMBRO!B:H,7,0),"0,00")</f>
        <v>1110.8200000000002</v>
      </c>
      <c r="M491" s="28" t="str">
        <f>IFERROR(VLOOKUP(C491,FÉRIAS!C:D,2,0),"")</f>
        <v/>
      </c>
      <c r="N491" s="23" t="str">
        <f>IFERROR(VLOOKUP(C491,Plan2!B:C,2,0),"")</f>
        <v/>
      </c>
    </row>
    <row r="492" spans="2:14" s="23" customFormat="1">
      <c r="B492" s="16">
        <f t="shared" si="16"/>
        <v>484</v>
      </c>
      <c r="C492" s="32">
        <v>3345</v>
      </c>
      <c r="D492" s="33" t="s">
        <v>377</v>
      </c>
      <c r="E492" s="16" t="str">
        <f>IFERROR(VLOOKUP(C492,SRA!B:T,8,0),"")</f>
        <v>CLT</v>
      </c>
      <c r="F492" s="22" t="s">
        <v>502</v>
      </c>
      <c r="G492" s="16" t="str">
        <f>IFERROR(VLOOKUP(C492,SRA!B:T,5,0),"")</f>
        <v>OP. DE PROD. IND.(B)</v>
      </c>
      <c r="H492" s="12">
        <f>IFERROR(VLOOKUP(C492,SRA!B:T,18,0),"")</f>
        <v>1284.57</v>
      </c>
      <c r="I492" s="12">
        <f>IFERROR(VLOOKUP(C492,SRA!B:T,19,0),"")</f>
        <v>0</v>
      </c>
      <c r="J492" s="39">
        <f>IFERROR(VLOOKUP(C492,SETEMBRO!B:F,3,0),"0,00")</f>
        <v>1476.87</v>
      </c>
      <c r="K492" s="12">
        <f t="shared" si="15"/>
        <v>812.78999999999985</v>
      </c>
      <c r="L492" s="39">
        <f>IFERROR(VLOOKUP(C492,SETEMBRO!B:H,7,0),"0,00")</f>
        <v>664.08</v>
      </c>
      <c r="M492" s="28" t="str">
        <f>IFERROR(VLOOKUP(C492,FÉRIAS!C:D,2,0),"")</f>
        <v/>
      </c>
      <c r="N492" s="23" t="str">
        <f>IFERROR(VLOOKUP(C492,Plan2!B:C,2,0),"")</f>
        <v/>
      </c>
    </row>
    <row r="493" spans="2:14" s="23" customFormat="1">
      <c r="B493" s="16">
        <f t="shared" si="16"/>
        <v>485</v>
      </c>
      <c r="C493" s="32">
        <v>3346</v>
      </c>
      <c r="D493" s="33" t="s">
        <v>378</v>
      </c>
      <c r="E493" s="16" t="str">
        <f>IFERROR(VLOOKUP(C493,SRA!B:T,8,0),"")</f>
        <v>CLT</v>
      </c>
      <c r="F493" s="22" t="s">
        <v>502</v>
      </c>
      <c r="G493" s="16" t="str">
        <f>IFERROR(VLOOKUP(C493,SRA!B:T,5,0),"")</f>
        <v>OP. DE PROD. IND.</v>
      </c>
      <c r="H493" s="12">
        <f>IFERROR(VLOOKUP(C493,SRA!B:T,18,0),"")</f>
        <v>1169.46</v>
      </c>
      <c r="I493" s="12">
        <f>IFERROR(VLOOKUP(C493,SRA!B:T,19,0),"")</f>
        <v>0</v>
      </c>
      <c r="J493" s="39">
        <f>IFERROR(VLOOKUP(C493,SETEMBRO!B:F,3,0),"0,00")</f>
        <v>1569.85</v>
      </c>
      <c r="K493" s="12">
        <f t="shared" si="15"/>
        <v>550.24999999999989</v>
      </c>
      <c r="L493" s="39">
        <f>IFERROR(VLOOKUP(C493,SETEMBRO!B:H,7,0),"0,00")</f>
        <v>1019.6</v>
      </c>
      <c r="M493" s="28" t="str">
        <f>IFERROR(VLOOKUP(C493,FÉRIAS!C:D,2,0),"")</f>
        <v/>
      </c>
      <c r="N493" s="23" t="str">
        <f>IFERROR(VLOOKUP(C493,Plan2!B:C,2,0),"")</f>
        <v/>
      </c>
    </row>
    <row r="494" spans="2:14" s="23" customFormat="1">
      <c r="B494" s="16">
        <f t="shared" si="16"/>
        <v>486</v>
      </c>
      <c r="C494" s="32">
        <v>3348</v>
      </c>
      <c r="D494" s="33" t="s">
        <v>379</v>
      </c>
      <c r="E494" s="16" t="str">
        <f>IFERROR(VLOOKUP(C494,SRA!B:T,8,0),"")</f>
        <v>CLT</v>
      </c>
      <c r="F494" s="22" t="s">
        <v>502</v>
      </c>
      <c r="G494" s="16" t="str">
        <f>IFERROR(VLOOKUP(C494,SRA!B:T,5,0),"")</f>
        <v>OP. DE PROD. IND.(B)</v>
      </c>
      <c r="H494" s="12">
        <f>IFERROR(VLOOKUP(C494,SRA!B:T,18,0),"")</f>
        <v>1284.57</v>
      </c>
      <c r="I494" s="12">
        <f>IFERROR(VLOOKUP(C494,SRA!B:T,19,0),"")</f>
        <v>0</v>
      </c>
      <c r="J494" s="39">
        <f>IFERROR(VLOOKUP(C494,SETEMBRO!B:F,3,0),"0,00")</f>
        <v>1370.97</v>
      </c>
      <c r="K494" s="12">
        <f t="shared" si="15"/>
        <v>934.22</v>
      </c>
      <c r="L494" s="39">
        <f>IFERROR(VLOOKUP(C494,SETEMBRO!B:H,7,0),"0,00")</f>
        <v>436.75</v>
      </c>
      <c r="M494" s="28" t="str">
        <f>IFERROR(VLOOKUP(C494,FÉRIAS!C:D,2,0),"")</f>
        <v/>
      </c>
      <c r="N494" s="23" t="str">
        <f>IFERROR(VLOOKUP(C494,Plan2!B:C,2,0),"")</f>
        <v/>
      </c>
    </row>
    <row r="495" spans="2:14" s="23" customFormat="1">
      <c r="B495" s="16">
        <f t="shared" si="16"/>
        <v>487</v>
      </c>
      <c r="C495" s="32">
        <v>3349</v>
      </c>
      <c r="D495" s="33" t="s">
        <v>380</v>
      </c>
      <c r="E495" s="16" t="str">
        <f>IFERROR(VLOOKUP(C495,SRA!B:T,8,0),"")</f>
        <v>CLT</v>
      </c>
      <c r="F495" s="22" t="s">
        <v>502</v>
      </c>
      <c r="G495" s="16" t="str">
        <f>IFERROR(VLOOKUP(C495,SRA!B:T,5,0),"")</f>
        <v>OP. DE PROD. IND.</v>
      </c>
      <c r="H495" s="12">
        <f>IFERROR(VLOOKUP(C495,SRA!B:T,18,0),"")</f>
        <v>1169.46</v>
      </c>
      <c r="I495" s="12">
        <f>IFERROR(VLOOKUP(C495,SRA!B:T,19,0),"")</f>
        <v>0</v>
      </c>
      <c r="J495" s="39">
        <f>IFERROR(VLOOKUP(C495,SETEMBRO!B:F,3,0),"0,00")</f>
        <v>1212.24</v>
      </c>
      <c r="K495" s="12">
        <f t="shared" si="15"/>
        <v>392.42000000000007</v>
      </c>
      <c r="L495" s="39">
        <f>IFERROR(VLOOKUP(C495,SETEMBRO!B:H,7,0),"0,00")</f>
        <v>819.81999999999994</v>
      </c>
      <c r="M495" s="28" t="str">
        <f>IFERROR(VLOOKUP(C495,FÉRIAS!C:D,2,0),"")</f>
        <v/>
      </c>
      <c r="N495" s="23" t="str">
        <f>IFERROR(VLOOKUP(C495,Plan2!B:C,2,0),"")</f>
        <v/>
      </c>
    </row>
    <row r="496" spans="2:14" s="23" customFormat="1">
      <c r="B496" s="16">
        <f t="shared" si="16"/>
        <v>488</v>
      </c>
      <c r="C496" s="32">
        <v>3351</v>
      </c>
      <c r="D496" s="33" t="s">
        <v>381</v>
      </c>
      <c r="E496" s="16" t="str">
        <f>IFERROR(VLOOKUP(C496,SRA!B:T,8,0),"")</f>
        <v>CLT</v>
      </c>
      <c r="F496" s="22" t="s">
        <v>516</v>
      </c>
      <c r="G496" s="16" t="str">
        <f>IFERROR(VLOOKUP(C496,SRA!B:T,5,0),"")</f>
        <v>OP. DE PROD. IND.</v>
      </c>
      <c r="H496" s="12">
        <f>IFERROR(VLOOKUP(C496,SRA!B:T,18,0),"")</f>
        <v>1169.46</v>
      </c>
      <c r="I496" s="12">
        <f>IFERROR(VLOOKUP(C496,SRA!B:T,19,0),"")</f>
        <v>0</v>
      </c>
      <c r="J496" s="39">
        <f>IFERROR(VLOOKUP(C496,SETEMBRO!B:F,3,0),"0,00")</f>
        <v>3040.69</v>
      </c>
      <c r="K496" s="12">
        <f t="shared" si="15"/>
        <v>1636.74</v>
      </c>
      <c r="L496" s="39">
        <f>IFERROR(VLOOKUP(C496,SETEMBRO!B:H,7,0),"0,00")</f>
        <v>1403.95</v>
      </c>
      <c r="M496" s="28" t="str">
        <f>IFERROR(VLOOKUP(C496,FÉRIAS!C:D,2,0),"")</f>
        <v>SIMONE ARAUJO DE ALMEIDA</v>
      </c>
      <c r="N496" s="23" t="str">
        <f>IFERROR(VLOOKUP(C496,Plan2!B:C,2,0),"")</f>
        <v/>
      </c>
    </row>
    <row r="497" spans="2:14" s="23" customFormat="1">
      <c r="B497" s="16">
        <f t="shared" si="16"/>
        <v>489</v>
      </c>
      <c r="C497" s="32">
        <v>3352</v>
      </c>
      <c r="D497" s="33" t="s">
        <v>382</v>
      </c>
      <c r="E497" s="16" t="str">
        <f>IFERROR(VLOOKUP(C497,SRA!B:T,8,0),"")</f>
        <v>CLT</v>
      </c>
      <c r="F497" s="22" t="s">
        <v>502</v>
      </c>
      <c r="G497" s="16" t="str">
        <f>IFERROR(VLOOKUP(C497,SRA!B:T,5,0),"")</f>
        <v>TEC. CONTABIL</v>
      </c>
      <c r="H497" s="12">
        <f>IFERROR(VLOOKUP(C497,SRA!B:T,18,0),"")</f>
        <v>1714.23</v>
      </c>
      <c r="I497" s="12">
        <f>IFERROR(VLOOKUP(C497,SRA!B:T,19,0),"")</f>
        <v>0</v>
      </c>
      <c r="J497" s="39">
        <f>IFERROR(VLOOKUP(C497,SETEMBRO!B:F,3,0),"0,00")</f>
        <v>2015.61</v>
      </c>
      <c r="K497" s="12">
        <f t="shared" si="15"/>
        <v>1140.29</v>
      </c>
      <c r="L497" s="39">
        <f>IFERROR(VLOOKUP(C497,SETEMBRO!B:H,7,0),"0,00")</f>
        <v>875.32</v>
      </c>
      <c r="M497" s="28" t="str">
        <f>IFERROR(VLOOKUP(C497,FÉRIAS!C:D,2,0),"")</f>
        <v/>
      </c>
      <c r="N497" s="23" t="str">
        <f>IFERROR(VLOOKUP(C497,Plan2!B:C,2,0),"")</f>
        <v/>
      </c>
    </row>
    <row r="498" spans="2:14" s="23" customFormat="1">
      <c r="B498" s="16">
        <f t="shared" si="16"/>
        <v>490</v>
      </c>
      <c r="C498" s="32">
        <v>3353</v>
      </c>
      <c r="D498" s="33" t="s">
        <v>383</v>
      </c>
      <c r="E498" s="16" t="str">
        <f>IFERROR(VLOOKUP(C498,SRA!B:T,8,0),"")</f>
        <v>CLT</v>
      </c>
      <c r="F498" s="22" t="s">
        <v>502</v>
      </c>
      <c r="G498" s="16" t="str">
        <f>IFERROR(VLOOKUP(C498,SRA!B:T,5,0),"")</f>
        <v>OP. DE PROD. IND.</v>
      </c>
      <c r="H498" s="12">
        <f>IFERROR(VLOOKUP(C498,SRA!B:T,18,0),"")</f>
        <v>1284.57</v>
      </c>
      <c r="I498" s="12">
        <f>IFERROR(VLOOKUP(C498,SRA!B:T,19,0),"")</f>
        <v>0</v>
      </c>
      <c r="J498" s="39">
        <f>IFERROR(VLOOKUP(C498,SETEMBRO!B:F,3,0),"0,00")</f>
        <v>1284.68</v>
      </c>
      <c r="K498" s="12">
        <f t="shared" si="15"/>
        <v>271.82000000000005</v>
      </c>
      <c r="L498" s="39">
        <f>IFERROR(VLOOKUP(C498,SETEMBRO!B:H,7,0),"0,00")</f>
        <v>1012.86</v>
      </c>
      <c r="M498" s="28" t="str">
        <f>IFERROR(VLOOKUP(C498,FÉRIAS!C:D,2,0),"")</f>
        <v/>
      </c>
      <c r="N498" s="23" t="str">
        <f>IFERROR(VLOOKUP(C498,Plan2!B:C,2,0),"")</f>
        <v/>
      </c>
    </row>
    <row r="499" spans="2:14" s="23" customFormat="1">
      <c r="B499" s="16">
        <f t="shared" si="16"/>
        <v>491</v>
      </c>
      <c r="C499" s="32">
        <v>3354</v>
      </c>
      <c r="D499" s="33" t="s">
        <v>384</v>
      </c>
      <c r="E499" s="16" t="str">
        <f>IFERROR(VLOOKUP(C499,SRA!B:T,8,0),"")</f>
        <v>CLT</v>
      </c>
      <c r="F499" s="22" t="s">
        <v>502</v>
      </c>
      <c r="G499" s="16" t="str">
        <f>IFERROR(VLOOKUP(C499,SRA!B:T,5,0),"")</f>
        <v>OP. DE PROD. IND.</v>
      </c>
      <c r="H499" s="12">
        <f>IFERROR(VLOOKUP(C499,SRA!B:T,18,0),"")</f>
        <v>1169.46</v>
      </c>
      <c r="I499" s="12">
        <f>IFERROR(VLOOKUP(C499,SRA!B:T,19,0),"")</f>
        <v>0</v>
      </c>
      <c r="J499" s="39">
        <f>IFERROR(VLOOKUP(C499,SETEMBRO!B:F,3,0),"0,00")</f>
        <v>1389.49</v>
      </c>
      <c r="K499" s="12">
        <f t="shared" si="15"/>
        <v>991.87</v>
      </c>
      <c r="L499" s="39">
        <f>IFERROR(VLOOKUP(C499,SETEMBRO!B:H,7,0),"0,00")</f>
        <v>397.62</v>
      </c>
      <c r="M499" s="28" t="str">
        <f>IFERROR(VLOOKUP(C499,FÉRIAS!C:D,2,0),"")</f>
        <v/>
      </c>
      <c r="N499" s="23" t="str">
        <f>IFERROR(VLOOKUP(C499,Plan2!B:C,2,0),"")</f>
        <v/>
      </c>
    </row>
    <row r="500" spans="2:14" s="23" customFormat="1">
      <c r="B500" s="16">
        <f t="shared" si="16"/>
        <v>492</v>
      </c>
      <c r="C500" s="32">
        <v>3355</v>
      </c>
      <c r="D500" s="33" t="s">
        <v>385</v>
      </c>
      <c r="E500" s="16" t="str">
        <f>IFERROR(VLOOKUP(C500,SRA!B:T,8,0),"")</f>
        <v>CLT</v>
      </c>
      <c r="F500" s="22" t="s">
        <v>502</v>
      </c>
      <c r="G500" s="16" t="str">
        <f>IFERROR(VLOOKUP(C500,SRA!B:T,5,0),"")</f>
        <v>OP. DE PROD. IND.(B)</v>
      </c>
      <c r="H500" s="12">
        <f>IFERROR(VLOOKUP(C500,SRA!B:T,18,0),"")</f>
        <v>1284.57</v>
      </c>
      <c r="I500" s="12">
        <f>IFERROR(VLOOKUP(C500,SRA!B:T,19,0),"")</f>
        <v>0</v>
      </c>
      <c r="J500" s="39">
        <f>IFERROR(VLOOKUP(C500,SETEMBRO!B:F,3,0),"0,00")</f>
        <v>1642.42</v>
      </c>
      <c r="K500" s="12">
        <f t="shared" si="15"/>
        <v>378.12000000000012</v>
      </c>
      <c r="L500" s="39">
        <f>IFERROR(VLOOKUP(C500,SETEMBRO!B:H,7,0),"0,00")</f>
        <v>1264.3</v>
      </c>
      <c r="M500" s="28" t="str">
        <f>IFERROR(VLOOKUP(C500,FÉRIAS!C:D,2,0),"")</f>
        <v/>
      </c>
      <c r="N500" s="23" t="str">
        <f>IFERROR(VLOOKUP(C500,Plan2!B:C,2,0),"")</f>
        <v/>
      </c>
    </row>
    <row r="501" spans="2:14" s="23" customFormat="1">
      <c r="B501" s="16">
        <f t="shared" si="16"/>
        <v>493</v>
      </c>
      <c r="C501" s="32">
        <v>3356</v>
      </c>
      <c r="D501" s="33" t="s">
        <v>386</v>
      </c>
      <c r="E501" s="16" t="str">
        <f>IFERROR(VLOOKUP(C501,SRA!B:T,8,0),"")</f>
        <v>CLT</v>
      </c>
      <c r="F501" s="22" t="s">
        <v>502</v>
      </c>
      <c r="G501" s="16" t="str">
        <f>IFERROR(VLOOKUP(C501,SRA!B:T,5,0),"")</f>
        <v>OP. DE PROD. IND.</v>
      </c>
      <c r="H501" s="12">
        <f>IFERROR(VLOOKUP(C501,SRA!B:T,18,0),"")</f>
        <v>1169.46</v>
      </c>
      <c r="I501" s="12">
        <f>IFERROR(VLOOKUP(C501,SRA!B:T,19,0),"")</f>
        <v>0</v>
      </c>
      <c r="J501" s="39">
        <f>IFERROR(VLOOKUP(C501,SETEMBRO!B:F,3,0),"0,00")</f>
        <v>1325.08</v>
      </c>
      <c r="K501" s="12">
        <f t="shared" si="15"/>
        <v>167.48999999999978</v>
      </c>
      <c r="L501" s="39">
        <f>IFERROR(VLOOKUP(C501,SETEMBRO!B:H,7,0),"0,00")</f>
        <v>1157.5900000000001</v>
      </c>
      <c r="M501" s="28" t="str">
        <f>IFERROR(VLOOKUP(C501,FÉRIAS!C:D,2,0),"")</f>
        <v/>
      </c>
      <c r="N501" s="23" t="str">
        <f>IFERROR(VLOOKUP(C501,Plan2!B:C,2,0),"")</f>
        <v/>
      </c>
    </row>
    <row r="502" spans="2:14" s="23" customFormat="1">
      <c r="B502" s="16">
        <f t="shared" si="16"/>
        <v>494</v>
      </c>
      <c r="C502" s="32">
        <v>3364</v>
      </c>
      <c r="D502" s="33" t="s">
        <v>391</v>
      </c>
      <c r="E502" s="16" t="str">
        <f>IFERROR(VLOOKUP(C502,SRA!B:T,8,0),"")</f>
        <v>CLT</v>
      </c>
      <c r="F502" s="22" t="s">
        <v>502</v>
      </c>
      <c r="G502" s="16" t="str">
        <f>IFERROR(VLOOKUP(C502,SRA!B:T,5,0),"")</f>
        <v>OP. DE PROD. IND.</v>
      </c>
      <c r="H502" s="12">
        <f>IFERROR(VLOOKUP(C502,SRA!B:T,18,0),"")</f>
        <v>1284.5899999999999</v>
      </c>
      <c r="I502" s="12">
        <f>IFERROR(VLOOKUP(C502,SRA!B:T,19,0),"")</f>
        <v>0</v>
      </c>
      <c r="J502" s="39">
        <f>IFERROR(VLOOKUP(C502,SETEMBRO!B:F,3,0),"0,00")</f>
        <v>1685.02</v>
      </c>
      <c r="K502" s="12">
        <f t="shared" si="15"/>
        <v>335.03999999999996</v>
      </c>
      <c r="L502" s="39">
        <f>IFERROR(VLOOKUP(C502,SETEMBRO!B:H,7,0),"0,00")</f>
        <v>1349.98</v>
      </c>
      <c r="M502" s="28" t="str">
        <f>IFERROR(VLOOKUP(C502,FÉRIAS!C:D,2,0),"")</f>
        <v/>
      </c>
      <c r="N502" s="23" t="str">
        <f>IFERROR(VLOOKUP(C502,Plan2!B:C,2,0),"")</f>
        <v/>
      </c>
    </row>
    <row r="503" spans="2:14" s="23" customFormat="1">
      <c r="B503" s="16">
        <f t="shared" si="16"/>
        <v>495</v>
      </c>
      <c r="C503" s="32">
        <v>3376</v>
      </c>
      <c r="D503" s="33" t="s">
        <v>521</v>
      </c>
      <c r="E503" s="16" t="str">
        <f>IFERROR(VLOOKUP(C503,SRA!B:T,8,0),"")</f>
        <v>CLT</v>
      </c>
      <c r="F503" s="22" t="s">
        <v>502</v>
      </c>
      <c r="G503" s="16" t="str">
        <f>IFERROR(VLOOKUP(C503,SRA!B:T,5,0),"")</f>
        <v>OP. DE PROD. IND.</v>
      </c>
      <c r="H503" s="12">
        <f>IFERROR(VLOOKUP(C503,SRA!B:T,18,0),"")</f>
        <v>1169.46</v>
      </c>
      <c r="I503" s="12">
        <f>IFERROR(VLOOKUP(C503,SRA!B:T,19,0),"")</f>
        <v>0</v>
      </c>
      <c r="J503" s="39">
        <f>IFERROR(VLOOKUP(C503,SETEMBRO!B:F,3,0),"0,00")</f>
        <v>1268.5999999999999</v>
      </c>
      <c r="K503" s="12">
        <f t="shared" si="15"/>
        <v>357.9899999999999</v>
      </c>
      <c r="L503" s="39">
        <f>IFERROR(VLOOKUP(C503,SETEMBRO!B:H,7,0),"0,00")</f>
        <v>910.61</v>
      </c>
      <c r="M503" s="28" t="str">
        <f>IFERROR(VLOOKUP(C503,FÉRIAS!C:D,2,0),"")</f>
        <v/>
      </c>
      <c r="N503" s="23" t="str">
        <f>IFERROR(VLOOKUP(C503,Plan2!B:C,2,0),"")</f>
        <v/>
      </c>
    </row>
    <row r="504" spans="2:14" s="23" customFormat="1">
      <c r="B504" s="16">
        <f t="shared" si="16"/>
        <v>496</v>
      </c>
      <c r="C504" s="32">
        <v>3390</v>
      </c>
      <c r="D504" s="33" t="s">
        <v>540</v>
      </c>
      <c r="E504" s="16" t="str">
        <f>IFERROR(VLOOKUP(C504,SRA!B:T,8,0),"")</f>
        <v>CLT</v>
      </c>
      <c r="F504" s="22" t="s">
        <v>502</v>
      </c>
      <c r="G504" s="16" t="str">
        <f>IFERROR(VLOOKUP(C504,SRA!B:T,5,0),"")</f>
        <v>OP. DE PROD. IND.</v>
      </c>
      <c r="H504" s="12">
        <f>IFERROR(VLOOKUP(C504,SRA!B:T,18,0),"")</f>
        <v>1169.46</v>
      </c>
      <c r="I504" s="12">
        <f>IFERROR(VLOOKUP(C504,SRA!B:T,19,0),"")</f>
        <v>0</v>
      </c>
      <c r="J504" s="39">
        <f>IFERROR(VLOOKUP(C504,SETEMBRO!B:F,3,0),"0,00")</f>
        <v>1212</v>
      </c>
      <c r="K504" s="12">
        <f t="shared" si="15"/>
        <v>273.91999999999996</v>
      </c>
      <c r="L504" s="39">
        <f>IFERROR(VLOOKUP(C504,SETEMBRO!B:H,7,0),"0,00")</f>
        <v>938.08</v>
      </c>
      <c r="M504" s="28" t="str">
        <f>IFERROR(VLOOKUP(C504,FÉRIAS!C:D,2,0),"")</f>
        <v/>
      </c>
      <c r="N504" s="23" t="str">
        <f>IFERROR(VLOOKUP(C504,Plan2!B:C,2,0),"")</f>
        <v/>
      </c>
    </row>
    <row r="505" spans="2:14" s="23" customFormat="1">
      <c r="B505" s="16">
        <f t="shared" si="16"/>
        <v>497</v>
      </c>
      <c r="C505" s="32">
        <v>3401</v>
      </c>
      <c r="D505" s="33" t="s">
        <v>622</v>
      </c>
      <c r="E505" s="16" t="str">
        <f>IFERROR(VLOOKUP(C505,SRA!B:T,8,0),"")</f>
        <v>CLT</v>
      </c>
      <c r="F505" s="22" t="s">
        <v>502</v>
      </c>
      <c r="G505" s="16" t="str">
        <f>IFERROR(VLOOKUP(C505,SRA!B:T,5,0),"")</f>
        <v>OP. DE PROD. IND.</v>
      </c>
      <c r="H505" s="12">
        <f>IFERROR(VLOOKUP(C505,SRA!B:T,18,0),"")</f>
        <v>1169.46</v>
      </c>
      <c r="I505" s="12">
        <f>IFERROR(VLOOKUP(C505,SRA!B:T,19,0),"")</f>
        <v>0</v>
      </c>
      <c r="J505" s="39">
        <f>IFERROR(VLOOKUP(C505,SETEMBRO!B:F,3,0),"0,00")</f>
        <v>1470.84</v>
      </c>
      <c r="K505" s="12">
        <f t="shared" si="15"/>
        <v>542.8599999999999</v>
      </c>
      <c r="L505" s="39">
        <f>IFERROR(VLOOKUP(C505,SETEMBRO!B:H,7,0),"0,00")</f>
        <v>927.98</v>
      </c>
      <c r="M505" s="28" t="str">
        <f>IFERROR(VLOOKUP(C505,FÉRIAS!C:D,2,0),"")</f>
        <v/>
      </c>
      <c r="N505" s="23" t="str">
        <f>IFERROR(VLOOKUP(C505,Plan2!B:C,2,0),"")</f>
        <v/>
      </c>
    </row>
    <row r="506" spans="2:14" s="3" customFormat="1" ht="13.5">
      <c r="B506" s="87" t="s">
        <v>503</v>
      </c>
      <c r="C506" s="87"/>
      <c r="D506" s="87"/>
      <c r="E506" s="87"/>
      <c r="F506" s="87"/>
      <c r="G506" s="87"/>
      <c r="H506" s="37">
        <f>SUM(H9:H505)</f>
        <v>1289696.6399999971</v>
      </c>
      <c r="I506" s="37">
        <f>SUM(I9:I505)</f>
        <v>568022.01999999979</v>
      </c>
      <c r="J506" s="37">
        <f>SUM(J9:J505)</f>
        <v>2094434.8200000008</v>
      </c>
      <c r="K506" s="37">
        <f>SUM(K9:K505)</f>
        <v>821627.62000000023</v>
      </c>
      <c r="L506" s="37">
        <f>SUM(L9:L505)</f>
        <v>1272807.2000000009</v>
      </c>
      <c r="M506" s="38" t="str">
        <f>IFERROR(VLOOKUP(C506,FÉRIAS!A:G,2,0),"")</f>
        <v/>
      </c>
      <c r="N506" s="23" t="str">
        <f>IFERROR(VLOOKUP(C506,Plan2!B:C,2,0),"")</f>
        <v/>
      </c>
    </row>
  </sheetData>
  <autoFilter ref="B8:N506"/>
  <sortState ref="C83:L507">
    <sortCondition ref="C83:C507"/>
  </sortState>
  <mergeCells count="2">
    <mergeCell ref="B506:G506"/>
    <mergeCell ref="E2:I4"/>
  </mergeCells>
  <conditionalFormatting sqref="C38:C1048576 C23:C36 C1:C14">
    <cfRule type="duplicateValues" dxfId="9" priority="10"/>
  </conditionalFormatting>
  <conditionalFormatting sqref="C43:C45">
    <cfRule type="duplicateValues" dxfId="8" priority="9"/>
  </conditionalFormatting>
  <conditionalFormatting sqref="C37">
    <cfRule type="duplicateValues" dxfId="7" priority="5"/>
    <cfRule type="duplicateValues" dxfId="6" priority="6"/>
  </conditionalFormatting>
  <conditionalFormatting sqref="C19:C21">
    <cfRule type="duplicateValues" dxfId="5" priority="3"/>
    <cfRule type="duplicateValues" dxfId="4" priority="4"/>
  </conditionalFormatting>
  <conditionalFormatting sqref="C15:C22">
    <cfRule type="duplicateValues" dxfId="3" priority="273"/>
  </conditionalFormatting>
  <conditionalFormatting sqref="C82">
    <cfRule type="duplicateValues" dxfId="2" priority="1"/>
    <cfRule type="duplicateValues" dxfId="1" priority="2"/>
  </conditionalFormatting>
  <conditionalFormatting sqref="C38:C505 C23:C36 C9:C14">
    <cfRule type="duplicateValues" dxfId="0" priority="308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91" min="1" max="11" man="1"/>
    <brk id="246" min="1" max="11" man="1"/>
    <brk id="301" min="1" max="11" man="1"/>
    <brk id="357" min="1" max="11" man="1"/>
    <brk id="413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06"/>
  <sheetViews>
    <sheetView topLeftCell="A470" workbookViewId="0">
      <selection activeCell="B4" sqref="B4:B500"/>
    </sheetView>
  </sheetViews>
  <sheetFormatPr defaultRowHeight="12"/>
  <cols>
    <col min="1" max="1" width="5.42578125" style="46" bestFit="1" customWidth="1"/>
    <col min="2" max="2" width="9.42578125" style="46" bestFit="1" customWidth="1"/>
    <col min="3" max="3" width="35.28515625" style="47" bestFit="1" customWidth="1"/>
    <col min="4" max="4" width="14.28515625" style="48" customWidth="1"/>
    <col min="5" max="5" width="13.5703125" style="46" customWidth="1"/>
    <col min="6" max="6" width="24.28515625" style="46" bestFit="1" customWidth="1"/>
    <col min="7" max="7" width="12.140625" style="2" bestFit="1" customWidth="1"/>
    <col min="8" max="8" width="12.5703125" style="2" bestFit="1" customWidth="1"/>
    <col min="9" max="9" width="9.140625" style="2"/>
    <col min="10" max="11" width="13.85546875" style="2" bestFit="1" customWidth="1"/>
    <col min="12" max="12" width="14" style="2" bestFit="1" customWidth="1"/>
    <col min="13" max="13" width="11.140625" style="2" bestFit="1" customWidth="1"/>
    <col min="14" max="14" width="14" style="2" bestFit="1" customWidth="1"/>
    <col min="15" max="15" width="12.140625" style="2" bestFit="1" customWidth="1"/>
    <col min="16" max="16" width="12.42578125" style="2" bestFit="1" customWidth="1"/>
    <col min="17" max="17" width="12.140625" style="2" bestFit="1" customWidth="1"/>
    <col min="18" max="18" width="13.42578125" style="2" bestFit="1" customWidth="1"/>
    <col min="19" max="20" width="12.140625" style="49" bestFit="1" customWidth="1"/>
    <col min="21" max="16384" width="9.140625" style="47"/>
  </cols>
  <sheetData>
    <row r="1" spans="1:21" ht="15">
      <c r="A1" s="91" t="s">
        <v>596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3" spans="1:21" ht="15">
      <c r="A3" s="91" t="s">
        <v>463</v>
      </c>
      <c r="B3" s="91" t="s">
        <v>464</v>
      </c>
      <c r="C3" s="91" t="s">
        <v>2</v>
      </c>
      <c r="D3" s="91" t="s">
        <v>597</v>
      </c>
      <c r="E3" s="91" t="s">
        <v>598</v>
      </c>
      <c r="F3" s="91" t="s">
        <v>599</v>
      </c>
      <c r="G3" s="94" t="s">
        <v>600</v>
      </c>
      <c r="H3" s="94" t="s">
        <v>601</v>
      </c>
      <c r="I3" s="94" t="s">
        <v>602</v>
      </c>
      <c r="J3" s="94" t="s">
        <v>603</v>
      </c>
      <c r="K3" s="94" t="s">
        <v>604</v>
      </c>
      <c r="L3" s="94" t="s">
        <v>605</v>
      </c>
      <c r="M3" s="94" t="s">
        <v>606</v>
      </c>
      <c r="N3" s="94" t="s">
        <v>607</v>
      </c>
      <c r="O3" s="94" t="s">
        <v>608</v>
      </c>
      <c r="P3" s="94" t="s">
        <v>609</v>
      </c>
      <c r="Q3" s="94" t="s">
        <v>610</v>
      </c>
      <c r="R3" s="94" t="s">
        <v>611</v>
      </c>
      <c r="S3" s="50" t="s">
        <v>612</v>
      </c>
      <c r="T3" s="50" t="s">
        <v>613</v>
      </c>
    </row>
    <row r="4" spans="1:21" ht="15">
      <c r="A4" s="91">
        <v>1</v>
      </c>
      <c r="B4" s="91">
        <v>3385</v>
      </c>
      <c r="C4" s="93" t="s">
        <v>533</v>
      </c>
      <c r="D4" s="92">
        <v>44305</v>
      </c>
      <c r="E4" s="92">
        <v>44805</v>
      </c>
      <c r="F4" s="91" t="s">
        <v>476</v>
      </c>
      <c r="G4" s="94">
        <v>0</v>
      </c>
      <c r="H4" s="94">
        <v>0</v>
      </c>
      <c r="I4" s="94" t="s">
        <v>617</v>
      </c>
      <c r="J4" s="94">
        <v>0</v>
      </c>
      <c r="K4" s="94">
        <v>0</v>
      </c>
      <c r="L4" s="94">
        <v>0</v>
      </c>
      <c r="M4" s="94">
        <v>0</v>
      </c>
      <c r="N4" s="94">
        <v>0</v>
      </c>
      <c r="O4" s="94">
        <v>1664.45</v>
      </c>
      <c r="P4" s="94">
        <v>6657.79</v>
      </c>
      <c r="Q4" s="94">
        <v>0</v>
      </c>
      <c r="R4" s="94">
        <v>0</v>
      </c>
      <c r="S4" s="49">
        <f>O4+Q4</f>
        <v>1664.45</v>
      </c>
      <c r="T4" s="49">
        <f>R4+P4+(SUM(J4:N4))</f>
        <v>6657.79</v>
      </c>
      <c r="U4" s="47" t="str">
        <f>VLOOKUP(B4,'FOLHA RESUMIDA'!C:I,2,0)</f>
        <v>BRUNO MARCELO DE LIMA E SILVA</v>
      </c>
    </row>
    <row r="5" spans="1:21" ht="15">
      <c r="A5" s="91">
        <v>1</v>
      </c>
      <c r="B5" s="91">
        <v>3020</v>
      </c>
      <c r="C5" s="93" t="s">
        <v>288</v>
      </c>
      <c r="D5" s="92">
        <v>41751</v>
      </c>
      <c r="E5" s="92">
        <v>44810</v>
      </c>
      <c r="F5" s="91" t="s">
        <v>561</v>
      </c>
      <c r="G5" s="94">
        <v>1714.22</v>
      </c>
      <c r="H5" s="94">
        <v>0</v>
      </c>
      <c r="I5" s="94" t="s">
        <v>615</v>
      </c>
      <c r="J5" s="94">
        <v>0</v>
      </c>
      <c r="K5" s="94">
        <v>0</v>
      </c>
      <c r="L5" s="94">
        <v>0</v>
      </c>
      <c r="M5" s="94">
        <v>0</v>
      </c>
      <c r="N5" s="94">
        <v>0</v>
      </c>
      <c r="O5" s="94">
        <v>0</v>
      </c>
      <c r="P5" s="94">
        <v>0</v>
      </c>
      <c r="Q5" s="94">
        <v>0</v>
      </c>
      <c r="R5" s="94">
        <v>0</v>
      </c>
      <c r="S5" s="49">
        <f>SUM(G5:H5)</f>
        <v>1714.22</v>
      </c>
      <c r="T5" s="49">
        <f>SUM(J5:R5)</f>
        <v>0</v>
      </c>
      <c r="U5" s="47" t="str">
        <f>VLOOKUP(B5,'FOLHA RESUMIDA'!C:I,2,0)</f>
        <v>GIVANICE MARIA MACHADO</v>
      </c>
    </row>
    <row r="6" spans="1:21" ht="15">
      <c r="A6" s="91">
        <v>1</v>
      </c>
      <c r="B6" s="91">
        <v>2967</v>
      </c>
      <c r="C6" s="93" t="s">
        <v>398</v>
      </c>
      <c r="D6" s="92">
        <v>41732</v>
      </c>
      <c r="E6" s="92">
        <v>44816</v>
      </c>
      <c r="F6" s="91" t="s">
        <v>578</v>
      </c>
      <c r="G6" s="94">
        <v>3806.6</v>
      </c>
      <c r="H6" s="94">
        <v>0</v>
      </c>
      <c r="I6" s="94" t="s">
        <v>615</v>
      </c>
      <c r="J6" s="94">
        <v>0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0</v>
      </c>
      <c r="R6" s="94">
        <v>0</v>
      </c>
      <c r="S6" s="49">
        <f>SUM(G6:H6)</f>
        <v>3806.6</v>
      </c>
      <c r="T6" s="49">
        <f>SUM(J6:R6)</f>
        <v>0</v>
      </c>
      <c r="U6" s="47" t="str">
        <f>VLOOKUP(B6,'FOLHA RESUMIDA'!C:I,2,0)</f>
        <v>ALBERT ROCHA DE OLIVEIRA</v>
      </c>
    </row>
    <row r="7" spans="1:21" ht="15">
      <c r="A7" s="91">
        <v>1</v>
      </c>
      <c r="B7" s="91">
        <v>3028</v>
      </c>
      <c r="C7" s="93" t="s">
        <v>290</v>
      </c>
      <c r="D7" s="92">
        <v>41775</v>
      </c>
      <c r="E7" s="92">
        <v>44816</v>
      </c>
      <c r="F7" s="91" t="s">
        <v>577</v>
      </c>
      <c r="G7" s="94">
        <v>5191.91</v>
      </c>
      <c r="H7" s="94">
        <v>0</v>
      </c>
      <c r="I7" s="94" t="s">
        <v>615</v>
      </c>
      <c r="J7" s="94">
        <v>2312.9499999999998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4">
        <v>0</v>
      </c>
      <c r="S7" s="49">
        <f>SUM(G7:H7)</f>
        <v>5191.91</v>
      </c>
      <c r="T7" s="49">
        <f>SUM(J7:R7)</f>
        <v>2312.9499999999998</v>
      </c>
      <c r="U7" s="47" t="str">
        <f>VLOOKUP(B7,'FOLHA RESUMIDA'!C:I,2,0)</f>
        <v>KATIA RAQUEL DE A OLIVEIRA</v>
      </c>
    </row>
    <row r="8" spans="1:21" ht="15">
      <c r="A8" s="91">
        <v>1</v>
      </c>
      <c r="B8" s="91">
        <v>3061</v>
      </c>
      <c r="C8" s="93" t="s">
        <v>299</v>
      </c>
      <c r="D8" s="92">
        <v>41974</v>
      </c>
      <c r="E8" s="92">
        <v>44818</v>
      </c>
      <c r="F8" s="91" t="s">
        <v>567</v>
      </c>
      <c r="G8" s="94">
        <v>1714.22</v>
      </c>
      <c r="H8" s="94">
        <v>0</v>
      </c>
      <c r="I8" s="94" t="s">
        <v>615</v>
      </c>
      <c r="J8" s="94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49">
        <f>SUM(G8:H8)</f>
        <v>1714.22</v>
      </c>
      <c r="T8" s="49">
        <f>SUM(J8:R8)</f>
        <v>0</v>
      </c>
      <c r="U8" s="47" t="str">
        <f>VLOOKUP(B8,'FOLHA RESUMIDA'!C:I,2,0)</f>
        <v>JOAO VICTOR RIBEIRO</v>
      </c>
    </row>
    <row r="9" spans="1:21" ht="15">
      <c r="A9" s="91">
        <v>1</v>
      </c>
      <c r="B9" s="91">
        <v>2997</v>
      </c>
      <c r="C9" s="93" t="s">
        <v>280</v>
      </c>
      <c r="D9" s="92">
        <v>41751</v>
      </c>
      <c r="E9" s="92">
        <v>44819</v>
      </c>
      <c r="F9" s="91" t="s">
        <v>577</v>
      </c>
      <c r="G9" s="94">
        <v>5191.91</v>
      </c>
      <c r="H9" s="94">
        <v>0</v>
      </c>
      <c r="I9" s="94" t="s">
        <v>615</v>
      </c>
      <c r="J9" s="94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49">
        <f>SUM(G9:H9)</f>
        <v>5191.91</v>
      </c>
      <c r="T9" s="49">
        <f>SUM(J9:R9)</f>
        <v>0</v>
      </c>
      <c r="U9" s="47" t="str">
        <f>VLOOKUP(B9,'FOLHA RESUMIDA'!C:I,2,0)</f>
        <v>LUIZA BEATRIZ DE M SANTOS</v>
      </c>
    </row>
    <row r="10" spans="1:21" ht="15">
      <c r="A10" s="91">
        <v>1</v>
      </c>
      <c r="B10" s="91">
        <v>2995</v>
      </c>
      <c r="C10" s="93" t="s">
        <v>278</v>
      </c>
      <c r="D10" s="92">
        <v>41751</v>
      </c>
      <c r="E10" s="92">
        <v>44823</v>
      </c>
      <c r="F10" s="91" t="s">
        <v>577</v>
      </c>
      <c r="G10" s="94">
        <v>5191.91</v>
      </c>
      <c r="H10" s="94">
        <v>0</v>
      </c>
      <c r="I10" s="94" t="s">
        <v>615</v>
      </c>
      <c r="J10" s="94">
        <v>2312.9499999999998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49">
        <f>SUM(G10:H10)</f>
        <v>5191.91</v>
      </c>
      <c r="T10" s="49">
        <f>SUM(J10:R10)</f>
        <v>2312.9499999999998</v>
      </c>
      <c r="U10" s="47" t="str">
        <f>VLOOKUP(B10,'FOLHA RESUMIDA'!C:I,2,0)</f>
        <v>FLAVIELLE MARTINS DE MELO</v>
      </c>
    </row>
    <row r="11" spans="1:21" ht="15">
      <c r="A11" s="91">
        <v>1</v>
      </c>
      <c r="B11" s="91">
        <v>3158</v>
      </c>
      <c r="C11" s="93" t="s">
        <v>323</v>
      </c>
      <c r="D11" s="92">
        <v>42128</v>
      </c>
      <c r="E11" s="92">
        <v>44823</v>
      </c>
      <c r="F11" s="91" t="s">
        <v>494</v>
      </c>
      <c r="G11" s="94">
        <v>5191.91</v>
      </c>
      <c r="H11" s="94">
        <v>0</v>
      </c>
      <c r="I11" s="94" t="s">
        <v>615</v>
      </c>
      <c r="J11" s="94">
        <v>2312.9499999999998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4">
        <v>0</v>
      </c>
      <c r="R11" s="94">
        <v>0</v>
      </c>
      <c r="S11" s="49">
        <f>SUM(G11:H11)</f>
        <v>5191.91</v>
      </c>
      <c r="T11" s="49">
        <f>SUM(J11:R11)</f>
        <v>2312.9499999999998</v>
      </c>
      <c r="U11" s="47" t="str">
        <f>VLOOKUP(B11,'FOLHA RESUMIDA'!C:I,2,0)</f>
        <v>HYWRE CESAR DE BRITO PINTO</v>
      </c>
    </row>
    <row r="12" spans="1:21" ht="15">
      <c r="A12" s="91">
        <v>1</v>
      </c>
      <c r="B12" s="91">
        <v>200</v>
      </c>
      <c r="C12" s="93" t="s">
        <v>3</v>
      </c>
      <c r="D12" s="92">
        <v>26877</v>
      </c>
      <c r="E12" s="91" t="s">
        <v>614</v>
      </c>
      <c r="F12" s="91" t="s">
        <v>485</v>
      </c>
      <c r="G12" s="94">
        <v>4364.6000000000004</v>
      </c>
      <c r="H12" s="94">
        <v>0</v>
      </c>
      <c r="I12" s="94" t="s">
        <v>615</v>
      </c>
      <c r="J12" s="94">
        <v>0</v>
      </c>
      <c r="K12" s="94">
        <v>0</v>
      </c>
      <c r="L12" s="94">
        <v>0</v>
      </c>
      <c r="M12" s="94">
        <v>0</v>
      </c>
      <c r="N12" s="94">
        <v>0</v>
      </c>
      <c r="O12" s="94">
        <v>0</v>
      </c>
      <c r="P12" s="94">
        <v>0</v>
      </c>
      <c r="Q12" s="94">
        <v>0</v>
      </c>
      <c r="R12" s="94">
        <v>0</v>
      </c>
      <c r="S12" s="49">
        <f>SUM(G12:H12)</f>
        <v>4364.6000000000004</v>
      </c>
      <c r="T12" s="49">
        <f>SUM(J12:R12)</f>
        <v>0</v>
      </c>
      <c r="U12" s="47" t="str">
        <f>VLOOKUP(B12,'FOLHA RESUMIDA'!C:I,2,0)</f>
        <v>MARIA DO CARMO DE SOUSA</v>
      </c>
    </row>
    <row r="13" spans="1:21" ht="15">
      <c r="A13" s="91">
        <v>1</v>
      </c>
      <c r="B13" s="91">
        <v>397</v>
      </c>
      <c r="C13" s="93" t="s">
        <v>4</v>
      </c>
      <c r="D13" s="92">
        <v>27442</v>
      </c>
      <c r="E13" s="91" t="s">
        <v>614</v>
      </c>
      <c r="F13" s="91" t="s">
        <v>561</v>
      </c>
      <c r="G13" s="94">
        <v>3394.11</v>
      </c>
      <c r="H13" s="94">
        <v>1149.19</v>
      </c>
      <c r="I13" s="94" t="s">
        <v>615</v>
      </c>
      <c r="J13" s="94">
        <v>0</v>
      </c>
      <c r="K13" s="94">
        <v>0</v>
      </c>
      <c r="L13" s="94">
        <v>0</v>
      </c>
      <c r="M13" s="94">
        <v>0</v>
      </c>
      <c r="N13" s="94">
        <v>0</v>
      </c>
      <c r="O13" s="94">
        <v>0</v>
      </c>
      <c r="P13" s="94">
        <v>0</v>
      </c>
      <c r="Q13" s="94">
        <v>0</v>
      </c>
      <c r="R13" s="94">
        <v>0</v>
      </c>
      <c r="S13" s="49">
        <f>SUM(G13:H13)</f>
        <v>4543.3</v>
      </c>
      <c r="T13" s="49">
        <f>SUM(J13:R13)</f>
        <v>0</v>
      </c>
      <c r="U13" s="47" t="str">
        <f>VLOOKUP(B13,'FOLHA RESUMIDA'!C:I,2,0)</f>
        <v>MARIA AMARA MEDEIROS</v>
      </c>
    </row>
    <row r="14" spans="1:21" ht="15">
      <c r="A14" s="91">
        <v>1</v>
      </c>
      <c r="B14" s="91">
        <v>508</v>
      </c>
      <c r="C14" s="93" t="s">
        <v>5</v>
      </c>
      <c r="D14" s="92">
        <v>27828</v>
      </c>
      <c r="E14" s="91" t="s">
        <v>614</v>
      </c>
      <c r="F14" s="91" t="s">
        <v>561</v>
      </c>
      <c r="G14" s="94">
        <v>3742.01</v>
      </c>
      <c r="H14" s="94">
        <v>875.56</v>
      </c>
      <c r="I14" s="94" t="s">
        <v>615</v>
      </c>
      <c r="J14" s="94">
        <v>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4">
        <v>0</v>
      </c>
      <c r="R14" s="94">
        <v>0</v>
      </c>
      <c r="S14" s="49">
        <f>SUM(G14:H14)</f>
        <v>4617.57</v>
      </c>
      <c r="T14" s="49">
        <f>SUM(J14:R14)</f>
        <v>0</v>
      </c>
      <c r="U14" s="47" t="str">
        <f>VLOOKUP(B14,'FOLHA RESUMIDA'!C:I,2,0)</f>
        <v>SANDRA EMIDIO PEREIRA</v>
      </c>
    </row>
    <row r="15" spans="1:21" ht="15">
      <c r="A15" s="91">
        <v>1</v>
      </c>
      <c r="B15" s="91">
        <v>510</v>
      </c>
      <c r="C15" s="93" t="s">
        <v>6</v>
      </c>
      <c r="D15" s="92">
        <v>27828</v>
      </c>
      <c r="E15" s="91" t="s">
        <v>614</v>
      </c>
      <c r="F15" s="91" t="s">
        <v>561</v>
      </c>
      <c r="G15" s="94">
        <v>3742.01</v>
      </c>
      <c r="H15" s="94">
        <v>0</v>
      </c>
      <c r="I15" s="94" t="s">
        <v>615</v>
      </c>
      <c r="J15" s="94">
        <v>0</v>
      </c>
      <c r="K15" s="94">
        <v>0</v>
      </c>
      <c r="L15" s="94">
        <v>0</v>
      </c>
      <c r="M15" s="94">
        <v>0</v>
      </c>
      <c r="N15" s="94">
        <v>0</v>
      </c>
      <c r="O15" s="94">
        <v>0</v>
      </c>
      <c r="P15" s="94">
        <v>0</v>
      </c>
      <c r="Q15" s="94">
        <v>0</v>
      </c>
      <c r="R15" s="94">
        <v>0</v>
      </c>
      <c r="S15" s="49">
        <f>SUM(G15:H15)</f>
        <v>3742.01</v>
      </c>
      <c r="T15" s="49">
        <f>SUM(J15:R15)</f>
        <v>0</v>
      </c>
      <c r="U15" s="47" t="str">
        <f>VLOOKUP(B15,'FOLHA RESUMIDA'!C:I,2,0)</f>
        <v>FRANCISCO FERREIRA DE SOUSA</v>
      </c>
    </row>
    <row r="16" spans="1:21" ht="15">
      <c r="A16" s="91">
        <v>1</v>
      </c>
      <c r="B16" s="91">
        <v>542</v>
      </c>
      <c r="C16" s="93" t="s">
        <v>7</v>
      </c>
      <c r="D16" s="92">
        <v>27955</v>
      </c>
      <c r="E16" s="91" t="s">
        <v>614</v>
      </c>
      <c r="F16" s="91" t="s">
        <v>567</v>
      </c>
      <c r="G16" s="94">
        <v>1799.95</v>
      </c>
      <c r="H16" s="94">
        <v>0</v>
      </c>
      <c r="I16" s="94" t="s">
        <v>615</v>
      </c>
      <c r="J16" s="94">
        <v>0</v>
      </c>
      <c r="K16" s="94">
        <v>0</v>
      </c>
      <c r="L16" s="94">
        <v>0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4">
        <v>0</v>
      </c>
      <c r="S16" s="49">
        <f>SUM(G16:H16)</f>
        <v>1799.95</v>
      </c>
      <c r="T16" s="49">
        <f>SUM(J16:R16)</f>
        <v>0</v>
      </c>
      <c r="U16" s="47" t="str">
        <f>VLOOKUP(B16,'FOLHA RESUMIDA'!C:I,2,0)</f>
        <v>ANA MARTA MARCELINO DA SILVA</v>
      </c>
    </row>
    <row r="17" spans="1:21" ht="15">
      <c r="A17" s="91">
        <v>1</v>
      </c>
      <c r="B17" s="91">
        <v>788</v>
      </c>
      <c r="C17" s="93" t="s">
        <v>8</v>
      </c>
      <c r="D17" s="92">
        <v>28551</v>
      </c>
      <c r="E17" s="91" t="s">
        <v>614</v>
      </c>
      <c r="F17" s="91" t="s">
        <v>485</v>
      </c>
      <c r="G17" s="94">
        <v>1897.9</v>
      </c>
      <c r="H17" s="94">
        <v>1149.19</v>
      </c>
      <c r="I17" s="94" t="s">
        <v>615</v>
      </c>
      <c r="J17" s="94">
        <v>0</v>
      </c>
      <c r="K17" s="94">
        <v>0</v>
      </c>
      <c r="L17" s="94">
        <v>0</v>
      </c>
      <c r="M17" s="94">
        <v>0</v>
      </c>
      <c r="N17" s="94">
        <v>0</v>
      </c>
      <c r="O17" s="94">
        <v>0</v>
      </c>
      <c r="P17" s="94">
        <v>0</v>
      </c>
      <c r="Q17" s="94">
        <v>0</v>
      </c>
      <c r="R17" s="94">
        <v>0</v>
      </c>
      <c r="S17" s="49">
        <f>SUM(G17:H17)</f>
        <v>3047.09</v>
      </c>
      <c r="T17" s="49">
        <f>SUM(J17:R17)</f>
        <v>0</v>
      </c>
      <c r="U17" s="47" t="str">
        <f>VLOOKUP(B17,'FOLHA RESUMIDA'!C:I,2,0)</f>
        <v>IVONEIDE FRANCISCA S ALMEIDA</v>
      </c>
    </row>
    <row r="18" spans="1:21" ht="15">
      <c r="A18" s="91">
        <v>1</v>
      </c>
      <c r="B18" s="91">
        <v>830</v>
      </c>
      <c r="C18" s="93" t="s">
        <v>9</v>
      </c>
      <c r="D18" s="92">
        <v>28688</v>
      </c>
      <c r="E18" s="91" t="s">
        <v>614</v>
      </c>
      <c r="F18" s="91" t="s">
        <v>561</v>
      </c>
      <c r="G18" s="94">
        <v>4548.43</v>
      </c>
      <c r="H18" s="94">
        <v>0</v>
      </c>
      <c r="I18" s="94" t="s">
        <v>615</v>
      </c>
      <c r="J18" s="94">
        <v>0</v>
      </c>
      <c r="K18" s="94">
        <v>0</v>
      </c>
      <c r="L18" s="94">
        <v>0</v>
      </c>
      <c r="M18" s="94">
        <v>0</v>
      </c>
      <c r="N18" s="94">
        <v>0</v>
      </c>
      <c r="O18" s="94">
        <v>0</v>
      </c>
      <c r="P18" s="94">
        <v>0</v>
      </c>
      <c r="Q18" s="94">
        <v>0</v>
      </c>
      <c r="R18" s="94">
        <v>0</v>
      </c>
      <c r="S18" s="49">
        <f>SUM(G18:H18)</f>
        <v>4548.43</v>
      </c>
      <c r="T18" s="49">
        <f>SUM(J18:R18)</f>
        <v>0</v>
      </c>
      <c r="U18" s="47" t="str">
        <f>VLOOKUP(B18,'FOLHA RESUMIDA'!C:I,2,0)</f>
        <v>CARLOS ANTONIO DA SILVA</v>
      </c>
    </row>
    <row r="19" spans="1:21" ht="15">
      <c r="A19" s="91">
        <v>1</v>
      </c>
      <c r="B19" s="91">
        <v>863</v>
      </c>
      <c r="C19" s="93" t="s">
        <v>10</v>
      </c>
      <c r="D19" s="92">
        <v>28746</v>
      </c>
      <c r="E19" s="91" t="s">
        <v>614</v>
      </c>
      <c r="F19" s="91" t="s">
        <v>482</v>
      </c>
      <c r="G19" s="94">
        <v>2306.91</v>
      </c>
      <c r="H19" s="94">
        <v>0</v>
      </c>
      <c r="I19" s="94" t="s">
        <v>615</v>
      </c>
      <c r="J19" s="94">
        <v>0</v>
      </c>
      <c r="K19" s="94">
        <v>0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4">
        <v>0</v>
      </c>
      <c r="S19" s="49">
        <f>SUM(G19:H19)</f>
        <v>2306.91</v>
      </c>
      <c r="T19" s="49">
        <f>SUM(J19:R19)</f>
        <v>0</v>
      </c>
      <c r="U19" s="47" t="str">
        <f>VLOOKUP(B19,'FOLHA RESUMIDA'!C:I,2,0)</f>
        <v>JOSE AMARO DOS SANTOS</v>
      </c>
    </row>
    <row r="20" spans="1:21" ht="15">
      <c r="A20" s="91">
        <v>1</v>
      </c>
      <c r="B20" s="91">
        <v>871</v>
      </c>
      <c r="C20" s="93" t="s">
        <v>11</v>
      </c>
      <c r="D20" s="92">
        <v>28758</v>
      </c>
      <c r="E20" s="91" t="s">
        <v>614</v>
      </c>
      <c r="F20" s="91" t="s">
        <v>561</v>
      </c>
      <c r="G20" s="94">
        <v>3742.01</v>
      </c>
      <c r="H20" s="94">
        <v>1149.19</v>
      </c>
      <c r="I20" s="94" t="s">
        <v>615</v>
      </c>
      <c r="J20" s="94">
        <v>0</v>
      </c>
      <c r="K20" s="94">
        <v>0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4">
        <v>0</v>
      </c>
      <c r="R20" s="94">
        <v>0</v>
      </c>
      <c r="S20" s="49">
        <f>SUM(G20:H20)</f>
        <v>4891.2000000000007</v>
      </c>
      <c r="T20" s="49">
        <f>SUM(J20:R20)</f>
        <v>0</v>
      </c>
      <c r="U20" s="47" t="str">
        <f>VLOOKUP(B20,'FOLHA RESUMIDA'!C:I,2,0)</f>
        <v>MARIA LUISA P DE LEMOS</v>
      </c>
    </row>
    <row r="21" spans="1:21" ht="15">
      <c r="A21" s="91">
        <v>1</v>
      </c>
      <c r="B21" s="91">
        <v>897</v>
      </c>
      <c r="C21" s="93" t="s">
        <v>12</v>
      </c>
      <c r="D21" s="92">
        <v>28779</v>
      </c>
      <c r="E21" s="91" t="s">
        <v>614</v>
      </c>
      <c r="F21" s="91" t="s">
        <v>482</v>
      </c>
      <c r="G21" s="94">
        <v>1721.45</v>
      </c>
      <c r="H21" s="94">
        <v>0</v>
      </c>
      <c r="I21" s="94" t="s">
        <v>615</v>
      </c>
      <c r="J21" s="94">
        <v>0</v>
      </c>
      <c r="K21" s="94">
        <v>0</v>
      </c>
      <c r="L21" s="94">
        <v>0</v>
      </c>
      <c r="M21" s="94">
        <v>0</v>
      </c>
      <c r="N21" s="94">
        <v>0</v>
      </c>
      <c r="O21" s="94">
        <v>0</v>
      </c>
      <c r="P21" s="94">
        <v>0</v>
      </c>
      <c r="Q21" s="94">
        <v>0</v>
      </c>
      <c r="R21" s="94">
        <v>0</v>
      </c>
      <c r="S21" s="49">
        <f>SUM(G21:H21)</f>
        <v>1721.45</v>
      </c>
      <c r="T21" s="49">
        <f>SUM(J21:R21)</f>
        <v>0</v>
      </c>
      <c r="U21" s="47" t="str">
        <f>VLOOKUP(B21,'FOLHA RESUMIDA'!C:I,2,0)</f>
        <v>EUNICE DE ASSIS CALIXTO</v>
      </c>
    </row>
    <row r="22" spans="1:21" ht="15">
      <c r="A22" s="91">
        <v>1</v>
      </c>
      <c r="B22" s="91">
        <v>996</v>
      </c>
      <c r="C22" s="93" t="s">
        <v>13</v>
      </c>
      <c r="D22" s="92">
        <v>28887</v>
      </c>
      <c r="E22" s="91" t="s">
        <v>614</v>
      </c>
      <c r="F22" s="91" t="s">
        <v>485</v>
      </c>
      <c r="G22" s="94">
        <v>3578.79</v>
      </c>
      <c r="H22" s="94">
        <v>0</v>
      </c>
      <c r="I22" s="94" t="s">
        <v>615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  <c r="Q22" s="94">
        <v>0</v>
      </c>
      <c r="R22" s="94">
        <v>0</v>
      </c>
      <c r="S22" s="49">
        <f>SUM(G22:H22)</f>
        <v>3578.79</v>
      </c>
      <c r="T22" s="49">
        <f>SUM(J22:R22)</f>
        <v>0</v>
      </c>
      <c r="U22" s="47" t="str">
        <f>VLOOKUP(B22,'FOLHA RESUMIDA'!C:I,2,0)</f>
        <v>FIRMINO SIQUEIRA DA SILVA</v>
      </c>
    </row>
    <row r="23" spans="1:21" ht="15">
      <c r="A23" s="91">
        <v>1</v>
      </c>
      <c r="B23" s="91">
        <v>1008</v>
      </c>
      <c r="C23" s="93" t="s">
        <v>14</v>
      </c>
      <c r="D23" s="92">
        <v>28902</v>
      </c>
      <c r="E23" s="91" t="s">
        <v>614</v>
      </c>
      <c r="F23" s="91" t="s">
        <v>482</v>
      </c>
      <c r="G23" s="94">
        <v>1992.77</v>
      </c>
      <c r="H23" s="94">
        <v>0</v>
      </c>
      <c r="I23" s="94" t="s">
        <v>615</v>
      </c>
      <c r="J23" s="94">
        <v>0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4">
        <v>0</v>
      </c>
      <c r="R23" s="94">
        <v>0</v>
      </c>
      <c r="S23" s="49">
        <f>SUM(G23:H23)</f>
        <v>1992.77</v>
      </c>
      <c r="T23" s="49">
        <f>SUM(J23:R23)</f>
        <v>0</v>
      </c>
      <c r="U23" s="47" t="str">
        <f>VLOOKUP(B23,'FOLHA RESUMIDA'!C:I,2,0)</f>
        <v>MARIO JOSE DO NASCIMENTO</v>
      </c>
    </row>
    <row r="24" spans="1:21" ht="15">
      <c r="A24" s="91">
        <v>1</v>
      </c>
      <c r="B24" s="91">
        <v>1037</v>
      </c>
      <c r="C24" s="93" t="s">
        <v>15</v>
      </c>
      <c r="D24" s="92">
        <v>28926</v>
      </c>
      <c r="E24" s="91" t="s">
        <v>614</v>
      </c>
      <c r="F24" s="91" t="s">
        <v>485</v>
      </c>
      <c r="G24" s="94">
        <v>3408.38</v>
      </c>
      <c r="H24" s="94">
        <v>0</v>
      </c>
      <c r="I24" s="94" t="s">
        <v>615</v>
      </c>
      <c r="J24" s="94">
        <v>0</v>
      </c>
      <c r="K24" s="94">
        <v>0</v>
      </c>
      <c r="L24" s="94">
        <v>0</v>
      </c>
      <c r="M24" s="94">
        <v>0</v>
      </c>
      <c r="N24" s="94">
        <v>0</v>
      </c>
      <c r="O24" s="94">
        <v>0</v>
      </c>
      <c r="P24" s="94">
        <v>0</v>
      </c>
      <c r="Q24" s="94">
        <v>0</v>
      </c>
      <c r="R24" s="94">
        <v>0</v>
      </c>
      <c r="S24" s="49">
        <f>SUM(G24:H24)</f>
        <v>3408.38</v>
      </c>
      <c r="T24" s="49">
        <f>SUM(J24:R24)</f>
        <v>0</v>
      </c>
      <c r="U24" s="47" t="str">
        <f>VLOOKUP(B24,'FOLHA RESUMIDA'!C:I,2,0)</f>
        <v>DAVI INACIO FILHO</v>
      </c>
    </row>
    <row r="25" spans="1:21" ht="15">
      <c r="A25" s="91">
        <v>1</v>
      </c>
      <c r="B25" s="91">
        <v>1051</v>
      </c>
      <c r="C25" s="93" t="s">
        <v>16</v>
      </c>
      <c r="D25" s="92">
        <v>28936</v>
      </c>
      <c r="E25" s="91" t="s">
        <v>614</v>
      </c>
      <c r="F25" s="91" t="s">
        <v>492</v>
      </c>
      <c r="G25" s="94">
        <v>10605.11</v>
      </c>
      <c r="H25" s="94">
        <v>7721.31</v>
      </c>
      <c r="I25" s="94" t="s">
        <v>615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94">
        <v>0</v>
      </c>
      <c r="P25" s="94">
        <v>0</v>
      </c>
      <c r="Q25" s="94">
        <v>0</v>
      </c>
      <c r="R25" s="94">
        <v>0</v>
      </c>
      <c r="S25" s="49">
        <f>SUM(G25:H25)</f>
        <v>18326.420000000002</v>
      </c>
      <c r="T25" s="49">
        <f>SUM(J25:R25)</f>
        <v>0</v>
      </c>
      <c r="U25" s="47" t="str">
        <f>VLOOKUP(B25,'FOLHA RESUMIDA'!C:I,2,0)</f>
        <v>GEORGE HAROLD DE B  WALMSLEY</v>
      </c>
    </row>
    <row r="26" spans="1:21" ht="15">
      <c r="A26" s="91">
        <v>1</v>
      </c>
      <c r="B26" s="91">
        <v>1056</v>
      </c>
      <c r="C26" s="93" t="s">
        <v>17</v>
      </c>
      <c r="D26" s="92">
        <v>28961</v>
      </c>
      <c r="E26" s="91" t="s">
        <v>614</v>
      </c>
      <c r="F26" s="91" t="s">
        <v>567</v>
      </c>
      <c r="G26" s="94">
        <v>4125.55</v>
      </c>
      <c r="H26" s="94">
        <v>0</v>
      </c>
      <c r="I26" s="94" t="s">
        <v>615</v>
      </c>
      <c r="J26" s="94">
        <v>0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94">
        <v>0</v>
      </c>
      <c r="S26" s="49">
        <f>SUM(G26:H26)</f>
        <v>4125.55</v>
      </c>
      <c r="T26" s="49">
        <f>SUM(J26:R26)</f>
        <v>0</v>
      </c>
      <c r="U26" s="47" t="str">
        <f>VLOOKUP(B26,'FOLHA RESUMIDA'!C:I,2,0)</f>
        <v>VALERIA MARIA DA SILVA</v>
      </c>
    </row>
    <row r="27" spans="1:21" ht="15">
      <c r="A27" s="91">
        <v>1</v>
      </c>
      <c r="B27" s="91">
        <v>1071</v>
      </c>
      <c r="C27" s="93" t="s">
        <v>18</v>
      </c>
      <c r="D27" s="92">
        <v>28968</v>
      </c>
      <c r="E27" s="91" t="s">
        <v>614</v>
      </c>
      <c r="F27" s="91" t="s">
        <v>485</v>
      </c>
      <c r="G27" s="94">
        <v>1897.9</v>
      </c>
      <c r="H27" s="94">
        <v>0</v>
      </c>
      <c r="I27" s="94" t="s">
        <v>615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49">
        <f>SUM(G27:H27)</f>
        <v>1897.9</v>
      </c>
      <c r="T27" s="49">
        <f>SUM(J27:R27)</f>
        <v>0</v>
      </c>
      <c r="U27" s="47" t="str">
        <f>VLOOKUP(B27,'FOLHA RESUMIDA'!C:I,2,0)</f>
        <v>MARIA JOSE DA HORA</v>
      </c>
    </row>
    <row r="28" spans="1:21" ht="15">
      <c r="A28" s="91">
        <v>1</v>
      </c>
      <c r="B28" s="91">
        <v>1080</v>
      </c>
      <c r="C28" s="93" t="s">
        <v>19</v>
      </c>
      <c r="D28" s="92">
        <v>28968</v>
      </c>
      <c r="E28" s="91" t="s">
        <v>614</v>
      </c>
      <c r="F28" s="91" t="s">
        <v>561</v>
      </c>
      <c r="G28" s="94">
        <v>3742.01</v>
      </c>
      <c r="H28" s="94">
        <v>0</v>
      </c>
      <c r="I28" s="94" t="s">
        <v>615</v>
      </c>
      <c r="J28" s="94">
        <v>0</v>
      </c>
      <c r="K28" s="94">
        <v>0</v>
      </c>
      <c r="L28" s="94">
        <v>0</v>
      </c>
      <c r="M28" s="94">
        <v>0</v>
      </c>
      <c r="N28" s="94">
        <v>0</v>
      </c>
      <c r="O28" s="94">
        <v>0</v>
      </c>
      <c r="P28" s="94">
        <v>0</v>
      </c>
      <c r="Q28" s="94">
        <v>0</v>
      </c>
      <c r="R28" s="94">
        <v>0</v>
      </c>
      <c r="S28" s="49">
        <f>SUM(G28:H28)</f>
        <v>3742.01</v>
      </c>
      <c r="T28" s="49">
        <f>SUM(J28:R28)</f>
        <v>0</v>
      </c>
      <c r="U28" s="47" t="str">
        <f>VLOOKUP(B28,'FOLHA RESUMIDA'!C:I,2,0)</f>
        <v>VALDIRENE ANDRE PEREIRA</v>
      </c>
    </row>
    <row r="29" spans="1:21" ht="15">
      <c r="A29" s="91">
        <v>1</v>
      </c>
      <c r="B29" s="91">
        <v>1099</v>
      </c>
      <c r="C29" s="93" t="s">
        <v>20</v>
      </c>
      <c r="D29" s="92">
        <v>28997</v>
      </c>
      <c r="E29" s="91" t="s">
        <v>614</v>
      </c>
      <c r="F29" s="91" t="s">
        <v>485</v>
      </c>
      <c r="G29" s="94">
        <v>3408.38</v>
      </c>
      <c r="H29" s="94">
        <v>0</v>
      </c>
      <c r="I29" s="94" t="s">
        <v>615</v>
      </c>
      <c r="J29" s="94">
        <v>0</v>
      </c>
      <c r="K29" s="94">
        <v>0</v>
      </c>
      <c r="L29" s="94">
        <v>0</v>
      </c>
      <c r="M29" s="94">
        <v>0</v>
      </c>
      <c r="N29" s="94">
        <v>0</v>
      </c>
      <c r="O29" s="94">
        <v>0</v>
      </c>
      <c r="P29" s="94">
        <v>0</v>
      </c>
      <c r="Q29" s="94">
        <v>0</v>
      </c>
      <c r="R29" s="94">
        <v>0</v>
      </c>
      <c r="S29" s="49">
        <f>SUM(G29:H29)</f>
        <v>3408.38</v>
      </c>
      <c r="T29" s="49">
        <f>SUM(J29:R29)</f>
        <v>0</v>
      </c>
      <c r="U29" s="47" t="str">
        <f>VLOOKUP(B29,'FOLHA RESUMIDA'!C:I,2,0)</f>
        <v>VALERIA DA SILVA SOUZA</v>
      </c>
    </row>
    <row r="30" spans="1:21" ht="15">
      <c r="A30" s="91">
        <v>1</v>
      </c>
      <c r="B30" s="91">
        <v>1126</v>
      </c>
      <c r="C30" s="93" t="s">
        <v>21</v>
      </c>
      <c r="D30" s="92">
        <v>29017</v>
      </c>
      <c r="E30" s="91" t="s">
        <v>614</v>
      </c>
      <c r="F30" s="91" t="s">
        <v>561</v>
      </c>
      <c r="G30" s="94">
        <v>4383.34</v>
      </c>
      <c r="H30" s="94">
        <v>1467.07</v>
      </c>
      <c r="I30" s="94" t="s">
        <v>615</v>
      </c>
      <c r="J30" s="94">
        <v>0</v>
      </c>
      <c r="K30" s="94">
        <v>0</v>
      </c>
      <c r="L30" s="94">
        <v>0</v>
      </c>
      <c r="M30" s="94">
        <v>0</v>
      </c>
      <c r="N30" s="94">
        <v>0</v>
      </c>
      <c r="O30" s="94">
        <v>0</v>
      </c>
      <c r="P30" s="94">
        <v>0</v>
      </c>
      <c r="Q30" s="94">
        <v>0</v>
      </c>
      <c r="R30" s="94">
        <v>0</v>
      </c>
      <c r="S30" s="49">
        <f>SUM(G30:H30)</f>
        <v>5850.41</v>
      </c>
      <c r="T30" s="49">
        <f>SUM(J30:R30)</f>
        <v>0</v>
      </c>
      <c r="U30" s="47" t="str">
        <f>VLOOKUP(B30,'FOLHA RESUMIDA'!C:I,2,0)</f>
        <v>ALUISIO GOMES FERREIRA FILHO</v>
      </c>
    </row>
    <row r="31" spans="1:21" ht="15">
      <c r="A31" s="91">
        <v>10</v>
      </c>
      <c r="B31" s="91">
        <v>1135</v>
      </c>
      <c r="C31" s="93" t="s">
        <v>394</v>
      </c>
      <c r="D31" s="92">
        <v>29031</v>
      </c>
      <c r="E31" s="91" t="s">
        <v>614</v>
      </c>
      <c r="F31" s="91" t="s">
        <v>561</v>
      </c>
      <c r="G31" s="94">
        <v>3078.55</v>
      </c>
      <c r="H31" s="94">
        <v>0</v>
      </c>
      <c r="I31" s="94" t="s">
        <v>615</v>
      </c>
      <c r="J31" s="94">
        <v>0</v>
      </c>
      <c r="K31" s="94">
        <v>0</v>
      </c>
      <c r="L31" s="94">
        <v>0</v>
      </c>
      <c r="M31" s="94">
        <v>0</v>
      </c>
      <c r="N31" s="94">
        <v>0</v>
      </c>
      <c r="O31" s="94">
        <v>0</v>
      </c>
      <c r="P31" s="94">
        <v>0</v>
      </c>
      <c r="Q31" s="94">
        <v>0</v>
      </c>
      <c r="R31" s="94">
        <v>0</v>
      </c>
      <c r="S31" s="49">
        <f>SUM(G31:H31)</f>
        <v>3078.55</v>
      </c>
      <c r="T31" s="49">
        <f>SUM(J31:R31)</f>
        <v>0</v>
      </c>
      <c r="U31" s="47" t="str">
        <f>VLOOKUP(B31,'FOLHA RESUMIDA'!C:I,2,0)</f>
        <v>ANTONIO LUIZ DOS SANTOS</v>
      </c>
    </row>
    <row r="32" spans="1:21" ht="15">
      <c r="A32" s="91">
        <v>1</v>
      </c>
      <c r="B32" s="91">
        <v>1159</v>
      </c>
      <c r="C32" s="93" t="s">
        <v>22</v>
      </c>
      <c r="D32" s="92">
        <v>29067</v>
      </c>
      <c r="E32" s="91" t="s">
        <v>614</v>
      </c>
      <c r="F32" s="91" t="s">
        <v>485</v>
      </c>
      <c r="G32" s="94">
        <v>1721.45</v>
      </c>
      <c r="H32" s="94">
        <v>0</v>
      </c>
      <c r="I32" s="94" t="s">
        <v>615</v>
      </c>
      <c r="J32" s="94">
        <v>0</v>
      </c>
      <c r="K32" s="94">
        <v>0</v>
      </c>
      <c r="L32" s="94">
        <v>0</v>
      </c>
      <c r="M32" s="94">
        <v>0</v>
      </c>
      <c r="N32" s="94">
        <v>0</v>
      </c>
      <c r="O32" s="94">
        <v>0</v>
      </c>
      <c r="P32" s="94">
        <v>0</v>
      </c>
      <c r="Q32" s="94">
        <v>0</v>
      </c>
      <c r="R32" s="94">
        <v>0</v>
      </c>
      <c r="S32" s="49">
        <f>SUM(G32:H32)</f>
        <v>1721.45</v>
      </c>
      <c r="T32" s="49">
        <f>SUM(J32:R32)</f>
        <v>0</v>
      </c>
      <c r="U32" s="47" t="str">
        <f>VLOOKUP(B32,'FOLHA RESUMIDA'!C:I,2,0)</f>
        <v>VERA LUCIA MARIA C  DA SILVA</v>
      </c>
    </row>
    <row r="33" spans="1:21" ht="15">
      <c r="A33" s="91">
        <v>1</v>
      </c>
      <c r="B33" s="91">
        <v>1164</v>
      </c>
      <c r="C33" s="93" t="s">
        <v>23</v>
      </c>
      <c r="D33" s="92">
        <v>29067</v>
      </c>
      <c r="E33" s="91" t="s">
        <v>614</v>
      </c>
      <c r="F33" s="91" t="s">
        <v>561</v>
      </c>
      <c r="G33" s="94">
        <v>3474.13</v>
      </c>
      <c r="H33" s="94">
        <v>1301.7</v>
      </c>
      <c r="I33" s="94" t="s">
        <v>615</v>
      </c>
      <c r="J33" s="94">
        <v>0</v>
      </c>
      <c r="K33" s="94">
        <v>0</v>
      </c>
      <c r="L33" s="94">
        <v>0</v>
      </c>
      <c r="M33" s="94">
        <v>0</v>
      </c>
      <c r="N33" s="94">
        <v>0</v>
      </c>
      <c r="O33" s="94">
        <v>0</v>
      </c>
      <c r="P33" s="94">
        <v>0</v>
      </c>
      <c r="Q33" s="94">
        <v>0</v>
      </c>
      <c r="R33" s="94">
        <v>0</v>
      </c>
      <c r="S33" s="49">
        <f>SUM(G33:H33)</f>
        <v>4775.83</v>
      </c>
      <c r="T33" s="49">
        <f>SUM(J33:R33)</f>
        <v>0</v>
      </c>
      <c r="U33" s="47" t="str">
        <f>VLOOKUP(B33,'FOLHA RESUMIDA'!C:I,2,0)</f>
        <v>TERESINHA MARIA DE F  FELIX</v>
      </c>
    </row>
    <row r="34" spans="1:21" ht="15">
      <c r="A34" s="91">
        <v>1</v>
      </c>
      <c r="B34" s="91">
        <v>1169</v>
      </c>
      <c r="C34" s="93" t="s">
        <v>24</v>
      </c>
      <c r="D34" s="92">
        <v>29067</v>
      </c>
      <c r="E34" s="91" t="s">
        <v>614</v>
      </c>
      <c r="F34" s="91" t="s">
        <v>485</v>
      </c>
      <c r="G34" s="94">
        <v>2944.26</v>
      </c>
      <c r="H34" s="94">
        <v>0</v>
      </c>
      <c r="I34" s="94" t="s">
        <v>615</v>
      </c>
      <c r="J34" s="94">
        <v>0</v>
      </c>
      <c r="K34" s="94">
        <v>0</v>
      </c>
      <c r="L34" s="94">
        <v>0</v>
      </c>
      <c r="M34" s="94">
        <v>0</v>
      </c>
      <c r="N34" s="94">
        <v>0</v>
      </c>
      <c r="O34" s="94">
        <v>0</v>
      </c>
      <c r="P34" s="94">
        <v>0</v>
      </c>
      <c r="Q34" s="94">
        <v>0</v>
      </c>
      <c r="R34" s="94">
        <v>0</v>
      </c>
      <c r="S34" s="49">
        <f>SUM(G34:H34)</f>
        <v>2944.26</v>
      </c>
      <c r="T34" s="49">
        <f>SUM(J34:R34)</f>
        <v>0</v>
      </c>
      <c r="U34" s="47" t="str">
        <f>VLOOKUP(B34,'FOLHA RESUMIDA'!C:I,2,0)</f>
        <v>MARIA DO CARMO SANTOS</v>
      </c>
    </row>
    <row r="35" spans="1:21" ht="15">
      <c r="A35" s="91">
        <v>1</v>
      </c>
      <c r="B35" s="91">
        <v>1177</v>
      </c>
      <c r="C35" s="93" t="s">
        <v>25</v>
      </c>
      <c r="D35" s="92">
        <v>29068</v>
      </c>
      <c r="E35" s="91" t="s">
        <v>614</v>
      </c>
      <c r="F35" s="91" t="s">
        <v>561</v>
      </c>
      <c r="G35" s="94">
        <v>3394.11</v>
      </c>
      <c r="H35" s="94">
        <v>0</v>
      </c>
      <c r="I35" s="94" t="s">
        <v>615</v>
      </c>
      <c r="J35" s="94">
        <v>0</v>
      </c>
      <c r="K35" s="94">
        <v>0</v>
      </c>
      <c r="L35" s="94">
        <v>0</v>
      </c>
      <c r="M35" s="94">
        <v>0</v>
      </c>
      <c r="N35" s="94">
        <v>0</v>
      </c>
      <c r="O35" s="94">
        <v>0</v>
      </c>
      <c r="P35" s="94">
        <v>0</v>
      </c>
      <c r="Q35" s="94">
        <v>0</v>
      </c>
      <c r="R35" s="94">
        <v>0</v>
      </c>
      <c r="S35" s="49">
        <f>SUM(G35:H35)</f>
        <v>3394.11</v>
      </c>
      <c r="T35" s="49">
        <f>SUM(J35:R35)</f>
        <v>0</v>
      </c>
      <c r="U35" s="47" t="str">
        <f>VLOOKUP(B35,'FOLHA RESUMIDA'!C:I,2,0)</f>
        <v>SELMA MARIA P DO NASCIMENTO</v>
      </c>
    </row>
    <row r="36" spans="1:21" ht="15">
      <c r="A36" s="91">
        <v>1</v>
      </c>
      <c r="B36" s="91">
        <v>1221</v>
      </c>
      <c r="C36" s="93" t="s">
        <v>26</v>
      </c>
      <c r="D36" s="92">
        <v>29087</v>
      </c>
      <c r="E36" s="91" t="s">
        <v>614</v>
      </c>
      <c r="F36" s="91" t="s">
        <v>492</v>
      </c>
      <c r="G36" s="94">
        <v>5905.32</v>
      </c>
      <c r="H36" s="94">
        <v>2772.55</v>
      </c>
      <c r="I36" s="94" t="s">
        <v>615</v>
      </c>
      <c r="J36" s="94">
        <v>0</v>
      </c>
      <c r="K36" s="94">
        <v>0</v>
      </c>
      <c r="L36" s="94">
        <v>0</v>
      </c>
      <c r="M36" s="94">
        <v>0</v>
      </c>
      <c r="N36" s="94">
        <v>0</v>
      </c>
      <c r="O36" s="94">
        <v>0</v>
      </c>
      <c r="P36" s="94">
        <v>0</v>
      </c>
      <c r="Q36" s="94">
        <v>0</v>
      </c>
      <c r="R36" s="94">
        <v>0</v>
      </c>
      <c r="S36" s="49">
        <f>SUM(G36:H36)</f>
        <v>8677.869999999999</v>
      </c>
      <c r="T36" s="49">
        <f>SUM(J36:R36)</f>
        <v>0</v>
      </c>
      <c r="U36" s="47" t="str">
        <f>VLOOKUP(B36,'FOLHA RESUMIDA'!C:I,2,0)</f>
        <v>JOSE CARLOS TENORIO DE MELO</v>
      </c>
    </row>
    <row r="37" spans="1:21" ht="15">
      <c r="A37" s="91">
        <v>1</v>
      </c>
      <c r="B37" s="91">
        <v>1229</v>
      </c>
      <c r="C37" s="93" t="s">
        <v>27</v>
      </c>
      <c r="D37" s="92">
        <v>29089</v>
      </c>
      <c r="E37" s="91" t="s">
        <v>614</v>
      </c>
      <c r="F37" s="91" t="s">
        <v>485</v>
      </c>
      <c r="G37" s="94">
        <v>3578.79</v>
      </c>
      <c r="H37" s="94">
        <v>0</v>
      </c>
      <c r="I37" s="94" t="s">
        <v>615</v>
      </c>
      <c r="J37" s="94">
        <v>0</v>
      </c>
      <c r="K37" s="94">
        <v>0</v>
      </c>
      <c r="L37" s="94">
        <v>0</v>
      </c>
      <c r="M37" s="94">
        <v>0</v>
      </c>
      <c r="N37" s="94">
        <v>0</v>
      </c>
      <c r="O37" s="94">
        <v>0</v>
      </c>
      <c r="P37" s="94">
        <v>0</v>
      </c>
      <c r="Q37" s="94">
        <v>0</v>
      </c>
      <c r="R37" s="94">
        <v>0</v>
      </c>
      <c r="S37" s="49">
        <f>SUM(G37:H37)</f>
        <v>3578.79</v>
      </c>
      <c r="T37" s="49">
        <f>SUM(J37:R37)</f>
        <v>0</v>
      </c>
      <c r="U37" s="47" t="str">
        <f>VLOOKUP(B37,'FOLHA RESUMIDA'!C:I,2,0)</f>
        <v>IVANETE RODRIGUES DOS SANTOS</v>
      </c>
    </row>
    <row r="38" spans="1:21" ht="15">
      <c r="A38" s="91">
        <v>1</v>
      </c>
      <c r="B38" s="91">
        <v>1243</v>
      </c>
      <c r="C38" s="93" t="s">
        <v>28</v>
      </c>
      <c r="D38" s="92">
        <v>29096</v>
      </c>
      <c r="E38" s="91" t="s">
        <v>614</v>
      </c>
      <c r="F38" s="91" t="s">
        <v>485</v>
      </c>
      <c r="G38" s="94">
        <v>2306.91</v>
      </c>
      <c r="H38" s="94">
        <v>0</v>
      </c>
      <c r="I38" s="94" t="s">
        <v>615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49">
        <f>SUM(G38:H38)</f>
        <v>2306.91</v>
      </c>
      <c r="T38" s="49">
        <f>SUM(J38:R38)</f>
        <v>0</v>
      </c>
      <c r="U38" s="47" t="str">
        <f>VLOOKUP(B38,'FOLHA RESUMIDA'!C:I,2,0)</f>
        <v>MARIA EUGENIA VILARIM LIMA</v>
      </c>
    </row>
    <row r="39" spans="1:21" ht="15">
      <c r="A39" s="91">
        <v>1</v>
      </c>
      <c r="B39" s="91">
        <v>1258</v>
      </c>
      <c r="C39" s="93" t="s">
        <v>29</v>
      </c>
      <c r="D39" s="92">
        <v>29102</v>
      </c>
      <c r="E39" s="91" t="s">
        <v>614</v>
      </c>
      <c r="F39" s="91" t="s">
        <v>561</v>
      </c>
      <c r="G39" s="94">
        <v>3896.73</v>
      </c>
      <c r="H39" s="94">
        <v>1632.71</v>
      </c>
      <c r="I39" s="94" t="s">
        <v>615</v>
      </c>
      <c r="J39" s="94">
        <v>0</v>
      </c>
      <c r="K39" s="94">
        <v>0</v>
      </c>
      <c r="L39" s="94">
        <v>0</v>
      </c>
      <c r="M39" s="94">
        <v>0</v>
      </c>
      <c r="N39" s="94">
        <v>0</v>
      </c>
      <c r="O39" s="94">
        <v>0</v>
      </c>
      <c r="P39" s="94">
        <v>0</v>
      </c>
      <c r="Q39" s="94">
        <v>0</v>
      </c>
      <c r="R39" s="94">
        <v>0</v>
      </c>
      <c r="S39" s="49">
        <f>SUM(G39:H39)</f>
        <v>5529.4400000000005</v>
      </c>
      <c r="T39" s="49">
        <f>SUM(J39:R39)</f>
        <v>0</v>
      </c>
      <c r="U39" s="47" t="str">
        <f>VLOOKUP(B39,'FOLHA RESUMIDA'!C:I,2,0)</f>
        <v>ADIGALENE RODRIGUES DA SILVA</v>
      </c>
    </row>
    <row r="40" spans="1:21" ht="15">
      <c r="A40" s="91">
        <v>1</v>
      </c>
      <c r="B40" s="91">
        <v>1267</v>
      </c>
      <c r="C40" s="93" t="s">
        <v>30</v>
      </c>
      <c r="D40" s="92">
        <v>29099</v>
      </c>
      <c r="E40" s="91" t="s">
        <v>614</v>
      </c>
      <c r="F40" s="91" t="s">
        <v>494</v>
      </c>
      <c r="G40" s="94">
        <v>10279.6</v>
      </c>
      <c r="H40" s="94">
        <v>8436.58</v>
      </c>
      <c r="I40" s="94" t="s">
        <v>615</v>
      </c>
      <c r="J40" s="94">
        <v>0</v>
      </c>
      <c r="K40" s="94">
        <v>0</v>
      </c>
      <c r="L40" s="94">
        <v>0</v>
      </c>
      <c r="M40" s="94">
        <v>0</v>
      </c>
      <c r="N40" s="94">
        <v>0</v>
      </c>
      <c r="O40" s="94">
        <v>0</v>
      </c>
      <c r="P40" s="94">
        <v>0</v>
      </c>
      <c r="Q40" s="94">
        <v>0</v>
      </c>
      <c r="R40" s="94">
        <v>0</v>
      </c>
      <c r="S40" s="49">
        <f>SUM(G40:H40)</f>
        <v>18716.18</v>
      </c>
      <c r="T40" s="49">
        <f>SUM(J40:R40)</f>
        <v>0</v>
      </c>
      <c r="U40" s="47" t="str">
        <f>VLOOKUP(B40,'FOLHA RESUMIDA'!C:I,2,0)</f>
        <v>MARCO AURELIO O DE OLIVEIRA</v>
      </c>
    </row>
    <row r="41" spans="1:21" ht="15">
      <c r="A41" s="91">
        <v>1</v>
      </c>
      <c r="B41" s="91">
        <v>1269</v>
      </c>
      <c r="C41" s="93" t="s">
        <v>31</v>
      </c>
      <c r="D41" s="92">
        <v>29118</v>
      </c>
      <c r="E41" s="91" t="s">
        <v>614</v>
      </c>
      <c r="F41" s="91" t="s">
        <v>482</v>
      </c>
      <c r="G41" s="94">
        <v>1721.45</v>
      </c>
      <c r="H41" s="94">
        <v>0</v>
      </c>
      <c r="I41" s="94" t="s">
        <v>615</v>
      </c>
      <c r="J41" s="94">
        <v>0</v>
      </c>
      <c r="K41" s="94">
        <v>0</v>
      </c>
      <c r="L41" s="94">
        <v>0</v>
      </c>
      <c r="M41" s="94">
        <v>0</v>
      </c>
      <c r="N41" s="94">
        <v>0</v>
      </c>
      <c r="O41" s="94">
        <v>0</v>
      </c>
      <c r="P41" s="94">
        <v>0</v>
      </c>
      <c r="Q41" s="94">
        <v>0</v>
      </c>
      <c r="R41" s="94">
        <v>0</v>
      </c>
      <c r="S41" s="49">
        <f>SUM(G41:H41)</f>
        <v>1721.45</v>
      </c>
      <c r="T41" s="49">
        <f>SUM(J41:R41)</f>
        <v>0</v>
      </c>
      <c r="U41" s="47" t="str">
        <f>VLOOKUP(B41,'FOLHA RESUMIDA'!C:I,2,0)</f>
        <v>VALDECY FERREIRA DA COSTA</v>
      </c>
    </row>
    <row r="42" spans="1:21" ht="15">
      <c r="A42" s="91">
        <v>1</v>
      </c>
      <c r="B42" s="91">
        <v>1328</v>
      </c>
      <c r="C42" s="93" t="s">
        <v>32</v>
      </c>
      <c r="D42" s="92">
        <v>29202</v>
      </c>
      <c r="E42" s="91" t="s">
        <v>614</v>
      </c>
      <c r="F42" s="91" t="s">
        <v>561</v>
      </c>
      <c r="G42" s="94">
        <v>3394.11</v>
      </c>
      <c r="H42" s="94">
        <v>0</v>
      </c>
      <c r="I42" s="94" t="s">
        <v>615</v>
      </c>
      <c r="J42" s="94">
        <v>0</v>
      </c>
      <c r="K42" s="94">
        <v>0</v>
      </c>
      <c r="L42" s="94">
        <v>0</v>
      </c>
      <c r="M42" s="94">
        <v>0</v>
      </c>
      <c r="N42" s="94">
        <v>0</v>
      </c>
      <c r="O42" s="94">
        <v>0</v>
      </c>
      <c r="P42" s="94">
        <v>0</v>
      </c>
      <c r="Q42" s="94">
        <v>0</v>
      </c>
      <c r="R42" s="94">
        <v>0</v>
      </c>
      <c r="S42" s="49">
        <f>SUM(G42:H42)</f>
        <v>3394.11</v>
      </c>
      <c r="T42" s="49">
        <f>SUM(J42:R42)</f>
        <v>0</v>
      </c>
      <c r="U42" s="47" t="str">
        <f>VLOOKUP(B42,'FOLHA RESUMIDA'!C:I,2,0)</f>
        <v>LIZETE ALFREDINA DA SILVA</v>
      </c>
    </row>
    <row r="43" spans="1:21" ht="15">
      <c r="A43" s="91">
        <v>1</v>
      </c>
      <c r="B43" s="91">
        <v>1330</v>
      </c>
      <c r="C43" s="93" t="s">
        <v>33</v>
      </c>
      <c r="D43" s="92">
        <v>29202</v>
      </c>
      <c r="E43" s="91" t="s">
        <v>614</v>
      </c>
      <c r="F43" s="91" t="s">
        <v>485</v>
      </c>
      <c r="G43" s="94">
        <v>3091.49</v>
      </c>
      <c r="H43" s="94">
        <v>0</v>
      </c>
      <c r="I43" s="94" t="s">
        <v>615</v>
      </c>
      <c r="J43" s="94">
        <v>0</v>
      </c>
      <c r="K43" s="94">
        <v>0</v>
      </c>
      <c r="L43" s="94">
        <v>0</v>
      </c>
      <c r="M43" s="94">
        <v>0</v>
      </c>
      <c r="N43" s="94">
        <v>0</v>
      </c>
      <c r="O43" s="94">
        <v>0</v>
      </c>
      <c r="P43" s="94">
        <v>0</v>
      </c>
      <c r="Q43" s="94">
        <v>0</v>
      </c>
      <c r="R43" s="94">
        <v>0</v>
      </c>
      <c r="S43" s="49">
        <f>SUM(G43:H43)</f>
        <v>3091.49</v>
      </c>
      <c r="T43" s="49">
        <f>SUM(J43:R43)</f>
        <v>0</v>
      </c>
      <c r="U43" s="47" t="str">
        <f>VLOOKUP(B43,'FOLHA RESUMIDA'!C:I,2,0)</f>
        <v>IVANISE MARIA DA LUZ SANTOS</v>
      </c>
    </row>
    <row r="44" spans="1:21" ht="15">
      <c r="A44" s="91">
        <v>1</v>
      </c>
      <c r="B44" s="91">
        <v>1333</v>
      </c>
      <c r="C44" s="93" t="s">
        <v>34</v>
      </c>
      <c r="D44" s="92">
        <v>29209</v>
      </c>
      <c r="E44" s="91" t="s">
        <v>614</v>
      </c>
      <c r="F44" s="91" t="s">
        <v>485</v>
      </c>
      <c r="G44" s="94">
        <v>3408.38</v>
      </c>
      <c r="H44" s="94">
        <v>0</v>
      </c>
      <c r="I44" s="94" t="s">
        <v>615</v>
      </c>
      <c r="J44" s="94">
        <v>0</v>
      </c>
      <c r="K44" s="94">
        <v>0</v>
      </c>
      <c r="L44" s="94">
        <v>0</v>
      </c>
      <c r="M44" s="94">
        <v>0</v>
      </c>
      <c r="N44" s="94">
        <v>0</v>
      </c>
      <c r="O44" s="94">
        <v>0</v>
      </c>
      <c r="P44" s="94">
        <v>0</v>
      </c>
      <c r="Q44" s="94">
        <v>0</v>
      </c>
      <c r="R44" s="94">
        <v>0</v>
      </c>
      <c r="S44" s="49">
        <f>SUM(G44:H44)</f>
        <v>3408.38</v>
      </c>
      <c r="T44" s="49">
        <f>SUM(J44:R44)</f>
        <v>0</v>
      </c>
      <c r="U44" s="47" t="str">
        <f>VLOOKUP(B44,'FOLHA RESUMIDA'!C:I,2,0)</f>
        <v>JORGE CUNHA OLIVEIRA</v>
      </c>
    </row>
    <row r="45" spans="1:21" ht="15">
      <c r="A45" s="91">
        <v>1</v>
      </c>
      <c r="B45" s="91">
        <v>1337</v>
      </c>
      <c r="C45" s="93" t="s">
        <v>35</v>
      </c>
      <c r="D45" s="92">
        <v>29206</v>
      </c>
      <c r="E45" s="91" t="s">
        <v>614</v>
      </c>
      <c r="F45" s="91" t="s">
        <v>561</v>
      </c>
      <c r="G45" s="94">
        <v>3078.55</v>
      </c>
      <c r="H45" s="94">
        <v>1149.19</v>
      </c>
      <c r="I45" s="94" t="s">
        <v>615</v>
      </c>
      <c r="J45" s="94">
        <v>0</v>
      </c>
      <c r="K45" s="94">
        <v>0</v>
      </c>
      <c r="L45" s="94">
        <v>0</v>
      </c>
      <c r="M45" s="94">
        <v>0</v>
      </c>
      <c r="N45" s="94">
        <v>0</v>
      </c>
      <c r="O45" s="94">
        <v>0</v>
      </c>
      <c r="P45" s="94">
        <v>0</v>
      </c>
      <c r="Q45" s="94">
        <v>0</v>
      </c>
      <c r="R45" s="94">
        <v>0</v>
      </c>
      <c r="S45" s="49">
        <f>SUM(G45:H45)</f>
        <v>4227.74</v>
      </c>
      <c r="T45" s="49">
        <f>SUM(J45:R45)</f>
        <v>0</v>
      </c>
      <c r="U45" s="47" t="str">
        <f>VLOOKUP(B45,'FOLHA RESUMIDA'!C:I,2,0)</f>
        <v>ROSILDA BARBOSA DOS SANTOS</v>
      </c>
    </row>
    <row r="46" spans="1:21" ht="15">
      <c r="A46" s="91">
        <v>1</v>
      </c>
      <c r="B46" s="91">
        <v>1363</v>
      </c>
      <c r="C46" s="93" t="s">
        <v>36</v>
      </c>
      <c r="D46" s="92">
        <v>29227</v>
      </c>
      <c r="E46" s="91" t="s">
        <v>614</v>
      </c>
      <c r="F46" s="91" t="s">
        <v>561</v>
      </c>
      <c r="G46" s="94">
        <v>3742.01</v>
      </c>
      <c r="H46" s="94">
        <v>0</v>
      </c>
      <c r="I46" s="94" t="s">
        <v>615</v>
      </c>
      <c r="J46" s="94">
        <v>822.38</v>
      </c>
      <c r="K46" s="94">
        <v>0</v>
      </c>
      <c r="L46" s="94">
        <v>0</v>
      </c>
      <c r="M46" s="94">
        <v>0</v>
      </c>
      <c r="N46" s="94">
        <v>0</v>
      </c>
      <c r="O46" s="94">
        <v>0</v>
      </c>
      <c r="P46" s="94">
        <v>0</v>
      </c>
      <c r="Q46" s="94">
        <v>0</v>
      </c>
      <c r="R46" s="94">
        <v>0</v>
      </c>
      <c r="S46" s="49">
        <f>SUM(G46:H46)</f>
        <v>3742.01</v>
      </c>
      <c r="T46" s="49">
        <f>SUM(J46:R46)</f>
        <v>822.38</v>
      </c>
      <c r="U46" s="47" t="str">
        <f>VLOOKUP(B46,'FOLHA RESUMIDA'!C:I,2,0)</f>
        <v>JOSE CARLOS FERREIRA DE ARRUDA</v>
      </c>
    </row>
    <row r="47" spans="1:21" ht="15">
      <c r="A47" s="91">
        <v>1</v>
      </c>
      <c r="B47" s="91">
        <v>1369</v>
      </c>
      <c r="C47" s="93" t="s">
        <v>37</v>
      </c>
      <c r="D47" s="92">
        <v>29234</v>
      </c>
      <c r="E47" s="91" t="s">
        <v>614</v>
      </c>
      <c r="F47" s="91" t="s">
        <v>567</v>
      </c>
      <c r="G47" s="94">
        <v>2297.25</v>
      </c>
      <c r="H47" s="94">
        <v>0</v>
      </c>
      <c r="I47" s="94" t="s">
        <v>615</v>
      </c>
      <c r="J47" s="94">
        <v>0</v>
      </c>
      <c r="K47" s="94">
        <v>0</v>
      </c>
      <c r="L47" s="94">
        <v>0</v>
      </c>
      <c r="M47" s="94">
        <v>0</v>
      </c>
      <c r="N47" s="94">
        <v>0</v>
      </c>
      <c r="O47" s="94">
        <v>0</v>
      </c>
      <c r="P47" s="94">
        <v>0</v>
      </c>
      <c r="Q47" s="94">
        <v>0</v>
      </c>
      <c r="R47" s="94">
        <v>0</v>
      </c>
      <c r="S47" s="49">
        <f>SUM(G47:H47)</f>
        <v>2297.25</v>
      </c>
      <c r="T47" s="49">
        <f>SUM(J47:R47)</f>
        <v>0</v>
      </c>
      <c r="U47" s="47" t="str">
        <f>VLOOKUP(B47,'FOLHA RESUMIDA'!C:I,2,0)</f>
        <v>ELIANE BATISTA DE CASTILHO</v>
      </c>
    </row>
    <row r="48" spans="1:21" ht="15">
      <c r="A48" s="91">
        <v>1</v>
      </c>
      <c r="B48" s="91">
        <v>1393</v>
      </c>
      <c r="C48" s="93" t="s">
        <v>38</v>
      </c>
      <c r="D48" s="92">
        <v>29283</v>
      </c>
      <c r="E48" s="91" t="s">
        <v>614</v>
      </c>
      <c r="F48" s="91" t="s">
        <v>570</v>
      </c>
      <c r="G48" s="94">
        <v>3394.11</v>
      </c>
      <c r="H48" s="94">
        <v>0</v>
      </c>
      <c r="I48" s="94" t="s">
        <v>615</v>
      </c>
      <c r="J48" s="94">
        <v>0</v>
      </c>
      <c r="K48" s="94">
        <v>0</v>
      </c>
      <c r="L48" s="94">
        <v>0</v>
      </c>
      <c r="M48" s="94">
        <v>0</v>
      </c>
      <c r="N48" s="94">
        <v>0</v>
      </c>
      <c r="O48" s="94">
        <v>0</v>
      </c>
      <c r="P48" s="94">
        <v>0</v>
      </c>
      <c r="Q48" s="94">
        <v>0</v>
      </c>
      <c r="R48" s="94">
        <v>0</v>
      </c>
      <c r="S48" s="49">
        <f>SUM(G48:H48)</f>
        <v>3394.11</v>
      </c>
      <c r="T48" s="49">
        <f>SUM(J48:R48)</f>
        <v>0</v>
      </c>
      <c r="U48" s="47" t="str">
        <f>VLOOKUP(B48,'FOLHA RESUMIDA'!C:I,2,0)</f>
        <v>MANOEL CORREIA DOS SANTOS</v>
      </c>
    </row>
    <row r="49" spans="1:21" ht="15">
      <c r="A49" s="91">
        <v>1</v>
      </c>
      <c r="B49" s="91">
        <v>1413</v>
      </c>
      <c r="C49" s="93" t="s">
        <v>39</v>
      </c>
      <c r="D49" s="92">
        <v>29290</v>
      </c>
      <c r="E49" s="91" t="s">
        <v>614</v>
      </c>
      <c r="F49" s="91" t="s">
        <v>494</v>
      </c>
      <c r="G49" s="94">
        <v>10279.6</v>
      </c>
      <c r="H49" s="94">
        <v>12543.39</v>
      </c>
      <c r="I49" s="94" t="s">
        <v>615</v>
      </c>
      <c r="J49" s="94">
        <v>0</v>
      </c>
      <c r="K49" s="94">
        <v>0</v>
      </c>
      <c r="L49" s="94">
        <v>0</v>
      </c>
      <c r="M49" s="94">
        <v>0</v>
      </c>
      <c r="N49" s="94">
        <v>0</v>
      </c>
      <c r="O49" s="94">
        <v>0</v>
      </c>
      <c r="P49" s="94">
        <v>0</v>
      </c>
      <c r="Q49" s="94">
        <v>0</v>
      </c>
      <c r="R49" s="94">
        <v>0</v>
      </c>
      <c r="S49" s="49">
        <f>SUM(G49:H49)</f>
        <v>22822.989999999998</v>
      </c>
      <c r="T49" s="49">
        <f>SUM(J49:R49)</f>
        <v>0</v>
      </c>
      <c r="U49" s="47" t="str">
        <f>VLOOKUP(B49,'FOLHA RESUMIDA'!C:I,2,0)</f>
        <v>LEDUAR GUEDES DE LIMA</v>
      </c>
    </row>
    <row r="50" spans="1:21" ht="15">
      <c r="A50" s="91">
        <v>1</v>
      </c>
      <c r="B50" s="91">
        <v>1418</v>
      </c>
      <c r="C50" s="93" t="s">
        <v>40</v>
      </c>
      <c r="D50" s="92">
        <v>29297</v>
      </c>
      <c r="E50" s="91" t="s">
        <v>614</v>
      </c>
      <c r="F50" s="91" t="s">
        <v>488</v>
      </c>
      <c r="G50" s="94">
        <v>4125.55</v>
      </c>
      <c r="H50" s="94">
        <v>0</v>
      </c>
      <c r="I50" s="94" t="s">
        <v>615</v>
      </c>
      <c r="J50" s="94">
        <v>0</v>
      </c>
      <c r="K50" s="94">
        <v>0</v>
      </c>
      <c r="L50" s="94">
        <v>0</v>
      </c>
      <c r="M50" s="94">
        <v>0</v>
      </c>
      <c r="N50" s="94">
        <v>0</v>
      </c>
      <c r="O50" s="94">
        <v>0</v>
      </c>
      <c r="P50" s="94">
        <v>0</v>
      </c>
      <c r="Q50" s="94">
        <v>0</v>
      </c>
      <c r="R50" s="94">
        <v>0</v>
      </c>
      <c r="S50" s="49">
        <f>SUM(G50:H50)</f>
        <v>4125.55</v>
      </c>
      <c r="T50" s="49">
        <f>SUM(J50:R50)</f>
        <v>0</v>
      </c>
      <c r="U50" s="47" t="str">
        <f>VLOOKUP(B50,'FOLHA RESUMIDA'!C:I,2,0)</f>
        <v>ELVIS GOMES PEREIRA</v>
      </c>
    </row>
    <row r="51" spans="1:21" ht="15">
      <c r="A51" s="91">
        <v>1</v>
      </c>
      <c r="B51" s="91">
        <v>1427</v>
      </c>
      <c r="C51" s="93" t="s">
        <v>41</v>
      </c>
      <c r="D51" s="92">
        <v>29298</v>
      </c>
      <c r="E51" s="91" t="s">
        <v>614</v>
      </c>
      <c r="F51" s="91" t="s">
        <v>494</v>
      </c>
      <c r="G51" s="94">
        <v>10279.6</v>
      </c>
      <c r="H51" s="94">
        <v>1890.08</v>
      </c>
      <c r="I51" s="94" t="s">
        <v>615</v>
      </c>
      <c r="J51" s="94">
        <v>0</v>
      </c>
      <c r="K51" s="94">
        <v>0</v>
      </c>
      <c r="L51" s="94">
        <v>0</v>
      </c>
      <c r="M51" s="94">
        <v>0</v>
      </c>
      <c r="N51" s="94">
        <v>0</v>
      </c>
      <c r="O51" s="94">
        <v>0</v>
      </c>
      <c r="P51" s="94">
        <v>0</v>
      </c>
      <c r="Q51" s="94">
        <v>0</v>
      </c>
      <c r="R51" s="94">
        <v>0</v>
      </c>
      <c r="S51" s="49">
        <f>SUM(G51:H51)</f>
        <v>12169.68</v>
      </c>
      <c r="T51" s="49">
        <f>SUM(J51:R51)</f>
        <v>0</v>
      </c>
      <c r="U51" s="47" t="str">
        <f>VLOOKUP(B51,'FOLHA RESUMIDA'!C:I,2,0)</f>
        <v>ANA MARIA ELOI DA H  DA SILVA</v>
      </c>
    </row>
    <row r="52" spans="1:21" ht="15">
      <c r="A52" s="91">
        <v>1</v>
      </c>
      <c r="B52" s="91">
        <v>1429</v>
      </c>
      <c r="C52" s="93" t="s">
        <v>42</v>
      </c>
      <c r="D52" s="92">
        <v>29304</v>
      </c>
      <c r="E52" s="91" t="s">
        <v>614</v>
      </c>
      <c r="F52" s="91" t="s">
        <v>560</v>
      </c>
      <c r="G52" s="94">
        <v>3394.11</v>
      </c>
      <c r="H52" s="94">
        <v>1044.95</v>
      </c>
      <c r="I52" s="94" t="s">
        <v>615</v>
      </c>
      <c r="J52" s="94">
        <v>0</v>
      </c>
      <c r="K52" s="94">
        <v>0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94">
        <v>0</v>
      </c>
      <c r="R52" s="94">
        <v>0</v>
      </c>
      <c r="S52" s="49">
        <f>SUM(G52:H52)</f>
        <v>4439.0600000000004</v>
      </c>
      <c r="T52" s="49">
        <f>SUM(J52:R52)</f>
        <v>0</v>
      </c>
      <c r="U52" s="47" t="str">
        <f>VLOOKUP(B52,'FOLHA RESUMIDA'!C:I,2,0)</f>
        <v>JOSE HENRIQUE DA PAZ</v>
      </c>
    </row>
    <row r="53" spans="1:21" ht="15">
      <c r="A53" s="91">
        <v>1</v>
      </c>
      <c r="B53" s="91">
        <v>1454</v>
      </c>
      <c r="C53" s="93" t="s">
        <v>43</v>
      </c>
      <c r="D53" s="92">
        <v>29319</v>
      </c>
      <c r="E53" s="91" t="s">
        <v>614</v>
      </c>
      <c r="F53" s="91" t="s">
        <v>560</v>
      </c>
      <c r="G53" s="94">
        <v>3078.55</v>
      </c>
      <c r="H53" s="94">
        <v>985.79</v>
      </c>
      <c r="I53" s="94" t="s">
        <v>615</v>
      </c>
      <c r="J53" s="94">
        <v>0</v>
      </c>
      <c r="K53" s="94">
        <v>0</v>
      </c>
      <c r="L53" s="94">
        <v>0</v>
      </c>
      <c r="M53" s="94">
        <v>0</v>
      </c>
      <c r="N53" s="94">
        <v>0</v>
      </c>
      <c r="O53" s="94">
        <v>0</v>
      </c>
      <c r="P53" s="94">
        <v>0</v>
      </c>
      <c r="Q53" s="94">
        <v>0</v>
      </c>
      <c r="R53" s="94">
        <v>0</v>
      </c>
      <c r="S53" s="49">
        <f>SUM(G53:H53)</f>
        <v>4064.34</v>
      </c>
      <c r="T53" s="49">
        <f>SUM(J53:R53)</f>
        <v>0</v>
      </c>
      <c r="U53" s="47" t="str">
        <f>VLOOKUP(B53,'FOLHA RESUMIDA'!C:I,2,0)</f>
        <v>MAURICIO LOPES DA SILVA</v>
      </c>
    </row>
    <row r="54" spans="1:21" ht="15">
      <c r="A54" s="91">
        <v>1</v>
      </c>
      <c r="B54" s="91">
        <v>1475</v>
      </c>
      <c r="C54" s="93" t="s">
        <v>44</v>
      </c>
      <c r="D54" s="92">
        <v>29374</v>
      </c>
      <c r="E54" s="91" t="s">
        <v>614</v>
      </c>
      <c r="F54" s="91" t="s">
        <v>489</v>
      </c>
      <c r="G54" s="94">
        <v>3394.11</v>
      </c>
      <c r="H54" s="94">
        <v>0</v>
      </c>
      <c r="I54" s="94" t="s">
        <v>615</v>
      </c>
      <c r="J54" s="94">
        <v>0</v>
      </c>
      <c r="K54" s="94">
        <v>0</v>
      </c>
      <c r="L54" s="94">
        <v>0</v>
      </c>
      <c r="M54" s="94">
        <v>0</v>
      </c>
      <c r="N54" s="94">
        <v>0</v>
      </c>
      <c r="O54" s="94">
        <v>0</v>
      </c>
      <c r="P54" s="94">
        <v>0</v>
      </c>
      <c r="Q54" s="94">
        <v>0</v>
      </c>
      <c r="R54" s="94">
        <v>0</v>
      </c>
      <c r="S54" s="49">
        <f>SUM(G54:H54)</f>
        <v>3394.11</v>
      </c>
      <c r="T54" s="49">
        <f>SUM(J54:R54)</f>
        <v>0</v>
      </c>
      <c r="U54" s="47" t="str">
        <f>VLOOKUP(B54,'FOLHA RESUMIDA'!C:I,2,0)</f>
        <v>MARTA ARAUJO DA F  SANTANA</v>
      </c>
    </row>
    <row r="55" spans="1:21" ht="15">
      <c r="A55" s="91">
        <v>1</v>
      </c>
      <c r="B55" s="91">
        <v>1483</v>
      </c>
      <c r="C55" s="93" t="s">
        <v>45</v>
      </c>
      <c r="D55" s="92">
        <v>29397</v>
      </c>
      <c r="E55" s="91" t="s">
        <v>614</v>
      </c>
      <c r="F55" s="91" t="s">
        <v>485</v>
      </c>
      <c r="G55" s="94">
        <v>1897.9</v>
      </c>
      <c r="H55" s="94">
        <v>0</v>
      </c>
      <c r="I55" s="94" t="s">
        <v>615</v>
      </c>
      <c r="J55" s="94">
        <v>0</v>
      </c>
      <c r="K55" s="94">
        <v>0</v>
      </c>
      <c r="L55" s="94">
        <v>0</v>
      </c>
      <c r="M55" s="94">
        <v>0</v>
      </c>
      <c r="N55" s="94">
        <v>0</v>
      </c>
      <c r="O55" s="94">
        <v>0</v>
      </c>
      <c r="P55" s="94">
        <v>0</v>
      </c>
      <c r="Q55" s="94">
        <v>0</v>
      </c>
      <c r="R55" s="94">
        <v>0</v>
      </c>
      <c r="S55" s="49">
        <f>SUM(G55:H55)</f>
        <v>1897.9</v>
      </c>
      <c r="T55" s="49">
        <f>SUM(J55:R55)</f>
        <v>0</v>
      </c>
      <c r="U55" s="47" t="str">
        <f>VLOOKUP(B55,'FOLHA RESUMIDA'!C:I,2,0)</f>
        <v>REGINA LEANDRO SANTOS DE LIMA</v>
      </c>
    </row>
    <row r="56" spans="1:21" ht="15">
      <c r="A56" s="91">
        <v>1</v>
      </c>
      <c r="B56" s="91">
        <v>1522</v>
      </c>
      <c r="C56" s="93" t="s">
        <v>46</v>
      </c>
      <c r="D56" s="92">
        <v>29622</v>
      </c>
      <c r="E56" s="91" t="s">
        <v>614</v>
      </c>
      <c r="F56" s="91" t="s">
        <v>485</v>
      </c>
      <c r="G56" s="94">
        <v>1639.49</v>
      </c>
      <c r="H56" s="94">
        <v>0</v>
      </c>
      <c r="I56" s="94" t="s">
        <v>615</v>
      </c>
      <c r="J56" s="94">
        <v>0</v>
      </c>
      <c r="K56" s="94">
        <v>0</v>
      </c>
      <c r="L56" s="94">
        <v>0</v>
      </c>
      <c r="M56" s="94">
        <v>0</v>
      </c>
      <c r="N56" s="94">
        <v>0</v>
      </c>
      <c r="O56" s="94">
        <v>0</v>
      </c>
      <c r="P56" s="94">
        <v>0</v>
      </c>
      <c r="Q56" s="94">
        <v>0</v>
      </c>
      <c r="R56" s="94">
        <v>0</v>
      </c>
      <c r="S56" s="49">
        <f>SUM(G56:H56)</f>
        <v>1639.49</v>
      </c>
      <c r="T56" s="49">
        <f>SUM(J56:R56)</f>
        <v>0</v>
      </c>
      <c r="U56" s="47" t="str">
        <f>VLOOKUP(B56,'FOLHA RESUMIDA'!C:I,2,0)</f>
        <v>TEREZINHA P  DA SILVA CORREIA</v>
      </c>
    </row>
    <row r="57" spans="1:21" ht="15">
      <c r="A57" s="91">
        <v>1</v>
      </c>
      <c r="B57" s="91">
        <v>1536</v>
      </c>
      <c r="C57" s="93" t="s">
        <v>47</v>
      </c>
      <c r="D57" s="92">
        <v>29675</v>
      </c>
      <c r="E57" s="91" t="s">
        <v>614</v>
      </c>
      <c r="F57" s="91" t="s">
        <v>561</v>
      </c>
      <c r="G57" s="94">
        <v>3078.55</v>
      </c>
      <c r="H57" s="94">
        <v>0</v>
      </c>
      <c r="I57" s="94" t="s">
        <v>615</v>
      </c>
      <c r="J57" s="94">
        <v>0</v>
      </c>
      <c r="K57" s="94">
        <v>0</v>
      </c>
      <c r="L57" s="94">
        <v>0</v>
      </c>
      <c r="M57" s="94">
        <v>0</v>
      </c>
      <c r="N57" s="94">
        <v>0</v>
      </c>
      <c r="O57" s="94">
        <v>0</v>
      </c>
      <c r="P57" s="94">
        <v>0</v>
      </c>
      <c r="Q57" s="94">
        <v>0</v>
      </c>
      <c r="R57" s="94">
        <v>0</v>
      </c>
      <c r="S57" s="49">
        <f>SUM(G57:H57)</f>
        <v>3078.55</v>
      </c>
      <c r="T57" s="49">
        <f>SUM(J57:R57)</f>
        <v>0</v>
      </c>
      <c r="U57" s="47" t="str">
        <f>VLOOKUP(B57,'FOLHA RESUMIDA'!C:I,2,0)</f>
        <v>MARIA ADRIAO DA SILVA</v>
      </c>
    </row>
    <row r="58" spans="1:21" ht="15">
      <c r="A58" s="91">
        <v>1</v>
      </c>
      <c r="B58" s="91">
        <v>1545</v>
      </c>
      <c r="C58" s="93" t="s">
        <v>48</v>
      </c>
      <c r="D58" s="92">
        <v>29762</v>
      </c>
      <c r="E58" s="91" t="s">
        <v>614</v>
      </c>
      <c r="F58" s="91" t="s">
        <v>482</v>
      </c>
      <c r="G58" s="94">
        <v>2804.08</v>
      </c>
      <c r="H58" s="94">
        <v>875.56</v>
      </c>
      <c r="I58" s="94" t="s">
        <v>615</v>
      </c>
      <c r="J58" s="94">
        <v>0</v>
      </c>
      <c r="K58" s="94">
        <v>0</v>
      </c>
      <c r="L58" s="94">
        <v>0</v>
      </c>
      <c r="M58" s="94">
        <v>0</v>
      </c>
      <c r="N58" s="94">
        <v>0</v>
      </c>
      <c r="O58" s="94">
        <v>0</v>
      </c>
      <c r="P58" s="94">
        <v>0</v>
      </c>
      <c r="Q58" s="94">
        <v>0</v>
      </c>
      <c r="R58" s="94">
        <v>0</v>
      </c>
      <c r="S58" s="49">
        <f>SUM(G58:H58)</f>
        <v>3679.64</v>
      </c>
      <c r="T58" s="49">
        <f>SUM(J58:R58)</f>
        <v>0</v>
      </c>
      <c r="U58" s="47" t="str">
        <f>VLOOKUP(B58,'FOLHA RESUMIDA'!C:I,2,0)</f>
        <v>HERON VILAR DE ANDRADE</v>
      </c>
    </row>
    <row r="59" spans="1:21" ht="15">
      <c r="A59" s="91">
        <v>1</v>
      </c>
      <c r="B59" s="91">
        <v>1549</v>
      </c>
      <c r="C59" s="93" t="s">
        <v>49</v>
      </c>
      <c r="D59" s="92">
        <v>29845</v>
      </c>
      <c r="E59" s="91" t="s">
        <v>614</v>
      </c>
      <c r="F59" s="91" t="s">
        <v>561</v>
      </c>
      <c r="G59" s="94">
        <v>3563.82</v>
      </c>
      <c r="H59" s="94">
        <v>0</v>
      </c>
      <c r="I59" s="94" t="s">
        <v>615</v>
      </c>
      <c r="J59" s="94">
        <v>0</v>
      </c>
      <c r="K59" s="94">
        <v>0</v>
      </c>
      <c r="L59" s="94">
        <v>0</v>
      </c>
      <c r="M59" s="94">
        <v>0</v>
      </c>
      <c r="N59" s="94">
        <v>0</v>
      </c>
      <c r="O59" s="94">
        <v>0</v>
      </c>
      <c r="P59" s="94">
        <v>0</v>
      </c>
      <c r="Q59" s="94">
        <v>0</v>
      </c>
      <c r="R59" s="94">
        <v>0</v>
      </c>
      <c r="S59" s="49">
        <f>SUM(G59:H59)</f>
        <v>3563.82</v>
      </c>
      <c r="T59" s="49">
        <f>SUM(J59:R59)</f>
        <v>0</v>
      </c>
      <c r="U59" s="47" t="str">
        <f>VLOOKUP(B59,'FOLHA RESUMIDA'!C:I,2,0)</f>
        <v>JOSE JOAQUIM DA SILVA FILHO</v>
      </c>
    </row>
    <row r="60" spans="1:21" ht="15">
      <c r="A60" s="91">
        <v>1</v>
      </c>
      <c r="B60" s="91">
        <v>1553</v>
      </c>
      <c r="C60" s="93" t="s">
        <v>50</v>
      </c>
      <c r="D60" s="92">
        <v>29879</v>
      </c>
      <c r="E60" s="91" t="s">
        <v>614</v>
      </c>
      <c r="F60" s="91" t="s">
        <v>485</v>
      </c>
      <c r="G60" s="94">
        <v>3408.38</v>
      </c>
      <c r="H60" s="94">
        <v>0</v>
      </c>
      <c r="I60" s="94" t="s">
        <v>615</v>
      </c>
      <c r="J60" s="94">
        <v>0</v>
      </c>
      <c r="K60" s="94">
        <v>0</v>
      </c>
      <c r="L60" s="94">
        <v>0</v>
      </c>
      <c r="M60" s="94">
        <v>0</v>
      </c>
      <c r="N60" s="94">
        <v>0</v>
      </c>
      <c r="O60" s="94">
        <v>0</v>
      </c>
      <c r="P60" s="94">
        <v>0</v>
      </c>
      <c r="Q60" s="94">
        <v>0</v>
      </c>
      <c r="R60" s="94">
        <v>0</v>
      </c>
      <c r="S60" s="49">
        <f>SUM(G60:H60)</f>
        <v>3408.38</v>
      </c>
      <c r="T60" s="49">
        <f>SUM(J60:R60)</f>
        <v>0</v>
      </c>
      <c r="U60" s="47" t="str">
        <f>VLOOKUP(B60,'FOLHA RESUMIDA'!C:I,2,0)</f>
        <v>MARIA DO CARMO A DOS SANTOS</v>
      </c>
    </row>
    <row r="61" spans="1:21" ht="15">
      <c r="A61" s="91">
        <v>1</v>
      </c>
      <c r="B61" s="91">
        <v>1554</v>
      </c>
      <c r="C61" s="93" t="s">
        <v>51</v>
      </c>
      <c r="D61" s="92">
        <v>29886</v>
      </c>
      <c r="E61" s="91" t="s">
        <v>614</v>
      </c>
      <c r="F61" s="91" t="s">
        <v>561</v>
      </c>
      <c r="G61" s="94">
        <v>4011.68</v>
      </c>
      <c r="H61" s="94">
        <v>1253.69</v>
      </c>
      <c r="I61" s="94" t="s">
        <v>615</v>
      </c>
      <c r="J61" s="94">
        <v>0</v>
      </c>
      <c r="K61" s="94">
        <v>0</v>
      </c>
      <c r="L61" s="94">
        <v>0</v>
      </c>
      <c r="M61" s="94">
        <v>0</v>
      </c>
      <c r="N61" s="94">
        <v>0</v>
      </c>
      <c r="O61" s="94">
        <v>0</v>
      </c>
      <c r="P61" s="94">
        <v>0</v>
      </c>
      <c r="Q61" s="94">
        <v>0</v>
      </c>
      <c r="R61" s="94">
        <v>0</v>
      </c>
      <c r="S61" s="49">
        <f>SUM(G61:H61)</f>
        <v>5265.37</v>
      </c>
      <c r="T61" s="49">
        <f>SUM(J61:R61)</f>
        <v>0</v>
      </c>
      <c r="U61" s="47" t="str">
        <f>VLOOKUP(B61,'FOLHA RESUMIDA'!C:I,2,0)</f>
        <v>SONEIDE P DO NASCIMENTO CORREA</v>
      </c>
    </row>
    <row r="62" spans="1:21" ht="15">
      <c r="A62" s="91">
        <v>1</v>
      </c>
      <c r="B62" s="91">
        <v>1561</v>
      </c>
      <c r="C62" s="93" t="s">
        <v>52</v>
      </c>
      <c r="D62" s="92">
        <v>29983</v>
      </c>
      <c r="E62" s="91" t="s">
        <v>614</v>
      </c>
      <c r="F62" s="91" t="s">
        <v>485</v>
      </c>
      <c r="G62" s="94">
        <v>1639.49</v>
      </c>
      <c r="H62" s="94">
        <v>0</v>
      </c>
      <c r="I62" s="94" t="s">
        <v>615</v>
      </c>
      <c r="J62" s="94">
        <v>0</v>
      </c>
      <c r="K62" s="94">
        <v>0</v>
      </c>
      <c r="L62" s="94">
        <v>0</v>
      </c>
      <c r="M62" s="94">
        <v>0</v>
      </c>
      <c r="N62" s="94">
        <v>0</v>
      </c>
      <c r="O62" s="94">
        <v>0</v>
      </c>
      <c r="P62" s="94">
        <v>0</v>
      </c>
      <c r="Q62" s="94">
        <v>0</v>
      </c>
      <c r="R62" s="94">
        <v>0</v>
      </c>
      <c r="S62" s="49">
        <f>SUM(G62:H62)</f>
        <v>1639.49</v>
      </c>
      <c r="T62" s="49">
        <f>SUM(J62:R62)</f>
        <v>0</v>
      </c>
      <c r="U62" s="47" t="str">
        <f>VLOOKUP(B62,'FOLHA RESUMIDA'!C:I,2,0)</f>
        <v>ANDRE LUIZ MACIEL FERREIRA</v>
      </c>
    </row>
    <row r="63" spans="1:21" ht="15">
      <c r="A63" s="91">
        <v>1</v>
      </c>
      <c r="B63" s="91">
        <v>1588</v>
      </c>
      <c r="C63" s="93" t="s">
        <v>53</v>
      </c>
      <c r="D63" s="92">
        <v>30034</v>
      </c>
      <c r="E63" s="91" t="s">
        <v>614</v>
      </c>
      <c r="F63" s="91" t="s">
        <v>485</v>
      </c>
      <c r="G63" s="94">
        <v>1721.45</v>
      </c>
      <c r="H63" s="94">
        <v>0</v>
      </c>
      <c r="I63" s="94" t="s">
        <v>615</v>
      </c>
      <c r="J63" s="94">
        <v>0</v>
      </c>
      <c r="K63" s="94">
        <v>0</v>
      </c>
      <c r="L63" s="94">
        <v>0</v>
      </c>
      <c r="M63" s="94">
        <v>0</v>
      </c>
      <c r="N63" s="94">
        <v>0</v>
      </c>
      <c r="O63" s="94">
        <v>0</v>
      </c>
      <c r="P63" s="94">
        <v>0</v>
      </c>
      <c r="Q63" s="94">
        <v>0</v>
      </c>
      <c r="R63" s="94">
        <v>0</v>
      </c>
      <c r="S63" s="49">
        <f>SUM(G63:H63)</f>
        <v>1721.45</v>
      </c>
      <c r="T63" s="49">
        <f>SUM(J63:R63)</f>
        <v>0</v>
      </c>
      <c r="U63" s="47" t="str">
        <f>VLOOKUP(B63,'FOLHA RESUMIDA'!C:I,2,0)</f>
        <v>MARIA ANDREA DOS SANTOS</v>
      </c>
    </row>
    <row r="64" spans="1:21" ht="15">
      <c r="A64" s="91">
        <v>1</v>
      </c>
      <c r="B64" s="91">
        <v>1589</v>
      </c>
      <c r="C64" s="93" t="s">
        <v>54</v>
      </c>
      <c r="D64" s="92">
        <v>30034</v>
      </c>
      <c r="E64" s="91" t="s">
        <v>614</v>
      </c>
      <c r="F64" s="91" t="s">
        <v>485</v>
      </c>
      <c r="G64" s="94">
        <v>1639.49</v>
      </c>
      <c r="H64" s="94">
        <v>0</v>
      </c>
      <c r="I64" s="94" t="s">
        <v>615</v>
      </c>
      <c r="J64" s="94">
        <v>0</v>
      </c>
      <c r="K64" s="94">
        <v>0</v>
      </c>
      <c r="L64" s="94">
        <v>0</v>
      </c>
      <c r="M64" s="94">
        <v>0</v>
      </c>
      <c r="N64" s="94">
        <v>0</v>
      </c>
      <c r="O64" s="94">
        <v>0</v>
      </c>
      <c r="P64" s="94">
        <v>0</v>
      </c>
      <c r="Q64" s="94">
        <v>0</v>
      </c>
      <c r="R64" s="94">
        <v>0</v>
      </c>
      <c r="S64" s="49">
        <f>SUM(G64:H64)</f>
        <v>1639.49</v>
      </c>
      <c r="T64" s="49">
        <f>SUM(J64:R64)</f>
        <v>0</v>
      </c>
      <c r="U64" s="47" t="str">
        <f>VLOOKUP(B64,'FOLHA RESUMIDA'!C:I,2,0)</f>
        <v>SEVERINA DE SANTANA NEVES</v>
      </c>
    </row>
    <row r="65" spans="1:21" ht="15">
      <c r="A65" s="91">
        <v>1</v>
      </c>
      <c r="B65" s="91">
        <v>1596</v>
      </c>
      <c r="C65" s="93" t="s">
        <v>55</v>
      </c>
      <c r="D65" s="92">
        <v>30041</v>
      </c>
      <c r="E65" s="91" t="s">
        <v>614</v>
      </c>
      <c r="F65" s="91" t="s">
        <v>486</v>
      </c>
      <c r="G65" s="94">
        <v>2306.91</v>
      </c>
      <c r="H65" s="94">
        <v>0</v>
      </c>
      <c r="I65" s="94" t="s">
        <v>615</v>
      </c>
      <c r="J65" s="94">
        <v>0</v>
      </c>
      <c r="K65" s="94">
        <v>0</v>
      </c>
      <c r="L65" s="94">
        <v>0</v>
      </c>
      <c r="M65" s="94">
        <v>0</v>
      </c>
      <c r="N65" s="94">
        <v>0</v>
      </c>
      <c r="O65" s="94">
        <v>0</v>
      </c>
      <c r="P65" s="94">
        <v>0</v>
      </c>
      <c r="Q65" s="94">
        <v>0</v>
      </c>
      <c r="R65" s="94">
        <v>0</v>
      </c>
      <c r="S65" s="49">
        <f>SUM(G65:H65)</f>
        <v>2306.91</v>
      </c>
      <c r="T65" s="49">
        <f>SUM(J65:R65)</f>
        <v>0</v>
      </c>
      <c r="U65" s="47" t="str">
        <f>VLOOKUP(B65,'FOLHA RESUMIDA'!C:I,2,0)</f>
        <v>IVANE FRANCISCO DE AZEVEDO</v>
      </c>
    </row>
    <row r="66" spans="1:21" ht="15">
      <c r="A66" s="91">
        <v>1</v>
      </c>
      <c r="B66" s="91">
        <v>1597</v>
      </c>
      <c r="C66" s="93" t="s">
        <v>56</v>
      </c>
      <c r="D66" s="92">
        <v>30053</v>
      </c>
      <c r="E66" s="91" t="s">
        <v>614</v>
      </c>
      <c r="F66" s="91" t="s">
        <v>561</v>
      </c>
      <c r="G66" s="94">
        <v>3394.11</v>
      </c>
      <c r="H66" s="94">
        <v>0</v>
      </c>
      <c r="I66" s="94" t="s">
        <v>615</v>
      </c>
      <c r="J66" s="94">
        <v>0</v>
      </c>
      <c r="K66" s="94">
        <v>0</v>
      </c>
      <c r="L66" s="94">
        <v>0</v>
      </c>
      <c r="M66" s="94">
        <v>0</v>
      </c>
      <c r="N66" s="94">
        <v>0</v>
      </c>
      <c r="O66" s="94">
        <v>0</v>
      </c>
      <c r="P66" s="94">
        <v>0</v>
      </c>
      <c r="Q66" s="94">
        <v>0</v>
      </c>
      <c r="R66" s="94">
        <v>0</v>
      </c>
      <c r="S66" s="49">
        <f>SUM(G66:H66)</f>
        <v>3394.11</v>
      </c>
      <c r="T66" s="49">
        <f>SUM(J66:R66)</f>
        <v>0</v>
      </c>
      <c r="U66" s="47" t="str">
        <f>VLOOKUP(B66,'FOLHA RESUMIDA'!C:I,2,0)</f>
        <v>DILMA NEUZA DAS MERCES</v>
      </c>
    </row>
    <row r="67" spans="1:21" ht="15">
      <c r="A67" s="91">
        <v>1</v>
      </c>
      <c r="B67" s="91">
        <v>1631</v>
      </c>
      <c r="C67" s="93" t="s">
        <v>57</v>
      </c>
      <c r="D67" s="92">
        <v>30176</v>
      </c>
      <c r="E67" s="91" t="s">
        <v>614</v>
      </c>
      <c r="F67" s="91" t="s">
        <v>482</v>
      </c>
      <c r="G67" s="94">
        <v>2092.4499999999998</v>
      </c>
      <c r="H67" s="94">
        <v>0</v>
      </c>
      <c r="I67" s="94" t="s">
        <v>615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49">
        <f>SUM(G67:H67)</f>
        <v>2092.4499999999998</v>
      </c>
      <c r="T67" s="49">
        <f>SUM(J67:R67)</f>
        <v>0</v>
      </c>
      <c r="U67" s="47" t="str">
        <f>VLOOKUP(B67,'FOLHA RESUMIDA'!C:I,2,0)</f>
        <v>GERSON MARTINS DA SILVA</v>
      </c>
    </row>
    <row r="68" spans="1:21" ht="15">
      <c r="A68" s="91">
        <v>1</v>
      </c>
      <c r="B68" s="91">
        <v>1641</v>
      </c>
      <c r="C68" s="93" t="s">
        <v>58</v>
      </c>
      <c r="D68" s="92">
        <v>30384</v>
      </c>
      <c r="E68" s="91" t="s">
        <v>614</v>
      </c>
      <c r="F68" s="91" t="s">
        <v>485</v>
      </c>
      <c r="G68" s="94">
        <v>2092.4499999999998</v>
      </c>
      <c r="H68" s="94">
        <v>0</v>
      </c>
      <c r="I68" s="94" t="s">
        <v>615</v>
      </c>
      <c r="J68" s="94">
        <v>0</v>
      </c>
      <c r="K68" s="94">
        <v>0</v>
      </c>
      <c r="L68" s="94">
        <v>0</v>
      </c>
      <c r="M68" s="94">
        <v>0</v>
      </c>
      <c r="N68" s="94">
        <v>0</v>
      </c>
      <c r="O68" s="94">
        <v>0</v>
      </c>
      <c r="P68" s="94">
        <v>0</v>
      </c>
      <c r="Q68" s="94">
        <v>0</v>
      </c>
      <c r="R68" s="94">
        <v>0</v>
      </c>
      <c r="S68" s="49">
        <f>SUM(G68:H68)</f>
        <v>2092.4499999999998</v>
      </c>
      <c r="T68" s="49">
        <f>SUM(J68:R68)</f>
        <v>0</v>
      </c>
      <c r="U68" s="47" t="str">
        <f>VLOOKUP(B68,'FOLHA RESUMIDA'!C:I,2,0)</f>
        <v>JOAO FELICIANO ALVES</v>
      </c>
    </row>
    <row r="69" spans="1:21" ht="15">
      <c r="A69" s="91">
        <v>1</v>
      </c>
      <c r="B69" s="91">
        <v>1650</v>
      </c>
      <c r="C69" s="93" t="s">
        <v>59</v>
      </c>
      <c r="D69" s="92">
        <v>30411</v>
      </c>
      <c r="E69" s="91" t="s">
        <v>614</v>
      </c>
      <c r="F69" s="91" t="s">
        <v>485</v>
      </c>
      <c r="G69" s="94">
        <v>1897.9</v>
      </c>
      <c r="H69" s="94">
        <v>0</v>
      </c>
      <c r="I69" s="94" t="s">
        <v>615</v>
      </c>
      <c r="J69" s="94">
        <v>0</v>
      </c>
      <c r="K69" s="94">
        <v>0</v>
      </c>
      <c r="L69" s="94">
        <v>0</v>
      </c>
      <c r="M69" s="94">
        <v>0</v>
      </c>
      <c r="N69" s="94">
        <v>0</v>
      </c>
      <c r="O69" s="94">
        <v>0</v>
      </c>
      <c r="P69" s="94">
        <v>0</v>
      </c>
      <c r="Q69" s="94">
        <v>0</v>
      </c>
      <c r="R69" s="94">
        <v>0</v>
      </c>
      <c r="S69" s="49">
        <f>SUM(G69:H69)</f>
        <v>1897.9</v>
      </c>
      <c r="T69" s="49">
        <f>SUM(J69:R69)</f>
        <v>0</v>
      </c>
      <c r="U69" s="47" t="str">
        <f>VLOOKUP(B69,'FOLHA RESUMIDA'!C:I,2,0)</f>
        <v>JANETE MARIA DA SILVA</v>
      </c>
    </row>
    <row r="70" spans="1:21" ht="15">
      <c r="A70" s="91">
        <v>1</v>
      </c>
      <c r="B70" s="91">
        <v>1652</v>
      </c>
      <c r="C70" s="93" t="s">
        <v>60</v>
      </c>
      <c r="D70" s="92">
        <v>30410</v>
      </c>
      <c r="E70" s="91" t="s">
        <v>614</v>
      </c>
      <c r="F70" s="91" t="s">
        <v>485</v>
      </c>
      <c r="G70" s="94">
        <v>1897.9</v>
      </c>
      <c r="H70" s="94">
        <v>0</v>
      </c>
      <c r="I70" s="94" t="s">
        <v>615</v>
      </c>
      <c r="J70" s="94">
        <v>0</v>
      </c>
      <c r="K70" s="94">
        <v>0</v>
      </c>
      <c r="L70" s="94">
        <v>0</v>
      </c>
      <c r="M70" s="94">
        <v>0</v>
      </c>
      <c r="N70" s="94">
        <v>0</v>
      </c>
      <c r="O70" s="94">
        <v>0</v>
      </c>
      <c r="P70" s="94">
        <v>0</v>
      </c>
      <c r="Q70" s="94">
        <v>0</v>
      </c>
      <c r="R70" s="94">
        <v>0</v>
      </c>
      <c r="S70" s="49">
        <f>SUM(G70:H70)</f>
        <v>1897.9</v>
      </c>
      <c r="T70" s="49">
        <f>SUM(J70:R70)</f>
        <v>0</v>
      </c>
      <c r="U70" s="47" t="str">
        <f>VLOOKUP(B70,'FOLHA RESUMIDA'!C:I,2,0)</f>
        <v>ROMILDO NUNES DIAS</v>
      </c>
    </row>
    <row r="71" spans="1:21" ht="15">
      <c r="A71" s="91">
        <v>1</v>
      </c>
      <c r="B71" s="91">
        <v>1665</v>
      </c>
      <c r="C71" s="93" t="s">
        <v>61</v>
      </c>
      <c r="D71" s="92">
        <v>31019</v>
      </c>
      <c r="E71" s="91" t="s">
        <v>614</v>
      </c>
      <c r="F71" s="91" t="s">
        <v>486</v>
      </c>
      <c r="G71" s="94">
        <v>2092.4499999999998</v>
      </c>
      <c r="H71" s="94">
        <v>0</v>
      </c>
      <c r="I71" s="94" t="s">
        <v>615</v>
      </c>
      <c r="J71" s="94">
        <v>0</v>
      </c>
      <c r="K71" s="94">
        <v>0</v>
      </c>
      <c r="L71" s="94">
        <v>0</v>
      </c>
      <c r="M71" s="94">
        <v>0</v>
      </c>
      <c r="N71" s="94">
        <v>0</v>
      </c>
      <c r="O71" s="94">
        <v>0</v>
      </c>
      <c r="P71" s="94">
        <v>0</v>
      </c>
      <c r="Q71" s="94">
        <v>0</v>
      </c>
      <c r="R71" s="94">
        <v>0</v>
      </c>
      <c r="S71" s="49">
        <f>SUM(G71:H71)</f>
        <v>2092.4499999999998</v>
      </c>
      <c r="T71" s="49">
        <f>SUM(J71:R71)</f>
        <v>0</v>
      </c>
      <c r="U71" s="47" t="str">
        <f>VLOOKUP(B71,'FOLHA RESUMIDA'!C:I,2,0)</f>
        <v>LUZIA BERNARDO DE SOUSA</v>
      </c>
    </row>
    <row r="72" spans="1:21" ht="15">
      <c r="A72" s="91">
        <v>1</v>
      </c>
      <c r="B72" s="91">
        <v>1672</v>
      </c>
      <c r="C72" s="93" t="s">
        <v>62</v>
      </c>
      <c r="D72" s="92">
        <v>31231</v>
      </c>
      <c r="E72" s="91" t="s">
        <v>614</v>
      </c>
      <c r="F72" s="91" t="s">
        <v>482</v>
      </c>
      <c r="G72" s="94">
        <v>2092.4499999999998</v>
      </c>
      <c r="H72" s="94">
        <v>0</v>
      </c>
      <c r="I72" s="94" t="s">
        <v>615</v>
      </c>
      <c r="J72" s="94">
        <v>0</v>
      </c>
      <c r="K72" s="94">
        <v>0</v>
      </c>
      <c r="L72" s="94">
        <v>0</v>
      </c>
      <c r="M72" s="94">
        <v>0</v>
      </c>
      <c r="N72" s="94">
        <v>0</v>
      </c>
      <c r="O72" s="94">
        <v>0</v>
      </c>
      <c r="P72" s="94">
        <v>0</v>
      </c>
      <c r="Q72" s="94">
        <v>0</v>
      </c>
      <c r="R72" s="94">
        <v>0</v>
      </c>
      <c r="S72" s="49">
        <f>SUM(G72:H72)</f>
        <v>2092.4499999999998</v>
      </c>
      <c r="T72" s="49">
        <f>SUM(J72:R72)</f>
        <v>0</v>
      </c>
      <c r="U72" s="47" t="str">
        <f>VLOOKUP(B72,'FOLHA RESUMIDA'!C:I,2,0)</f>
        <v>JOSE KENNEDY DA SILVA</v>
      </c>
    </row>
    <row r="73" spans="1:21" ht="15">
      <c r="A73" s="91">
        <v>1</v>
      </c>
      <c r="B73" s="91">
        <v>1674</v>
      </c>
      <c r="C73" s="93" t="s">
        <v>63</v>
      </c>
      <c r="D73" s="92">
        <v>31231</v>
      </c>
      <c r="E73" s="91" t="s">
        <v>614</v>
      </c>
      <c r="F73" s="91" t="s">
        <v>485</v>
      </c>
      <c r="G73" s="94">
        <v>1721.45</v>
      </c>
      <c r="H73" s="94">
        <v>0</v>
      </c>
      <c r="I73" s="94" t="s">
        <v>615</v>
      </c>
      <c r="J73" s="94">
        <v>0</v>
      </c>
      <c r="K73" s="94">
        <v>0</v>
      </c>
      <c r="L73" s="94">
        <v>0</v>
      </c>
      <c r="M73" s="94">
        <v>0</v>
      </c>
      <c r="N73" s="94">
        <v>0</v>
      </c>
      <c r="O73" s="94">
        <v>0</v>
      </c>
      <c r="P73" s="94">
        <v>0</v>
      </c>
      <c r="Q73" s="94">
        <v>0</v>
      </c>
      <c r="R73" s="94">
        <v>0</v>
      </c>
      <c r="S73" s="49">
        <f>SUM(G73:H73)</f>
        <v>1721.45</v>
      </c>
      <c r="T73" s="49">
        <f>SUM(J73:R73)</f>
        <v>0</v>
      </c>
      <c r="U73" s="47" t="str">
        <f>VLOOKUP(B73,'FOLHA RESUMIDA'!C:I,2,0)</f>
        <v>MARIA HELENA FERREIRA DA SILVA</v>
      </c>
    </row>
    <row r="74" spans="1:21" ht="15">
      <c r="A74" s="91">
        <v>16</v>
      </c>
      <c r="B74" s="91">
        <v>1682</v>
      </c>
      <c r="C74" s="93" t="s">
        <v>414</v>
      </c>
      <c r="D74" s="92">
        <v>31232</v>
      </c>
      <c r="E74" s="91" t="s">
        <v>614</v>
      </c>
      <c r="F74" s="91" t="s">
        <v>487</v>
      </c>
      <c r="G74" s="94">
        <v>2804.08</v>
      </c>
      <c r="H74" s="94">
        <v>0</v>
      </c>
      <c r="I74" s="94" t="s">
        <v>615</v>
      </c>
      <c r="J74" s="94">
        <v>0</v>
      </c>
      <c r="K74" s="94">
        <v>0</v>
      </c>
      <c r="L74" s="94">
        <v>0</v>
      </c>
      <c r="M74" s="94">
        <v>0</v>
      </c>
      <c r="N74" s="94">
        <v>0</v>
      </c>
      <c r="O74" s="94">
        <v>0</v>
      </c>
      <c r="P74" s="94">
        <v>0</v>
      </c>
      <c r="Q74" s="94">
        <v>0</v>
      </c>
      <c r="R74" s="94">
        <v>0</v>
      </c>
      <c r="S74" s="49">
        <f>SUM(G74:H74)</f>
        <v>2804.08</v>
      </c>
      <c r="T74" s="49">
        <f>SUM(J74:R74)</f>
        <v>0</v>
      </c>
      <c r="U74" s="47" t="str">
        <f>VLOOKUP(B74,'FOLHA RESUMIDA'!C:I,2,0)</f>
        <v>MOISES MARTINS DE MELO NETO</v>
      </c>
    </row>
    <row r="75" spans="1:21" ht="15">
      <c r="A75" s="91">
        <v>10</v>
      </c>
      <c r="B75" s="91">
        <v>1683</v>
      </c>
      <c r="C75" s="93" t="s">
        <v>450</v>
      </c>
      <c r="D75" s="92">
        <v>31232</v>
      </c>
      <c r="E75" s="91" t="s">
        <v>614</v>
      </c>
      <c r="F75" s="91" t="s">
        <v>487</v>
      </c>
      <c r="G75" s="94">
        <v>2804.08</v>
      </c>
      <c r="H75" s="94">
        <v>0</v>
      </c>
      <c r="I75" s="94" t="s">
        <v>615</v>
      </c>
      <c r="J75" s="94">
        <v>0</v>
      </c>
      <c r="K75" s="94">
        <v>0</v>
      </c>
      <c r="L75" s="94">
        <v>0</v>
      </c>
      <c r="M75" s="94">
        <v>0</v>
      </c>
      <c r="N75" s="94">
        <v>0</v>
      </c>
      <c r="O75" s="94">
        <v>0</v>
      </c>
      <c r="P75" s="94">
        <v>0</v>
      </c>
      <c r="Q75" s="94">
        <v>0</v>
      </c>
      <c r="R75" s="94">
        <v>0</v>
      </c>
      <c r="S75" s="49">
        <f>SUM(G75:H75)</f>
        <v>2804.08</v>
      </c>
      <c r="T75" s="49">
        <f>SUM(J75:R75)</f>
        <v>0</v>
      </c>
      <c r="U75" s="47" t="str">
        <f>VLOOKUP(B75,'FOLHA RESUMIDA'!C:I,2,0)</f>
        <v>ADEMIR LOPES DA SILVA</v>
      </c>
    </row>
    <row r="76" spans="1:21" ht="15">
      <c r="A76" s="91">
        <v>51</v>
      </c>
      <c r="B76" s="91">
        <v>1726</v>
      </c>
      <c r="C76" s="93" t="s">
        <v>451</v>
      </c>
      <c r="D76" s="92">
        <v>32084</v>
      </c>
      <c r="E76" s="91" t="s">
        <v>614</v>
      </c>
      <c r="F76" s="91" t="s">
        <v>487</v>
      </c>
      <c r="G76" s="94">
        <v>2804.08</v>
      </c>
      <c r="H76" s="94">
        <v>0</v>
      </c>
      <c r="I76" s="94" t="s">
        <v>615</v>
      </c>
      <c r="J76" s="94">
        <v>0</v>
      </c>
      <c r="K76" s="94">
        <v>0</v>
      </c>
      <c r="L76" s="94">
        <v>0</v>
      </c>
      <c r="M76" s="94">
        <v>0</v>
      </c>
      <c r="N76" s="94">
        <v>0</v>
      </c>
      <c r="O76" s="94">
        <v>0</v>
      </c>
      <c r="P76" s="94">
        <v>0</v>
      </c>
      <c r="Q76" s="94">
        <v>0</v>
      </c>
      <c r="R76" s="94">
        <v>0</v>
      </c>
      <c r="S76" s="49">
        <f>SUM(G76:H76)</f>
        <v>2804.08</v>
      </c>
      <c r="T76" s="49">
        <f>SUM(J76:R76)</f>
        <v>0</v>
      </c>
      <c r="U76" s="47" t="str">
        <f>VLOOKUP(B76,'FOLHA RESUMIDA'!C:I,2,0)</f>
        <v>JOSE CARLOS VIEIRA</v>
      </c>
    </row>
    <row r="77" spans="1:21" ht="15">
      <c r="A77" s="91">
        <v>1</v>
      </c>
      <c r="B77" s="91">
        <v>1741</v>
      </c>
      <c r="C77" s="93" t="s">
        <v>64</v>
      </c>
      <c r="D77" s="92">
        <v>32106</v>
      </c>
      <c r="E77" s="91" t="s">
        <v>614</v>
      </c>
      <c r="F77" s="91" t="s">
        <v>485</v>
      </c>
      <c r="G77" s="94">
        <v>2944.26</v>
      </c>
      <c r="H77" s="94">
        <v>0</v>
      </c>
      <c r="I77" s="94" t="s">
        <v>615</v>
      </c>
      <c r="J77" s="94">
        <v>0</v>
      </c>
      <c r="K77" s="94">
        <v>0</v>
      </c>
      <c r="L77" s="94">
        <v>0</v>
      </c>
      <c r="M77" s="94">
        <v>0</v>
      </c>
      <c r="N77" s="94">
        <v>0</v>
      </c>
      <c r="O77" s="94">
        <v>0</v>
      </c>
      <c r="P77" s="94">
        <v>0</v>
      </c>
      <c r="Q77" s="94">
        <v>0</v>
      </c>
      <c r="R77" s="94">
        <v>0</v>
      </c>
      <c r="S77" s="49">
        <f>SUM(G77:H77)</f>
        <v>2944.26</v>
      </c>
      <c r="T77" s="49">
        <f>SUM(J77:R77)</f>
        <v>0</v>
      </c>
      <c r="U77" s="47" t="str">
        <f>VLOOKUP(B77,'FOLHA RESUMIDA'!C:I,2,0)</f>
        <v>MARCONDES C  DE OLIVEIRA</v>
      </c>
    </row>
    <row r="78" spans="1:21" ht="15">
      <c r="A78" s="91">
        <v>1</v>
      </c>
      <c r="B78" s="91">
        <v>1749</v>
      </c>
      <c r="C78" s="93" t="s">
        <v>65</v>
      </c>
      <c r="D78" s="92">
        <v>32111</v>
      </c>
      <c r="E78" s="91" t="s">
        <v>614</v>
      </c>
      <c r="F78" s="91" t="s">
        <v>561</v>
      </c>
      <c r="G78" s="94">
        <v>2083.67</v>
      </c>
      <c r="H78" s="94">
        <v>0</v>
      </c>
      <c r="I78" s="94" t="s">
        <v>615</v>
      </c>
      <c r="J78" s="94">
        <v>0</v>
      </c>
      <c r="K78" s="94">
        <v>0</v>
      </c>
      <c r="L78" s="94">
        <v>0</v>
      </c>
      <c r="M78" s="94">
        <v>0</v>
      </c>
      <c r="N78" s="94">
        <v>0</v>
      </c>
      <c r="O78" s="94">
        <v>0</v>
      </c>
      <c r="P78" s="94">
        <v>0</v>
      </c>
      <c r="Q78" s="94">
        <v>0</v>
      </c>
      <c r="R78" s="94">
        <v>0</v>
      </c>
      <c r="S78" s="49">
        <f>SUM(G78:H78)</f>
        <v>2083.67</v>
      </c>
      <c r="T78" s="49">
        <f>SUM(J78:R78)</f>
        <v>0</v>
      </c>
      <c r="U78" s="47" t="str">
        <f>VLOOKUP(B78,'FOLHA RESUMIDA'!C:I,2,0)</f>
        <v>MANOEL MARTINS LEITE NETO</v>
      </c>
    </row>
    <row r="79" spans="1:21" ht="15">
      <c r="A79" s="91">
        <v>1</v>
      </c>
      <c r="B79" s="91">
        <v>1774</v>
      </c>
      <c r="C79" s="93" t="s">
        <v>66</v>
      </c>
      <c r="D79" s="92">
        <v>32162</v>
      </c>
      <c r="E79" s="91" t="s">
        <v>614</v>
      </c>
      <c r="F79" s="91" t="s">
        <v>485</v>
      </c>
      <c r="G79" s="94">
        <v>2197.0700000000002</v>
      </c>
      <c r="H79" s="94">
        <v>0</v>
      </c>
      <c r="I79" s="94" t="s">
        <v>615</v>
      </c>
      <c r="J79" s="94">
        <v>0</v>
      </c>
      <c r="K79" s="94">
        <v>0</v>
      </c>
      <c r="L79" s="94">
        <v>0</v>
      </c>
      <c r="M79" s="94">
        <v>0</v>
      </c>
      <c r="N79" s="94">
        <v>0</v>
      </c>
      <c r="O79" s="94">
        <v>0</v>
      </c>
      <c r="P79" s="94">
        <v>0</v>
      </c>
      <c r="Q79" s="94">
        <v>0</v>
      </c>
      <c r="R79" s="94">
        <v>0</v>
      </c>
      <c r="S79" s="49">
        <f>SUM(G79:H79)</f>
        <v>2197.0700000000002</v>
      </c>
      <c r="T79" s="49">
        <f>SUM(J79:R79)</f>
        <v>0</v>
      </c>
      <c r="U79" s="47" t="str">
        <f>VLOOKUP(B79,'FOLHA RESUMIDA'!C:I,2,0)</f>
        <v>FRANCISCO DE ASSIS BEZERRA</v>
      </c>
    </row>
    <row r="80" spans="1:21" ht="15">
      <c r="A80" s="91">
        <v>1</v>
      </c>
      <c r="B80" s="91">
        <v>1794</v>
      </c>
      <c r="C80" s="93" t="s">
        <v>67</v>
      </c>
      <c r="D80" s="92">
        <v>32216</v>
      </c>
      <c r="E80" s="91" t="s">
        <v>614</v>
      </c>
      <c r="F80" s="91" t="s">
        <v>567</v>
      </c>
      <c r="G80" s="94">
        <v>3929.12</v>
      </c>
      <c r="H80" s="94">
        <v>0</v>
      </c>
      <c r="I80" s="94" t="s">
        <v>615</v>
      </c>
      <c r="J80" s="94">
        <v>0</v>
      </c>
      <c r="K80" s="94">
        <v>0</v>
      </c>
      <c r="L80" s="94">
        <v>0</v>
      </c>
      <c r="M80" s="94">
        <v>0</v>
      </c>
      <c r="N80" s="94">
        <v>0</v>
      </c>
      <c r="O80" s="94">
        <v>0</v>
      </c>
      <c r="P80" s="94">
        <v>0</v>
      </c>
      <c r="Q80" s="94">
        <v>0</v>
      </c>
      <c r="R80" s="94">
        <v>0</v>
      </c>
      <c r="S80" s="49">
        <f>SUM(G80:H80)</f>
        <v>3929.12</v>
      </c>
      <c r="T80" s="49">
        <f>SUM(J80:R80)</f>
        <v>0</v>
      </c>
      <c r="U80" s="47" t="str">
        <f>VLOOKUP(B80,'FOLHA RESUMIDA'!C:I,2,0)</f>
        <v>LUCIENE MARIA DE ANDRADE</v>
      </c>
    </row>
    <row r="81" spans="1:21" ht="15">
      <c r="A81" s="91">
        <v>1</v>
      </c>
      <c r="B81" s="91">
        <v>1796</v>
      </c>
      <c r="C81" s="93" t="s">
        <v>68</v>
      </c>
      <c r="D81" s="92">
        <v>32216</v>
      </c>
      <c r="E81" s="91" t="s">
        <v>614</v>
      </c>
      <c r="F81" s="91" t="s">
        <v>485</v>
      </c>
      <c r="G81" s="94">
        <v>1721.45</v>
      </c>
      <c r="H81" s="94">
        <v>0</v>
      </c>
      <c r="I81" s="94" t="s">
        <v>615</v>
      </c>
      <c r="J81" s="94">
        <v>0</v>
      </c>
      <c r="K81" s="94">
        <v>0</v>
      </c>
      <c r="L81" s="94">
        <v>0</v>
      </c>
      <c r="M81" s="94">
        <v>0</v>
      </c>
      <c r="N81" s="94">
        <v>0</v>
      </c>
      <c r="O81" s="94">
        <v>0</v>
      </c>
      <c r="P81" s="94">
        <v>0</v>
      </c>
      <c r="Q81" s="94">
        <v>0</v>
      </c>
      <c r="R81" s="94">
        <v>0</v>
      </c>
      <c r="S81" s="49">
        <f>SUM(G81:H81)</f>
        <v>1721.45</v>
      </c>
      <c r="T81" s="49">
        <f>SUM(J81:R81)</f>
        <v>0</v>
      </c>
      <c r="U81" s="47" t="str">
        <f>VLOOKUP(B81,'FOLHA RESUMIDA'!C:I,2,0)</f>
        <v>NEUZA ANUNCIACAO COELHO</v>
      </c>
    </row>
    <row r="82" spans="1:21" ht="15">
      <c r="A82" s="91">
        <v>1</v>
      </c>
      <c r="B82" s="91">
        <v>1809</v>
      </c>
      <c r="C82" s="93" t="s">
        <v>69</v>
      </c>
      <c r="D82" s="92">
        <v>32371</v>
      </c>
      <c r="E82" s="91" t="s">
        <v>614</v>
      </c>
      <c r="F82" s="91" t="s">
        <v>566</v>
      </c>
      <c r="G82" s="94">
        <v>2931.95</v>
      </c>
      <c r="H82" s="94">
        <v>0</v>
      </c>
      <c r="I82" s="94" t="s">
        <v>615</v>
      </c>
      <c r="J82" s="94">
        <v>0</v>
      </c>
      <c r="K82" s="94">
        <v>0</v>
      </c>
      <c r="L82" s="94">
        <v>0</v>
      </c>
      <c r="M82" s="94">
        <v>0</v>
      </c>
      <c r="N82" s="94">
        <v>0</v>
      </c>
      <c r="O82" s="94">
        <v>0</v>
      </c>
      <c r="P82" s="94">
        <v>0</v>
      </c>
      <c r="Q82" s="94">
        <v>0</v>
      </c>
      <c r="R82" s="94">
        <v>0</v>
      </c>
      <c r="S82" s="49">
        <f>SUM(G82:H82)</f>
        <v>2931.95</v>
      </c>
      <c r="T82" s="49">
        <f>SUM(J82:R82)</f>
        <v>0</v>
      </c>
      <c r="U82" s="47" t="str">
        <f>VLOOKUP(B82,'FOLHA RESUMIDA'!C:I,2,0)</f>
        <v>JOSE IRANILDO DE ANDRADE SILVA</v>
      </c>
    </row>
    <row r="83" spans="1:21" ht="15">
      <c r="A83" s="91">
        <v>1</v>
      </c>
      <c r="B83" s="91">
        <v>1821</v>
      </c>
      <c r="C83" s="93" t="s">
        <v>70</v>
      </c>
      <c r="D83" s="92">
        <v>32414</v>
      </c>
      <c r="E83" s="91" t="s">
        <v>614</v>
      </c>
      <c r="F83" s="91" t="s">
        <v>484</v>
      </c>
      <c r="G83" s="94">
        <v>2092.4499999999998</v>
      </c>
      <c r="H83" s="94">
        <v>1632.71</v>
      </c>
      <c r="I83" s="94" t="s">
        <v>615</v>
      </c>
      <c r="J83" s="94">
        <v>0</v>
      </c>
      <c r="K83" s="94">
        <v>0</v>
      </c>
      <c r="L83" s="94">
        <v>0</v>
      </c>
      <c r="M83" s="94">
        <v>0</v>
      </c>
      <c r="N83" s="94">
        <v>0</v>
      </c>
      <c r="O83" s="94">
        <v>0</v>
      </c>
      <c r="P83" s="94">
        <v>0</v>
      </c>
      <c r="Q83" s="94">
        <v>0</v>
      </c>
      <c r="R83" s="94">
        <v>0</v>
      </c>
      <c r="S83" s="49">
        <f>SUM(G83:H83)</f>
        <v>3725.16</v>
      </c>
      <c r="T83" s="49">
        <f>SUM(J83:R83)</f>
        <v>0</v>
      </c>
      <c r="U83" s="47" t="str">
        <f>VLOOKUP(B83,'FOLHA RESUMIDA'!C:I,2,0)</f>
        <v>CARLOS STENIO DE DEUS</v>
      </c>
    </row>
    <row r="84" spans="1:21" ht="15">
      <c r="A84" s="91">
        <v>1</v>
      </c>
      <c r="B84" s="91">
        <v>1822</v>
      </c>
      <c r="C84" s="93" t="s">
        <v>71</v>
      </c>
      <c r="D84" s="92">
        <v>32420</v>
      </c>
      <c r="E84" s="91" t="s">
        <v>614</v>
      </c>
      <c r="F84" s="91" t="s">
        <v>482</v>
      </c>
      <c r="G84" s="94">
        <v>1561.4</v>
      </c>
      <c r="H84" s="94">
        <v>0</v>
      </c>
      <c r="I84" s="94" t="s">
        <v>615</v>
      </c>
      <c r="J84" s="94">
        <v>0</v>
      </c>
      <c r="K84" s="94">
        <v>0</v>
      </c>
      <c r="L84" s="94">
        <v>0</v>
      </c>
      <c r="M84" s="94">
        <v>0</v>
      </c>
      <c r="N84" s="94">
        <v>0</v>
      </c>
      <c r="O84" s="94">
        <v>0</v>
      </c>
      <c r="P84" s="94">
        <v>0</v>
      </c>
      <c r="Q84" s="94">
        <v>0</v>
      </c>
      <c r="R84" s="94">
        <v>0</v>
      </c>
      <c r="S84" s="49">
        <f>SUM(G84:H84)</f>
        <v>1561.4</v>
      </c>
      <c r="T84" s="49">
        <f>SUM(J84:R84)</f>
        <v>0</v>
      </c>
      <c r="U84" s="47" t="str">
        <f>VLOOKUP(B84,'FOLHA RESUMIDA'!C:I,2,0)</f>
        <v>GILMAR BEZERRA DE OLIVEIRA</v>
      </c>
    </row>
    <row r="85" spans="1:21" ht="15">
      <c r="A85" s="91">
        <v>1</v>
      </c>
      <c r="B85" s="91">
        <v>1906</v>
      </c>
      <c r="C85" s="93" t="s">
        <v>72</v>
      </c>
      <c r="D85" s="92">
        <v>32909</v>
      </c>
      <c r="E85" s="91" t="s">
        <v>614</v>
      </c>
      <c r="F85" s="91" t="s">
        <v>561</v>
      </c>
      <c r="G85" s="94">
        <v>3232.49</v>
      </c>
      <c r="H85" s="94">
        <v>0</v>
      </c>
      <c r="I85" s="94" t="s">
        <v>615</v>
      </c>
      <c r="J85" s="94">
        <v>0</v>
      </c>
      <c r="K85" s="94">
        <v>0</v>
      </c>
      <c r="L85" s="94">
        <v>0</v>
      </c>
      <c r="M85" s="94">
        <v>0</v>
      </c>
      <c r="N85" s="94">
        <v>0</v>
      </c>
      <c r="O85" s="94">
        <v>0</v>
      </c>
      <c r="P85" s="94">
        <v>0</v>
      </c>
      <c r="Q85" s="94">
        <v>0</v>
      </c>
      <c r="R85" s="94">
        <v>0</v>
      </c>
      <c r="S85" s="49">
        <f>SUM(G85:H85)</f>
        <v>3232.49</v>
      </c>
      <c r="T85" s="49">
        <f>SUM(J85:R85)</f>
        <v>0</v>
      </c>
      <c r="U85" s="47" t="str">
        <f>VLOOKUP(B85,'FOLHA RESUMIDA'!C:I,2,0)</f>
        <v>IZABEL CRISTINA F DE ARRUDA</v>
      </c>
    </row>
    <row r="86" spans="1:21" ht="15">
      <c r="A86" s="91">
        <v>1</v>
      </c>
      <c r="B86" s="91">
        <v>1907</v>
      </c>
      <c r="C86" s="93" t="s">
        <v>73</v>
      </c>
      <c r="D86" s="92">
        <v>32909</v>
      </c>
      <c r="E86" s="91" t="s">
        <v>614</v>
      </c>
      <c r="F86" s="91" t="s">
        <v>488</v>
      </c>
      <c r="G86" s="94">
        <v>4125.55</v>
      </c>
      <c r="H86" s="94">
        <v>0</v>
      </c>
      <c r="I86" s="94" t="s">
        <v>615</v>
      </c>
      <c r="J86" s="94">
        <v>2312.9499999999998</v>
      </c>
      <c r="K86" s="94">
        <v>0</v>
      </c>
      <c r="L86" s="94">
        <v>0</v>
      </c>
      <c r="M86" s="94">
        <v>0</v>
      </c>
      <c r="N86" s="94">
        <v>0</v>
      </c>
      <c r="O86" s="94">
        <v>0</v>
      </c>
      <c r="P86" s="94">
        <v>0</v>
      </c>
      <c r="Q86" s="94">
        <v>0</v>
      </c>
      <c r="R86" s="94">
        <v>0</v>
      </c>
      <c r="S86" s="49">
        <f>SUM(G86:H86)</f>
        <v>4125.55</v>
      </c>
      <c r="T86" s="49">
        <f>SUM(J86:R86)</f>
        <v>2312.9499999999998</v>
      </c>
      <c r="U86" s="47" t="str">
        <f>VLOOKUP(B86,'FOLHA RESUMIDA'!C:I,2,0)</f>
        <v>SUELY RICARDO DE FIGUEIREDO</v>
      </c>
    </row>
    <row r="87" spans="1:21" ht="15">
      <c r="A87" s="91">
        <v>1</v>
      </c>
      <c r="B87" s="91">
        <v>1908</v>
      </c>
      <c r="C87" s="93" t="s">
        <v>74</v>
      </c>
      <c r="D87" s="92">
        <v>32909</v>
      </c>
      <c r="E87" s="91" t="s">
        <v>614</v>
      </c>
      <c r="F87" s="91" t="s">
        <v>561</v>
      </c>
      <c r="G87" s="94">
        <v>3563.82</v>
      </c>
      <c r="H87" s="94">
        <v>0</v>
      </c>
      <c r="I87" s="94" t="s">
        <v>615</v>
      </c>
      <c r="J87" s="94">
        <v>0</v>
      </c>
      <c r="K87" s="94">
        <v>0</v>
      </c>
      <c r="L87" s="94">
        <v>0</v>
      </c>
      <c r="M87" s="94">
        <v>0</v>
      </c>
      <c r="N87" s="94">
        <v>3480</v>
      </c>
      <c r="O87" s="94">
        <v>0</v>
      </c>
      <c r="P87" s="94">
        <v>0</v>
      </c>
      <c r="Q87" s="94">
        <v>0</v>
      </c>
      <c r="R87" s="94">
        <v>0</v>
      </c>
      <c r="S87" s="49">
        <f>SUM(G87:H87)</f>
        <v>3563.82</v>
      </c>
      <c r="T87" s="49">
        <f>SUM(J87:R87)</f>
        <v>3480</v>
      </c>
      <c r="U87" s="47" t="str">
        <f>VLOOKUP(B87,'FOLHA RESUMIDA'!C:I,2,0)</f>
        <v>LUCIA MARIA ARAUJO LAVOR</v>
      </c>
    </row>
    <row r="88" spans="1:21" ht="15">
      <c r="A88" s="91">
        <v>1</v>
      </c>
      <c r="B88" s="91">
        <v>1909</v>
      </c>
      <c r="C88" s="93" t="s">
        <v>75</v>
      </c>
      <c r="D88" s="92">
        <v>32909</v>
      </c>
      <c r="E88" s="91" t="s">
        <v>614</v>
      </c>
      <c r="F88" s="91" t="s">
        <v>485</v>
      </c>
      <c r="G88" s="94">
        <v>2804.08</v>
      </c>
      <c r="H88" s="94">
        <v>0</v>
      </c>
      <c r="I88" s="94" t="s">
        <v>615</v>
      </c>
      <c r="J88" s="94">
        <v>0</v>
      </c>
      <c r="K88" s="94">
        <v>0</v>
      </c>
      <c r="L88" s="94">
        <v>0</v>
      </c>
      <c r="M88" s="94">
        <v>0</v>
      </c>
      <c r="N88" s="94">
        <v>0</v>
      </c>
      <c r="O88" s="94">
        <v>0</v>
      </c>
      <c r="P88" s="94">
        <v>0</v>
      </c>
      <c r="Q88" s="94">
        <v>0</v>
      </c>
      <c r="R88" s="94">
        <v>0</v>
      </c>
      <c r="S88" s="49">
        <f>SUM(G88:H88)</f>
        <v>2804.08</v>
      </c>
      <c r="T88" s="49">
        <f>SUM(J88:R88)</f>
        <v>0</v>
      </c>
      <c r="U88" s="47" t="str">
        <f>VLOOKUP(B88,'FOLHA RESUMIDA'!C:I,2,0)</f>
        <v>IVANILDO BATISTA DA SILVA</v>
      </c>
    </row>
    <row r="89" spans="1:21" ht="15">
      <c r="A89" s="91">
        <v>1</v>
      </c>
      <c r="B89" s="91">
        <v>1916</v>
      </c>
      <c r="C89" s="93" t="s">
        <v>410</v>
      </c>
      <c r="D89" s="92">
        <v>32948</v>
      </c>
      <c r="E89" s="91" t="s">
        <v>614</v>
      </c>
      <c r="F89" s="91" t="s">
        <v>546</v>
      </c>
      <c r="G89" s="94">
        <v>2576.02</v>
      </c>
      <c r="H89" s="94">
        <v>0</v>
      </c>
      <c r="I89" s="94" t="s">
        <v>615</v>
      </c>
      <c r="J89" s="94">
        <v>0</v>
      </c>
      <c r="K89" s="94">
        <v>0</v>
      </c>
      <c r="L89" s="94">
        <v>0</v>
      </c>
      <c r="M89" s="94">
        <v>0</v>
      </c>
      <c r="N89" s="94">
        <v>0</v>
      </c>
      <c r="O89" s="94">
        <v>0</v>
      </c>
      <c r="P89" s="94">
        <v>0</v>
      </c>
      <c r="Q89" s="94">
        <v>0</v>
      </c>
      <c r="R89" s="94">
        <v>0</v>
      </c>
      <c r="S89" s="49">
        <f>SUM(G89:H89)</f>
        <v>2576.02</v>
      </c>
      <c r="T89" s="49">
        <f>SUM(J89:R89)</f>
        <v>0</v>
      </c>
      <c r="U89" s="47" t="str">
        <f>VLOOKUP(B89,'FOLHA RESUMIDA'!C:I,2,0)</f>
        <v>FABIOLA ALBUQUERQUE PINHEIRO</v>
      </c>
    </row>
    <row r="90" spans="1:21" ht="15">
      <c r="A90" s="91">
        <v>1</v>
      </c>
      <c r="B90" s="91">
        <v>1921</v>
      </c>
      <c r="C90" s="93" t="s">
        <v>76</v>
      </c>
      <c r="D90" s="92">
        <v>33390</v>
      </c>
      <c r="E90" s="91" t="s">
        <v>614</v>
      </c>
      <c r="F90" s="91" t="s">
        <v>494</v>
      </c>
      <c r="G90" s="94">
        <v>8282.44</v>
      </c>
      <c r="H90" s="94">
        <v>2511.14</v>
      </c>
      <c r="I90" s="94" t="s">
        <v>615</v>
      </c>
      <c r="J90" s="94">
        <v>0</v>
      </c>
      <c r="K90" s="94">
        <v>0</v>
      </c>
      <c r="L90" s="94">
        <v>0</v>
      </c>
      <c r="M90" s="94">
        <v>0</v>
      </c>
      <c r="N90" s="94">
        <v>0</v>
      </c>
      <c r="O90" s="94">
        <v>0</v>
      </c>
      <c r="P90" s="94">
        <v>0</v>
      </c>
      <c r="Q90" s="94">
        <v>0</v>
      </c>
      <c r="R90" s="94">
        <v>0</v>
      </c>
      <c r="S90" s="49">
        <f>SUM(G90:H90)</f>
        <v>10793.58</v>
      </c>
      <c r="T90" s="49">
        <f>SUM(J90:R90)</f>
        <v>0</v>
      </c>
      <c r="U90" s="47" t="str">
        <f>VLOOKUP(B90,'FOLHA RESUMIDA'!C:I,2,0)</f>
        <v>MARCIA APARECIDA DA SILVA</v>
      </c>
    </row>
    <row r="91" spans="1:21" ht="15">
      <c r="A91" s="91">
        <v>1</v>
      </c>
      <c r="B91" s="91">
        <v>1924</v>
      </c>
      <c r="C91" s="93" t="s">
        <v>77</v>
      </c>
      <c r="D91" s="92">
        <v>33390</v>
      </c>
      <c r="E91" s="91" t="s">
        <v>614</v>
      </c>
      <c r="F91" s="91" t="s">
        <v>561</v>
      </c>
      <c r="G91" s="94">
        <v>3929.12</v>
      </c>
      <c r="H91" s="94">
        <v>2655.25</v>
      </c>
      <c r="I91" s="94" t="s">
        <v>615</v>
      </c>
      <c r="J91" s="94">
        <v>0</v>
      </c>
      <c r="K91" s="94">
        <v>0</v>
      </c>
      <c r="L91" s="94">
        <v>0</v>
      </c>
      <c r="M91" s="94">
        <v>0</v>
      </c>
      <c r="N91" s="94">
        <v>0</v>
      </c>
      <c r="O91" s="94">
        <v>0</v>
      </c>
      <c r="P91" s="94">
        <v>0</v>
      </c>
      <c r="Q91" s="94">
        <v>0</v>
      </c>
      <c r="R91" s="94">
        <v>0</v>
      </c>
      <c r="S91" s="49">
        <f>SUM(G91:H91)</f>
        <v>6584.37</v>
      </c>
      <c r="T91" s="49">
        <f>SUM(J91:R91)</f>
        <v>0</v>
      </c>
      <c r="U91" s="47" t="str">
        <f>VLOOKUP(B91,'FOLHA RESUMIDA'!C:I,2,0)</f>
        <v>CARLOS HENRIQUE LIMA DE MELO</v>
      </c>
    </row>
    <row r="92" spans="1:21" ht="15">
      <c r="A92" s="91">
        <v>1</v>
      </c>
      <c r="B92" s="91">
        <v>1927</v>
      </c>
      <c r="C92" s="93" t="s">
        <v>78</v>
      </c>
      <c r="D92" s="92">
        <v>33390</v>
      </c>
      <c r="E92" s="91" t="s">
        <v>614</v>
      </c>
      <c r="F92" s="91" t="s">
        <v>485</v>
      </c>
      <c r="G92" s="94">
        <v>2670.52</v>
      </c>
      <c r="H92" s="94">
        <v>2225.38</v>
      </c>
      <c r="I92" s="94" t="s">
        <v>615</v>
      </c>
      <c r="J92" s="94">
        <v>0</v>
      </c>
      <c r="K92" s="94">
        <v>0</v>
      </c>
      <c r="L92" s="94">
        <v>0</v>
      </c>
      <c r="M92" s="94">
        <v>0</v>
      </c>
      <c r="N92" s="94">
        <v>0</v>
      </c>
      <c r="O92" s="94">
        <v>0</v>
      </c>
      <c r="P92" s="94">
        <v>0</v>
      </c>
      <c r="Q92" s="94">
        <v>0</v>
      </c>
      <c r="R92" s="94">
        <v>0</v>
      </c>
      <c r="S92" s="49">
        <f>SUM(G92:H92)</f>
        <v>4895.8999999999996</v>
      </c>
      <c r="T92" s="49">
        <f>SUM(J92:R92)</f>
        <v>0</v>
      </c>
      <c r="U92" s="47" t="str">
        <f>VLOOKUP(B92,'FOLHA RESUMIDA'!C:I,2,0)</f>
        <v>RITA DE CASSIA CHAGAS</v>
      </c>
    </row>
    <row r="93" spans="1:21" ht="15">
      <c r="A93" s="91">
        <v>1</v>
      </c>
      <c r="B93" s="91">
        <v>1932</v>
      </c>
      <c r="C93" s="93" t="s">
        <v>79</v>
      </c>
      <c r="D93" s="92">
        <v>33390</v>
      </c>
      <c r="E93" s="91" t="s">
        <v>614</v>
      </c>
      <c r="F93" s="91" t="s">
        <v>561</v>
      </c>
      <c r="G93" s="94">
        <v>3308.7</v>
      </c>
      <c r="H93" s="94">
        <v>2925.11</v>
      </c>
      <c r="I93" s="94" t="s">
        <v>615</v>
      </c>
      <c r="J93" s="94">
        <v>0</v>
      </c>
      <c r="K93" s="94">
        <v>0</v>
      </c>
      <c r="L93" s="94">
        <v>0</v>
      </c>
      <c r="M93" s="94">
        <v>0</v>
      </c>
      <c r="N93" s="94">
        <v>0</v>
      </c>
      <c r="O93" s="94">
        <v>0</v>
      </c>
      <c r="P93" s="94">
        <v>0</v>
      </c>
      <c r="Q93" s="94">
        <v>0</v>
      </c>
      <c r="R93" s="94">
        <v>0</v>
      </c>
      <c r="S93" s="49">
        <f>SUM(G93:H93)</f>
        <v>6233.8099999999995</v>
      </c>
      <c r="T93" s="49">
        <f>SUM(J93:R93)</f>
        <v>0</v>
      </c>
      <c r="U93" s="47" t="str">
        <f>VLOOKUP(B93,'FOLHA RESUMIDA'!C:I,2,0)</f>
        <v>ROSILENE MARIA ANACLETO</v>
      </c>
    </row>
    <row r="94" spans="1:21" ht="15">
      <c r="A94" s="91">
        <v>1</v>
      </c>
      <c r="B94" s="91">
        <v>1937</v>
      </c>
      <c r="C94" s="93" t="s">
        <v>80</v>
      </c>
      <c r="D94" s="92">
        <v>33390</v>
      </c>
      <c r="E94" s="91" t="s">
        <v>614</v>
      </c>
      <c r="F94" s="91" t="s">
        <v>560</v>
      </c>
      <c r="G94" s="94">
        <v>1984.44</v>
      </c>
      <c r="H94" s="94">
        <v>1044.95</v>
      </c>
      <c r="I94" s="94" t="s">
        <v>615</v>
      </c>
      <c r="J94" s="94">
        <v>0</v>
      </c>
      <c r="K94" s="94">
        <v>0</v>
      </c>
      <c r="L94" s="94">
        <v>0</v>
      </c>
      <c r="M94" s="94">
        <v>0</v>
      </c>
      <c r="N94" s="94">
        <v>0</v>
      </c>
      <c r="O94" s="94">
        <v>0</v>
      </c>
      <c r="P94" s="94">
        <v>0</v>
      </c>
      <c r="Q94" s="94">
        <v>0</v>
      </c>
      <c r="R94" s="94">
        <v>0</v>
      </c>
      <c r="S94" s="49">
        <f>SUM(G94:H94)</f>
        <v>3029.3900000000003</v>
      </c>
      <c r="T94" s="49">
        <f>SUM(J94:R94)</f>
        <v>0</v>
      </c>
      <c r="U94" s="47" t="str">
        <f>VLOOKUP(B94,'FOLHA RESUMIDA'!C:I,2,0)</f>
        <v>RILDA MARIA DA SILVA</v>
      </c>
    </row>
    <row r="95" spans="1:21" ht="15">
      <c r="A95" s="91">
        <v>1</v>
      </c>
      <c r="B95" s="91">
        <v>1980</v>
      </c>
      <c r="C95" s="93" t="s">
        <v>81</v>
      </c>
      <c r="D95" s="92">
        <v>33390</v>
      </c>
      <c r="E95" s="91" t="s">
        <v>614</v>
      </c>
      <c r="F95" s="91" t="s">
        <v>566</v>
      </c>
      <c r="G95" s="94">
        <v>5265.36</v>
      </c>
      <c r="H95" s="94">
        <v>6201.71</v>
      </c>
      <c r="I95" s="94" t="s">
        <v>615</v>
      </c>
      <c r="J95" s="94">
        <v>0</v>
      </c>
      <c r="K95" s="94">
        <v>0</v>
      </c>
      <c r="L95" s="94">
        <v>0</v>
      </c>
      <c r="M95" s="94">
        <v>0</v>
      </c>
      <c r="N95" s="94">
        <v>0</v>
      </c>
      <c r="O95" s="94">
        <v>0</v>
      </c>
      <c r="P95" s="94">
        <v>0</v>
      </c>
      <c r="Q95" s="94">
        <v>0</v>
      </c>
      <c r="R95" s="94">
        <v>0</v>
      </c>
      <c r="S95" s="49">
        <f>SUM(G95:H95)</f>
        <v>11467.07</v>
      </c>
      <c r="T95" s="49">
        <f>SUM(J95:R95)</f>
        <v>0</v>
      </c>
      <c r="U95" s="47" t="str">
        <f>VLOOKUP(B95,'FOLHA RESUMIDA'!C:I,2,0)</f>
        <v>MANOEL NETO DINIZ</v>
      </c>
    </row>
    <row r="96" spans="1:21" ht="15">
      <c r="A96" s="91">
        <v>1</v>
      </c>
      <c r="B96" s="91">
        <v>1988</v>
      </c>
      <c r="C96" s="93" t="s">
        <v>82</v>
      </c>
      <c r="D96" s="92">
        <v>33390</v>
      </c>
      <c r="E96" s="91" t="s">
        <v>614</v>
      </c>
      <c r="F96" s="91" t="s">
        <v>561</v>
      </c>
      <c r="G96" s="94">
        <v>3232.49</v>
      </c>
      <c r="H96" s="94">
        <v>0</v>
      </c>
      <c r="I96" s="94" t="s">
        <v>615</v>
      </c>
      <c r="J96" s="94">
        <v>0</v>
      </c>
      <c r="K96" s="94">
        <v>0</v>
      </c>
      <c r="L96" s="94">
        <v>0</v>
      </c>
      <c r="M96" s="94">
        <v>0</v>
      </c>
      <c r="N96" s="94">
        <v>0</v>
      </c>
      <c r="O96" s="94">
        <v>0</v>
      </c>
      <c r="P96" s="94">
        <v>0</v>
      </c>
      <c r="Q96" s="94">
        <v>0</v>
      </c>
      <c r="R96" s="94">
        <v>0</v>
      </c>
      <c r="S96" s="49">
        <f>SUM(G96:H96)</f>
        <v>3232.49</v>
      </c>
      <c r="T96" s="49">
        <f>SUM(J96:R96)</f>
        <v>0</v>
      </c>
      <c r="U96" s="47" t="str">
        <f>VLOOKUP(B96,'FOLHA RESUMIDA'!C:I,2,0)</f>
        <v>FRANCISCA CARVALHO NASCIMENTO</v>
      </c>
    </row>
    <row r="97" spans="1:21" ht="15">
      <c r="A97" s="91">
        <v>1</v>
      </c>
      <c r="B97" s="91">
        <v>1994</v>
      </c>
      <c r="C97" s="93" t="s">
        <v>83</v>
      </c>
      <c r="D97" s="92">
        <v>33390</v>
      </c>
      <c r="E97" s="91" t="s">
        <v>614</v>
      </c>
      <c r="F97" s="91" t="s">
        <v>490</v>
      </c>
      <c r="G97" s="94">
        <v>3232.49</v>
      </c>
      <c r="H97" s="94">
        <v>1044.95</v>
      </c>
      <c r="I97" s="94" t="s">
        <v>615</v>
      </c>
      <c r="J97" s="94">
        <v>0</v>
      </c>
      <c r="K97" s="94">
        <v>0</v>
      </c>
      <c r="L97" s="94">
        <v>0</v>
      </c>
      <c r="M97" s="94">
        <v>0</v>
      </c>
      <c r="N97" s="94">
        <v>0</v>
      </c>
      <c r="O97" s="94">
        <v>0</v>
      </c>
      <c r="P97" s="94">
        <v>0</v>
      </c>
      <c r="Q97" s="94">
        <v>0</v>
      </c>
      <c r="R97" s="94">
        <v>0</v>
      </c>
      <c r="S97" s="49">
        <f>SUM(G97:H97)</f>
        <v>4277.4399999999996</v>
      </c>
      <c r="T97" s="49">
        <f>SUM(J97:R97)</f>
        <v>0</v>
      </c>
      <c r="U97" s="47" t="str">
        <f>VLOOKUP(B97,'FOLHA RESUMIDA'!C:I,2,0)</f>
        <v>PAULO JOSE DA SILVA</v>
      </c>
    </row>
    <row r="98" spans="1:21" ht="15">
      <c r="A98" s="91">
        <v>1</v>
      </c>
      <c r="B98" s="91">
        <v>1999</v>
      </c>
      <c r="C98" s="93" t="s">
        <v>84</v>
      </c>
      <c r="D98" s="92">
        <v>33390</v>
      </c>
      <c r="E98" s="91" t="s">
        <v>614</v>
      </c>
      <c r="F98" s="91" t="s">
        <v>490</v>
      </c>
      <c r="G98" s="94">
        <v>2412.11</v>
      </c>
      <c r="H98" s="94">
        <v>0</v>
      </c>
      <c r="I98" s="94" t="s">
        <v>615</v>
      </c>
      <c r="J98" s="94">
        <v>0</v>
      </c>
      <c r="K98" s="94">
        <v>0</v>
      </c>
      <c r="L98" s="94">
        <v>0</v>
      </c>
      <c r="M98" s="94">
        <v>0</v>
      </c>
      <c r="N98" s="94">
        <v>0</v>
      </c>
      <c r="O98" s="94">
        <v>0</v>
      </c>
      <c r="P98" s="94">
        <v>0</v>
      </c>
      <c r="Q98" s="94">
        <v>0</v>
      </c>
      <c r="R98" s="94">
        <v>0</v>
      </c>
      <c r="S98" s="49">
        <f>SUM(G98:H98)</f>
        <v>2412.11</v>
      </c>
      <c r="T98" s="49">
        <f>SUM(J98:R98)</f>
        <v>0</v>
      </c>
      <c r="U98" s="47" t="str">
        <f>VLOOKUP(B98,'FOLHA RESUMIDA'!C:I,2,0)</f>
        <v>ELIAS RIBEIRO DA SILVA FILHO</v>
      </c>
    </row>
    <row r="99" spans="1:21" ht="15">
      <c r="A99" s="91">
        <v>1</v>
      </c>
      <c r="B99" s="91">
        <v>2008</v>
      </c>
      <c r="C99" s="93" t="s">
        <v>85</v>
      </c>
      <c r="D99" s="92">
        <v>33590</v>
      </c>
      <c r="E99" s="91" t="s">
        <v>614</v>
      </c>
      <c r="F99" s="91" t="s">
        <v>485</v>
      </c>
      <c r="G99" s="94">
        <v>3246.07</v>
      </c>
      <c r="H99" s="94">
        <v>0</v>
      </c>
      <c r="I99" s="94" t="s">
        <v>615</v>
      </c>
      <c r="J99" s="94">
        <v>0</v>
      </c>
      <c r="K99" s="94">
        <v>0</v>
      </c>
      <c r="L99" s="94">
        <v>0</v>
      </c>
      <c r="M99" s="94">
        <v>0</v>
      </c>
      <c r="N99" s="94">
        <v>0</v>
      </c>
      <c r="O99" s="94">
        <v>0</v>
      </c>
      <c r="P99" s="94">
        <v>0</v>
      </c>
      <c r="Q99" s="94">
        <v>0</v>
      </c>
      <c r="R99" s="94">
        <v>0</v>
      </c>
      <c r="S99" s="49">
        <f>SUM(G99:H99)</f>
        <v>3246.07</v>
      </c>
      <c r="T99" s="49">
        <f>SUM(J99:R99)</f>
        <v>0</v>
      </c>
      <c r="U99" s="47" t="str">
        <f>VLOOKUP(B99,'FOLHA RESUMIDA'!C:I,2,0)</f>
        <v>AMAURI GONCALO DA SILVA</v>
      </c>
    </row>
    <row r="100" spans="1:21" ht="15">
      <c r="A100" s="91">
        <v>1</v>
      </c>
      <c r="B100" s="91">
        <v>2014</v>
      </c>
      <c r="C100" s="93" t="s">
        <v>86</v>
      </c>
      <c r="D100" s="92">
        <v>33590</v>
      </c>
      <c r="E100" s="91" t="s">
        <v>614</v>
      </c>
      <c r="F100" s="91" t="s">
        <v>485</v>
      </c>
      <c r="G100" s="94">
        <v>2197.0700000000002</v>
      </c>
      <c r="H100" s="94">
        <v>0</v>
      </c>
      <c r="I100" s="94" t="s">
        <v>615</v>
      </c>
      <c r="J100" s="94">
        <v>0</v>
      </c>
      <c r="K100" s="94">
        <v>0</v>
      </c>
      <c r="L100" s="94">
        <v>0</v>
      </c>
      <c r="M100" s="94">
        <v>0</v>
      </c>
      <c r="N100" s="94">
        <v>0</v>
      </c>
      <c r="O100" s="94">
        <v>0</v>
      </c>
      <c r="P100" s="94">
        <v>0</v>
      </c>
      <c r="Q100" s="94">
        <v>0</v>
      </c>
      <c r="R100" s="94">
        <v>0</v>
      </c>
      <c r="S100" s="49">
        <f>SUM(G100:H100)</f>
        <v>2197.0700000000002</v>
      </c>
      <c r="T100" s="49">
        <f>SUM(J100:R100)</f>
        <v>0</v>
      </c>
      <c r="U100" s="47" t="str">
        <f>VLOOKUP(B100,'FOLHA RESUMIDA'!C:I,2,0)</f>
        <v>SOLANGE NASCIMENTO DE LIMA</v>
      </c>
    </row>
    <row r="101" spans="1:21" ht="15">
      <c r="A101" s="91">
        <v>1</v>
      </c>
      <c r="B101" s="91">
        <v>2015</v>
      </c>
      <c r="C101" s="93" t="s">
        <v>87</v>
      </c>
      <c r="D101" s="92">
        <v>33590</v>
      </c>
      <c r="E101" s="91" t="s">
        <v>614</v>
      </c>
      <c r="F101" s="91" t="s">
        <v>485</v>
      </c>
      <c r="G101" s="94">
        <v>2804.08</v>
      </c>
      <c r="H101" s="94">
        <v>6778.93</v>
      </c>
      <c r="I101" s="94" t="s">
        <v>615</v>
      </c>
      <c r="J101" s="94">
        <v>0</v>
      </c>
      <c r="K101" s="94">
        <v>0</v>
      </c>
      <c r="L101" s="94">
        <v>0</v>
      </c>
      <c r="M101" s="94">
        <v>0</v>
      </c>
      <c r="N101" s="94">
        <v>0</v>
      </c>
      <c r="O101" s="94">
        <v>0</v>
      </c>
      <c r="P101" s="94">
        <v>0</v>
      </c>
      <c r="Q101" s="94">
        <v>0</v>
      </c>
      <c r="R101" s="94">
        <v>0</v>
      </c>
      <c r="S101" s="49">
        <f>SUM(G101:H101)</f>
        <v>9583.01</v>
      </c>
      <c r="T101" s="49">
        <f>SUM(J101:R101)</f>
        <v>0</v>
      </c>
      <c r="U101" s="47" t="str">
        <f>VLOOKUP(B101,'FOLHA RESUMIDA'!C:I,2,0)</f>
        <v>MARIA SANDRA PONTES MENDONCA</v>
      </c>
    </row>
    <row r="102" spans="1:21" ht="15">
      <c r="A102" s="91">
        <v>1</v>
      </c>
      <c r="B102" s="91">
        <v>2019</v>
      </c>
      <c r="C102" s="93" t="s">
        <v>88</v>
      </c>
      <c r="D102" s="92">
        <v>33605</v>
      </c>
      <c r="E102" s="91" t="s">
        <v>614</v>
      </c>
      <c r="F102" s="91" t="s">
        <v>490</v>
      </c>
      <c r="G102" s="94">
        <v>1984.44</v>
      </c>
      <c r="H102" s="94">
        <v>0</v>
      </c>
      <c r="I102" s="94" t="s">
        <v>615</v>
      </c>
      <c r="J102" s="94">
        <v>0</v>
      </c>
      <c r="K102" s="94">
        <v>0</v>
      </c>
      <c r="L102" s="94">
        <v>0</v>
      </c>
      <c r="M102" s="94">
        <v>0</v>
      </c>
      <c r="N102" s="94">
        <v>0</v>
      </c>
      <c r="O102" s="94">
        <v>0</v>
      </c>
      <c r="P102" s="94">
        <v>0</v>
      </c>
      <c r="Q102" s="94">
        <v>0</v>
      </c>
      <c r="R102" s="94">
        <v>0</v>
      </c>
      <c r="S102" s="49">
        <f>SUM(G102:H102)</f>
        <v>1984.44</v>
      </c>
      <c r="T102" s="49">
        <f>SUM(J102:R102)</f>
        <v>0</v>
      </c>
      <c r="U102" s="47" t="str">
        <f>VLOOKUP(B102,'FOLHA RESUMIDA'!C:I,2,0)</f>
        <v>MARCOS DO NASCIMENTO</v>
      </c>
    </row>
    <row r="103" spans="1:21" ht="15">
      <c r="A103" s="91">
        <v>1</v>
      </c>
      <c r="B103" s="91">
        <v>2038</v>
      </c>
      <c r="C103" s="93" t="s">
        <v>89</v>
      </c>
      <c r="D103" s="92">
        <v>33605</v>
      </c>
      <c r="E103" s="91" t="s">
        <v>614</v>
      </c>
      <c r="F103" s="91" t="s">
        <v>485</v>
      </c>
      <c r="G103" s="94">
        <v>2197.0700000000002</v>
      </c>
      <c r="H103" s="94">
        <v>1149.19</v>
      </c>
      <c r="I103" s="94" t="s">
        <v>615</v>
      </c>
      <c r="J103" s="94">
        <v>0</v>
      </c>
      <c r="K103" s="94">
        <v>0</v>
      </c>
      <c r="L103" s="94">
        <v>0</v>
      </c>
      <c r="M103" s="94">
        <v>0</v>
      </c>
      <c r="N103" s="94">
        <v>0</v>
      </c>
      <c r="O103" s="94">
        <v>0</v>
      </c>
      <c r="P103" s="94">
        <v>0</v>
      </c>
      <c r="Q103" s="94">
        <v>0</v>
      </c>
      <c r="R103" s="94">
        <v>0</v>
      </c>
      <c r="S103" s="49">
        <f>SUM(G103:H103)</f>
        <v>3346.26</v>
      </c>
      <c r="T103" s="49">
        <f>SUM(J103:R103)</f>
        <v>0</v>
      </c>
      <c r="U103" s="47" t="str">
        <f>VLOOKUP(B103,'FOLHA RESUMIDA'!C:I,2,0)</f>
        <v>IRONILDA FERREIRA DA SILVA</v>
      </c>
    </row>
    <row r="104" spans="1:21" ht="15">
      <c r="A104" s="91">
        <v>1</v>
      </c>
      <c r="B104" s="91">
        <v>2043</v>
      </c>
      <c r="C104" s="93" t="s">
        <v>90</v>
      </c>
      <c r="D104" s="92">
        <v>33605</v>
      </c>
      <c r="E104" s="91" t="s">
        <v>614</v>
      </c>
      <c r="F104" s="91" t="s">
        <v>485</v>
      </c>
      <c r="G104" s="94">
        <v>2804.08</v>
      </c>
      <c r="H104" s="94">
        <v>0</v>
      </c>
      <c r="I104" s="94" t="s">
        <v>615</v>
      </c>
      <c r="J104" s="94">
        <v>0</v>
      </c>
      <c r="K104" s="94">
        <v>0</v>
      </c>
      <c r="L104" s="94">
        <v>0</v>
      </c>
      <c r="M104" s="94">
        <v>0</v>
      </c>
      <c r="N104" s="94">
        <v>0</v>
      </c>
      <c r="O104" s="94">
        <v>0</v>
      </c>
      <c r="P104" s="94">
        <v>0</v>
      </c>
      <c r="Q104" s="94">
        <v>0</v>
      </c>
      <c r="R104" s="94">
        <v>0</v>
      </c>
      <c r="S104" s="49">
        <f>SUM(G104:H104)</f>
        <v>2804.08</v>
      </c>
      <c r="T104" s="49">
        <f>SUM(J104:R104)</f>
        <v>0</v>
      </c>
      <c r="U104" s="47" t="str">
        <f>VLOOKUP(B104,'FOLHA RESUMIDA'!C:I,2,0)</f>
        <v>JOAO LUIZ BRAGA DE PONTES</v>
      </c>
    </row>
    <row r="105" spans="1:21" ht="15">
      <c r="A105" s="91">
        <v>1</v>
      </c>
      <c r="B105" s="91">
        <v>2052</v>
      </c>
      <c r="C105" s="93" t="s">
        <v>91</v>
      </c>
      <c r="D105" s="92">
        <v>33613</v>
      </c>
      <c r="E105" s="91" t="s">
        <v>614</v>
      </c>
      <c r="F105" s="91" t="s">
        <v>485</v>
      </c>
      <c r="G105" s="94">
        <v>3246.07</v>
      </c>
      <c r="H105" s="94">
        <v>0</v>
      </c>
      <c r="I105" s="94" t="s">
        <v>615</v>
      </c>
      <c r="J105" s="94">
        <v>0</v>
      </c>
      <c r="K105" s="94">
        <v>0</v>
      </c>
      <c r="L105" s="94">
        <v>0</v>
      </c>
      <c r="M105" s="94">
        <v>0</v>
      </c>
      <c r="N105" s="94">
        <v>0</v>
      </c>
      <c r="O105" s="94">
        <v>0</v>
      </c>
      <c r="P105" s="94">
        <v>0</v>
      </c>
      <c r="Q105" s="94">
        <v>0</v>
      </c>
      <c r="R105" s="94">
        <v>0</v>
      </c>
      <c r="S105" s="49">
        <f>SUM(G105:H105)</f>
        <v>3246.07</v>
      </c>
      <c r="T105" s="49">
        <f>SUM(J105:R105)</f>
        <v>0</v>
      </c>
      <c r="U105" s="47" t="str">
        <f>VLOOKUP(B105,'FOLHA RESUMIDA'!C:I,2,0)</f>
        <v>JOSE FERNANDO PEREIRA DA COSTA</v>
      </c>
    </row>
    <row r="106" spans="1:21" ht="15">
      <c r="A106" s="91">
        <v>1</v>
      </c>
      <c r="B106" s="91">
        <v>2063</v>
      </c>
      <c r="C106" s="93" t="s">
        <v>92</v>
      </c>
      <c r="D106" s="92">
        <v>31959</v>
      </c>
      <c r="E106" s="91" t="s">
        <v>614</v>
      </c>
      <c r="F106" s="91" t="s">
        <v>573</v>
      </c>
      <c r="G106" s="94">
        <v>7449.76</v>
      </c>
      <c r="H106" s="94">
        <v>6119.34</v>
      </c>
      <c r="I106" s="94" t="s">
        <v>615</v>
      </c>
      <c r="J106" s="94">
        <v>0</v>
      </c>
      <c r="K106" s="94">
        <v>0</v>
      </c>
      <c r="L106" s="94">
        <v>0</v>
      </c>
      <c r="M106" s="94">
        <v>0</v>
      </c>
      <c r="N106" s="94">
        <v>0</v>
      </c>
      <c r="O106" s="94">
        <v>0</v>
      </c>
      <c r="P106" s="94">
        <v>0</v>
      </c>
      <c r="Q106" s="94">
        <v>0</v>
      </c>
      <c r="R106" s="94">
        <v>0</v>
      </c>
      <c r="S106" s="49">
        <f>SUM(G106:H106)</f>
        <v>13569.1</v>
      </c>
      <c r="T106" s="49">
        <f>SUM(J106:R106)</f>
        <v>0</v>
      </c>
      <c r="U106" s="47" t="str">
        <f>VLOOKUP(B106,'FOLHA RESUMIDA'!C:I,2,0)</f>
        <v>JOAQUIM PEDRO CARNEIRO C NETO</v>
      </c>
    </row>
    <row r="107" spans="1:21" ht="15">
      <c r="A107" s="91">
        <v>1</v>
      </c>
      <c r="B107" s="91">
        <v>2065</v>
      </c>
      <c r="C107" s="93" t="s">
        <v>465</v>
      </c>
      <c r="D107" s="92">
        <v>32174</v>
      </c>
      <c r="E107" s="91" t="s">
        <v>614</v>
      </c>
      <c r="F107" s="91" t="s">
        <v>547</v>
      </c>
      <c r="G107" s="94">
        <v>5475.62</v>
      </c>
      <c r="H107" s="94">
        <v>0</v>
      </c>
      <c r="I107" s="94" t="s">
        <v>615</v>
      </c>
      <c r="J107" s="94">
        <v>0</v>
      </c>
      <c r="K107" s="94">
        <v>0</v>
      </c>
      <c r="L107" s="94">
        <v>0</v>
      </c>
      <c r="M107" s="94">
        <v>0</v>
      </c>
      <c r="N107" s="94">
        <v>0</v>
      </c>
      <c r="O107" s="94">
        <v>0</v>
      </c>
      <c r="P107" s="94">
        <v>0</v>
      </c>
      <c r="Q107" s="94">
        <v>0</v>
      </c>
      <c r="R107" s="94">
        <v>0</v>
      </c>
      <c r="S107" s="49">
        <f>SUM(G107:H107)</f>
        <v>5475.62</v>
      </c>
      <c r="T107" s="49">
        <f>SUM(J107:R107)</f>
        <v>0</v>
      </c>
      <c r="U107" s="47" t="str">
        <f>VLOOKUP(B107,'FOLHA RESUMIDA'!C:I,2,0)</f>
        <v>MARIA CLAUDIA DE A  LIMA LEMOS</v>
      </c>
    </row>
    <row r="108" spans="1:21" ht="15">
      <c r="A108" s="91">
        <v>1</v>
      </c>
      <c r="B108" s="91">
        <v>2069</v>
      </c>
      <c r="C108" s="93" t="s">
        <v>93</v>
      </c>
      <c r="D108" s="92">
        <v>33169</v>
      </c>
      <c r="E108" s="91" t="s">
        <v>614</v>
      </c>
      <c r="F108" s="91" t="s">
        <v>494</v>
      </c>
      <c r="G108" s="94">
        <v>9323.8799999999992</v>
      </c>
      <c r="H108" s="94">
        <v>7980.76</v>
      </c>
      <c r="I108" s="94" t="s">
        <v>615</v>
      </c>
      <c r="J108" s="94">
        <v>0</v>
      </c>
      <c r="K108" s="94">
        <v>0</v>
      </c>
      <c r="L108" s="94">
        <v>0</v>
      </c>
      <c r="M108" s="94">
        <v>0</v>
      </c>
      <c r="N108" s="94">
        <v>0</v>
      </c>
      <c r="O108" s="94">
        <v>0</v>
      </c>
      <c r="P108" s="94">
        <v>0</v>
      </c>
      <c r="Q108" s="94">
        <v>0</v>
      </c>
      <c r="R108" s="94">
        <v>0</v>
      </c>
      <c r="S108" s="49">
        <f>SUM(G108:H108)</f>
        <v>17304.64</v>
      </c>
      <c r="T108" s="49">
        <f>SUM(J108:R108)</f>
        <v>0</v>
      </c>
      <c r="U108" s="47" t="str">
        <f>VLOOKUP(B108,'FOLHA RESUMIDA'!C:I,2,0)</f>
        <v>SELMA VERONICA VIEIRA RAMOS</v>
      </c>
    </row>
    <row r="109" spans="1:21" ht="15">
      <c r="A109" s="91">
        <v>1</v>
      </c>
      <c r="B109" s="91">
        <v>2079</v>
      </c>
      <c r="C109" s="93" t="s">
        <v>94</v>
      </c>
      <c r="D109" s="92">
        <v>35163</v>
      </c>
      <c r="E109" s="91" t="s">
        <v>614</v>
      </c>
      <c r="F109" s="91" t="s">
        <v>485</v>
      </c>
      <c r="G109" s="94">
        <v>2804.08</v>
      </c>
      <c r="H109" s="94">
        <v>0</v>
      </c>
      <c r="I109" s="94" t="s">
        <v>615</v>
      </c>
      <c r="J109" s="94">
        <v>0</v>
      </c>
      <c r="K109" s="94">
        <v>0</v>
      </c>
      <c r="L109" s="94">
        <v>0</v>
      </c>
      <c r="M109" s="94">
        <v>0</v>
      </c>
      <c r="N109" s="94">
        <v>0</v>
      </c>
      <c r="O109" s="94">
        <v>0</v>
      </c>
      <c r="P109" s="94">
        <v>0</v>
      </c>
      <c r="Q109" s="94">
        <v>0</v>
      </c>
      <c r="R109" s="94">
        <v>0</v>
      </c>
      <c r="S109" s="49">
        <f>SUM(G109:H109)</f>
        <v>2804.08</v>
      </c>
      <c r="T109" s="49">
        <f>SUM(J109:R109)</f>
        <v>0</v>
      </c>
      <c r="U109" s="47" t="str">
        <f>VLOOKUP(B109,'FOLHA RESUMIDA'!C:I,2,0)</f>
        <v>SANDRO JOSE MARTINS</v>
      </c>
    </row>
    <row r="110" spans="1:21" ht="15">
      <c r="A110" s="91">
        <v>1</v>
      </c>
      <c r="B110" s="91">
        <v>2086</v>
      </c>
      <c r="C110" s="93" t="s">
        <v>95</v>
      </c>
      <c r="D110" s="92">
        <v>35163</v>
      </c>
      <c r="E110" s="91" t="s">
        <v>614</v>
      </c>
      <c r="F110" s="91" t="s">
        <v>482</v>
      </c>
      <c r="G110" s="94">
        <v>1639.49</v>
      </c>
      <c r="H110" s="94">
        <v>0</v>
      </c>
      <c r="I110" s="94" t="s">
        <v>615</v>
      </c>
      <c r="J110" s="94">
        <v>822.38</v>
      </c>
      <c r="K110" s="94">
        <v>0</v>
      </c>
      <c r="L110" s="94">
        <v>0</v>
      </c>
      <c r="M110" s="94">
        <v>0</v>
      </c>
      <c r="N110" s="94">
        <v>0</v>
      </c>
      <c r="O110" s="94">
        <v>0</v>
      </c>
      <c r="P110" s="94">
        <v>0</v>
      </c>
      <c r="Q110" s="94">
        <v>0</v>
      </c>
      <c r="R110" s="94">
        <v>0</v>
      </c>
      <c r="S110" s="49">
        <f>SUM(G110:H110)</f>
        <v>1639.49</v>
      </c>
      <c r="T110" s="49">
        <f>SUM(J110:R110)</f>
        <v>822.38</v>
      </c>
      <c r="U110" s="47" t="str">
        <f>VLOOKUP(B110,'FOLHA RESUMIDA'!C:I,2,0)</f>
        <v>ALBANITA LUCIANA DA SILVA</v>
      </c>
    </row>
    <row r="111" spans="1:21" ht="15">
      <c r="A111" s="91">
        <v>1</v>
      </c>
      <c r="B111" s="91">
        <v>2092</v>
      </c>
      <c r="C111" s="93" t="s">
        <v>96</v>
      </c>
      <c r="D111" s="92">
        <v>35163</v>
      </c>
      <c r="E111" s="91" t="s">
        <v>614</v>
      </c>
      <c r="F111" s="91" t="s">
        <v>490</v>
      </c>
      <c r="G111" s="94">
        <v>2187.86</v>
      </c>
      <c r="H111" s="94">
        <v>0</v>
      </c>
      <c r="I111" s="94" t="s">
        <v>615</v>
      </c>
      <c r="J111" s="94">
        <v>0</v>
      </c>
      <c r="K111" s="94">
        <v>0</v>
      </c>
      <c r="L111" s="94">
        <v>0</v>
      </c>
      <c r="M111" s="94">
        <v>0</v>
      </c>
      <c r="N111" s="94">
        <v>0</v>
      </c>
      <c r="O111" s="94">
        <v>0</v>
      </c>
      <c r="P111" s="94">
        <v>0</v>
      </c>
      <c r="Q111" s="94">
        <v>0</v>
      </c>
      <c r="R111" s="94">
        <v>0</v>
      </c>
      <c r="S111" s="49">
        <f>SUM(G111:H111)</f>
        <v>2187.86</v>
      </c>
      <c r="T111" s="49">
        <f>SUM(J111:R111)</f>
        <v>0</v>
      </c>
      <c r="U111" s="47" t="str">
        <f>VLOOKUP(B111,'FOLHA RESUMIDA'!C:I,2,0)</f>
        <v>REINALDO PEREIRA DA SILVA</v>
      </c>
    </row>
    <row r="112" spans="1:21" ht="15">
      <c r="A112" s="91">
        <v>1</v>
      </c>
      <c r="B112" s="91">
        <v>2093</v>
      </c>
      <c r="C112" s="93" t="s">
        <v>97</v>
      </c>
      <c r="D112" s="92">
        <v>35163</v>
      </c>
      <c r="E112" s="91" t="s">
        <v>614</v>
      </c>
      <c r="F112" s="91" t="s">
        <v>490</v>
      </c>
      <c r="G112" s="94">
        <v>1984.44</v>
      </c>
      <c r="H112" s="94">
        <v>0</v>
      </c>
      <c r="I112" s="94" t="s">
        <v>615</v>
      </c>
      <c r="J112" s="94">
        <v>0</v>
      </c>
      <c r="K112" s="94">
        <v>0</v>
      </c>
      <c r="L112" s="94">
        <v>0</v>
      </c>
      <c r="M112" s="94">
        <v>0</v>
      </c>
      <c r="N112" s="94">
        <v>0</v>
      </c>
      <c r="O112" s="94">
        <v>0</v>
      </c>
      <c r="P112" s="94">
        <v>0</v>
      </c>
      <c r="Q112" s="94">
        <v>0</v>
      </c>
      <c r="R112" s="94">
        <v>0</v>
      </c>
      <c r="S112" s="49">
        <f>SUM(G112:H112)</f>
        <v>1984.44</v>
      </c>
      <c r="T112" s="49">
        <f>SUM(J112:R112)</f>
        <v>0</v>
      </c>
      <c r="U112" s="47" t="str">
        <f>VLOOKUP(B112,'FOLHA RESUMIDA'!C:I,2,0)</f>
        <v>GILBERTO RIBEIRO DA SILVA</v>
      </c>
    </row>
    <row r="113" spans="1:21" ht="15">
      <c r="A113" s="91">
        <v>51</v>
      </c>
      <c r="B113" s="91">
        <v>2096</v>
      </c>
      <c r="C113" s="93" t="s">
        <v>402</v>
      </c>
      <c r="D113" s="92">
        <v>35170</v>
      </c>
      <c r="E113" s="91" t="s">
        <v>614</v>
      </c>
      <c r="F113" s="91" t="s">
        <v>487</v>
      </c>
      <c r="G113" s="94">
        <v>2804.08</v>
      </c>
      <c r="H113" s="94">
        <v>0</v>
      </c>
      <c r="I113" s="94" t="s">
        <v>615</v>
      </c>
      <c r="J113" s="94">
        <v>0</v>
      </c>
      <c r="K113" s="94">
        <v>0</v>
      </c>
      <c r="L113" s="94">
        <v>0</v>
      </c>
      <c r="M113" s="94">
        <v>0</v>
      </c>
      <c r="N113" s="94">
        <v>0</v>
      </c>
      <c r="O113" s="94">
        <v>0</v>
      </c>
      <c r="P113" s="94">
        <v>0</v>
      </c>
      <c r="Q113" s="94">
        <v>0</v>
      </c>
      <c r="R113" s="94">
        <v>0</v>
      </c>
      <c r="S113" s="49">
        <f>SUM(G113:H113)</f>
        <v>2804.08</v>
      </c>
      <c r="T113" s="49">
        <f>SUM(J113:R113)</f>
        <v>0</v>
      </c>
      <c r="U113" s="47" t="str">
        <f>VLOOKUP(B113,'FOLHA RESUMIDA'!C:I,2,0)</f>
        <v>MARCELO MORAIS DE OLIVEIRA</v>
      </c>
    </row>
    <row r="114" spans="1:21" ht="15">
      <c r="A114" s="91">
        <v>1</v>
      </c>
      <c r="B114" s="91">
        <v>2101</v>
      </c>
      <c r="C114" s="93" t="s">
        <v>98</v>
      </c>
      <c r="D114" s="92">
        <v>35289</v>
      </c>
      <c r="E114" s="91" t="s">
        <v>614</v>
      </c>
      <c r="F114" s="91" t="s">
        <v>485</v>
      </c>
      <c r="G114" s="94">
        <v>2804.08</v>
      </c>
      <c r="H114" s="94">
        <v>0</v>
      </c>
      <c r="I114" s="94" t="s">
        <v>615</v>
      </c>
      <c r="J114" s="94">
        <v>0</v>
      </c>
      <c r="K114" s="94">
        <v>0</v>
      </c>
      <c r="L114" s="94">
        <v>0</v>
      </c>
      <c r="M114" s="94">
        <v>0</v>
      </c>
      <c r="N114" s="94">
        <v>0</v>
      </c>
      <c r="O114" s="94">
        <v>0</v>
      </c>
      <c r="P114" s="94">
        <v>0</v>
      </c>
      <c r="Q114" s="94">
        <v>0</v>
      </c>
      <c r="R114" s="94">
        <v>0</v>
      </c>
      <c r="S114" s="49">
        <f>SUM(G114:H114)</f>
        <v>2804.08</v>
      </c>
      <c r="T114" s="49">
        <f>SUM(J114:R114)</f>
        <v>0</v>
      </c>
      <c r="U114" s="47" t="str">
        <f>VLOOKUP(B114,'FOLHA RESUMIDA'!C:I,2,0)</f>
        <v>JOSE LUCIANO CANDIDO DA SILVA</v>
      </c>
    </row>
    <row r="115" spans="1:21" ht="15">
      <c r="A115" s="91">
        <v>16</v>
      </c>
      <c r="B115" s="91">
        <v>2115</v>
      </c>
      <c r="C115" s="93" t="s">
        <v>415</v>
      </c>
      <c r="D115" s="92">
        <v>35521</v>
      </c>
      <c r="E115" s="91" t="s">
        <v>614</v>
      </c>
      <c r="F115" s="91" t="s">
        <v>487</v>
      </c>
      <c r="G115" s="94">
        <v>2804.08</v>
      </c>
      <c r="H115" s="94">
        <v>0</v>
      </c>
      <c r="I115" s="94" t="s">
        <v>615</v>
      </c>
      <c r="J115" s="94">
        <v>0</v>
      </c>
      <c r="K115" s="94">
        <v>0</v>
      </c>
      <c r="L115" s="94">
        <v>0</v>
      </c>
      <c r="M115" s="94">
        <v>0</v>
      </c>
      <c r="N115" s="94">
        <v>0</v>
      </c>
      <c r="O115" s="94">
        <v>0</v>
      </c>
      <c r="P115" s="94">
        <v>0</v>
      </c>
      <c r="Q115" s="94">
        <v>0</v>
      </c>
      <c r="R115" s="94">
        <v>0</v>
      </c>
      <c r="S115" s="49">
        <f>SUM(G115:H115)</f>
        <v>2804.08</v>
      </c>
      <c r="T115" s="49">
        <f>SUM(J115:R115)</f>
        <v>0</v>
      </c>
      <c r="U115" s="47" t="str">
        <f>VLOOKUP(B115,'FOLHA RESUMIDA'!C:I,2,0)</f>
        <v>SEVERINO JOSE RAMOS DE SOUZA</v>
      </c>
    </row>
    <row r="116" spans="1:21" ht="15">
      <c r="A116" s="91">
        <v>1</v>
      </c>
      <c r="B116" s="91">
        <v>2117</v>
      </c>
      <c r="C116" s="93" t="s">
        <v>99</v>
      </c>
      <c r="D116" s="92">
        <v>35535</v>
      </c>
      <c r="E116" s="91" t="s">
        <v>614</v>
      </c>
      <c r="F116" s="91" t="s">
        <v>482</v>
      </c>
      <c r="G116" s="94">
        <v>2092.4499999999998</v>
      </c>
      <c r="H116" s="94">
        <v>0</v>
      </c>
      <c r="I116" s="94" t="s">
        <v>615</v>
      </c>
      <c r="J116" s="94">
        <v>0</v>
      </c>
      <c r="K116" s="94">
        <v>0</v>
      </c>
      <c r="L116" s="94">
        <v>0</v>
      </c>
      <c r="M116" s="94">
        <v>0</v>
      </c>
      <c r="N116" s="94">
        <v>0</v>
      </c>
      <c r="O116" s="94">
        <v>0</v>
      </c>
      <c r="P116" s="94">
        <v>0</v>
      </c>
      <c r="Q116" s="94">
        <v>0</v>
      </c>
      <c r="R116" s="94">
        <v>0</v>
      </c>
      <c r="S116" s="49">
        <f>SUM(G116:H116)</f>
        <v>2092.4499999999998</v>
      </c>
      <c r="T116" s="49">
        <f>SUM(J116:R116)</f>
        <v>0</v>
      </c>
      <c r="U116" s="47" t="str">
        <f>VLOOKUP(B116,'FOLHA RESUMIDA'!C:I,2,0)</f>
        <v>WILSON JOSE QUEIROZ DE LIMA</v>
      </c>
    </row>
    <row r="117" spans="1:21" ht="15">
      <c r="A117" s="91">
        <v>1</v>
      </c>
      <c r="B117" s="91">
        <v>2120</v>
      </c>
      <c r="C117" s="93" t="s">
        <v>100</v>
      </c>
      <c r="D117" s="92">
        <v>35565</v>
      </c>
      <c r="E117" s="91" t="s">
        <v>614</v>
      </c>
      <c r="F117" s="91" t="s">
        <v>482</v>
      </c>
      <c r="G117" s="94">
        <v>1348.78</v>
      </c>
      <c r="H117" s="94">
        <v>875.56</v>
      </c>
      <c r="I117" s="94" t="s">
        <v>615</v>
      </c>
      <c r="J117" s="94">
        <v>0</v>
      </c>
      <c r="K117" s="94">
        <v>0</v>
      </c>
      <c r="L117" s="94">
        <v>0</v>
      </c>
      <c r="M117" s="94">
        <v>0</v>
      </c>
      <c r="N117" s="94">
        <v>0</v>
      </c>
      <c r="O117" s="94">
        <v>0</v>
      </c>
      <c r="P117" s="94">
        <v>0</v>
      </c>
      <c r="Q117" s="94">
        <v>0</v>
      </c>
      <c r="R117" s="94">
        <v>0</v>
      </c>
      <c r="S117" s="49">
        <f>SUM(G117:H117)</f>
        <v>2224.34</v>
      </c>
      <c r="T117" s="49">
        <f>SUM(J117:R117)</f>
        <v>0</v>
      </c>
      <c r="U117" s="47" t="str">
        <f>VLOOKUP(B117,'FOLHA RESUMIDA'!C:I,2,0)</f>
        <v>ANTONIO SOARES DE MELO</v>
      </c>
    </row>
    <row r="118" spans="1:21" ht="15">
      <c r="A118" s="91">
        <v>1</v>
      </c>
      <c r="B118" s="91">
        <v>2121</v>
      </c>
      <c r="C118" s="93" t="s">
        <v>101</v>
      </c>
      <c r="D118" s="92">
        <v>35583</v>
      </c>
      <c r="E118" s="91" t="s">
        <v>614</v>
      </c>
      <c r="F118" s="91" t="s">
        <v>490</v>
      </c>
      <c r="G118" s="94">
        <v>1984.44</v>
      </c>
      <c r="H118" s="94">
        <v>0</v>
      </c>
      <c r="I118" s="94" t="s">
        <v>615</v>
      </c>
      <c r="J118" s="94">
        <v>0</v>
      </c>
      <c r="K118" s="94">
        <v>0</v>
      </c>
      <c r="L118" s="94">
        <v>0</v>
      </c>
      <c r="M118" s="94">
        <v>0</v>
      </c>
      <c r="N118" s="94">
        <v>0</v>
      </c>
      <c r="O118" s="94">
        <v>0</v>
      </c>
      <c r="P118" s="94">
        <v>0</v>
      </c>
      <c r="Q118" s="94">
        <v>0</v>
      </c>
      <c r="R118" s="94">
        <v>0</v>
      </c>
      <c r="S118" s="49">
        <f>SUM(G118:H118)</f>
        <v>1984.44</v>
      </c>
      <c r="T118" s="49">
        <f>SUM(J118:R118)</f>
        <v>0</v>
      </c>
      <c r="U118" s="47" t="str">
        <f>VLOOKUP(B118,'FOLHA RESUMIDA'!C:I,2,0)</f>
        <v>SAMUEL MAURICIO</v>
      </c>
    </row>
    <row r="119" spans="1:21" ht="15">
      <c r="A119" s="91">
        <v>1</v>
      </c>
      <c r="B119" s="91">
        <v>2122</v>
      </c>
      <c r="C119" s="93" t="s">
        <v>102</v>
      </c>
      <c r="D119" s="92">
        <v>35583</v>
      </c>
      <c r="E119" s="91" t="s">
        <v>614</v>
      </c>
      <c r="F119" s="91" t="s">
        <v>490</v>
      </c>
      <c r="G119" s="94">
        <v>1984.44</v>
      </c>
      <c r="H119" s="94">
        <v>0</v>
      </c>
      <c r="I119" s="94" t="s">
        <v>615</v>
      </c>
      <c r="J119" s="94">
        <v>0</v>
      </c>
      <c r="K119" s="94">
        <v>0</v>
      </c>
      <c r="L119" s="94">
        <v>0</v>
      </c>
      <c r="M119" s="94">
        <v>0</v>
      </c>
      <c r="N119" s="94">
        <v>0</v>
      </c>
      <c r="O119" s="94">
        <v>0</v>
      </c>
      <c r="P119" s="94">
        <v>0</v>
      </c>
      <c r="Q119" s="94">
        <v>0</v>
      </c>
      <c r="R119" s="94">
        <v>0</v>
      </c>
      <c r="S119" s="49">
        <f>SUM(G119:H119)</f>
        <v>1984.44</v>
      </c>
      <c r="T119" s="49">
        <f>SUM(J119:R119)</f>
        <v>0</v>
      </c>
      <c r="U119" s="47" t="str">
        <f>VLOOKUP(B119,'FOLHA RESUMIDA'!C:I,2,0)</f>
        <v>JOSE MARIO MACHADO G  LINS</v>
      </c>
    </row>
    <row r="120" spans="1:21" ht="15">
      <c r="A120" s="91">
        <v>10</v>
      </c>
      <c r="B120" s="91">
        <v>2124</v>
      </c>
      <c r="C120" s="93" t="s">
        <v>406</v>
      </c>
      <c r="D120" s="92">
        <v>35597</v>
      </c>
      <c r="E120" s="91" t="s">
        <v>614</v>
      </c>
      <c r="F120" s="91" t="s">
        <v>487</v>
      </c>
      <c r="G120" s="94">
        <v>2804.08</v>
      </c>
      <c r="H120" s="94">
        <v>0</v>
      </c>
      <c r="I120" s="94" t="s">
        <v>615</v>
      </c>
      <c r="J120" s="94">
        <v>0</v>
      </c>
      <c r="K120" s="94">
        <v>0</v>
      </c>
      <c r="L120" s="94">
        <v>0</v>
      </c>
      <c r="M120" s="94">
        <v>0</v>
      </c>
      <c r="N120" s="94">
        <v>0</v>
      </c>
      <c r="O120" s="94">
        <v>0</v>
      </c>
      <c r="P120" s="94">
        <v>0</v>
      </c>
      <c r="Q120" s="94">
        <v>0</v>
      </c>
      <c r="R120" s="94">
        <v>0</v>
      </c>
      <c r="S120" s="49">
        <f>SUM(G120:H120)</f>
        <v>2804.08</v>
      </c>
      <c r="T120" s="49">
        <f>SUM(J120:R120)</f>
        <v>0</v>
      </c>
      <c r="U120" s="47" t="str">
        <f>VLOOKUP(B120,'FOLHA RESUMIDA'!C:I,2,0)</f>
        <v>JOSE ALVES FIGUEIREDO FILHO</v>
      </c>
    </row>
    <row r="121" spans="1:21" ht="15">
      <c r="A121" s="91">
        <v>1</v>
      </c>
      <c r="B121" s="91">
        <v>2125</v>
      </c>
      <c r="C121" s="93" t="s">
        <v>103</v>
      </c>
      <c r="D121" s="92">
        <v>35613</v>
      </c>
      <c r="E121" s="91" t="s">
        <v>614</v>
      </c>
      <c r="F121" s="91" t="s">
        <v>485</v>
      </c>
      <c r="G121" s="94">
        <v>3091.49</v>
      </c>
      <c r="H121" s="94">
        <v>0</v>
      </c>
      <c r="I121" s="94" t="s">
        <v>615</v>
      </c>
      <c r="J121" s="94">
        <v>822.38</v>
      </c>
      <c r="K121" s="94">
        <v>0</v>
      </c>
      <c r="L121" s="94">
        <v>0</v>
      </c>
      <c r="M121" s="94">
        <v>0</v>
      </c>
      <c r="N121" s="94">
        <v>0</v>
      </c>
      <c r="O121" s="94">
        <v>0</v>
      </c>
      <c r="P121" s="94">
        <v>0</v>
      </c>
      <c r="Q121" s="94">
        <v>0</v>
      </c>
      <c r="R121" s="94">
        <v>0</v>
      </c>
      <c r="S121" s="49">
        <f>SUM(G121:H121)</f>
        <v>3091.49</v>
      </c>
      <c r="T121" s="49">
        <f>SUM(J121:R121)</f>
        <v>822.38</v>
      </c>
      <c r="U121" s="47" t="str">
        <f>VLOOKUP(B121,'FOLHA RESUMIDA'!C:I,2,0)</f>
        <v>GILMAR GALVAO SANTANA</v>
      </c>
    </row>
    <row r="122" spans="1:21" ht="15">
      <c r="A122" s="91">
        <v>1</v>
      </c>
      <c r="B122" s="91">
        <v>2126</v>
      </c>
      <c r="C122" s="93" t="s">
        <v>104</v>
      </c>
      <c r="D122" s="92">
        <v>35613</v>
      </c>
      <c r="E122" s="91" t="s">
        <v>614</v>
      </c>
      <c r="F122" s="91" t="s">
        <v>485</v>
      </c>
      <c r="G122" s="94">
        <v>3091.49</v>
      </c>
      <c r="H122" s="94">
        <v>0</v>
      </c>
      <c r="I122" s="94" t="s">
        <v>615</v>
      </c>
      <c r="J122" s="94">
        <v>0</v>
      </c>
      <c r="K122" s="94">
        <v>0</v>
      </c>
      <c r="L122" s="94">
        <v>0</v>
      </c>
      <c r="M122" s="94">
        <v>0</v>
      </c>
      <c r="N122" s="94">
        <v>0</v>
      </c>
      <c r="O122" s="94">
        <v>0</v>
      </c>
      <c r="P122" s="94">
        <v>0</v>
      </c>
      <c r="Q122" s="94">
        <v>0</v>
      </c>
      <c r="R122" s="94">
        <v>0</v>
      </c>
      <c r="S122" s="49">
        <f>SUM(G122:H122)</f>
        <v>3091.49</v>
      </c>
      <c r="T122" s="49">
        <f>SUM(J122:R122)</f>
        <v>0</v>
      </c>
      <c r="U122" s="47" t="str">
        <f>VLOOKUP(B122,'FOLHA RESUMIDA'!C:I,2,0)</f>
        <v>JAFFE JOSE LIMA XAVIER</v>
      </c>
    </row>
    <row r="123" spans="1:21" ht="15">
      <c r="A123" s="91">
        <v>1</v>
      </c>
      <c r="B123" s="91">
        <v>2128</v>
      </c>
      <c r="C123" s="93" t="s">
        <v>105</v>
      </c>
      <c r="D123" s="92">
        <v>35626</v>
      </c>
      <c r="E123" s="91" t="s">
        <v>614</v>
      </c>
      <c r="F123" s="91" t="s">
        <v>485</v>
      </c>
      <c r="G123" s="94">
        <v>1639.49</v>
      </c>
      <c r="H123" s="94">
        <v>6849.39</v>
      </c>
      <c r="I123" s="94" t="s">
        <v>615</v>
      </c>
      <c r="J123" s="94">
        <v>0</v>
      </c>
      <c r="K123" s="94">
        <v>0</v>
      </c>
      <c r="L123" s="94">
        <v>0</v>
      </c>
      <c r="M123" s="94">
        <v>0</v>
      </c>
      <c r="N123" s="94">
        <v>0</v>
      </c>
      <c r="O123" s="94">
        <v>0</v>
      </c>
      <c r="P123" s="94">
        <v>0</v>
      </c>
      <c r="Q123" s="94">
        <v>0</v>
      </c>
      <c r="R123" s="94">
        <v>0</v>
      </c>
      <c r="S123" s="49">
        <f>SUM(G123:H123)</f>
        <v>8488.880000000001</v>
      </c>
      <c r="T123" s="49">
        <f>SUM(J123:R123)</f>
        <v>0</v>
      </c>
      <c r="U123" s="47" t="str">
        <f>VLOOKUP(B123,'FOLHA RESUMIDA'!C:I,2,0)</f>
        <v>JORGE DA SILVA LIMA</v>
      </c>
    </row>
    <row r="124" spans="1:21" ht="15">
      <c r="A124" s="91">
        <v>1</v>
      </c>
      <c r="B124" s="91">
        <v>2129</v>
      </c>
      <c r="C124" s="93" t="s">
        <v>106</v>
      </c>
      <c r="D124" s="92">
        <v>35626</v>
      </c>
      <c r="E124" s="91" t="s">
        <v>614</v>
      </c>
      <c r="F124" s="91" t="s">
        <v>570</v>
      </c>
      <c r="G124" s="94">
        <v>1799.95</v>
      </c>
      <c r="H124" s="94">
        <v>0</v>
      </c>
      <c r="I124" s="94" t="s">
        <v>615</v>
      </c>
      <c r="J124" s="94">
        <v>0</v>
      </c>
      <c r="K124" s="94">
        <v>0</v>
      </c>
      <c r="L124" s="94">
        <v>0</v>
      </c>
      <c r="M124" s="94">
        <v>0</v>
      </c>
      <c r="N124" s="94">
        <v>0</v>
      </c>
      <c r="O124" s="94">
        <v>0</v>
      </c>
      <c r="P124" s="94">
        <v>0</v>
      </c>
      <c r="Q124" s="94">
        <v>0</v>
      </c>
      <c r="R124" s="94">
        <v>0</v>
      </c>
      <c r="S124" s="49">
        <f>SUM(G124:H124)</f>
        <v>1799.95</v>
      </c>
      <c r="T124" s="49">
        <f>SUM(J124:R124)</f>
        <v>0</v>
      </c>
      <c r="U124" s="47" t="str">
        <f>VLOOKUP(B124,'FOLHA RESUMIDA'!C:I,2,0)</f>
        <v>RICARDO JORGE XAVIER</v>
      </c>
    </row>
    <row r="125" spans="1:21" ht="15">
      <c r="A125" s="91">
        <v>1</v>
      </c>
      <c r="B125" s="91">
        <v>2130</v>
      </c>
      <c r="C125" s="93" t="s">
        <v>107</v>
      </c>
      <c r="D125" s="92">
        <v>35626</v>
      </c>
      <c r="E125" s="91" t="s">
        <v>614</v>
      </c>
      <c r="F125" s="91" t="s">
        <v>569</v>
      </c>
      <c r="G125" s="94">
        <v>1799.95</v>
      </c>
      <c r="H125" s="94">
        <v>0</v>
      </c>
      <c r="I125" s="94" t="s">
        <v>615</v>
      </c>
      <c r="J125" s="94">
        <v>0</v>
      </c>
      <c r="K125" s="94">
        <v>0</v>
      </c>
      <c r="L125" s="94">
        <v>0</v>
      </c>
      <c r="M125" s="94">
        <v>0</v>
      </c>
      <c r="N125" s="94">
        <v>0</v>
      </c>
      <c r="O125" s="94">
        <v>0</v>
      </c>
      <c r="P125" s="94">
        <v>0</v>
      </c>
      <c r="Q125" s="94">
        <v>0</v>
      </c>
      <c r="R125" s="94">
        <v>0</v>
      </c>
      <c r="S125" s="49">
        <f>SUM(G125:H125)</f>
        <v>1799.95</v>
      </c>
      <c r="T125" s="49">
        <f>SUM(J125:R125)</f>
        <v>0</v>
      </c>
      <c r="U125" s="47" t="str">
        <f>VLOOKUP(B125,'FOLHA RESUMIDA'!C:I,2,0)</f>
        <v>HELVIO MOZART MONTENEGRO</v>
      </c>
    </row>
    <row r="126" spans="1:21" ht="15">
      <c r="A126" s="91">
        <v>1</v>
      </c>
      <c r="B126" s="91">
        <v>2131</v>
      </c>
      <c r="C126" s="93" t="s">
        <v>108</v>
      </c>
      <c r="D126" s="92">
        <v>35626</v>
      </c>
      <c r="E126" s="91" t="s">
        <v>614</v>
      </c>
      <c r="F126" s="91" t="s">
        <v>485</v>
      </c>
      <c r="G126" s="94">
        <v>2804.08</v>
      </c>
      <c r="H126" s="94">
        <v>0</v>
      </c>
      <c r="I126" s="94" t="s">
        <v>615</v>
      </c>
      <c r="J126" s="94">
        <v>0</v>
      </c>
      <c r="K126" s="94">
        <v>0</v>
      </c>
      <c r="L126" s="94">
        <v>0</v>
      </c>
      <c r="M126" s="94">
        <v>0</v>
      </c>
      <c r="N126" s="94">
        <v>0</v>
      </c>
      <c r="O126" s="94">
        <v>0</v>
      </c>
      <c r="P126" s="94">
        <v>0</v>
      </c>
      <c r="Q126" s="94">
        <v>0</v>
      </c>
      <c r="R126" s="94">
        <v>0</v>
      </c>
      <c r="S126" s="49">
        <f>SUM(G126:H126)</f>
        <v>2804.08</v>
      </c>
      <c r="T126" s="49">
        <f>SUM(J126:R126)</f>
        <v>0</v>
      </c>
      <c r="U126" s="47" t="str">
        <f>VLOOKUP(B126,'FOLHA RESUMIDA'!C:I,2,0)</f>
        <v>ALEXANDRE BARBOSA DA SILVA</v>
      </c>
    </row>
    <row r="127" spans="1:21" ht="15">
      <c r="A127" s="91">
        <v>1</v>
      </c>
      <c r="B127" s="91">
        <v>2134</v>
      </c>
      <c r="C127" s="93" t="s">
        <v>109</v>
      </c>
      <c r="D127" s="92">
        <v>35628</v>
      </c>
      <c r="E127" s="91" t="s">
        <v>614</v>
      </c>
      <c r="F127" s="91" t="s">
        <v>485</v>
      </c>
      <c r="G127" s="94">
        <v>3091.49</v>
      </c>
      <c r="H127" s="94">
        <v>0</v>
      </c>
      <c r="I127" s="94" t="s">
        <v>615</v>
      </c>
      <c r="J127" s="94">
        <v>0</v>
      </c>
      <c r="K127" s="94">
        <v>0</v>
      </c>
      <c r="L127" s="94">
        <v>0</v>
      </c>
      <c r="M127" s="94">
        <v>0</v>
      </c>
      <c r="N127" s="94">
        <v>0</v>
      </c>
      <c r="O127" s="94">
        <v>0</v>
      </c>
      <c r="P127" s="94">
        <v>0</v>
      </c>
      <c r="Q127" s="94">
        <v>0</v>
      </c>
      <c r="R127" s="94">
        <v>0</v>
      </c>
      <c r="S127" s="49">
        <f>SUM(G127:H127)</f>
        <v>3091.49</v>
      </c>
      <c r="T127" s="49">
        <f>SUM(J127:R127)</f>
        <v>0</v>
      </c>
      <c r="U127" s="47" t="str">
        <f>VLOOKUP(B127,'FOLHA RESUMIDA'!C:I,2,0)</f>
        <v>ROSIVALDO SATIRO DOS SANTOS</v>
      </c>
    </row>
    <row r="128" spans="1:21" ht="15">
      <c r="A128" s="91">
        <v>1</v>
      </c>
      <c r="B128" s="91">
        <v>2136</v>
      </c>
      <c r="C128" s="93" t="s">
        <v>110</v>
      </c>
      <c r="D128" s="92">
        <v>35643</v>
      </c>
      <c r="E128" s="91" t="s">
        <v>614</v>
      </c>
      <c r="F128" s="91" t="s">
        <v>482</v>
      </c>
      <c r="G128" s="94">
        <v>1807.52</v>
      </c>
      <c r="H128" s="94">
        <v>0</v>
      </c>
      <c r="I128" s="94" t="s">
        <v>615</v>
      </c>
      <c r="J128" s="94">
        <v>822.38</v>
      </c>
      <c r="K128" s="94">
        <v>0</v>
      </c>
      <c r="L128" s="94">
        <v>0</v>
      </c>
      <c r="M128" s="94">
        <v>0</v>
      </c>
      <c r="N128" s="94">
        <v>0</v>
      </c>
      <c r="O128" s="94">
        <v>0</v>
      </c>
      <c r="P128" s="94">
        <v>0</v>
      </c>
      <c r="Q128" s="94">
        <v>0</v>
      </c>
      <c r="R128" s="94">
        <v>0</v>
      </c>
      <c r="S128" s="49">
        <f>SUM(G128:H128)</f>
        <v>1807.52</v>
      </c>
      <c r="T128" s="49">
        <f>SUM(J128:R128)</f>
        <v>822.38</v>
      </c>
      <c r="U128" s="47" t="str">
        <f>VLOOKUP(B128,'FOLHA RESUMIDA'!C:I,2,0)</f>
        <v>GESIEL DAVID DE CASTRO</v>
      </c>
    </row>
    <row r="129" spans="1:21" ht="15">
      <c r="A129" s="91">
        <v>1</v>
      </c>
      <c r="B129" s="91">
        <v>2137</v>
      </c>
      <c r="C129" s="93" t="s">
        <v>111</v>
      </c>
      <c r="D129" s="92">
        <v>35643</v>
      </c>
      <c r="E129" s="91" t="s">
        <v>614</v>
      </c>
      <c r="F129" s="91" t="s">
        <v>491</v>
      </c>
      <c r="G129" s="94">
        <v>5356.31</v>
      </c>
      <c r="H129" s="94">
        <v>2397.5500000000002</v>
      </c>
      <c r="I129" s="94" t="s">
        <v>615</v>
      </c>
      <c r="J129" s="94">
        <v>0</v>
      </c>
      <c r="K129" s="94">
        <v>0</v>
      </c>
      <c r="L129" s="94">
        <v>0</v>
      </c>
      <c r="M129" s="94">
        <v>0</v>
      </c>
      <c r="N129" s="94">
        <v>0</v>
      </c>
      <c r="O129" s="94">
        <v>0</v>
      </c>
      <c r="P129" s="94">
        <v>0</v>
      </c>
      <c r="Q129" s="94">
        <v>0</v>
      </c>
      <c r="R129" s="94">
        <v>0</v>
      </c>
      <c r="S129" s="49">
        <f>SUM(G129:H129)</f>
        <v>7753.8600000000006</v>
      </c>
      <c r="T129" s="49">
        <f>SUM(J129:R129)</f>
        <v>0</v>
      </c>
      <c r="U129" s="47" t="str">
        <f>VLOOKUP(B129,'FOLHA RESUMIDA'!C:I,2,0)</f>
        <v>FRANCISCO DE ASSIS DE OLIVEIRA</v>
      </c>
    </row>
    <row r="130" spans="1:21" ht="15">
      <c r="A130" s="91">
        <v>1</v>
      </c>
      <c r="B130" s="91">
        <v>2140</v>
      </c>
      <c r="C130" s="93" t="s">
        <v>112</v>
      </c>
      <c r="D130" s="92">
        <v>35643</v>
      </c>
      <c r="E130" s="91" t="s">
        <v>614</v>
      </c>
      <c r="F130" s="91" t="s">
        <v>560</v>
      </c>
      <c r="G130" s="94">
        <v>3232.49</v>
      </c>
      <c r="H130" s="94">
        <v>1991.91</v>
      </c>
      <c r="I130" s="94" t="s">
        <v>615</v>
      </c>
      <c r="J130" s="94">
        <v>0</v>
      </c>
      <c r="K130" s="94">
        <v>0</v>
      </c>
      <c r="L130" s="94">
        <v>0</v>
      </c>
      <c r="M130" s="94">
        <v>0</v>
      </c>
      <c r="N130" s="94">
        <v>0</v>
      </c>
      <c r="O130" s="94">
        <v>0</v>
      </c>
      <c r="P130" s="94">
        <v>0</v>
      </c>
      <c r="Q130" s="94">
        <v>0</v>
      </c>
      <c r="R130" s="94">
        <v>0</v>
      </c>
      <c r="S130" s="49">
        <f>SUM(G130:H130)</f>
        <v>5224.3999999999996</v>
      </c>
      <c r="T130" s="49">
        <f>SUM(J130:R130)</f>
        <v>0</v>
      </c>
      <c r="U130" s="47" t="str">
        <f>VLOOKUP(B130,'FOLHA RESUMIDA'!C:I,2,0)</f>
        <v>LUCIENE PEREIRA DE A NASCIMENT</v>
      </c>
    </row>
    <row r="131" spans="1:21" ht="15">
      <c r="A131" s="91">
        <v>1</v>
      </c>
      <c r="B131" s="91">
        <v>2142</v>
      </c>
      <c r="C131" s="93" t="s">
        <v>113</v>
      </c>
      <c r="D131" s="92">
        <v>35765</v>
      </c>
      <c r="E131" s="91" t="s">
        <v>614</v>
      </c>
      <c r="F131" s="91" t="s">
        <v>560</v>
      </c>
      <c r="G131" s="94">
        <v>3929.12</v>
      </c>
      <c r="H131" s="94">
        <v>1044.95</v>
      </c>
      <c r="I131" s="94" t="s">
        <v>615</v>
      </c>
      <c r="J131" s="94">
        <v>0</v>
      </c>
      <c r="K131" s="94">
        <v>0</v>
      </c>
      <c r="L131" s="94">
        <v>0</v>
      </c>
      <c r="M131" s="94">
        <v>0</v>
      </c>
      <c r="N131" s="94">
        <v>0</v>
      </c>
      <c r="O131" s="94">
        <v>0</v>
      </c>
      <c r="P131" s="94">
        <v>0</v>
      </c>
      <c r="Q131" s="94">
        <v>0</v>
      </c>
      <c r="R131" s="94">
        <v>0</v>
      </c>
      <c r="S131" s="49">
        <f>SUM(G131:H131)</f>
        <v>4974.07</v>
      </c>
      <c r="T131" s="49">
        <f>SUM(J131:R131)</f>
        <v>0</v>
      </c>
      <c r="U131" s="47" t="str">
        <f>VLOOKUP(B131,'FOLHA RESUMIDA'!C:I,2,0)</f>
        <v>LAERCIO LUIZ SANTOS A  ASSIS</v>
      </c>
    </row>
    <row r="132" spans="1:21" ht="15">
      <c r="A132" s="91">
        <v>1</v>
      </c>
      <c r="B132" s="91">
        <v>2143</v>
      </c>
      <c r="C132" s="93" t="s">
        <v>114</v>
      </c>
      <c r="D132" s="92">
        <v>35765</v>
      </c>
      <c r="E132" s="91" t="s">
        <v>614</v>
      </c>
      <c r="F132" s="91" t="s">
        <v>485</v>
      </c>
      <c r="G132" s="94">
        <v>1807.52</v>
      </c>
      <c r="H132" s="94">
        <v>0</v>
      </c>
      <c r="I132" s="94" t="s">
        <v>615</v>
      </c>
      <c r="J132" s="94">
        <v>0</v>
      </c>
      <c r="K132" s="94">
        <v>0</v>
      </c>
      <c r="L132" s="94">
        <v>0</v>
      </c>
      <c r="M132" s="94">
        <v>0</v>
      </c>
      <c r="N132" s="94">
        <v>0</v>
      </c>
      <c r="O132" s="94">
        <v>0</v>
      </c>
      <c r="P132" s="94">
        <v>0</v>
      </c>
      <c r="Q132" s="94">
        <v>0</v>
      </c>
      <c r="R132" s="94">
        <v>0</v>
      </c>
      <c r="S132" s="49">
        <f>SUM(G132:H132)</f>
        <v>1807.52</v>
      </c>
      <c r="T132" s="49">
        <f>SUM(J132:R132)</f>
        <v>0</v>
      </c>
      <c r="U132" s="47" t="str">
        <f>VLOOKUP(B132,'FOLHA RESUMIDA'!C:I,2,0)</f>
        <v>RUBEM JOSE DOS S DE PAULA</v>
      </c>
    </row>
    <row r="133" spans="1:21" ht="15">
      <c r="A133" s="91">
        <v>1</v>
      </c>
      <c r="B133" s="91">
        <v>2145</v>
      </c>
      <c r="C133" s="93" t="s">
        <v>115</v>
      </c>
      <c r="D133" s="92">
        <v>35765</v>
      </c>
      <c r="E133" s="91" t="s">
        <v>614</v>
      </c>
      <c r="F133" s="91" t="s">
        <v>485</v>
      </c>
      <c r="G133" s="94">
        <v>3091.49</v>
      </c>
      <c r="H133" s="94">
        <v>0</v>
      </c>
      <c r="I133" s="94" t="s">
        <v>615</v>
      </c>
      <c r="J133" s="94">
        <v>0</v>
      </c>
      <c r="K133" s="94">
        <v>0</v>
      </c>
      <c r="L133" s="94">
        <v>0</v>
      </c>
      <c r="M133" s="94">
        <v>0</v>
      </c>
      <c r="N133" s="94">
        <v>0</v>
      </c>
      <c r="O133" s="94">
        <v>0</v>
      </c>
      <c r="P133" s="94">
        <v>0</v>
      </c>
      <c r="Q133" s="94">
        <v>0</v>
      </c>
      <c r="R133" s="94">
        <v>0</v>
      </c>
      <c r="S133" s="49">
        <f>SUM(G133:H133)</f>
        <v>3091.49</v>
      </c>
      <c r="T133" s="49">
        <f>SUM(J133:R133)</f>
        <v>0</v>
      </c>
      <c r="U133" s="47" t="str">
        <f>VLOOKUP(B133,'FOLHA RESUMIDA'!C:I,2,0)</f>
        <v>EVERALDO DA SILVA CABRAL</v>
      </c>
    </row>
    <row r="134" spans="1:21" ht="15">
      <c r="A134" s="91">
        <v>1</v>
      </c>
      <c r="B134" s="91">
        <v>2146</v>
      </c>
      <c r="C134" s="93" t="s">
        <v>116</v>
      </c>
      <c r="D134" s="92">
        <v>35765</v>
      </c>
      <c r="E134" s="91" t="s">
        <v>614</v>
      </c>
      <c r="F134" s="91" t="s">
        <v>485</v>
      </c>
      <c r="G134" s="94">
        <v>2670.52</v>
      </c>
      <c r="H134" s="94">
        <v>0</v>
      </c>
      <c r="I134" s="94" t="s">
        <v>615</v>
      </c>
      <c r="J134" s="94">
        <v>0</v>
      </c>
      <c r="K134" s="94">
        <v>0</v>
      </c>
      <c r="L134" s="94">
        <v>0</v>
      </c>
      <c r="M134" s="94">
        <v>0</v>
      </c>
      <c r="N134" s="94">
        <v>0</v>
      </c>
      <c r="O134" s="94">
        <v>0</v>
      </c>
      <c r="P134" s="94">
        <v>0</v>
      </c>
      <c r="Q134" s="94">
        <v>0</v>
      </c>
      <c r="R134" s="94">
        <v>0</v>
      </c>
      <c r="S134" s="49">
        <f>SUM(G134:H134)</f>
        <v>2670.52</v>
      </c>
      <c r="T134" s="49">
        <f>SUM(J134:R134)</f>
        <v>0</v>
      </c>
      <c r="U134" s="47" t="str">
        <f>VLOOKUP(B134,'FOLHA RESUMIDA'!C:I,2,0)</f>
        <v>ROGERIO BARROS DOS SANTOS</v>
      </c>
    </row>
    <row r="135" spans="1:21" ht="15">
      <c r="A135" s="91">
        <v>1</v>
      </c>
      <c r="B135" s="91">
        <v>2149</v>
      </c>
      <c r="C135" s="93" t="s">
        <v>117</v>
      </c>
      <c r="D135" s="92">
        <v>35765</v>
      </c>
      <c r="E135" s="91" t="s">
        <v>614</v>
      </c>
      <c r="F135" s="91" t="s">
        <v>485</v>
      </c>
      <c r="G135" s="94">
        <v>2670.52</v>
      </c>
      <c r="H135" s="94">
        <v>0</v>
      </c>
      <c r="I135" s="94" t="s">
        <v>615</v>
      </c>
      <c r="J135" s="94">
        <v>0</v>
      </c>
      <c r="K135" s="94">
        <v>0</v>
      </c>
      <c r="L135" s="94">
        <v>0</v>
      </c>
      <c r="M135" s="94">
        <v>0</v>
      </c>
      <c r="N135" s="94">
        <v>0</v>
      </c>
      <c r="O135" s="94">
        <v>0</v>
      </c>
      <c r="P135" s="94">
        <v>0</v>
      </c>
      <c r="Q135" s="94">
        <v>0</v>
      </c>
      <c r="R135" s="94">
        <v>0</v>
      </c>
      <c r="S135" s="49">
        <f>SUM(G135:H135)</f>
        <v>2670.52</v>
      </c>
      <c r="T135" s="49">
        <f>SUM(J135:R135)</f>
        <v>0</v>
      </c>
      <c r="U135" s="47" t="str">
        <f>VLOOKUP(B135,'FOLHA RESUMIDA'!C:I,2,0)</f>
        <v>CARLOS AUGUSTO O  DA SILVA</v>
      </c>
    </row>
    <row r="136" spans="1:21" ht="15">
      <c r="A136" s="91">
        <v>16</v>
      </c>
      <c r="B136" s="91">
        <v>2151</v>
      </c>
      <c r="C136" s="93" t="s">
        <v>118</v>
      </c>
      <c r="D136" s="92">
        <v>35765</v>
      </c>
      <c r="E136" s="91" t="s">
        <v>614</v>
      </c>
      <c r="F136" s="91" t="s">
        <v>560</v>
      </c>
      <c r="G136" s="94">
        <v>1799.95</v>
      </c>
      <c r="H136" s="94">
        <v>985.8</v>
      </c>
      <c r="I136" s="94" t="s">
        <v>615</v>
      </c>
      <c r="J136" s="94">
        <v>0</v>
      </c>
      <c r="K136" s="94">
        <v>0</v>
      </c>
      <c r="L136" s="94">
        <v>0</v>
      </c>
      <c r="M136" s="94">
        <v>0</v>
      </c>
      <c r="N136" s="94">
        <v>0</v>
      </c>
      <c r="O136" s="94">
        <v>0</v>
      </c>
      <c r="P136" s="94">
        <v>0</v>
      </c>
      <c r="Q136" s="94">
        <v>0</v>
      </c>
      <c r="R136" s="94">
        <v>0</v>
      </c>
      <c r="S136" s="49">
        <f>SUM(G136:H136)</f>
        <v>2785.75</v>
      </c>
      <c r="T136" s="49">
        <f>SUM(J136:R136)</f>
        <v>0</v>
      </c>
      <c r="U136" s="47" t="str">
        <f>VLOOKUP(B136,'FOLHA RESUMIDA'!C:I,2,0)</f>
        <v>JUREMA MARIA BONGALHARDO</v>
      </c>
    </row>
    <row r="137" spans="1:21" ht="15">
      <c r="A137" s="91">
        <v>1</v>
      </c>
      <c r="B137" s="91">
        <v>2153</v>
      </c>
      <c r="C137" s="93" t="s">
        <v>119</v>
      </c>
      <c r="D137" s="92">
        <v>35765</v>
      </c>
      <c r="E137" s="91" t="s">
        <v>614</v>
      </c>
      <c r="F137" s="91" t="s">
        <v>485</v>
      </c>
      <c r="G137" s="94">
        <v>3246.07</v>
      </c>
      <c r="H137" s="94">
        <v>0</v>
      </c>
      <c r="I137" s="94" t="s">
        <v>615</v>
      </c>
      <c r="J137" s="94">
        <v>0</v>
      </c>
      <c r="K137" s="94">
        <v>0</v>
      </c>
      <c r="L137" s="94">
        <v>0</v>
      </c>
      <c r="M137" s="94">
        <v>0</v>
      </c>
      <c r="N137" s="94">
        <v>0</v>
      </c>
      <c r="O137" s="94">
        <v>0</v>
      </c>
      <c r="P137" s="94">
        <v>0</v>
      </c>
      <c r="Q137" s="94">
        <v>0</v>
      </c>
      <c r="R137" s="94">
        <v>0</v>
      </c>
      <c r="S137" s="49">
        <f>SUM(G137:H137)</f>
        <v>3246.07</v>
      </c>
      <c r="T137" s="49">
        <f>SUM(J137:R137)</f>
        <v>0</v>
      </c>
      <c r="U137" s="47" t="str">
        <f>VLOOKUP(B137,'FOLHA RESUMIDA'!C:I,2,0)</f>
        <v>SERGIO PEREIRA DA COSTA</v>
      </c>
    </row>
    <row r="138" spans="1:21" ht="15">
      <c r="A138" s="91">
        <v>1</v>
      </c>
      <c r="B138" s="91">
        <v>2156</v>
      </c>
      <c r="C138" s="93" t="s">
        <v>120</v>
      </c>
      <c r="D138" s="92">
        <v>35800</v>
      </c>
      <c r="E138" s="91" t="s">
        <v>614</v>
      </c>
      <c r="F138" s="91" t="s">
        <v>561</v>
      </c>
      <c r="G138" s="94">
        <v>3078.55</v>
      </c>
      <c r="H138" s="94">
        <v>0</v>
      </c>
      <c r="I138" s="94" t="s">
        <v>615</v>
      </c>
      <c r="J138" s="94">
        <v>0</v>
      </c>
      <c r="K138" s="94">
        <v>0</v>
      </c>
      <c r="L138" s="94">
        <v>0</v>
      </c>
      <c r="M138" s="94">
        <v>0</v>
      </c>
      <c r="N138" s="94">
        <v>0</v>
      </c>
      <c r="O138" s="94">
        <v>0</v>
      </c>
      <c r="P138" s="94">
        <v>0</v>
      </c>
      <c r="Q138" s="94">
        <v>0</v>
      </c>
      <c r="R138" s="94">
        <v>0</v>
      </c>
      <c r="S138" s="49">
        <f>SUM(G138:H138)</f>
        <v>3078.55</v>
      </c>
      <c r="T138" s="49">
        <f>SUM(J138:R138)</f>
        <v>0</v>
      </c>
      <c r="U138" s="47" t="str">
        <f>VLOOKUP(B138,'FOLHA RESUMIDA'!C:I,2,0)</f>
        <v>EDLEUSA LUCIA BATISTA DA SILVA</v>
      </c>
    </row>
    <row r="139" spans="1:21" ht="15">
      <c r="A139" s="91">
        <v>1</v>
      </c>
      <c r="B139" s="91">
        <v>2159</v>
      </c>
      <c r="C139" s="93" t="s">
        <v>121</v>
      </c>
      <c r="D139" s="92">
        <v>35836</v>
      </c>
      <c r="E139" s="91" t="s">
        <v>614</v>
      </c>
      <c r="F139" s="91" t="s">
        <v>561</v>
      </c>
      <c r="G139" s="94">
        <v>3078.55</v>
      </c>
      <c r="H139" s="94">
        <v>2682.42</v>
      </c>
      <c r="I139" s="94" t="s">
        <v>615</v>
      </c>
      <c r="J139" s="94">
        <v>0</v>
      </c>
      <c r="K139" s="94">
        <v>0</v>
      </c>
      <c r="L139" s="94">
        <v>0</v>
      </c>
      <c r="M139" s="94">
        <v>0</v>
      </c>
      <c r="N139" s="94">
        <v>0</v>
      </c>
      <c r="O139" s="94">
        <v>0</v>
      </c>
      <c r="P139" s="94">
        <v>0</v>
      </c>
      <c r="Q139" s="94">
        <v>0</v>
      </c>
      <c r="R139" s="94">
        <v>0</v>
      </c>
      <c r="S139" s="49">
        <f>SUM(G139:H139)</f>
        <v>5760.97</v>
      </c>
      <c r="T139" s="49">
        <f>SUM(J139:R139)</f>
        <v>0</v>
      </c>
      <c r="U139" s="47" t="str">
        <f>VLOOKUP(B139,'FOLHA RESUMIDA'!C:I,2,0)</f>
        <v>FREDERICO JOSE C  DA NOBREGA</v>
      </c>
    </row>
    <row r="140" spans="1:21" ht="15">
      <c r="A140" s="91">
        <v>1</v>
      </c>
      <c r="B140" s="91">
        <v>2161</v>
      </c>
      <c r="C140" s="93" t="s">
        <v>122</v>
      </c>
      <c r="D140" s="92">
        <v>35836</v>
      </c>
      <c r="E140" s="91" t="s">
        <v>614</v>
      </c>
      <c r="F140" s="91" t="s">
        <v>560</v>
      </c>
      <c r="G140" s="94">
        <v>3232.49</v>
      </c>
      <c r="H140" s="94">
        <v>1044.95</v>
      </c>
      <c r="I140" s="94" t="s">
        <v>615</v>
      </c>
      <c r="J140" s="94">
        <v>0</v>
      </c>
      <c r="K140" s="94">
        <v>0</v>
      </c>
      <c r="L140" s="94">
        <v>0</v>
      </c>
      <c r="M140" s="94">
        <v>0</v>
      </c>
      <c r="N140" s="94">
        <v>0</v>
      </c>
      <c r="O140" s="94">
        <v>0</v>
      </c>
      <c r="P140" s="94">
        <v>0</v>
      </c>
      <c r="Q140" s="94">
        <v>0</v>
      </c>
      <c r="R140" s="94">
        <v>0</v>
      </c>
      <c r="S140" s="49">
        <f>SUM(G140:H140)</f>
        <v>4277.4399999999996</v>
      </c>
      <c r="T140" s="49">
        <f>SUM(J140:R140)</f>
        <v>0</v>
      </c>
      <c r="U140" s="47" t="str">
        <f>VLOOKUP(B140,'FOLHA RESUMIDA'!C:I,2,0)</f>
        <v>WLADIMIR MACHADO DO E  SANTO</v>
      </c>
    </row>
    <row r="141" spans="1:21" ht="15">
      <c r="A141" s="91">
        <v>1</v>
      </c>
      <c r="B141" s="91">
        <v>2181</v>
      </c>
      <c r="C141" s="93" t="s">
        <v>123</v>
      </c>
      <c r="D141" s="92">
        <v>36069</v>
      </c>
      <c r="E141" s="91" t="s">
        <v>614</v>
      </c>
      <c r="F141" s="91" t="s">
        <v>494</v>
      </c>
      <c r="G141" s="94">
        <v>8054.32</v>
      </c>
      <c r="H141" s="94">
        <v>2462.5300000000002</v>
      </c>
      <c r="I141" s="94" t="s">
        <v>615</v>
      </c>
      <c r="J141" s="94">
        <v>0</v>
      </c>
      <c r="K141" s="94">
        <v>0</v>
      </c>
      <c r="L141" s="94">
        <v>0</v>
      </c>
      <c r="M141" s="94">
        <v>0</v>
      </c>
      <c r="N141" s="94">
        <v>0</v>
      </c>
      <c r="O141" s="94">
        <v>0</v>
      </c>
      <c r="P141" s="94">
        <v>0</v>
      </c>
      <c r="Q141" s="94">
        <v>0</v>
      </c>
      <c r="R141" s="94">
        <v>0</v>
      </c>
      <c r="S141" s="49">
        <f>SUM(G141:H141)</f>
        <v>10516.85</v>
      </c>
      <c r="T141" s="49">
        <f>SUM(J141:R141)</f>
        <v>0</v>
      </c>
      <c r="U141" s="47" t="str">
        <f>VLOOKUP(B141,'FOLHA RESUMIDA'!C:I,2,0)</f>
        <v>ELCY SILVA DE ARAUJO</v>
      </c>
    </row>
    <row r="142" spans="1:21" ht="15">
      <c r="A142" s="91">
        <v>1</v>
      </c>
      <c r="B142" s="91">
        <v>2330</v>
      </c>
      <c r="C142" s="93" t="s">
        <v>129</v>
      </c>
      <c r="D142" s="92">
        <v>39286</v>
      </c>
      <c r="E142" s="91" t="s">
        <v>614</v>
      </c>
      <c r="F142" s="91" t="s">
        <v>572</v>
      </c>
      <c r="G142" s="94">
        <v>4196.8</v>
      </c>
      <c r="H142" s="94">
        <v>0</v>
      </c>
      <c r="I142" s="94" t="s">
        <v>615</v>
      </c>
      <c r="J142" s="94">
        <v>2312.9499999999998</v>
      </c>
      <c r="K142" s="94">
        <v>0</v>
      </c>
      <c r="L142" s="94">
        <v>0</v>
      </c>
      <c r="M142" s="94">
        <v>0</v>
      </c>
      <c r="N142" s="94">
        <v>0</v>
      </c>
      <c r="O142" s="94">
        <v>0</v>
      </c>
      <c r="P142" s="94">
        <v>0</v>
      </c>
      <c r="Q142" s="94">
        <v>0</v>
      </c>
      <c r="R142" s="94">
        <v>0</v>
      </c>
      <c r="S142" s="49">
        <f>SUM(G142:H142)</f>
        <v>4196.8</v>
      </c>
      <c r="T142" s="49">
        <f>SUM(J142:R142)</f>
        <v>2312.9499999999998</v>
      </c>
      <c r="U142" s="47" t="str">
        <f>VLOOKUP(B142,'FOLHA RESUMIDA'!C:I,2,0)</f>
        <v>ERICK RENAN PEREIRA DE ACIOLI</v>
      </c>
    </row>
    <row r="143" spans="1:21" ht="15">
      <c r="A143" s="91">
        <v>1</v>
      </c>
      <c r="B143" s="91">
        <v>2337</v>
      </c>
      <c r="C143" s="93" t="s">
        <v>130</v>
      </c>
      <c r="D143" s="92">
        <v>39302</v>
      </c>
      <c r="E143" s="91" t="s">
        <v>614</v>
      </c>
      <c r="F143" s="91" t="s">
        <v>494</v>
      </c>
      <c r="G143" s="94">
        <v>5191.91</v>
      </c>
      <c r="H143" s="94">
        <v>0</v>
      </c>
      <c r="I143" s="94" t="s">
        <v>615</v>
      </c>
      <c r="J143" s="94">
        <v>0</v>
      </c>
      <c r="K143" s="94">
        <v>0</v>
      </c>
      <c r="L143" s="94">
        <v>0</v>
      </c>
      <c r="M143" s="94">
        <v>0</v>
      </c>
      <c r="N143" s="94">
        <v>0</v>
      </c>
      <c r="O143" s="94">
        <v>0</v>
      </c>
      <c r="P143" s="94">
        <v>0</v>
      </c>
      <c r="Q143" s="94">
        <v>0</v>
      </c>
      <c r="R143" s="94">
        <v>0</v>
      </c>
      <c r="S143" s="49">
        <f>SUM(G143:H143)</f>
        <v>5191.91</v>
      </c>
      <c r="T143" s="49">
        <f>SUM(J143:R143)</f>
        <v>0</v>
      </c>
      <c r="U143" s="47" t="str">
        <f>VLOOKUP(B143,'FOLHA RESUMIDA'!C:I,2,0)</f>
        <v>FLAVIA PATRICIA M  MEDEIROS</v>
      </c>
    </row>
    <row r="144" spans="1:21" ht="15">
      <c r="A144" s="91">
        <v>1</v>
      </c>
      <c r="B144" s="91">
        <v>2339</v>
      </c>
      <c r="C144" s="93" t="s">
        <v>131</v>
      </c>
      <c r="D144" s="92">
        <v>39302</v>
      </c>
      <c r="E144" s="91" t="s">
        <v>614</v>
      </c>
      <c r="F144" s="91" t="s">
        <v>494</v>
      </c>
      <c r="G144" s="94">
        <v>5191.91</v>
      </c>
      <c r="H144" s="94">
        <v>3402.22</v>
      </c>
      <c r="I144" s="94" t="s">
        <v>615</v>
      </c>
      <c r="J144" s="94">
        <v>0</v>
      </c>
      <c r="K144" s="94">
        <v>0</v>
      </c>
      <c r="L144" s="94">
        <v>0</v>
      </c>
      <c r="M144" s="94">
        <v>0</v>
      </c>
      <c r="N144" s="94">
        <v>0</v>
      </c>
      <c r="O144" s="94">
        <v>0</v>
      </c>
      <c r="P144" s="94">
        <v>0</v>
      </c>
      <c r="Q144" s="94">
        <v>0</v>
      </c>
      <c r="R144" s="94">
        <v>0</v>
      </c>
      <c r="S144" s="49">
        <f>SUM(G144:H144)</f>
        <v>8594.1299999999992</v>
      </c>
      <c r="T144" s="49">
        <f>SUM(J144:R144)</f>
        <v>0</v>
      </c>
      <c r="U144" s="47" t="str">
        <f>VLOOKUP(B144,'FOLHA RESUMIDA'!C:I,2,0)</f>
        <v>DEBORAH BEZERRA MONTEIRO</v>
      </c>
    </row>
    <row r="145" spans="1:21" ht="15">
      <c r="A145" s="91">
        <v>1</v>
      </c>
      <c r="B145" s="91">
        <v>2342</v>
      </c>
      <c r="C145" s="93" t="s">
        <v>132</v>
      </c>
      <c r="D145" s="92">
        <v>39302</v>
      </c>
      <c r="E145" s="91" t="s">
        <v>614</v>
      </c>
      <c r="F145" s="91" t="s">
        <v>494</v>
      </c>
      <c r="G145" s="94">
        <v>5191.91</v>
      </c>
      <c r="H145" s="94">
        <v>0</v>
      </c>
      <c r="I145" s="94" t="s">
        <v>615</v>
      </c>
      <c r="J145" s="94">
        <v>2312.9499999999998</v>
      </c>
      <c r="K145" s="94">
        <v>0</v>
      </c>
      <c r="L145" s="94">
        <v>0</v>
      </c>
      <c r="M145" s="94">
        <v>0</v>
      </c>
      <c r="N145" s="94">
        <v>0</v>
      </c>
      <c r="O145" s="94">
        <v>0</v>
      </c>
      <c r="P145" s="94">
        <v>0</v>
      </c>
      <c r="Q145" s="94">
        <v>0</v>
      </c>
      <c r="R145" s="94">
        <v>0</v>
      </c>
      <c r="S145" s="49">
        <f>SUM(G145:H145)</f>
        <v>5191.91</v>
      </c>
      <c r="T145" s="49">
        <f>SUM(J145:R145)</f>
        <v>2312.9499999999998</v>
      </c>
      <c r="U145" s="47" t="str">
        <f>VLOOKUP(B145,'FOLHA RESUMIDA'!C:I,2,0)</f>
        <v>MARCOS ANDRE CUNHA DE OLIVEIRA</v>
      </c>
    </row>
    <row r="146" spans="1:21" ht="15">
      <c r="A146" s="91">
        <v>1</v>
      </c>
      <c r="B146" s="91">
        <v>2343</v>
      </c>
      <c r="C146" s="93" t="s">
        <v>133</v>
      </c>
      <c r="D146" s="92">
        <v>39302</v>
      </c>
      <c r="E146" s="91" t="s">
        <v>614</v>
      </c>
      <c r="F146" s="91" t="s">
        <v>494</v>
      </c>
      <c r="G146" s="94">
        <v>5191.91</v>
      </c>
      <c r="H146" s="94">
        <v>3402.22</v>
      </c>
      <c r="I146" s="94" t="s">
        <v>615</v>
      </c>
      <c r="J146" s="94">
        <v>0</v>
      </c>
      <c r="K146" s="94">
        <v>0</v>
      </c>
      <c r="L146" s="94">
        <v>0</v>
      </c>
      <c r="M146" s="94">
        <v>0</v>
      </c>
      <c r="N146" s="94">
        <v>0</v>
      </c>
      <c r="O146" s="94">
        <v>0</v>
      </c>
      <c r="P146" s="94">
        <v>0</v>
      </c>
      <c r="Q146" s="94">
        <v>0</v>
      </c>
      <c r="R146" s="94">
        <v>0</v>
      </c>
      <c r="S146" s="49">
        <f>SUM(G146:H146)</f>
        <v>8594.1299999999992</v>
      </c>
      <c r="T146" s="49">
        <f>SUM(J146:R146)</f>
        <v>0</v>
      </c>
      <c r="U146" s="47" t="str">
        <f>VLOOKUP(B146,'FOLHA RESUMIDA'!C:I,2,0)</f>
        <v>SEVERINO GRANGEIRO JUNIOR</v>
      </c>
    </row>
    <row r="147" spans="1:21" ht="15">
      <c r="A147" s="91">
        <v>1</v>
      </c>
      <c r="B147" s="91">
        <v>2344</v>
      </c>
      <c r="C147" s="93" t="s">
        <v>134</v>
      </c>
      <c r="D147" s="92">
        <v>39302</v>
      </c>
      <c r="E147" s="91" t="s">
        <v>614</v>
      </c>
      <c r="F147" s="91" t="s">
        <v>577</v>
      </c>
      <c r="G147" s="94">
        <v>5191.91</v>
      </c>
      <c r="H147" s="94">
        <v>0</v>
      </c>
      <c r="I147" s="94" t="s">
        <v>615</v>
      </c>
      <c r="J147" s="94">
        <v>0</v>
      </c>
      <c r="K147" s="94">
        <v>0</v>
      </c>
      <c r="L147" s="94">
        <v>0</v>
      </c>
      <c r="M147" s="94">
        <v>0</v>
      </c>
      <c r="N147" s="94">
        <v>0</v>
      </c>
      <c r="O147" s="94">
        <v>0</v>
      </c>
      <c r="P147" s="94">
        <v>0</v>
      </c>
      <c r="Q147" s="94">
        <v>0</v>
      </c>
      <c r="R147" s="94">
        <v>0</v>
      </c>
      <c r="S147" s="49">
        <f>SUM(G147:H147)</f>
        <v>5191.91</v>
      </c>
      <c r="T147" s="49">
        <f>SUM(J147:R147)</f>
        <v>0</v>
      </c>
      <c r="U147" s="47" t="str">
        <f>VLOOKUP(B147,'FOLHA RESUMIDA'!C:I,2,0)</f>
        <v>AMANDA TATIANE C  DE OLIVEIRA</v>
      </c>
    </row>
    <row r="148" spans="1:21" ht="15">
      <c r="A148" s="91">
        <v>1</v>
      </c>
      <c r="B148" s="91">
        <v>2351</v>
      </c>
      <c r="C148" s="93" t="s">
        <v>135</v>
      </c>
      <c r="D148" s="92">
        <v>39310</v>
      </c>
      <c r="E148" s="91" t="s">
        <v>614</v>
      </c>
      <c r="F148" s="91" t="s">
        <v>485</v>
      </c>
      <c r="G148" s="94">
        <v>1487.05</v>
      </c>
      <c r="H148" s="94">
        <v>0</v>
      </c>
      <c r="I148" s="94" t="s">
        <v>615</v>
      </c>
      <c r="J148" s="94">
        <v>0</v>
      </c>
      <c r="K148" s="94">
        <v>0</v>
      </c>
      <c r="L148" s="94">
        <v>0</v>
      </c>
      <c r="M148" s="94">
        <v>0</v>
      </c>
      <c r="N148" s="94">
        <v>0</v>
      </c>
      <c r="O148" s="94">
        <v>0</v>
      </c>
      <c r="P148" s="94">
        <v>0</v>
      </c>
      <c r="Q148" s="94">
        <v>0</v>
      </c>
      <c r="R148" s="94">
        <v>0</v>
      </c>
      <c r="S148" s="49">
        <f>SUM(G148:H148)</f>
        <v>1487.05</v>
      </c>
      <c r="T148" s="49">
        <f>SUM(J148:R148)</f>
        <v>0</v>
      </c>
      <c r="U148" s="47" t="str">
        <f>VLOOKUP(B148,'FOLHA RESUMIDA'!C:I,2,0)</f>
        <v>CLAUDIA SALVINA DE SANTANA</v>
      </c>
    </row>
    <row r="149" spans="1:21" ht="15">
      <c r="A149" s="91">
        <v>1</v>
      </c>
      <c r="B149" s="91">
        <v>2363</v>
      </c>
      <c r="C149" s="93" t="s">
        <v>136</v>
      </c>
      <c r="D149" s="92">
        <v>39310</v>
      </c>
      <c r="E149" s="91" t="s">
        <v>614</v>
      </c>
      <c r="F149" s="91" t="s">
        <v>560</v>
      </c>
      <c r="G149" s="94">
        <v>0</v>
      </c>
      <c r="H149" s="94">
        <v>0</v>
      </c>
      <c r="I149" s="94" t="s">
        <v>615</v>
      </c>
      <c r="J149" s="94">
        <v>0</v>
      </c>
      <c r="K149" s="94">
        <v>0</v>
      </c>
      <c r="L149" s="94">
        <v>0</v>
      </c>
      <c r="M149" s="94">
        <v>0</v>
      </c>
      <c r="N149" s="94">
        <v>0</v>
      </c>
      <c r="O149" s="94">
        <v>0</v>
      </c>
      <c r="P149" s="94">
        <v>0</v>
      </c>
      <c r="Q149" s="94">
        <v>0</v>
      </c>
      <c r="R149" s="94">
        <v>0</v>
      </c>
      <c r="S149" s="49">
        <f>SUM(G149:H149)</f>
        <v>0</v>
      </c>
      <c r="T149" s="49">
        <f>SUM(J149:R149)</f>
        <v>0</v>
      </c>
      <c r="U149" s="47" t="str">
        <f>VLOOKUP(B149,'FOLHA RESUMIDA'!C:I,2,0)</f>
        <v>MIRIAM ALVES BASTOS DA SILVA</v>
      </c>
    </row>
    <row r="150" spans="1:21" ht="15">
      <c r="A150" s="91">
        <v>1</v>
      </c>
      <c r="B150" s="91">
        <v>2367</v>
      </c>
      <c r="C150" s="93" t="s">
        <v>137</v>
      </c>
      <c r="D150" s="92">
        <v>39310</v>
      </c>
      <c r="E150" s="91" t="s">
        <v>614</v>
      </c>
      <c r="F150" s="91" t="s">
        <v>567</v>
      </c>
      <c r="G150" s="94">
        <v>1714.22</v>
      </c>
      <c r="H150" s="94">
        <v>0</v>
      </c>
      <c r="I150" s="94" t="s">
        <v>615</v>
      </c>
      <c r="J150" s="94">
        <v>0</v>
      </c>
      <c r="K150" s="94">
        <v>0</v>
      </c>
      <c r="L150" s="94">
        <v>0</v>
      </c>
      <c r="M150" s="94">
        <v>0</v>
      </c>
      <c r="N150" s="94">
        <v>0</v>
      </c>
      <c r="O150" s="94">
        <v>0</v>
      </c>
      <c r="P150" s="94">
        <v>0</v>
      </c>
      <c r="Q150" s="94">
        <v>0</v>
      </c>
      <c r="R150" s="94">
        <v>0</v>
      </c>
      <c r="S150" s="49">
        <f>SUM(G150:H150)</f>
        <v>1714.22</v>
      </c>
      <c r="T150" s="49">
        <f>SUM(J150:R150)</f>
        <v>0</v>
      </c>
      <c r="U150" s="47" t="str">
        <f>VLOOKUP(B150,'FOLHA RESUMIDA'!C:I,2,0)</f>
        <v>PRISCILLA RODRIGUES P DA SILVA</v>
      </c>
    </row>
    <row r="151" spans="1:21" ht="15">
      <c r="A151" s="91">
        <v>1</v>
      </c>
      <c r="B151" s="91">
        <v>2371</v>
      </c>
      <c r="C151" s="93" t="s">
        <v>138</v>
      </c>
      <c r="D151" s="92">
        <v>39310</v>
      </c>
      <c r="E151" s="91" t="s">
        <v>614</v>
      </c>
      <c r="F151" s="91" t="s">
        <v>568</v>
      </c>
      <c r="G151" s="94">
        <v>2187.86</v>
      </c>
      <c r="H151" s="94">
        <v>0</v>
      </c>
      <c r="I151" s="94" t="s">
        <v>615</v>
      </c>
      <c r="J151" s="94">
        <v>0</v>
      </c>
      <c r="K151" s="94">
        <v>0</v>
      </c>
      <c r="L151" s="94">
        <v>0</v>
      </c>
      <c r="M151" s="94">
        <v>0</v>
      </c>
      <c r="N151" s="94">
        <v>0</v>
      </c>
      <c r="O151" s="94">
        <v>0</v>
      </c>
      <c r="P151" s="94">
        <v>0</v>
      </c>
      <c r="Q151" s="94">
        <v>0</v>
      </c>
      <c r="R151" s="94">
        <v>0</v>
      </c>
      <c r="S151" s="49">
        <f>SUM(G151:H151)</f>
        <v>2187.86</v>
      </c>
      <c r="T151" s="49">
        <f>SUM(J151:R151)</f>
        <v>0</v>
      </c>
      <c r="U151" s="47" t="str">
        <f>VLOOKUP(B151,'FOLHA RESUMIDA'!C:I,2,0)</f>
        <v>SUZELLE TRAJANO BENTO</v>
      </c>
    </row>
    <row r="152" spans="1:21" ht="15">
      <c r="A152" s="91">
        <v>1</v>
      </c>
      <c r="B152" s="91">
        <v>2382</v>
      </c>
      <c r="C152" s="93" t="s">
        <v>139</v>
      </c>
      <c r="D152" s="92">
        <v>39342</v>
      </c>
      <c r="E152" s="91" t="s">
        <v>614</v>
      </c>
      <c r="F152" s="91" t="s">
        <v>494</v>
      </c>
      <c r="G152" s="94">
        <v>5191.91</v>
      </c>
      <c r="H152" s="94">
        <v>0</v>
      </c>
      <c r="I152" s="94" t="s">
        <v>615</v>
      </c>
      <c r="J152" s="94">
        <v>6657.79</v>
      </c>
      <c r="K152" s="94">
        <v>0</v>
      </c>
      <c r="L152" s="94">
        <v>0</v>
      </c>
      <c r="M152" s="94">
        <v>0</v>
      </c>
      <c r="N152" s="94">
        <v>0</v>
      </c>
      <c r="O152" s="94">
        <v>0</v>
      </c>
      <c r="P152" s="94">
        <v>0</v>
      </c>
      <c r="Q152" s="94">
        <v>0</v>
      </c>
      <c r="R152" s="94">
        <v>0</v>
      </c>
      <c r="S152" s="49">
        <f>SUM(G152:H152)</f>
        <v>5191.91</v>
      </c>
      <c r="T152" s="49">
        <f>SUM(J152:R152)</f>
        <v>6657.79</v>
      </c>
      <c r="U152" s="47" t="str">
        <f>VLOOKUP(B152,'FOLHA RESUMIDA'!C:I,2,0)</f>
        <v>AILA KARLA MOTA SANTANA</v>
      </c>
    </row>
    <row r="153" spans="1:21" ht="15">
      <c r="A153" s="91">
        <v>1</v>
      </c>
      <c r="B153" s="91">
        <v>2384</v>
      </c>
      <c r="C153" s="93" t="s">
        <v>140</v>
      </c>
      <c r="D153" s="92">
        <v>39342</v>
      </c>
      <c r="E153" s="91" t="s">
        <v>614</v>
      </c>
      <c r="F153" s="91" t="s">
        <v>567</v>
      </c>
      <c r="G153" s="94">
        <v>1714.22</v>
      </c>
      <c r="H153" s="94">
        <v>0</v>
      </c>
      <c r="I153" s="94" t="s">
        <v>615</v>
      </c>
      <c r="J153" s="94">
        <v>0</v>
      </c>
      <c r="K153" s="94">
        <v>0</v>
      </c>
      <c r="L153" s="94">
        <v>0</v>
      </c>
      <c r="M153" s="94">
        <v>0</v>
      </c>
      <c r="N153" s="94">
        <v>0</v>
      </c>
      <c r="O153" s="94">
        <v>0</v>
      </c>
      <c r="P153" s="94">
        <v>0</v>
      </c>
      <c r="Q153" s="94">
        <v>0</v>
      </c>
      <c r="R153" s="94">
        <v>0</v>
      </c>
      <c r="S153" s="49">
        <f>SUM(G153:H153)</f>
        <v>1714.22</v>
      </c>
      <c r="T153" s="49">
        <f>SUM(J153:R153)</f>
        <v>0</v>
      </c>
      <c r="U153" s="47" t="str">
        <f>VLOOKUP(B153,'FOLHA RESUMIDA'!C:I,2,0)</f>
        <v>KATIA MIRANDA DE ARAUJO LOPES</v>
      </c>
    </row>
    <row r="154" spans="1:21" ht="15">
      <c r="A154" s="91">
        <v>1</v>
      </c>
      <c r="B154" s="91">
        <v>2392</v>
      </c>
      <c r="C154" s="93" t="s">
        <v>141</v>
      </c>
      <c r="D154" s="92">
        <v>39342</v>
      </c>
      <c r="E154" s="91" t="s">
        <v>614</v>
      </c>
      <c r="F154" s="91" t="s">
        <v>570</v>
      </c>
      <c r="G154" s="94">
        <v>1714.22</v>
      </c>
      <c r="H154" s="94">
        <v>0</v>
      </c>
      <c r="I154" s="94" t="s">
        <v>615</v>
      </c>
      <c r="J154" s="94">
        <v>2312.9499999999998</v>
      </c>
      <c r="K154" s="94">
        <v>0</v>
      </c>
      <c r="L154" s="94">
        <v>0</v>
      </c>
      <c r="M154" s="94">
        <v>0</v>
      </c>
      <c r="N154" s="94">
        <v>0</v>
      </c>
      <c r="O154" s="94">
        <v>0</v>
      </c>
      <c r="P154" s="94">
        <v>0</v>
      </c>
      <c r="Q154" s="94">
        <v>0</v>
      </c>
      <c r="R154" s="94">
        <v>0</v>
      </c>
      <c r="S154" s="49">
        <f>SUM(G154:H154)</f>
        <v>1714.22</v>
      </c>
      <c r="T154" s="49">
        <f>SUM(J154:R154)</f>
        <v>2312.9499999999998</v>
      </c>
      <c r="U154" s="47" t="str">
        <f>VLOOKUP(B154,'FOLHA RESUMIDA'!C:I,2,0)</f>
        <v>KLEYTON DA SILVA A PEREIRA</v>
      </c>
    </row>
    <row r="155" spans="1:21" ht="15">
      <c r="A155" s="91">
        <v>1</v>
      </c>
      <c r="B155" s="91">
        <v>2406</v>
      </c>
      <c r="C155" s="93" t="s">
        <v>142</v>
      </c>
      <c r="D155" s="92">
        <v>39349</v>
      </c>
      <c r="E155" s="91" t="s">
        <v>614</v>
      </c>
      <c r="F155" s="91" t="s">
        <v>485</v>
      </c>
      <c r="G155" s="94">
        <v>1348.79</v>
      </c>
      <c r="H155" s="94">
        <v>0</v>
      </c>
      <c r="I155" s="94" t="s">
        <v>615</v>
      </c>
      <c r="J155" s="94">
        <v>0</v>
      </c>
      <c r="K155" s="94">
        <v>0</v>
      </c>
      <c r="L155" s="94">
        <v>0</v>
      </c>
      <c r="M155" s="94">
        <v>0</v>
      </c>
      <c r="N155" s="94">
        <v>0</v>
      </c>
      <c r="O155" s="94">
        <v>0</v>
      </c>
      <c r="P155" s="94">
        <v>0</v>
      </c>
      <c r="Q155" s="94">
        <v>0</v>
      </c>
      <c r="R155" s="94">
        <v>0</v>
      </c>
      <c r="S155" s="49">
        <f>SUM(G155:H155)</f>
        <v>1348.79</v>
      </c>
      <c r="T155" s="49">
        <f>SUM(J155:R155)</f>
        <v>0</v>
      </c>
      <c r="U155" s="47" t="str">
        <f>VLOOKUP(B155,'FOLHA RESUMIDA'!C:I,2,0)</f>
        <v>DEYSE MARIA DOS SANTOS SILVA</v>
      </c>
    </row>
    <row r="156" spans="1:21" ht="15">
      <c r="A156" s="91">
        <v>1</v>
      </c>
      <c r="B156" s="91">
        <v>2414</v>
      </c>
      <c r="C156" s="93" t="s">
        <v>143</v>
      </c>
      <c r="D156" s="92">
        <v>39349</v>
      </c>
      <c r="E156" s="91" t="s">
        <v>614</v>
      </c>
      <c r="F156" s="91" t="s">
        <v>485</v>
      </c>
      <c r="G156" s="94">
        <v>1223.3900000000001</v>
      </c>
      <c r="H156" s="94">
        <v>0</v>
      </c>
      <c r="I156" s="94" t="s">
        <v>615</v>
      </c>
      <c r="J156" s="94">
        <v>0</v>
      </c>
      <c r="K156" s="94">
        <v>0</v>
      </c>
      <c r="L156" s="94">
        <v>0</v>
      </c>
      <c r="M156" s="94">
        <v>0</v>
      </c>
      <c r="N156" s="94">
        <v>0</v>
      </c>
      <c r="O156" s="94">
        <v>0</v>
      </c>
      <c r="P156" s="94">
        <v>0</v>
      </c>
      <c r="Q156" s="94">
        <v>0</v>
      </c>
      <c r="R156" s="94">
        <v>0</v>
      </c>
      <c r="S156" s="49">
        <f>SUM(G156:H156)</f>
        <v>1223.3900000000001</v>
      </c>
      <c r="T156" s="49">
        <f>SUM(J156:R156)</f>
        <v>0</v>
      </c>
      <c r="U156" s="47" t="str">
        <f>VLOOKUP(B156,'FOLHA RESUMIDA'!C:I,2,0)</f>
        <v>SILAS PINTO BEZERRA</v>
      </c>
    </row>
    <row r="157" spans="1:21" ht="15">
      <c r="A157" s="91">
        <v>1</v>
      </c>
      <c r="B157" s="91">
        <v>2415</v>
      </c>
      <c r="C157" s="93" t="s">
        <v>144</v>
      </c>
      <c r="D157" s="92">
        <v>39349</v>
      </c>
      <c r="E157" s="91" t="s">
        <v>614</v>
      </c>
      <c r="F157" s="91" t="s">
        <v>494</v>
      </c>
      <c r="G157" s="94">
        <v>5191.91</v>
      </c>
      <c r="H157" s="94">
        <v>0</v>
      </c>
      <c r="I157" s="94" t="s">
        <v>615</v>
      </c>
      <c r="J157" s="94">
        <v>6657.79</v>
      </c>
      <c r="K157" s="94">
        <v>0</v>
      </c>
      <c r="L157" s="94">
        <v>0</v>
      </c>
      <c r="M157" s="94">
        <v>0</v>
      </c>
      <c r="N157" s="94">
        <v>0</v>
      </c>
      <c r="O157" s="94">
        <v>0</v>
      </c>
      <c r="P157" s="94">
        <v>0</v>
      </c>
      <c r="Q157" s="94">
        <v>0</v>
      </c>
      <c r="R157" s="94">
        <v>0</v>
      </c>
      <c r="S157" s="49">
        <f>SUM(G157:H157)</f>
        <v>5191.91</v>
      </c>
      <c r="T157" s="49">
        <f>SUM(J157:R157)</f>
        <v>6657.79</v>
      </c>
      <c r="U157" s="47" t="str">
        <f>VLOOKUP(B157,'FOLHA RESUMIDA'!C:I,2,0)</f>
        <v>SILVIA RENATA QUEIROZ DE FARIA</v>
      </c>
    </row>
    <row r="158" spans="1:21" ht="15">
      <c r="A158" s="91">
        <v>1</v>
      </c>
      <c r="B158" s="91">
        <v>2417</v>
      </c>
      <c r="C158" s="93" t="s">
        <v>145</v>
      </c>
      <c r="D158" s="92">
        <v>39349</v>
      </c>
      <c r="E158" s="91" t="s">
        <v>614</v>
      </c>
      <c r="F158" s="91" t="s">
        <v>485</v>
      </c>
      <c r="G158" s="94">
        <v>1487.05</v>
      </c>
      <c r="H158" s="94">
        <v>0</v>
      </c>
      <c r="I158" s="94" t="s">
        <v>615</v>
      </c>
      <c r="J158" s="94">
        <v>0</v>
      </c>
      <c r="K158" s="94">
        <v>0</v>
      </c>
      <c r="L158" s="94">
        <v>0</v>
      </c>
      <c r="M158" s="94">
        <v>0</v>
      </c>
      <c r="N158" s="94">
        <v>0</v>
      </c>
      <c r="O158" s="94">
        <v>0</v>
      </c>
      <c r="P158" s="94">
        <v>0</v>
      </c>
      <c r="Q158" s="94">
        <v>0</v>
      </c>
      <c r="R158" s="94">
        <v>0</v>
      </c>
      <c r="S158" s="49">
        <f>SUM(G158:H158)</f>
        <v>1487.05</v>
      </c>
      <c r="T158" s="49">
        <f>SUM(J158:R158)</f>
        <v>0</v>
      </c>
      <c r="U158" s="47" t="str">
        <f>VLOOKUP(B158,'FOLHA RESUMIDA'!C:I,2,0)</f>
        <v>ZILDA FRUTUOSO DA SILVA</v>
      </c>
    </row>
    <row r="159" spans="1:21" ht="15">
      <c r="A159" s="91">
        <v>1</v>
      </c>
      <c r="B159" s="91">
        <v>2420</v>
      </c>
      <c r="C159" s="93" t="s">
        <v>146</v>
      </c>
      <c r="D159" s="92">
        <v>39356</v>
      </c>
      <c r="E159" s="91" t="s">
        <v>614</v>
      </c>
      <c r="F159" s="91" t="s">
        <v>494</v>
      </c>
      <c r="G159" s="94">
        <v>5191.91</v>
      </c>
      <c r="H159" s="94">
        <v>0</v>
      </c>
      <c r="I159" s="94" t="s">
        <v>615</v>
      </c>
      <c r="J159" s="94">
        <v>6657.79</v>
      </c>
      <c r="K159" s="94">
        <v>0</v>
      </c>
      <c r="L159" s="94">
        <v>0</v>
      </c>
      <c r="M159" s="94">
        <v>0</v>
      </c>
      <c r="N159" s="94">
        <v>0</v>
      </c>
      <c r="O159" s="94">
        <v>0</v>
      </c>
      <c r="P159" s="94">
        <v>0</v>
      </c>
      <c r="Q159" s="94">
        <v>0</v>
      </c>
      <c r="R159" s="94">
        <v>0</v>
      </c>
      <c r="S159" s="49">
        <f>SUM(G159:H159)</f>
        <v>5191.91</v>
      </c>
      <c r="T159" s="49">
        <f>SUM(J159:R159)</f>
        <v>6657.79</v>
      </c>
      <c r="U159" s="47" t="str">
        <f>VLOOKUP(B159,'FOLHA RESUMIDA'!C:I,2,0)</f>
        <v>TEREZA RAQUEL F ALMEIDA</v>
      </c>
    </row>
    <row r="160" spans="1:21" ht="15">
      <c r="A160" s="91">
        <v>1</v>
      </c>
      <c r="B160" s="91">
        <v>2421</v>
      </c>
      <c r="C160" s="93" t="s">
        <v>147</v>
      </c>
      <c r="D160" s="92">
        <v>39370</v>
      </c>
      <c r="E160" s="91" t="s">
        <v>614</v>
      </c>
      <c r="F160" s="91" t="s">
        <v>493</v>
      </c>
      <c r="G160" s="94">
        <v>3288.3</v>
      </c>
      <c r="H160" s="94">
        <v>0</v>
      </c>
      <c r="I160" s="94" t="s">
        <v>615</v>
      </c>
      <c r="J160" s="94">
        <v>2312.9499999999998</v>
      </c>
      <c r="K160" s="94">
        <v>0</v>
      </c>
      <c r="L160" s="94">
        <v>0</v>
      </c>
      <c r="M160" s="94">
        <v>0</v>
      </c>
      <c r="N160" s="94">
        <v>0</v>
      </c>
      <c r="O160" s="94">
        <v>0</v>
      </c>
      <c r="P160" s="94">
        <v>0</v>
      </c>
      <c r="Q160" s="94">
        <v>0</v>
      </c>
      <c r="R160" s="94">
        <v>0</v>
      </c>
      <c r="S160" s="49">
        <f>SUM(G160:H160)</f>
        <v>3288.3</v>
      </c>
      <c r="T160" s="49">
        <f>SUM(J160:R160)</f>
        <v>2312.9499999999998</v>
      </c>
      <c r="U160" s="47" t="str">
        <f>VLOOKUP(B160,'FOLHA RESUMIDA'!C:I,2,0)</f>
        <v>ANA CLAUDIA NUNES DE MOURA</v>
      </c>
    </row>
    <row r="161" spans="1:21" ht="15">
      <c r="A161" s="91">
        <v>1</v>
      </c>
      <c r="B161" s="91">
        <v>2437</v>
      </c>
      <c r="C161" s="93" t="s">
        <v>148</v>
      </c>
      <c r="D161" s="92">
        <v>39371</v>
      </c>
      <c r="E161" s="91" t="s">
        <v>614</v>
      </c>
      <c r="F161" s="91" t="s">
        <v>567</v>
      </c>
      <c r="G161" s="94">
        <v>1714.22</v>
      </c>
      <c r="H161" s="94">
        <v>0</v>
      </c>
      <c r="I161" s="94" t="s">
        <v>615</v>
      </c>
      <c r="J161" s="94">
        <v>0</v>
      </c>
      <c r="K161" s="94">
        <v>0</v>
      </c>
      <c r="L161" s="94">
        <v>0</v>
      </c>
      <c r="M161" s="94">
        <v>0</v>
      </c>
      <c r="N161" s="94">
        <v>0</v>
      </c>
      <c r="O161" s="94">
        <v>0</v>
      </c>
      <c r="P161" s="94">
        <v>0</v>
      </c>
      <c r="Q161" s="94">
        <v>0</v>
      </c>
      <c r="R161" s="94">
        <v>0</v>
      </c>
      <c r="S161" s="49">
        <f>SUM(G161:H161)</f>
        <v>1714.22</v>
      </c>
      <c r="T161" s="49">
        <f>SUM(J161:R161)</f>
        <v>0</v>
      </c>
      <c r="U161" s="47" t="str">
        <f>VLOOKUP(B161,'FOLHA RESUMIDA'!C:I,2,0)</f>
        <v>CLAUDILENE DE LIMA</v>
      </c>
    </row>
    <row r="162" spans="1:21" ht="15">
      <c r="A162" s="91">
        <v>1</v>
      </c>
      <c r="B162" s="91">
        <v>2440</v>
      </c>
      <c r="C162" s="93" t="s">
        <v>149</v>
      </c>
      <c r="D162" s="92">
        <v>39371</v>
      </c>
      <c r="E162" s="91" t="s">
        <v>614</v>
      </c>
      <c r="F162" s="91" t="s">
        <v>485</v>
      </c>
      <c r="G162" s="94">
        <v>1487.05</v>
      </c>
      <c r="H162" s="94">
        <v>0</v>
      </c>
      <c r="I162" s="94" t="s">
        <v>615</v>
      </c>
      <c r="J162" s="94">
        <v>1284.97</v>
      </c>
      <c r="K162" s="94">
        <v>0</v>
      </c>
      <c r="L162" s="94">
        <v>0</v>
      </c>
      <c r="M162" s="94">
        <v>0</v>
      </c>
      <c r="N162" s="94">
        <v>0</v>
      </c>
      <c r="O162" s="94">
        <v>0</v>
      </c>
      <c r="P162" s="94">
        <v>0</v>
      </c>
      <c r="Q162" s="94">
        <v>0</v>
      </c>
      <c r="R162" s="94">
        <v>0</v>
      </c>
      <c r="S162" s="49">
        <f>SUM(G162:H162)</f>
        <v>1487.05</v>
      </c>
      <c r="T162" s="49">
        <f>SUM(J162:R162)</f>
        <v>1284.97</v>
      </c>
      <c r="U162" s="47" t="str">
        <f>VLOOKUP(B162,'FOLHA RESUMIDA'!C:I,2,0)</f>
        <v>ELIANE MOREIRA DE SOUZA</v>
      </c>
    </row>
    <row r="163" spans="1:21" ht="15">
      <c r="A163" s="91">
        <v>1</v>
      </c>
      <c r="B163" s="91">
        <v>2443</v>
      </c>
      <c r="C163" s="93" t="s">
        <v>538</v>
      </c>
      <c r="D163" s="92">
        <v>39371</v>
      </c>
      <c r="E163" s="91" t="s">
        <v>614</v>
      </c>
      <c r="F163" s="91" t="s">
        <v>485</v>
      </c>
      <c r="G163" s="94">
        <v>1487.05</v>
      </c>
      <c r="H163" s="94">
        <v>0</v>
      </c>
      <c r="I163" s="94" t="s">
        <v>615</v>
      </c>
      <c r="J163" s="94">
        <v>0</v>
      </c>
      <c r="K163" s="94">
        <v>0</v>
      </c>
      <c r="L163" s="94">
        <v>0</v>
      </c>
      <c r="M163" s="94">
        <v>0</v>
      </c>
      <c r="N163" s="94">
        <v>0</v>
      </c>
      <c r="O163" s="94">
        <v>0</v>
      </c>
      <c r="P163" s="94">
        <v>0</v>
      </c>
      <c r="Q163" s="94">
        <v>0</v>
      </c>
      <c r="R163" s="94">
        <v>0</v>
      </c>
      <c r="S163" s="49">
        <f>SUM(G163:H163)</f>
        <v>1487.05</v>
      </c>
      <c r="T163" s="49">
        <f>SUM(J163:R163)</f>
        <v>0</v>
      </c>
      <c r="U163" s="47" t="str">
        <f>VLOOKUP(B163,'FOLHA RESUMIDA'!C:I,2,0)</f>
        <v>GEYZA JANAINA FERREIRA L ALVES</v>
      </c>
    </row>
    <row r="164" spans="1:21" ht="15">
      <c r="A164" s="91">
        <v>1</v>
      </c>
      <c r="B164" s="91">
        <v>2448</v>
      </c>
      <c r="C164" s="93" t="s">
        <v>150</v>
      </c>
      <c r="D164" s="92">
        <v>39371</v>
      </c>
      <c r="E164" s="91" t="s">
        <v>614</v>
      </c>
      <c r="F164" s="91" t="s">
        <v>485</v>
      </c>
      <c r="G164" s="94">
        <v>1487.05</v>
      </c>
      <c r="H164" s="94">
        <v>0</v>
      </c>
      <c r="I164" s="94" t="s">
        <v>615</v>
      </c>
      <c r="J164" s="94">
        <v>1284.97</v>
      </c>
      <c r="K164" s="94">
        <v>0</v>
      </c>
      <c r="L164" s="94">
        <v>0</v>
      </c>
      <c r="M164" s="94">
        <v>0</v>
      </c>
      <c r="N164" s="94">
        <v>0</v>
      </c>
      <c r="O164" s="94">
        <v>0</v>
      </c>
      <c r="P164" s="94">
        <v>0</v>
      </c>
      <c r="Q164" s="94">
        <v>0</v>
      </c>
      <c r="R164" s="94">
        <v>0</v>
      </c>
      <c r="S164" s="49">
        <f>SUM(G164:H164)</f>
        <v>1487.05</v>
      </c>
      <c r="T164" s="49">
        <f>SUM(J164:R164)</f>
        <v>1284.97</v>
      </c>
      <c r="U164" s="47" t="str">
        <f>VLOOKUP(B164,'FOLHA RESUMIDA'!C:I,2,0)</f>
        <v>JULIO CESAR DA SILVA</v>
      </c>
    </row>
    <row r="165" spans="1:21" ht="15">
      <c r="A165" s="91">
        <v>1</v>
      </c>
      <c r="B165" s="91">
        <v>2451</v>
      </c>
      <c r="C165" s="93" t="s">
        <v>151</v>
      </c>
      <c r="D165" s="92">
        <v>39371</v>
      </c>
      <c r="E165" s="91" t="s">
        <v>614</v>
      </c>
      <c r="F165" s="91" t="s">
        <v>485</v>
      </c>
      <c r="G165" s="94">
        <v>1487.05</v>
      </c>
      <c r="H165" s="94">
        <v>0</v>
      </c>
      <c r="I165" s="94" t="s">
        <v>615</v>
      </c>
      <c r="J165" s="94">
        <v>0</v>
      </c>
      <c r="K165" s="94">
        <v>0</v>
      </c>
      <c r="L165" s="94">
        <v>0</v>
      </c>
      <c r="M165" s="94">
        <v>0</v>
      </c>
      <c r="N165" s="94">
        <v>0</v>
      </c>
      <c r="O165" s="94">
        <v>0</v>
      </c>
      <c r="P165" s="94">
        <v>0</v>
      </c>
      <c r="Q165" s="94">
        <v>0</v>
      </c>
      <c r="R165" s="94">
        <v>0</v>
      </c>
      <c r="S165" s="49">
        <f>SUM(G165:H165)</f>
        <v>1487.05</v>
      </c>
      <c r="T165" s="49">
        <f>SUM(J165:R165)</f>
        <v>0</v>
      </c>
      <c r="U165" s="47" t="str">
        <f>VLOOKUP(B165,'FOLHA RESUMIDA'!C:I,2,0)</f>
        <v>MANUELLA BOMFIM DA SILVA</v>
      </c>
    </row>
    <row r="166" spans="1:21" ht="15">
      <c r="A166" s="91">
        <v>1</v>
      </c>
      <c r="B166" s="91">
        <v>2460</v>
      </c>
      <c r="C166" s="93" t="s">
        <v>152</v>
      </c>
      <c r="D166" s="92">
        <v>39371</v>
      </c>
      <c r="E166" s="91" t="s">
        <v>614</v>
      </c>
      <c r="F166" s="91" t="s">
        <v>485</v>
      </c>
      <c r="G166" s="94">
        <v>1487.05</v>
      </c>
      <c r="H166" s="94">
        <v>0</v>
      </c>
      <c r="I166" s="94" t="s">
        <v>615</v>
      </c>
      <c r="J166" s="94">
        <v>0</v>
      </c>
      <c r="K166" s="94">
        <v>0</v>
      </c>
      <c r="L166" s="94">
        <v>0</v>
      </c>
      <c r="M166" s="94">
        <v>0</v>
      </c>
      <c r="N166" s="94">
        <v>0</v>
      </c>
      <c r="O166" s="94">
        <v>0</v>
      </c>
      <c r="P166" s="94">
        <v>0</v>
      </c>
      <c r="Q166" s="94">
        <v>0</v>
      </c>
      <c r="R166" s="94">
        <v>0</v>
      </c>
      <c r="S166" s="49">
        <f>SUM(G166:H166)</f>
        <v>1487.05</v>
      </c>
      <c r="T166" s="49">
        <f>SUM(J166:R166)</f>
        <v>0</v>
      </c>
      <c r="U166" s="47" t="str">
        <f>VLOOKUP(B166,'FOLHA RESUMIDA'!C:I,2,0)</f>
        <v>VIVIANE OLIMPIO DOS SANTOS</v>
      </c>
    </row>
    <row r="167" spans="1:21" ht="15">
      <c r="A167" s="91">
        <v>1</v>
      </c>
      <c r="B167" s="91">
        <v>2468</v>
      </c>
      <c r="C167" s="93" t="s">
        <v>153</v>
      </c>
      <c r="D167" s="92">
        <v>39485</v>
      </c>
      <c r="E167" s="91" t="s">
        <v>614</v>
      </c>
      <c r="F167" s="91" t="s">
        <v>561</v>
      </c>
      <c r="G167" s="94">
        <v>1799.95</v>
      </c>
      <c r="H167" s="94">
        <v>0</v>
      </c>
      <c r="I167" s="94" t="s">
        <v>615</v>
      </c>
      <c r="J167" s="94">
        <v>2312.9499999999998</v>
      </c>
      <c r="K167" s="94">
        <v>0</v>
      </c>
      <c r="L167" s="94">
        <v>0</v>
      </c>
      <c r="M167" s="94">
        <v>0</v>
      </c>
      <c r="N167" s="94">
        <v>3480</v>
      </c>
      <c r="O167" s="94">
        <v>0</v>
      </c>
      <c r="P167" s="94">
        <v>0</v>
      </c>
      <c r="Q167" s="94">
        <v>0</v>
      </c>
      <c r="R167" s="94">
        <v>0</v>
      </c>
      <c r="S167" s="49">
        <f>SUM(G167:H167)</f>
        <v>1799.95</v>
      </c>
      <c r="T167" s="49">
        <f>SUM(J167:R167)</f>
        <v>5792.95</v>
      </c>
      <c r="U167" s="47" t="str">
        <f>VLOOKUP(B167,'FOLHA RESUMIDA'!C:I,2,0)</f>
        <v>ANA GERTRUDES DE A F GUERRA</v>
      </c>
    </row>
    <row r="168" spans="1:21" ht="15">
      <c r="A168" s="91">
        <v>1</v>
      </c>
      <c r="B168" s="91">
        <v>2474</v>
      </c>
      <c r="C168" s="93" t="s">
        <v>154</v>
      </c>
      <c r="D168" s="92">
        <v>39491</v>
      </c>
      <c r="E168" s="91" t="s">
        <v>614</v>
      </c>
      <c r="F168" s="91" t="s">
        <v>494</v>
      </c>
      <c r="G168" s="94">
        <v>5191.91</v>
      </c>
      <c r="H168" s="94">
        <v>0</v>
      </c>
      <c r="I168" s="94" t="s">
        <v>615</v>
      </c>
      <c r="J168" s="94">
        <v>7245.23</v>
      </c>
      <c r="K168" s="94">
        <v>0</v>
      </c>
      <c r="L168" s="94">
        <v>0</v>
      </c>
      <c r="M168" s="94">
        <v>0</v>
      </c>
      <c r="N168" s="94">
        <v>0</v>
      </c>
      <c r="O168" s="94">
        <v>0</v>
      </c>
      <c r="P168" s="94">
        <v>0</v>
      </c>
      <c r="Q168" s="94">
        <v>0</v>
      </c>
      <c r="R168" s="94">
        <v>0</v>
      </c>
      <c r="S168" s="49">
        <f>SUM(G168:H168)</f>
        <v>5191.91</v>
      </c>
      <c r="T168" s="49">
        <f>SUM(J168:R168)</f>
        <v>7245.23</v>
      </c>
      <c r="U168" s="47" t="str">
        <f>VLOOKUP(B168,'FOLHA RESUMIDA'!C:I,2,0)</f>
        <v>MARIA ROSEANE DOS A CLEMENTINO</v>
      </c>
    </row>
    <row r="169" spans="1:21" ht="15">
      <c r="A169" s="91">
        <v>50</v>
      </c>
      <c r="B169" s="91">
        <v>2478</v>
      </c>
      <c r="C169" s="93" t="s">
        <v>446</v>
      </c>
      <c r="D169" s="92">
        <v>39524</v>
      </c>
      <c r="E169" s="91" t="s">
        <v>614</v>
      </c>
      <c r="F169" s="91" t="s">
        <v>578</v>
      </c>
      <c r="G169" s="94">
        <v>4626.9799999999996</v>
      </c>
      <c r="H169" s="94">
        <v>0</v>
      </c>
      <c r="I169" s="94" t="s">
        <v>615</v>
      </c>
      <c r="J169" s="94">
        <v>0</v>
      </c>
      <c r="K169" s="94">
        <v>0</v>
      </c>
      <c r="L169" s="94">
        <v>0</v>
      </c>
      <c r="M169" s="94">
        <v>0</v>
      </c>
      <c r="N169" s="94">
        <v>0</v>
      </c>
      <c r="O169" s="94">
        <v>0</v>
      </c>
      <c r="P169" s="94">
        <v>0</v>
      </c>
      <c r="Q169" s="94">
        <v>0</v>
      </c>
      <c r="R169" s="94">
        <v>0</v>
      </c>
      <c r="S169" s="49">
        <f>SUM(G169:H169)</f>
        <v>4626.9799999999996</v>
      </c>
      <c r="T169" s="49">
        <f>SUM(J169:R169)</f>
        <v>0</v>
      </c>
      <c r="U169" s="47" t="str">
        <f>VLOOKUP(B169,'FOLHA RESUMIDA'!C:I,2,0)</f>
        <v>ROGERIO MOURA VIEIRA</v>
      </c>
    </row>
    <row r="170" spans="1:21" ht="15">
      <c r="A170" s="91">
        <v>20</v>
      </c>
      <c r="B170" s="91">
        <v>2481</v>
      </c>
      <c r="C170" s="93" t="s">
        <v>419</v>
      </c>
      <c r="D170" s="92">
        <v>39524</v>
      </c>
      <c r="E170" s="91" t="s">
        <v>614</v>
      </c>
      <c r="F170" s="91" t="s">
        <v>578</v>
      </c>
      <c r="G170" s="94">
        <v>4626.9799999999996</v>
      </c>
      <c r="H170" s="94">
        <v>0</v>
      </c>
      <c r="I170" s="94" t="s">
        <v>615</v>
      </c>
      <c r="J170" s="94">
        <v>0</v>
      </c>
      <c r="K170" s="94">
        <v>0</v>
      </c>
      <c r="L170" s="94">
        <v>0</v>
      </c>
      <c r="M170" s="94">
        <v>0</v>
      </c>
      <c r="N170" s="94">
        <v>0</v>
      </c>
      <c r="O170" s="94">
        <v>0</v>
      </c>
      <c r="P170" s="94">
        <v>0</v>
      </c>
      <c r="Q170" s="94">
        <v>0</v>
      </c>
      <c r="R170" s="94">
        <v>0</v>
      </c>
      <c r="S170" s="49">
        <f>SUM(G170:H170)</f>
        <v>4626.9799999999996</v>
      </c>
      <c r="T170" s="49">
        <f>SUM(J170:R170)</f>
        <v>0</v>
      </c>
      <c r="U170" s="47" t="str">
        <f>VLOOKUP(B170,'FOLHA RESUMIDA'!C:I,2,0)</f>
        <v>RAFAELLA MICHELLE DE L MIRANDA</v>
      </c>
    </row>
    <row r="171" spans="1:21" ht="15">
      <c r="A171" s="91">
        <v>39</v>
      </c>
      <c r="B171" s="91">
        <v>2484</v>
      </c>
      <c r="C171" s="93" t="s">
        <v>439</v>
      </c>
      <c r="D171" s="92">
        <v>39524</v>
      </c>
      <c r="E171" s="91" t="s">
        <v>614</v>
      </c>
      <c r="F171" s="91" t="s">
        <v>578</v>
      </c>
      <c r="G171" s="94">
        <v>4858.32</v>
      </c>
      <c r="H171" s="94">
        <v>0</v>
      </c>
      <c r="I171" s="94" t="s">
        <v>615</v>
      </c>
      <c r="J171" s="94">
        <v>0</v>
      </c>
      <c r="K171" s="94">
        <v>0</v>
      </c>
      <c r="L171" s="94">
        <v>0</v>
      </c>
      <c r="M171" s="94">
        <v>0</v>
      </c>
      <c r="N171" s="94">
        <v>0</v>
      </c>
      <c r="O171" s="94">
        <v>0</v>
      </c>
      <c r="P171" s="94">
        <v>0</v>
      </c>
      <c r="Q171" s="94">
        <v>0</v>
      </c>
      <c r="R171" s="94">
        <v>0</v>
      </c>
      <c r="S171" s="49">
        <f>SUM(G171:H171)</f>
        <v>4858.32</v>
      </c>
      <c r="T171" s="49">
        <f>SUM(J171:R171)</f>
        <v>0</v>
      </c>
      <c r="U171" s="47" t="str">
        <f>VLOOKUP(B171,'FOLHA RESUMIDA'!C:I,2,0)</f>
        <v>ARLEY ANDERSON TAVARES MOREIRA</v>
      </c>
    </row>
    <row r="172" spans="1:21" ht="15">
      <c r="A172" s="91">
        <v>1</v>
      </c>
      <c r="B172" s="91">
        <v>2490</v>
      </c>
      <c r="C172" s="93" t="s">
        <v>155</v>
      </c>
      <c r="D172" s="92">
        <v>39524</v>
      </c>
      <c r="E172" s="91" t="s">
        <v>614</v>
      </c>
      <c r="F172" s="91" t="s">
        <v>561</v>
      </c>
      <c r="G172" s="94">
        <v>1799.95</v>
      </c>
      <c r="H172" s="94">
        <v>0</v>
      </c>
      <c r="I172" s="94" t="s">
        <v>615</v>
      </c>
      <c r="J172" s="94">
        <v>0</v>
      </c>
      <c r="K172" s="94">
        <v>0</v>
      </c>
      <c r="L172" s="94">
        <v>0</v>
      </c>
      <c r="M172" s="94">
        <v>0</v>
      </c>
      <c r="N172" s="94">
        <v>0</v>
      </c>
      <c r="O172" s="94">
        <v>0</v>
      </c>
      <c r="P172" s="94">
        <v>0</v>
      </c>
      <c r="Q172" s="94">
        <v>0</v>
      </c>
      <c r="R172" s="94">
        <v>0</v>
      </c>
      <c r="S172" s="49">
        <f>SUM(G172:H172)</f>
        <v>1799.95</v>
      </c>
      <c r="T172" s="49">
        <f>SUM(J172:R172)</f>
        <v>0</v>
      </c>
      <c r="U172" s="47" t="str">
        <f>VLOOKUP(B172,'FOLHA RESUMIDA'!C:I,2,0)</f>
        <v>PAULO EDUARDO SANTOS FERREIRA</v>
      </c>
    </row>
    <row r="173" spans="1:21" ht="15">
      <c r="A173" s="91">
        <v>1</v>
      </c>
      <c r="B173" s="91">
        <v>2493</v>
      </c>
      <c r="C173" s="93" t="s">
        <v>156</v>
      </c>
      <c r="D173" s="92">
        <v>39539</v>
      </c>
      <c r="E173" s="91" t="s">
        <v>614</v>
      </c>
      <c r="F173" s="91" t="s">
        <v>561</v>
      </c>
      <c r="G173" s="94">
        <v>1799.95</v>
      </c>
      <c r="H173" s="94">
        <v>0</v>
      </c>
      <c r="I173" s="94" t="s">
        <v>615</v>
      </c>
      <c r="J173" s="94">
        <v>2312.9499999999998</v>
      </c>
      <c r="K173" s="94">
        <v>0</v>
      </c>
      <c r="L173" s="94">
        <v>0</v>
      </c>
      <c r="M173" s="94">
        <v>0</v>
      </c>
      <c r="N173" s="94">
        <v>0</v>
      </c>
      <c r="O173" s="94">
        <v>0</v>
      </c>
      <c r="P173" s="94">
        <v>0</v>
      </c>
      <c r="Q173" s="94">
        <v>0</v>
      </c>
      <c r="R173" s="94">
        <v>0</v>
      </c>
      <c r="S173" s="49">
        <f>SUM(G173:H173)</f>
        <v>1799.95</v>
      </c>
      <c r="T173" s="49">
        <f>SUM(J173:R173)</f>
        <v>2312.9499999999998</v>
      </c>
      <c r="U173" s="47" t="str">
        <f>VLOOKUP(B173,'FOLHA RESUMIDA'!C:I,2,0)</f>
        <v>CRISTIANE R  DE O  GONCALVES</v>
      </c>
    </row>
    <row r="174" spans="1:21" ht="15">
      <c r="A174" s="91">
        <v>1</v>
      </c>
      <c r="B174" s="91">
        <v>2498</v>
      </c>
      <c r="C174" s="93" t="s">
        <v>157</v>
      </c>
      <c r="D174" s="92">
        <v>39539</v>
      </c>
      <c r="E174" s="91" t="s">
        <v>614</v>
      </c>
      <c r="F174" s="91" t="s">
        <v>490</v>
      </c>
      <c r="G174" s="94">
        <v>1714.22</v>
      </c>
      <c r="H174" s="94">
        <v>0</v>
      </c>
      <c r="I174" s="94" t="s">
        <v>615</v>
      </c>
      <c r="J174" s="94">
        <v>0</v>
      </c>
      <c r="K174" s="94">
        <v>0</v>
      </c>
      <c r="L174" s="94">
        <v>0</v>
      </c>
      <c r="M174" s="94">
        <v>0</v>
      </c>
      <c r="N174" s="94">
        <v>0</v>
      </c>
      <c r="O174" s="94">
        <v>0</v>
      </c>
      <c r="P174" s="94">
        <v>0</v>
      </c>
      <c r="Q174" s="94">
        <v>0</v>
      </c>
      <c r="R174" s="94">
        <v>0</v>
      </c>
      <c r="S174" s="49">
        <f>SUM(G174:H174)</f>
        <v>1714.22</v>
      </c>
      <c r="T174" s="49">
        <f>SUM(J174:R174)</f>
        <v>0</v>
      </c>
      <c r="U174" s="47" t="str">
        <f>VLOOKUP(B174,'FOLHA RESUMIDA'!C:I,2,0)</f>
        <v>TEREZINHA DE J  DE L  M  NETA</v>
      </c>
    </row>
    <row r="175" spans="1:21" ht="15">
      <c r="A175" s="91">
        <v>1</v>
      </c>
      <c r="B175" s="91">
        <v>2502</v>
      </c>
      <c r="C175" s="93" t="s">
        <v>158</v>
      </c>
      <c r="D175" s="92">
        <v>39553</v>
      </c>
      <c r="E175" s="91" t="s">
        <v>614</v>
      </c>
      <c r="F175" s="91" t="s">
        <v>490</v>
      </c>
      <c r="G175" s="94">
        <v>1714.22</v>
      </c>
      <c r="H175" s="94">
        <v>0</v>
      </c>
      <c r="I175" s="94" t="s">
        <v>615</v>
      </c>
      <c r="J175" s="94">
        <v>0</v>
      </c>
      <c r="K175" s="94">
        <v>0</v>
      </c>
      <c r="L175" s="94">
        <v>0</v>
      </c>
      <c r="M175" s="94">
        <v>0</v>
      </c>
      <c r="N175" s="94">
        <v>0</v>
      </c>
      <c r="O175" s="94">
        <v>0</v>
      </c>
      <c r="P175" s="94">
        <v>0</v>
      </c>
      <c r="Q175" s="94">
        <v>0</v>
      </c>
      <c r="R175" s="94">
        <v>0</v>
      </c>
      <c r="S175" s="49">
        <f>SUM(G175:H175)</f>
        <v>1714.22</v>
      </c>
      <c r="T175" s="49">
        <f>SUM(J175:R175)</f>
        <v>0</v>
      </c>
      <c r="U175" s="47" t="str">
        <f>VLOOKUP(B175,'FOLHA RESUMIDA'!C:I,2,0)</f>
        <v>PAULO ROBERTO DA SILVA CUNHA</v>
      </c>
    </row>
    <row r="176" spans="1:21" ht="15">
      <c r="A176" s="91">
        <v>1</v>
      </c>
      <c r="B176" s="91">
        <v>2503</v>
      </c>
      <c r="C176" s="93" t="s">
        <v>159</v>
      </c>
      <c r="D176" s="92">
        <v>39553</v>
      </c>
      <c r="E176" s="91" t="s">
        <v>614</v>
      </c>
      <c r="F176" s="91" t="s">
        <v>578</v>
      </c>
      <c r="G176" s="94">
        <v>4626.9799999999996</v>
      </c>
      <c r="H176" s="94">
        <v>0</v>
      </c>
      <c r="I176" s="94" t="s">
        <v>615</v>
      </c>
      <c r="J176" s="94">
        <v>0</v>
      </c>
      <c r="K176" s="94">
        <v>0</v>
      </c>
      <c r="L176" s="94">
        <v>0</v>
      </c>
      <c r="M176" s="94">
        <v>0</v>
      </c>
      <c r="N176" s="94">
        <v>0</v>
      </c>
      <c r="O176" s="94">
        <v>0</v>
      </c>
      <c r="P176" s="94">
        <v>0</v>
      </c>
      <c r="Q176" s="94">
        <v>0</v>
      </c>
      <c r="R176" s="94">
        <v>0</v>
      </c>
      <c r="S176" s="49">
        <f>SUM(G176:H176)</f>
        <v>4626.9799999999996</v>
      </c>
      <c r="T176" s="49">
        <f>SUM(J176:R176)</f>
        <v>0</v>
      </c>
      <c r="U176" s="47" t="str">
        <f>VLOOKUP(B176,'FOLHA RESUMIDA'!C:I,2,0)</f>
        <v>TACIZO LUIZ PEREIRA DA SILVA</v>
      </c>
    </row>
    <row r="177" spans="1:21" ht="15">
      <c r="A177" s="91">
        <v>1</v>
      </c>
      <c r="B177" s="91">
        <v>2512</v>
      </c>
      <c r="C177" s="93" t="s">
        <v>431</v>
      </c>
      <c r="D177" s="92">
        <v>39582</v>
      </c>
      <c r="E177" s="91" t="s">
        <v>614</v>
      </c>
      <c r="F177" s="91" t="s">
        <v>578</v>
      </c>
      <c r="G177" s="94">
        <v>4626.9799999999996</v>
      </c>
      <c r="H177" s="94">
        <v>0</v>
      </c>
      <c r="I177" s="94" t="s">
        <v>615</v>
      </c>
      <c r="J177" s="94">
        <v>0</v>
      </c>
      <c r="K177" s="94">
        <v>0</v>
      </c>
      <c r="L177" s="94">
        <v>0</v>
      </c>
      <c r="M177" s="94">
        <v>0</v>
      </c>
      <c r="N177" s="94">
        <v>0</v>
      </c>
      <c r="O177" s="94">
        <v>0</v>
      </c>
      <c r="P177" s="94">
        <v>0</v>
      </c>
      <c r="Q177" s="94">
        <v>0</v>
      </c>
      <c r="R177" s="94">
        <v>0</v>
      </c>
      <c r="S177" s="49">
        <f>SUM(G177:H177)</f>
        <v>4626.9799999999996</v>
      </c>
      <c r="T177" s="49">
        <f>SUM(J177:R177)</f>
        <v>0</v>
      </c>
      <c r="U177" s="47" t="str">
        <f>VLOOKUP(B177,'FOLHA RESUMIDA'!C:I,2,0)</f>
        <v>JOSENILDO JOSE TORRES</v>
      </c>
    </row>
    <row r="178" spans="1:21" ht="15">
      <c r="A178" s="91">
        <v>1</v>
      </c>
      <c r="B178" s="91">
        <v>2514</v>
      </c>
      <c r="C178" s="93" t="s">
        <v>165</v>
      </c>
      <c r="D178" s="92">
        <v>39582</v>
      </c>
      <c r="E178" s="91" t="s">
        <v>614</v>
      </c>
      <c r="F178" s="91" t="s">
        <v>561</v>
      </c>
      <c r="G178" s="94">
        <v>1799.96</v>
      </c>
      <c r="H178" s="94">
        <v>0</v>
      </c>
      <c r="I178" s="94" t="s">
        <v>615</v>
      </c>
      <c r="J178" s="94">
        <v>822.38</v>
      </c>
      <c r="K178" s="94">
        <v>0</v>
      </c>
      <c r="L178" s="94">
        <v>0</v>
      </c>
      <c r="M178" s="94">
        <v>0</v>
      </c>
      <c r="N178" s="94">
        <v>0</v>
      </c>
      <c r="O178" s="94">
        <v>0</v>
      </c>
      <c r="P178" s="94">
        <v>0</v>
      </c>
      <c r="Q178" s="94">
        <v>0</v>
      </c>
      <c r="R178" s="94">
        <v>0</v>
      </c>
      <c r="S178" s="49">
        <f>SUM(G178:H178)</f>
        <v>1799.96</v>
      </c>
      <c r="T178" s="49">
        <f>SUM(J178:R178)</f>
        <v>822.38</v>
      </c>
      <c r="U178" s="47" t="str">
        <f>VLOOKUP(B178,'FOLHA RESUMIDA'!C:I,2,0)</f>
        <v>JULIANA CAVALCANTI DE SOUSA</v>
      </c>
    </row>
    <row r="179" spans="1:21" ht="15">
      <c r="A179" s="91">
        <v>1</v>
      </c>
      <c r="B179" s="91">
        <v>2518</v>
      </c>
      <c r="C179" s="93" t="s">
        <v>430</v>
      </c>
      <c r="D179" s="92">
        <v>39582</v>
      </c>
      <c r="E179" s="91" t="s">
        <v>614</v>
      </c>
      <c r="F179" s="91" t="s">
        <v>561</v>
      </c>
      <c r="G179" s="94">
        <v>1799.95</v>
      </c>
      <c r="H179" s="94">
        <v>0</v>
      </c>
      <c r="I179" s="94" t="s">
        <v>615</v>
      </c>
      <c r="J179" s="94">
        <v>0</v>
      </c>
      <c r="K179" s="94">
        <v>0</v>
      </c>
      <c r="L179" s="94">
        <v>0</v>
      </c>
      <c r="M179" s="94">
        <v>0</v>
      </c>
      <c r="N179" s="94">
        <v>0</v>
      </c>
      <c r="O179" s="94">
        <v>0</v>
      </c>
      <c r="P179" s="94">
        <v>0</v>
      </c>
      <c r="Q179" s="94">
        <v>0</v>
      </c>
      <c r="R179" s="94">
        <v>0</v>
      </c>
      <c r="S179" s="49">
        <f>SUM(G179:H179)</f>
        <v>1799.95</v>
      </c>
      <c r="T179" s="49">
        <f>SUM(J179:R179)</f>
        <v>0</v>
      </c>
      <c r="U179" s="47" t="str">
        <f>VLOOKUP(B179,'FOLHA RESUMIDA'!C:I,2,0)</f>
        <v>ROSA MARIA BARROS VALOES</v>
      </c>
    </row>
    <row r="180" spans="1:21" ht="15">
      <c r="A180" s="91">
        <v>1</v>
      </c>
      <c r="B180" s="91">
        <v>2520</v>
      </c>
      <c r="C180" s="93" t="s">
        <v>432</v>
      </c>
      <c r="D180" s="92">
        <v>39582</v>
      </c>
      <c r="E180" s="91" t="s">
        <v>614</v>
      </c>
      <c r="F180" s="91" t="s">
        <v>561</v>
      </c>
      <c r="G180" s="94">
        <v>1799.95</v>
      </c>
      <c r="H180" s="94">
        <v>0</v>
      </c>
      <c r="I180" s="94" t="s">
        <v>615</v>
      </c>
      <c r="J180" s="94">
        <v>0</v>
      </c>
      <c r="K180" s="94">
        <v>0</v>
      </c>
      <c r="L180" s="94">
        <v>0</v>
      </c>
      <c r="M180" s="94">
        <v>0</v>
      </c>
      <c r="N180" s="94">
        <v>0</v>
      </c>
      <c r="O180" s="94">
        <v>0</v>
      </c>
      <c r="P180" s="94">
        <v>0</v>
      </c>
      <c r="Q180" s="94">
        <v>0</v>
      </c>
      <c r="R180" s="94">
        <v>0</v>
      </c>
      <c r="S180" s="49">
        <f>SUM(G180:H180)</f>
        <v>1799.95</v>
      </c>
      <c r="T180" s="49">
        <f>SUM(J180:R180)</f>
        <v>0</v>
      </c>
      <c r="U180" s="47" t="str">
        <f>VLOOKUP(B180,'FOLHA RESUMIDA'!C:I,2,0)</f>
        <v>SELMA CRISTIANIA LIMA RORIZ</v>
      </c>
    </row>
    <row r="181" spans="1:21" ht="15">
      <c r="A181" s="91">
        <v>39</v>
      </c>
      <c r="B181" s="91">
        <v>2523</v>
      </c>
      <c r="C181" s="93" t="s">
        <v>440</v>
      </c>
      <c r="D181" s="92">
        <v>39582</v>
      </c>
      <c r="E181" s="91" t="s">
        <v>614</v>
      </c>
      <c r="F181" s="91" t="s">
        <v>561</v>
      </c>
      <c r="G181" s="94">
        <v>1799.95</v>
      </c>
      <c r="H181" s="94">
        <v>0</v>
      </c>
      <c r="I181" s="94" t="s">
        <v>615</v>
      </c>
      <c r="J181" s="94">
        <v>0</v>
      </c>
      <c r="K181" s="94">
        <v>0</v>
      </c>
      <c r="L181" s="94">
        <v>195.06</v>
      </c>
      <c r="M181" s="94">
        <v>0</v>
      </c>
      <c r="N181" s="94">
        <v>0</v>
      </c>
      <c r="O181" s="94">
        <v>0</v>
      </c>
      <c r="P181" s="94">
        <v>0</v>
      </c>
      <c r="Q181" s="94">
        <v>0</v>
      </c>
      <c r="R181" s="94">
        <v>0</v>
      </c>
      <c r="S181" s="49">
        <f>SUM(G181:H181)</f>
        <v>1799.95</v>
      </c>
      <c r="T181" s="49">
        <f>SUM(J181:R181)</f>
        <v>195.06</v>
      </c>
      <c r="U181" s="47" t="str">
        <f>VLOOKUP(B181,'FOLHA RESUMIDA'!C:I,2,0)</f>
        <v>JANISSON COELHO DE VASCONCELOS</v>
      </c>
    </row>
    <row r="182" spans="1:21" ht="15">
      <c r="A182" s="91">
        <v>10</v>
      </c>
      <c r="B182" s="91">
        <v>2525</v>
      </c>
      <c r="C182" s="93" t="s">
        <v>395</v>
      </c>
      <c r="D182" s="92">
        <v>39588</v>
      </c>
      <c r="E182" s="91" t="s">
        <v>614</v>
      </c>
      <c r="F182" s="91" t="s">
        <v>561</v>
      </c>
      <c r="G182" s="94">
        <v>1799.95</v>
      </c>
      <c r="H182" s="94">
        <v>0</v>
      </c>
      <c r="I182" s="94" t="s">
        <v>615</v>
      </c>
      <c r="J182" s="94">
        <v>0</v>
      </c>
      <c r="K182" s="94">
        <v>0</v>
      </c>
      <c r="L182" s="94">
        <v>0</v>
      </c>
      <c r="M182" s="94">
        <v>0</v>
      </c>
      <c r="N182" s="94">
        <v>0</v>
      </c>
      <c r="O182" s="94">
        <v>0</v>
      </c>
      <c r="P182" s="94">
        <v>0</v>
      </c>
      <c r="Q182" s="94">
        <v>0</v>
      </c>
      <c r="R182" s="94">
        <v>0</v>
      </c>
      <c r="S182" s="49">
        <f>SUM(G182:H182)</f>
        <v>1799.95</v>
      </c>
      <c r="T182" s="49">
        <f>SUM(J182:R182)</f>
        <v>0</v>
      </c>
      <c r="U182" s="47" t="str">
        <f>VLOOKUP(B182,'FOLHA RESUMIDA'!C:I,2,0)</f>
        <v>FABIANE TAVARES DE SOUZA</v>
      </c>
    </row>
    <row r="183" spans="1:21" ht="15">
      <c r="A183" s="91">
        <v>1</v>
      </c>
      <c r="B183" s="91">
        <v>2526</v>
      </c>
      <c r="C183" s="93" t="s">
        <v>166</v>
      </c>
      <c r="D183" s="92">
        <v>39588</v>
      </c>
      <c r="E183" s="91" t="s">
        <v>614</v>
      </c>
      <c r="F183" s="91" t="s">
        <v>565</v>
      </c>
      <c r="G183" s="94">
        <v>1714.22</v>
      </c>
      <c r="H183" s="94">
        <v>0</v>
      </c>
      <c r="I183" s="94" t="s">
        <v>615</v>
      </c>
      <c r="J183" s="94">
        <v>0</v>
      </c>
      <c r="K183" s="94">
        <v>0</v>
      </c>
      <c r="L183" s="94">
        <v>0</v>
      </c>
      <c r="M183" s="94">
        <v>0</v>
      </c>
      <c r="N183" s="94">
        <v>0</v>
      </c>
      <c r="O183" s="94">
        <v>0</v>
      </c>
      <c r="P183" s="94">
        <v>0</v>
      </c>
      <c r="Q183" s="94">
        <v>0</v>
      </c>
      <c r="R183" s="94">
        <v>0</v>
      </c>
      <c r="S183" s="49">
        <f>SUM(G183:H183)</f>
        <v>1714.22</v>
      </c>
      <c r="T183" s="49">
        <f>SUM(J183:R183)</f>
        <v>0</v>
      </c>
      <c r="U183" s="47" t="str">
        <f>VLOOKUP(B183,'FOLHA RESUMIDA'!C:I,2,0)</f>
        <v>JARBAS FERREIRA DE LIMA JUNIOR</v>
      </c>
    </row>
    <row r="184" spans="1:21" ht="15">
      <c r="A184" s="91">
        <v>1</v>
      </c>
      <c r="B184" s="91">
        <v>2530</v>
      </c>
      <c r="C184" s="93" t="s">
        <v>167</v>
      </c>
      <c r="D184" s="92">
        <v>39601</v>
      </c>
      <c r="E184" s="91" t="s">
        <v>614</v>
      </c>
      <c r="F184" s="91" t="s">
        <v>485</v>
      </c>
      <c r="G184" s="94">
        <v>1487.05</v>
      </c>
      <c r="H184" s="94">
        <v>0</v>
      </c>
      <c r="I184" s="94" t="s">
        <v>615</v>
      </c>
      <c r="J184" s="94">
        <v>0</v>
      </c>
      <c r="K184" s="94">
        <v>0</v>
      </c>
      <c r="L184" s="94">
        <v>0</v>
      </c>
      <c r="M184" s="94">
        <v>0</v>
      </c>
      <c r="N184" s="94">
        <v>0</v>
      </c>
      <c r="O184" s="94">
        <v>0</v>
      </c>
      <c r="P184" s="94">
        <v>0</v>
      </c>
      <c r="Q184" s="94">
        <v>0</v>
      </c>
      <c r="R184" s="94">
        <v>0</v>
      </c>
      <c r="S184" s="49">
        <f>SUM(G184:H184)</f>
        <v>1487.05</v>
      </c>
      <c r="T184" s="49">
        <f>SUM(J184:R184)</f>
        <v>0</v>
      </c>
      <c r="U184" s="47" t="str">
        <f>VLOOKUP(B184,'FOLHA RESUMIDA'!C:I,2,0)</f>
        <v>ARLEILDA MENDES DA SILVA</v>
      </c>
    </row>
    <row r="185" spans="1:21" ht="15">
      <c r="A185" s="91">
        <v>1</v>
      </c>
      <c r="B185" s="91">
        <v>2534</v>
      </c>
      <c r="C185" s="93" t="s">
        <v>168</v>
      </c>
      <c r="D185" s="92">
        <v>39601</v>
      </c>
      <c r="E185" s="91" t="s">
        <v>614</v>
      </c>
      <c r="F185" s="91" t="s">
        <v>485</v>
      </c>
      <c r="G185" s="94">
        <v>1487.05</v>
      </c>
      <c r="H185" s="94">
        <v>0</v>
      </c>
      <c r="I185" s="94" t="s">
        <v>615</v>
      </c>
      <c r="J185" s="94">
        <v>0</v>
      </c>
      <c r="K185" s="94">
        <v>0</v>
      </c>
      <c r="L185" s="94">
        <v>0</v>
      </c>
      <c r="M185" s="94">
        <v>0</v>
      </c>
      <c r="N185" s="94">
        <v>0</v>
      </c>
      <c r="O185" s="94">
        <v>0</v>
      </c>
      <c r="P185" s="94">
        <v>0</v>
      </c>
      <c r="Q185" s="94">
        <v>0</v>
      </c>
      <c r="R185" s="94">
        <v>0</v>
      </c>
      <c r="S185" s="49">
        <f>SUM(G185:H185)</f>
        <v>1487.05</v>
      </c>
      <c r="T185" s="49">
        <f>SUM(J185:R185)</f>
        <v>0</v>
      </c>
      <c r="U185" s="47" t="str">
        <f>VLOOKUP(B185,'FOLHA RESUMIDA'!C:I,2,0)</f>
        <v>EMANUEL MESSIAS RIBEIRO COSTA</v>
      </c>
    </row>
    <row r="186" spans="1:21" ht="15">
      <c r="A186" s="91">
        <v>1</v>
      </c>
      <c r="B186" s="91">
        <v>2539</v>
      </c>
      <c r="C186" s="93" t="s">
        <v>169</v>
      </c>
      <c r="D186" s="92">
        <v>39601</v>
      </c>
      <c r="E186" s="91" t="s">
        <v>614</v>
      </c>
      <c r="F186" s="91" t="s">
        <v>582</v>
      </c>
      <c r="G186" s="94">
        <v>1721.46</v>
      </c>
      <c r="H186" s="94">
        <v>0</v>
      </c>
      <c r="I186" s="94" t="s">
        <v>615</v>
      </c>
      <c r="J186" s="94">
        <v>0</v>
      </c>
      <c r="K186" s="94">
        <v>0</v>
      </c>
      <c r="L186" s="94">
        <v>0</v>
      </c>
      <c r="M186" s="94">
        <v>0</v>
      </c>
      <c r="N186" s="94">
        <v>0</v>
      </c>
      <c r="O186" s="94">
        <v>0</v>
      </c>
      <c r="P186" s="94">
        <v>0</v>
      </c>
      <c r="Q186" s="94">
        <v>0</v>
      </c>
      <c r="R186" s="94">
        <v>0</v>
      </c>
      <c r="S186" s="49">
        <f>SUM(G186:H186)</f>
        <v>1721.46</v>
      </c>
      <c r="T186" s="49">
        <f>SUM(J186:R186)</f>
        <v>0</v>
      </c>
      <c r="U186" s="47" t="str">
        <f>VLOOKUP(B186,'FOLHA RESUMIDA'!C:I,2,0)</f>
        <v>JOSENILDA BEZERRA DA SILVA</v>
      </c>
    </row>
    <row r="187" spans="1:21" ht="15">
      <c r="A187" s="91">
        <v>1</v>
      </c>
      <c r="B187" s="91">
        <v>2541</v>
      </c>
      <c r="C187" s="93" t="s">
        <v>170</v>
      </c>
      <c r="D187" s="92">
        <v>39601</v>
      </c>
      <c r="E187" s="91" t="s">
        <v>614</v>
      </c>
      <c r="F187" s="91" t="s">
        <v>485</v>
      </c>
      <c r="G187" s="94">
        <v>1487.05</v>
      </c>
      <c r="H187" s="94">
        <v>0</v>
      </c>
      <c r="I187" s="94" t="s">
        <v>615</v>
      </c>
      <c r="J187" s="94">
        <v>2312.9499999999998</v>
      </c>
      <c r="K187" s="94">
        <v>0</v>
      </c>
      <c r="L187" s="94">
        <v>0</v>
      </c>
      <c r="M187" s="94">
        <v>0</v>
      </c>
      <c r="N187" s="94">
        <v>0</v>
      </c>
      <c r="O187" s="94">
        <v>0</v>
      </c>
      <c r="P187" s="94">
        <v>0</v>
      </c>
      <c r="Q187" s="94">
        <v>0</v>
      </c>
      <c r="R187" s="94">
        <v>0</v>
      </c>
      <c r="S187" s="49">
        <f>SUM(G187:H187)</f>
        <v>1487.05</v>
      </c>
      <c r="T187" s="49">
        <f>SUM(J187:R187)</f>
        <v>2312.9499999999998</v>
      </c>
      <c r="U187" s="47" t="str">
        <f>VLOOKUP(B187,'FOLHA RESUMIDA'!C:I,2,0)</f>
        <v>MARCELA SALLES DA SILVA</v>
      </c>
    </row>
    <row r="188" spans="1:21" ht="15">
      <c r="A188" s="91">
        <v>59</v>
      </c>
      <c r="B188" s="91">
        <v>2547</v>
      </c>
      <c r="C188" s="93" t="s">
        <v>459</v>
      </c>
      <c r="D188" s="92">
        <v>39601</v>
      </c>
      <c r="E188" s="91" t="s">
        <v>614</v>
      </c>
      <c r="F188" s="91" t="s">
        <v>561</v>
      </c>
      <c r="G188" s="94">
        <v>1799.96</v>
      </c>
      <c r="H188" s="94">
        <v>0</v>
      </c>
      <c r="I188" s="94" t="s">
        <v>615</v>
      </c>
      <c r="J188" s="94">
        <v>0</v>
      </c>
      <c r="K188" s="94">
        <v>0</v>
      </c>
      <c r="L188" s="94">
        <v>0</v>
      </c>
      <c r="M188" s="94">
        <v>0</v>
      </c>
      <c r="N188" s="94">
        <v>0</v>
      </c>
      <c r="O188" s="94">
        <v>0</v>
      </c>
      <c r="P188" s="94">
        <v>0</v>
      </c>
      <c r="Q188" s="94">
        <v>0</v>
      </c>
      <c r="R188" s="94">
        <v>0</v>
      </c>
      <c r="S188" s="49">
        <f>SUM(G188:H188)</f>
        <v>1799.96</v>
      </c>
      <c r="T188" s="49">
        <f>SUM(J188:R188)</f>
        <v>0</v>
      </c>
      <c r="U188" s="47" t="str">
        <f>VLOOKUP(B188,'FOLHA RESUMIDA'!C:I,2,0)</f>
        <v>CYNTHIA RODRIGUES DE ALMEIDA</v>
      </c>
    </row>
    <row r="189" spans="1:21" ht="15">
      <c r="A189" s="91">
        <v>1</v>
      </c>
      <c r="B189" s="91">
        <v>2548</v>
      </c>
      <c r="C189" s="93" t="s">
        <v>171</v>
      </c>
      <c r="D189" s="92">
        <v>39601</v>
      </c>
      <c r="E189" s="91" t="s">
        <v>614</v>
      </c>
      <c r="F189" s="91" t="s">
        <v>561</v>
      </c>
      <c r="G189" s="94">
        <v>1889.96</v>
      </c>
      <c r="H189" s="94">
        <v>0</v>
      </c>
      <c r="I189" s="94" t="s">
        <v>615</v>
      </c>
      <c r="J189" s="94">
        <v>1566.44</v>
      </c>
      <c r="K189" s="94">
        <v>0</v>
      </c>
      <c r="L189" s="94">
        <v>0</v>
      </c>
      <c r="M189" s="94">
        <v>0</v>
      </c>
      <c r="N189" s="94">
        <v>0</v>
      </c>
      <c r="O189" s="94">
        <v>0</v>
      </c>
      <c r="P189" s="94">
        <v>0</v>
      </c>
      <c r="Q189" s="94">
        <v>0</v>
      </c>
      <c r="R189" s="94">
        <v>0</v>
      </c>
      <c r="S189" s="49">
        <f>SUM(G189:H189)</f>
        <v>1889.96</v>
      </c>
      <c r="T189" s="49">
        <f>SUM(J189:R189)</f>
        <v>1566.44</v>
      </c>
      <c r="U189" s="47" t="str">
        <f>VLOOKUP(B189,'FOLHA RESUMIDA'!C:I,2,0)</f>
        <v>ELIANA PEREIRA SANTANA</v>
      </c>
    </row>
    <row r="190" spans="1:21" ht="15">
      <c r="A190" s="91">
        <v>1</v>
      </c>
      <c r="B190" s="91">
        <v>2553</v>
      </c>
      <c r="C190" s="93" t="s">
        <v>172</v>
      </c>
      <c r="D190" s="92">
        <v>39601</v>
      </c>
      <c r="E190" s="91" t="s">
        <v>614</v>
      </c>
      <c r="F190" s="91" t="s">
        <v>561</v>
      </c>
      <c r="G190" s="94">
        <v>1799.95</v>
      </c>
      <c r="H190" s="94">
        <v>0</v>
      </c>
      <c r="I190" s="94" t="s">
        <v>615</v>
      </c>
      <c r="J190" s="94">
        <v>2312.9499999999998</v>
      </c>
      <c r="K190" s="94">
        <v>0</v>
      </c>
      <c r="L190" s="94">
        <v>0</v>
      </c>
      <c r="M190" s="94">
        <v>0</v>
      </c>
      <c r="N190" s="94">
        <v>0</v>
      </c>
      <c r="O190" s="94">
        <v>0</v>
      </c>
      <c r="P190" s="94">
        <v>0</v>
      </c>
      <c r="Q190" s="94">
        <v>0</v>
      </c>
      <c r="R190" s="94">
        <v>0</v>
      </c>
      <c r="S190" s="49">
        <f>SUM(G190:H190)</f>
        <v>1799.95</v>
      </c>
      <c r="T190" s="49">
        <f>SUM(J190:R190)</f>
        <v>2312.9499999999998</v>
      </c>
      <c r="U190" s="47" t="str">
        <f>VLOOKUP(B190,'FOLHA RESUMIDA'!C:I,2,0)</f>
        <v>LIVIA DA SILVA LIMA</v>
      </c>
    </row>
    <row r="191" spans="1:21" ht="15">
      <c r="A191" s="91">
        <v>1</v>
      </c>
      <c r="B191" s="91">
        <v>2559</v>
      </c>
      <c r="C191" s="93" t="s">
        <v>403</v>
      </c>
      <c r="D191" s="92">
        <v>39601</v>
      </c>
      <c r="E191" s="91" t="s">
        <v>614</v>
      </c>
      <c r="F191" s="91" t="s">
        <v>561</v>
      </c>
      <c r="G191" s="94">
        <v>1799.95</v>
      </c>
      <c r="H191" s="94">
        <v>0</v>
      </c>
      <c r="I191" s="94" t="s">
        <v>615</v>
      </c>
      <c r="J191" s="94">
        <v>0</v>
      </c>
      <c r="K191" s="94">
        <v>0</v>
      </c>
      <c r="L191" s="94">
        <v>0</v>
      </c>
      <c r="M191" s="94">
        <v>0</v>
      </c>
      <c r="N191" s="94">
        <v>0</v>
      </c>
      <c r="O191" s="94">
        <v>0</v>
      </c>
      <c r="P191" s="94">
        <v>0</v>
      </c>
      <c r="Q191" s="94">
        <v>0</v>
      </c>
      <c r="R191" s="94">
        <v>0</v>
      </c>
      <c r="S191" s="49">
        <f>SUM(G191:H191)</f>
        <v>1799.95</v>
      </c>
      <c r="T191" s="49">
        <f>SUM(J191:R191)</f>
        <v>0</v>
      </c>
      <c r="U191" s="47" t="str">
        <f>VLOOKUP(B191,'FOLHA RESUMIDA'!C:I,2,0)</f>
        <v>SANDRO DE MIRANDA SANTOS</v>
      </c>
    </row>
    <row r="192" spans="1:21" ht="15">
      <c r="A192" s="91">
        <v>1</v>
      </c>
      <c r="B192" s="91">
        <v>2562</v>
      </c>
      <c r="C192" s="93" t="s">
        <v>421</v>
      </c>
      <c r="D192" s="92">
        <v>39601</v>
      </c>
      <c r="E192" s="91" t="s">
        <v>614</v>
      </c>
      <c r="F192" s="91" t="s">
        <v>578</v>
      </c>
      <c r="G192" s="94">
        <v>4626.9799999999996</v>
      </c>
      <c r="H192" s="94">
        <v>0</v>
      </c>
      <c r="I192" s="94" t="s">
        <v>615</v>
      </c>
      <c r="J192" s="94">
        <v>0</v>
      </c>
      <c r="K192" s="94">
        <v>0</v>
      </c>
      <c r="L192" s="94">
        <v>0</v>
      </c>
      <c r="M192" s="94">
        <v>0</v>
      </c>
      <c r="N192" s="94">
        <v>0</v>
      </c>
      <c r="O192" s="94">
        <v>0</v>
      </c>
      <c r="P192" s="94">
        <v>0</v>
      </c>
      <c r="Q192" s="94">
        <v>0</v>
      </c>
      <c r="R192" s="94">
        <v>0</v>
      </c>
      <c r="S192" s="49">
        <f>SUM(G192:H192)</f>
        <v>4626.9799999999996</v>
      </c>
      <c r="T192" s="49">
        <f>SUM(J192:R192)</f>
        <v>0</v>
      </c>
      <c r="U192" s="47" t="str">
        <f>VLOOKUP(B192,'FOLHA RESUMIDA'!C:I,2,0)</f>
        <v>ERIKA MARQUES BEZERRA</v>
      </c>
    </row>
    <row r="193" spans="1:21" ht="15">
      <c r="A193" s="91">
        <v>50</v>
      </c>
      <c r="B193" s="91">
        <v>2568</v>
      </c>
      <c r="C193" s="93" t="s">
        <v>458</v>
      </c>
      <c r="D193" s="92">
        <v>39608</v>
      </c>
      <c r="E193" s="91" t="s">
        <v>614</v>
      </c>
      <c r="F193" s="91" t="s">
        <v>578</v>
      </c>
      <c r="G193" s="94">
        <v>4626.9799999999996</v>
      </c>
      <c r="H193" s="94">
        <v>0</v>
      </c>
      <c r="I193" s="94" t="s">
        <v>615</v>
      </c>
      <c r="J193" s="94">
        <v>0</v>
      </c>
      <c r="K193" s="94">
        <v>0</v>
      </c>
      <c r="L193" s="94">
        <v>0</v>
      </c>
      <c r="M193" s="94">
        <v>0</v>
      </c>
      <c r="N193" s="94">
        <v>0</v>
      </c>
      <c r="O193" s="94">
        <v>0</v>
      </c>
      <c r="P193" s="94">
        <v>0</v>
      </c>
      <c r="Q193" s="94">
        <v>0</v>
      </c>
      <c r="R193" s="94">
        <v>0</v>
      </c>
      <c r="S193" s="49">
        <f>SUM(G193:H193)</f>
        <v>4626.9799999999996</v>
      </c>
      <c r="T193" s="49">
        <f>SUM(J193:R193)</f>
        <v>0</v>
      </c>
      <c r="U193" s="47" t="str">
        <f>VLOOKUP(B193,'FOLHA RESUMIDA'!C:I,2,0)</f>
        <v>CATARINA DANIELLE DA S AMORIM</v>
      </c>
    </row>
    <row r="194" spans="1:21" ht="15">
      <c r="A194" s="91">
        <v>1</v>
      </c>
      <c r="B194" s="91">
        <v>2574</v>
      </c>
      <c r="C194" s="93" t="s">
        <v>173</v>
      </c>
      <c r="D194" s="92">
        <v>39615</v>
      </c>
      <c r="E194" s="91" t="s">
        <v>614</v>
      </c>
      <c r="F194" s="91" t="s">
        <v>561</v>
      </c>
      <c r="G194" s="94">
        <v>1889.96</v>
      </c>
      <c r="H194" s="94">
        <v>0</v>
      </c>
      <c r="I194" s="94" t="s">
        <v>615</v>
      </c>
      <c r="J194" s="94">
        <v>2312.9499999999998</v>
      </c>
      <c r="K194" s="94">
        <v>0</v>
      </c>
      <c r="L194" s="94">
        <v>0</v>
      </c>
      <c r="M194" s="94">
        <v>0</v>
      </c>
      <c r="N194" s="94">
        <v>0</v>
      </c>
      <c r="O194" s="94">
        <v>0</v>
      </c>
      <c r="P194" s="94">
        <v>0</v>
      </c>
      <c r="Q194" s="94">
        <v>0</v>
      </c>
      <c r="R194" s="94">
        <v>0</v>
      </c>
      <c r="S194" s="49">
        <f>SUM(G194:H194)</f>
        <v>1889.96</v>
      </c>
      <c r="T194" s="49">
        <f>SUM(J194:R194)</f>
        <v>2312.9499999999998</v>
      </c>
      <c r="U194" s="47" t="str">
        <f>VLOOKUP(B194,'FOLHA RESUMIDA'!C:I,2,0)</f>
        <v>ANDERSON SANTOS DE LIMA FARIAS</v>
      </c>
    </row>
    <row r="195" spans="1:21" ht="15">
      <c r="A195" s="91">
        <v>1</v>
      </c>
      <c r="B195" s="91">
        <v>2577</v>
      </c>
      <c r="C195" s="93" t="s">
        <v>174</v>
      </c>
      <c r="D195" s="92">
        <v>39615</v>
      </c>
      <c r="E195" s="91" t="s">
        <v>614</v>
      </c>
      <c r="F195" s="91" t="s">
        <v>561</v>
      </c>
      <c r="G195" s="94">
        <v>1799.95</v>
      </c>
      <c r="H195" s="94">
        <v>0</v>
      </c>
      <c r="I195" s="94" t="s">
        <v>615</v>
      </c>
      <c r="J195" s="94">
        <v>822.38</v>
      </c>
      <c r="K195" s="94">
        <v>0</v>
      </c>
      <c r="L195" s="94">
        <v>0</v>
      </c>
      <c r="M195" s="94">
        <v>0</v>
      </c>
      <c r="N195" s="94">
        <v>0</v>
      </c>
      <c r="O195" s="94">
        <v>0</v>
      </c>
      <c r="P195" s="94">
        <v>0</v>
      </c>
      <c r="Q195" s="94">
        <v>0</v>
      </c>
      <c r="R195" s="94">
        <v>0</v>
      </c>
      <c r="S195" s="49">
        <f>SUM(G195:H195)</f>
        <v>1799.95</v>
      </c>
      <c r="T195" s="49">
        <f>SUM(J195:R195)</f>
        <v>822.38</v>
      </c>
      <c r="U195" s="47" t="str">
        <f>VLOOKUP(B195,'FOLHA RESUMIDA'!C:I,2,0)</f>
        <v>CARLA CRISTINA OLIVEIRA MATOS</v>
      </c>
    </row>
    <row r="196" spans="1:21" ht="15">
      <c r="A196" s="91">
        <v>1</v>
      </c>
      <c r="B196" s="91">
        <v>2584</v>
      </c>
      <c r="C196" s="93" t="s">
        <v>175</v>
      </c>
      <c r="D196" s="92">
        <v>39615</v>
      </c>
      <c r="E196" s="91" t="s">
        <v>614</v>
      </c>
      <c r="F196" s="91" t="s">
        <v>561</v>
      </c>
      <c r="G196" s="94">
        <v>1799.96</v>
      </c>
      <c r="H196" s="94">
        <v>0</v>
      </c>
      <c r="I196" s="94" t="s">
        <v>615</v>
      </c>
      <c r="J196" s="94">
        <v>0</v>
      </c>
      <c r="K196" s="94">
        <v>0</v>
      </c>
      <c r="L196" s="94">
        <v>0</v>
      </c>
      <c r="M196" s="94">
        <v>0</v>
      </c>
      <c r="N196" s="94">
        <v>0</v>
      </c>
      <c r="O196" s="94">
        <v>0</v>
      </c>
      <c r="P196" s="94">
        <v>0</v>
      </c>
      <c r="Q196" s="94">
        <v>0</v>
      </c>
      <c r="R196" s="94">
        <v>0</v>
      </c>
      <c r="S196" s="49">
        <f>SUM(G196:H196)</f>
        <v>1799.96</v>
      </c>
      <c r="T196" s="49">
        <f>SUM(J196:R196)</f>
        <v>0</v>
      </c>
      <c r="U196" s="47" t="str">
        <f>VLOOKUP(B196,'FOLHA RESUMIDA'!C:I,2,0)</f>
        <v>HELIA MARIA ALEXANDRE DE SOUZA</v>
      </c>
    </row>
    <row r="197" spans="1:21" ht="15">
      <c r="A197" s="91">
        <v>1</v>
      </c>
      <c r="B197" s="91">
        <v>2585</v>
      </c>
      <c r="C197" s="93" t="s">
        <v>176</v>
      </c>
      <c r="D197" s="92">
        <v>39615</v>
      </c>
      <c r="E197" s="91" t="s">
        <v>614</v>
      </c>
      <c r="F197" s="91" t="s">
        <v>561</v>
      </c>
      <c r="G197" s="94">
        <v>1799.95</v>
      </c>
      <c r="H197" s="94">
        <v>0</v>
      </c>
      <c r="I197" s="94" t="s">
        <v>615</v>
      </c>
      <c r="J197" s="94">
        <v>0</v>
      </c>
      <c r="K197" s="94">
        <v>0</v>
      </c>
      <c r="L197" s="94">
        <v>0</v>
      </c>
      <c r="M197" s="94">
        <v>0</v>
      </c>
      <c r="N197" s="94">
        <v>0</v>
      </c>
      <c r="O197" s="94">
        <v>0</v>
      </c>
      <c r="P197" s="94">
        <v>0</v>
      </c>
      <c r="Q197" s="94">
        <v>0</v>
      </c>
      <c r="R197" s="94">
        <v>0</v>
      </c>
      <c r="S197" s="49">
        <f>SUM(G197:H197)</f>
        <v>1799.95</v>
      </c>
      <c r="T197" s="49">
        <f>SUM(J197:R197)</f>
        <v>0</v>
      </c>
      <c r="U197" s="47" t="str">
        <f>VLOOKUP(B197,'FOLHA RESUMIDA'!C:I,2,0)</f>
        <v>HELIO DO N BARBOZA JUNIOR</v>
      </c>
    </row>
    <row r="198" spans="1:21" ht="15">
      <c r="A198" s="91">
        <v>1</v>
      </c>
      <c r="B198" s="91">
        <v>2586</v>
      </c>
      <c r="C198" s="93" t="s">
        <v>404</v>
      </c>
      <c r="D198" s="92">
        <v>39615</v>
      </c>
      <c r="E198" s="91" t="s">
        <v>614</v>
      </c>
      <c r="F198" s="91" t="s">
        <v>561</v>
      </c>
      <c r="G198" s="94">
        <v>1799.95</v>
      </c>
      <c r="H198" s="94">
        <v>0</v>
      </c>
      <c r="I198" s="94" t="s">
        <v>615</v>
      </c>
      <c r="J198" s="94">
        <v>822.38</v>
      </c>
      <c r="K198" s="94">
        <v>0</v>
      </c>
      <c r="L198" s="94">
        <v>0</v>
      </c>
      <c r="M198" s="94">
        <v>0</v>
      </c>
      <c r="N198" s="94">
        <v>0</v>
      </c>
      <c r="O198" s="94">
        <v>0</v>
      </c>
      <c r="P198" s="94">
        <v>0</v>
      </c>
      <c r="Q198" s="94">
        <v>0</v>
      </c>
      <c r="R198" s="94">
        <v>0</v>
      </c>
      <c r="S198" s="49">
        <f>SUM(G198:H198)</f>
        <v>1799.95</v>
      </c>
      <c r="T198" s="49">
        <f>SUM(J198:R198)</f>
        <v>822.38</v>
      </c>
      <c r="U198" s="47" t="str">
        <f>VLOOKUP(B198,'FOLHA RESUMIDA'!C:I,2,0)</f>
        <v>JAQUELINE P F DE OLIVEIRA</v>
      </c>
    </row>
    <row r="199" spans="1:21" ht="15">
      <c r="A199" s="91">
        <v>1</v>
      </c>
      <c r="B199" s="91">
        <v>2588</v>
      </c>
      <c r="C199" s="93" t="s">
        <v>177</v>
      </c>
      <c r="D199" s="92">
        <v>39615</v>
      </c>
      <c r="E199" s="91" t="s">
        <v>614</v>
      </c>
      <c r="F199" s="91" t="s">
        <v>561</v>
      </c>
      <c r="G199" s="94">
        <v>1799.95</v>
      </c>
      <c r="H199" s="94">
        <v>0</v>
      </c>
      <c r="I199" s="94" t="s">
        <v>615</v>
      </c>
      <c r="J199" s="94">
        <v>2312.9499999999998</v>
      </c>
      <c r="K199" s="94">
        <v>0</v>
      </c>
      <c r="L199" s="94">
        <v>0</v>
      </c>
      <c r="M199" s="94">
        <v>0</v>
      </c>
      <c r="N199" s="94">
        <v>0</v>
      </c>
      <c r="O199" s="94">
        <v>0</v>
      </c>
      <c r="P199" s="94">
        <v>0</v>
      </c>
      <c r="Q199" s="94">
        <v>0</v>
      </c>
      <c r="R199" s="94">
        <v>0</v>
      </c>
      <c r="S199" s="49">
        <f>SUM(G199:H199)</f>
        <v>1799.95</v>
      </c>
      <c r="T199" s="49">
        <f>SUM(J199:R199)</f>
        <v>2312.9499999999998</v>
      </c>
      <c r="U199" s="47" t="str">
        <f>VLOOKUP(B199,'FOLHA RESUMIDA'!C:I,2,0)</f>
        <v>JOSE NEVES DA SILVA JUNIOR</v>
      </c>
    </row>
    <row r="200" spans="1:21" ht="15">
      <c r="A200" s="91">
        <v>1</v>
      </c>
      <c r="B200" s="91">
        <v>2596</v>
      </c>
      <c r="C200" s="93" t="s">
        <v>433</v>
      </c>
      <c r="D200" s="92">
        <v>39615</v>
      </c>
      <c r="E200" s="91" t="s">
        <v>614</v>
      </c>
      <c r="F200" s="91" t="s">
        <v>561</v>
      </c>
      <c r="G200" s="94">
        <v>1799.95</v>
      </c>
      <c r="H200" s="94">
        <v>0</v>
      </c>
      <c r="I200" s="94" t="s">
        <v>615</v>
      </c>
      <c r="J200" s="94">
        <v>0</v>
      </c>
      <c r="K200" s="94">
        <v>0</v>
      </c>
      <c r="L200" s="94">
        <v>0</v>
      </c>
      <c r="M200" s="94">
        <v>0</v>
      </c>
      <c r="N200" s="94">
        <v>0</v>
      </c>
      <c r="O200" s="94">
        <v>0</v>
      </c>
      <c r="P200" s="94">
        <v>0</v>
      </c>
      <c r="Q200" s="94">
        <v>0</v>
      </c>
      <c r="R200" s="94">
        <v>0</v>
      </c>
      <c r="S200" s="49">
        <f>SUM(G200:H200)</f>
        <v>1799.95</v>
      </c>
      <c r="T200" s="49">
        <f>SUM(J200:R200)</f>
        <v>0</v>
      </c>
      <c r="U200" s="47" t="str">
        <f>VLOOKUP(B200,'FOLHA RESUMIDA'!C:I,2,0)</f>
        <v>WELLIDA CRISTIANE DE M  GUERRA</v>
      </c>
    </row>
    <row r="201" spans="1:21" ht="15">
      <c r="A201" s="91">
        <v>47</v>
      </c>
      <c r="B201" s="91">
        <v>2602</v>
      </c>
      <c r="C201" s="93" t="s">
        <v>441</v>
      </c>
      <c r="D201" s="92">
        <v>39615</v>
      </c>
      <c r="E201" s="91" t="s">
        <v>614</v>
      </c>
      <c r="F201" s="91" t="s">
        <v>578</v>
      </c>
      <c r="G201" s="94">
        <v>4626.9799999999996</v>
      </c>
      <c r="H201" s="94">
        <v>0</v>
      </c>
      <c r="I201" s="94" t="s">
        <v>615</v>
      </c>
      <c r="J201" s="94">
        <v>0</v>
      </c>
      <c r="K201" s="94">
        <v>0</v>
      </c>
      <c r="L201" s="94">
        <v>0</v>
      </c>
      <c r="M201" s="94">
        <v>0</v>
      </c>
      <c r="N201" s="94">
        <v>0</v>
      </c>
      <c r="O201" s="94">
        <v>0</v>
      </c>
      <c r="P201" s="94">
        <v>0</v>
      </c>
      <c r="Q201" s="94">
        <v>0</v>
      </c>
      <c r="R201" s="94">
        <v>0</v>
      </c>
      <c r="S201" s="49">
        <f>SUM(G201:H201)</f>
        <v>4626.9799999999996</v>
      </c>
      <c r="T201" s="49">
        <f>SUM(J201:R201)</f>
        <v>0</v>
      </c>
      <c r="U201" s="47" t="str">
        <f>VLOOKUP(B201,'FOLHA RESUMIDA'!C:I,2,0)</f>
        <v>DIANA ATALECIA NEVES DE SA</v>
      </c>
    </row>
    <row r="202" spans="1:21" ht="15">
      <c r="A202" s="91">
        <v>59</v>
      </c>
      <c r="B202" s="91">
        <v>2604</v>
      </c>
      <c r="C202" s="93" t="s">
        <v>460</v>
      </c>
      <c r="D202" s="92">
        <v>39615</v>
      </c>
      <c r="E202" s="91" t="s">
        <v>614</v>
      </c>
      <c r="F202" s="91" t="s">
        <v>578</v>
      </c>
      <c r="G202" s="94">
        <v>4626.9799999999996</v>
      </c>
      <c r="H202" s="94">
        <v>0</v>
      </c>
      <c r="I202" s="94" t="s">
        <v>615</v>
      </c>
      <c r="J202" s="94">
        <v>0</v>
      </c>
      <c r="K202" s="94">
        <v>0</v>
      </c>
      <c r="L202" s="94">
        <v>0</v>
      </c>
      <c r="M202" s="94">
        <v>0</v>
      </c>
      <c r="N202" s="94">
        <v>0</v>
      </c>
      <c r="O202" s="94">
        <v>0</v>
      </c>
      <c r="P202" s="94">
        <v>0</v>
      </c>
      <c r="Q202" s="94">
        <v>0</v>
      </c>
      <c r="R202" s="94">
        <v>0</v>
      </c>
      <c r="S202" s="49">
        <f>SUM(G202:H202)</f>
        <v>4626.9799999999996</v>
      </c>
      <c r="T202" s="49">
        <f>SUM(J202:R202)</f>
        <v>0</v>
      </c>
      <c r="U202" s="47" t="str">
        <f>VLOOKUP(B202,'FOLHA RESUMIDA'!C:I,2,0)</f>
        <v>JAMINE K  G  DA ROCHA MARTINS</v>
      </c>
    </row>
    <row r="203" spans="1:21" ht="15">
      <c r="A203" s="91">
        <v>1</v>
      </c>
      <c r="B203" s="91">
        <v>2614</v>
      </c>
      <c r="C203" s="93" t="s">
        <v>178</v>
      </c>
      <c r="D203" s="92">
        <v>39615</v>
      </c>
      <c r="E203" s="91" t="s">
        <v>614</v>
      </c>
      <c r="F203" s="91" t="s">
        <v>485</v>
      </c>
      <c r="G203" s="94">
        <v>1487.05</v>
      </c>
      <c r="H203" s="94">
        <v>0</v>
      </c>
      <c r="I203" s="94" t="s">
        <v>615</v>
      </c>
      <c r="J203" s="94">
        <v>1079.3800000000001</v>
      </c>
      <c r="K203" s="94">
        <v>0</v>
      </c>
      <c r="L203" s="94">
        <v>0</v>
      </c>
      <c r="M203" s="94">
        <v>0</v>
      </c>
      <c r="N203" s="94">
        <v>0</v>
      </c>
      <c r="O203" s="94">
        <v>0</v>
      </c>
      <c r="P203" s="94">
        <v>0</v>
      </c>
      <c r="Q203" s="94">
        <v>0</v>
      </c>
      <c r="R203" s="94">
        <v>0</v>
      </c>
      <c r="S203" s="49">
        <f>SUM(G203:H203)</f>
        <v>1487.05</v>
      </c>
      <c r="T203" s="49">
        <f>SUM(J203:R203)</f>
        <v>1079.3800000000001</v>
      </c>
      <c r="U203" s="47" t="str">
        <f>VLOOKUP(B203,'FOLHA RESUMIDA'!C:I,2,0)</f>
        <v>EDVANIA GOMES DE SOUZA PONTES</v>
      </c>
    </row>
    <row r="204" spans="1:21" ht="15">
      <c r="A204" s="91">
        <v>1</v>
      </c>
      <c r="B204" s="91">
        <v>2618</v>
      </c>
      <c r="C204" s="93" t="s">
        <v>179</v>
      </c>
      <c r="D204" s="92">
        <v>39615</v>
      </c>
      <c r="E204" s="91" t="s">
        <v>614</v>
      </c>
      <c r="F204" s="91" t="s">
        <v>485</v>
      </c>
      <c r="G204" s="94">
        <v>1487.05</v>
      </c>
      <c r="H204" s="94">
        <v>0</v>
      </c>
      <c r="I204" s="94" t="s">
        <v>615</v>
      </c>
      <c r="J204" s="94">
        <v>0</v>
      </c>
      <c r="K204" s="94">
        <v>0</v>
      </c>
      <c r="L204" s="94">
        <v>0</v>
      </c>
      <c r="M204" s="94">
        <v>0</v>
      </c>
      <c r="N204" s="94">
        <v>0</v>
      </c>
      <c r="O204" s="94">
        <v>0</v>
      </c>
      <c r="P204" s="94">
        <v>0</v>
      </c>
      <c r="Q204" s="94">
        <v>0</v>
      </c>
      <c r="R204" s="94">
        <v>0</v>
      </c>
      <c r="S204" s="49">
        <f>SUM(G204:H204)</f>
        <v>1487.05</v>
      </c>
      <c r="T204" s="49">
        <f>SUM(J204:R204)</f>
        <v>0</v>
      </c>
      <c r="U204" s="47" t="str">
        <f>VLOOKUP(B204,'FOLHA RESUMIDA'!C:I,2,0)</f>
        <v>MARIA DA CONCEICAO O DOS SANTO</v>
      </c>
    </row>
    <row r="205" spans="1:21" ht="15">
      <c r="A205" s="91">
        <v>1</v>
      </c>
      <c r="B205" s="91">
        <v>2623</v>
      </c>
      <c r="C205" s="93" t="s">
        <v>180</v>
      </c>
      <c r="D205" s="92">
        <v>39615</v>
      </c>
      <c r="E205" s="91" t="s">
        <v>614</v>
      </c>
      <c r="F205" s="91" t="s">
        <v>485</v>
      </c>
      <c r="G205" s="94">
        <v>1348.78</v>
      </c>
      <c r="H205" s="94">
        <v>0</v>
      </c>
      <c r="I205" s="94" t="s">
        <v>615</v>
      </c>
      <c r="J205" s="94">
        <v>0</v>
      </c>
      <c r="K205" s="94">
        <v>0</v>
      </c>
      <c r="L205" s="94">
        <v>0</v>
      </c>
      <c r="M205" s="94">
        <v>0</v>
      </c>
      <c r="N205" s="94">
        <v>0</v>
      </c>
      <c r="O205" s="94">
        <v>0</v>
      </c>
      <c r="P205" s="94">
        <v>0</v>
      </c>
      <c r="Q205" s="94">
        <v>0</v>
      </c>
      <c r="R205" s="94">
        <v>0</v>
      </c>
      <c r="S205" s="49">
        <f>SUM(G205:H205)</f>
        <v>1348.78</v>
      </c>
      <c r="T205" s="49">
        <f>SUM(J205:R205)</f>
        <v>0</v>
      </c>
      <c r="U205" s="47" t="str">
        <f>VLOOKUP(B205,'FOLHA RESUMIDA'!C:I,2,0)</f>
        <v>RUTH BARBOSA DE ARAUJO</v>
      </c>
    </row>
    <row r="206" spans="1:21" ht="15">
      <c r="A206" s="91">
        <v>1</v>
      </c>
      <c r="B206" s="91">
        <v>2627</v>
      </c>
      <c r="C206" s="93" t="s">
        <v>397</v>
      </c>
      <c r="D206" s="92">
        <v>39619</v>
      </c>
      <c r="E206" s="91" t="s">
        <v>614</v>
      </c>
      <c r="F206" s="91" t="s">
        <v>578</v>
      </c>
      <c r="G206" s="94">
        <v>4626.9799999999996</v>
      </c>
      <c r="H206" s="94">
        <v>0</v>
      </c>
      <c r="I206" s="94" t="s">
        <v>615</v>
      </c>
      <c r="J206" s="94">
        <v>2312.9499999999998</v>
      </c>
      <c r="K206" s="94">
        <v>0</v>
      </c>
      <c r="L206" s="94">
        <v>0</v>
      </c>
      <c r="M206" s="94">
        <v>0</v>
      </c>
      <c r="N206" s="94">
        <v>0</v>
      </c>
      <c r="O206" s="94">
        <v>0</v>
      </c>
      <c r="P206" s="94">
        <v>0</v>
      </c>
      <c r="Q206" s="94">
        <v>0</v>
      </c>
      <c r="R206" s="94">
        <v>0</v>
      </c>
      <c r="S206" s="49">
        <f>SUM(G206:H206)</f>
        <v>4626.9799999999996</v>
      </c>
      <c r="T206" s="49">
        <f>SUM(J206:R206)</f>
        <v>2312.9499999999998</v>
      </c>
      <c r="U206" s="47" t="str">
        <f>VLOOKUP(B206,'FOLHA RESUMIDA'!C:I,2,0)</f>
        <v>LIBNI DE MEDEIROS MELO</v>
      </c>
    </row>
    <row r="207" spans="1:21" ht="15">
      <c r="A207" s="91">
        <v>1</v>
      </c>
      <c r="B207" s="91">
        <v>2628</v>
      </c>
      <c r="C207" s="93" t="s">
        <v>181</v>
      </c>
      <c r="D207" s="92">
        <v>39630</v>
      </c>
      <c r="E207" s="91" t="s">
        <v>614</v>
      </c>
      <c r="F207" s="91" t="s">
        <v>561</v>
      </c>
      <c r="G207" s="94">
        <v>1799.95</v>
      </c>
      <c r="H207" s="94">
        <v>0</v>
      </c>
      <c r="I207" s="94" t="s">
        <v>615</v>
      </c>
      <c r="J207" s="94">
        <v>0</v>
      </c>
      <c r="K207" s="94">
        <v>0</v>
      </c>
      <c r="L207" s="94">
        <v>0</v>
      </c>
      <c r="M207" s="94">
        <v>0</v>
      </c>
      <c r="N207" s="94">
        <v>3480</v>
      </c>
      <c r="O207" s="94">
        <v>0</v>
      </c>
      <c r="P207" s="94">
        <v>0</v>
      </c>
      <c r="Q207" s="94">
        <v>0</v>
      </c>
      <c r="R207" s="94">
        <v>0</v>
      </c>
      <c r="S207" s="49">
        <f>SUM(G207:H207)</f>
        <v>1799.95</v>
      </c>
      <c r="T207" s="49">
        <f>SUM(J207:R207)</f>
        <v>3480</v>
      </c>
      <c r="U207" s="47" t="str">
        <f>VLOOKUP(B207,'FOLHA RESUMIDA'!C:I,2,0)</f>
        <v>ADELE GOMES DE SANTANA</v>
      </c>
    </row>
    <row r="208" spans="1:21" ht="15">
      <c r="A208" s="91">
        <v>1</v>
      </c>
      <c r="B208" s="91">
        <v>2634</v>
      </c>
      <c r="C208" s="93" t="s">
        <v>434</v>
      </c>
      <c r="D208" s="92">
        <v>39630</v>
      </c>
      <c r="E208" s="91" t="s">
        <v>614</v>
      </c>
      <c r="F208" s="91" t="s">
        <v>561</v>
      </c>
      <c r="G208" s="94">
        <v>1799.95</v>
      </c>
      <c r="H208" s="94">
        <v>0</v>
      </c>
      <c r="I208" s="94" t="s">
        <v>615</v>
      </c>
      <c r="J208" s="94">
        <v>0</v>
      </c>
      <c r="K208" s="94">
        <v>0</v>
      </c>
      <c r="L208" s="94">
        <v>0</v>
      </c>
      <c r="M208" s="94">
        <v>0</v>
      </c>
      <c r="N208" s="94">
        <v>0</v>
      </c>
      <c r="O208" s="94">
        <v>0</v>
      </c>
      <c r="P208" s="94">
        <v>0</v>
      </c>
      <c r="Q208" s="94">
        <v>0</v>
      </c>
      <c r="R208" s="94">
        <v>0</v>
      </c>
      <c r="S208" s="49">
        <f>SUM(G208:H208)</f>
        <v>1799.95</v>
      </c>
      <c r="T208" s="49">
        <f>SUM(J208:R208)</f>
        <v>0</v>
      </c>
      <c r="U208" s="47" t="str">
        <f>VLOOKUP(B208,'FOLHA RESUMIDA'!C:I,2,0)</f>
        <v>KATHYWSKY MELO PINHEIRO</v>
      </c>
    </row>
    <row r="209" spans="1:21" ht="15">
      <c r="A209" s="91">
        <v>1</v>
      </c>
      <c r="B209" s="91">
        <v>2642</v>
      </c>
      <c r="C209" s="93" t="s">
        <v>182</v>
      </c>
      <c r="D209" s="92">
        <v>39630</v>
      </c>
      <c r="E209" s="91" t="s">
        <v>614</v>
      </c>
      <c r="F209" s="91" t="s">
        <v>561</v>
      </c>
      <c r="G209" s="94">
        <v>1889.96</v>
      </c>
      <c r="H209" s="94">
        <v>0</v>
      </c>
      <c r="I209" s="94" t="s">
        <v>615</v>
      </c>
      <c r="J209" s="94">
        <v>1079.3800000000001</v>
      </c>
      <c r="K209" s="94">
        <v>0</v>
      </c>
      <c r="L209" s="94">
        <v>0</v>
      </c>
      <c r="M209" s="94">
        <v>0</v>
      </c>
      <c r="N209" s="94">
        <v>0</v>
      </c>
      <c r="O209" s="94">
        <v>0</v>
      </c>
      <c r="P209" s="94">
        <v>0</v>
      </c>
      <c r="Q209" s="94">
        <v>0</v>
      </c>
      <c r="R209" s="94">
        <v>0</v>
      </c>
      <c r="S209" s="49">
        <f>SUM(G209:H209)</f>
        <v>1889.96</v>
      </c>
      <c r="T209" s="49">
        <f>SUM(J209:R209)</f>
        <v>1079.3800000000001</v>
      </c>
      <c r="U209" s="47" t="str">
        <f>VLOOKUP(B209,'FOLHA RESUMIDA'!C:I,2,0)</f>
        <v>THAMIRYS CLAUDIA R  BATISTA</v>
      </c>
    </row>
    <row r="210" spans="1:21" ht="15">
      <c r="A210" s="91">
        <v>48</v>
      </c>
      <c r="B210" s="91">
        <v>2644</v>
      </c>
      <c r="C210" s="93" t="s">
        <v>444</v>
      </c>
      <c r="D210" s="92">
        <v>39630</v>
      </c>
      <c r="E210" s="91" t="s">
        <v>614</v>
      </c>
      <c r="F210" s="91" t="s">
        <v>578</v>
      </c>
      <c r="G210" s="94">
        <v>4626.9799999999996</v>
      </c>
      <c r="H210" s="94">
        <v>0</v>
      </c>
      <c r="I210" s="94" t="s">
        <v>615</v>
      </c>
      <c r="J210" s="94">
        <v>0</v>
      </c>
      <c r="K210" s="94">
        <v>0</v>
      </c>
      <c r="L210" s="94">
        <v>0</v>
      </c>
      <c r="M210" s="94">
        <v>0</v>
      </c>
      <c r="N210" s="94">
        <v>0</v>
      </c>
      <c r="O210" s="94">
        <v>0</v>
      </c>
      <c r="P210" s="94">
        <v>0</v>
      </c>
      <c r="Q210" s="94">
        <v>0</v>
      </c>
      <c r="R210" s="94">
        <v>0</v>
      </c>
      <c r="S210" s="49">
        <f>SUM(G210:H210)</f>
        <v>4626.9799999999996</v>
      </c>
      <c r="T210" s="49">
        <f>SUM(J210:R210)</f>
        <v>0</v>
      </c>
      <c r="U210" s="47" t="str">
        <f>VLOOKUP(B210,'FOLHA RESUMIDA'!C:I,2,0)</f>
        <v>FABRICIO MENEZES DE SOUSA MELO</v>
      </c>
    </row>
    <row r="211" spans="1:21" ht="15">
      <c r="A211" s="91">
        <v>59</v>
      </c>
      <c r="B211" s="91">
        <v>2651</v>
      </c>
      <c r="C211" s="93" t="s">
        <v>445</v>
      </c>
      <c r="D211" s="92">
        <v>39644</v>
      </c>
      <c r="E211" s="91" t="s">
        <v>614</v>
      </c>
      <c r="F211" s="91" t="s">
        <v>578</v>
      </c>
      <c r="G211" s="94">
        <v>4626.9799999999996</v>
      </c>
      <c r="H211" s="94">
        <v>0</v>
      </c>
      <c r="I211" s="94" t="s">
        <v>615</v>
      </c>
      <c r="J211" s="94">
        <v>0</v>
      </c>
      <c r="K211" s="94">
        <v>0</v>
      </c>
      <c r="L211" s="94">
        <v>0</v>
      </c>
      <c r="M211" s="94">
        <v>0</v>
      </c>
      <c r="N211" s="94">
        <v>0</v>
      </c>
      <c r="O211" s="94">
        <v>0</v>
      </c>
      <c r="P211" s="94">
        <v>0</v>
      </c>
      <c r="Q211" s="94">
        <v>0</v>
      </c>
      <c r="R211" s="94">
        <v>0</v>
      </c>
      <c r="S211" s="49">
        <f>SUM(G211:H211)</f>
        <v>4626.9799999999996</v>
      </c>
      <c r="T211" s="49">
        <f>SUM(J211:R211)</f>
        <v>0</v>
      </c>
      <c r="U211" s="47" t="str">
        <f>VLOOKUP(B211,'FOLHA RESUMIDA'!C:I,2,0)</f>
        <v>PAULO ANDRE R DOS SANTOS</v>
      </c>
    </row>
    <row r="212" spans="1:21" ht="15">
      <c r="A212" s="91">
        <v>1</v>
      </c>
      <c r="B212" s="91">
        <v>2656</v>
      </c>
      <c r="C212" s="93" t="s">
        <v>183</v>
      </c>
      <c r="D212" s="92">
        <v>39646</v>
      </c>
      <c r="E212" s="91" t="s">
        <v>614</v>
      </c>
      <c r="F212" s="91" t="s">
        <v>561</v>
      </c>
      <c r="G212" s="94">
        <v>1799.95</v>
      </c>
      <c r="H212" s="94">
        <v>0</v>
      </c>
      <c r="I212" s="94" t="s">
        <v>615</v>
      </c>
      <c r="J212" s="94">
        <v>822.38</v>
      </c>
      <c r="K212" s="94">
        <v>0</v>
      </c>
      <c r="L212" s="94">
        <v>0</v>
      </c>
      <c r="M212" s="94">
        <v>0</v>
      </c>
      <c r="N212" s="94">
        <v>0</v>
      </c>
      <c r="O212" s="94">
        <v>0</v>
      </c>
      <c r="P212" s="94">
        <v>0</v>
      </c>
      <c r="Q212" s="94">
        <v>0</v>
      </c>
      <c r="R212" s="94">
        <v>0</v>
      </c>
      <c r="S212" s="49">
        <f>SUM(G212:H212)</f>
        <v>1799.95</v>
      </c>
      <c r="T212" s="49">
        <f>SUM(J212:R212)</f>
        <v>822.38</v>
      </c>
      <c r="U212" s="47" t="str">
        <f>VLOOKUP(B212,'FOLHA RESUMIDA'!C:I,2,0)</f>
        <v>RAFAELLA ALVES DE ARAUJO SILVA</v>
      </c>
    </row>
    <row r="213" spans="1:21" ht="15">
      <c r="A213" s="91">
        <v>1</v>
      </c>
      <c r="B213" s="91">
        <v>2659</v>
      </c>
      <c r="C213" s="93" t="s">
        <v>184</v>
      </c>
      <c r="D213" s="92">
        <v>39646</v>
      </c>
      <c r="E213" s="91" t="s">
        <v>614</v>
      </c>
      <c r="F213" s="91" t="s">
        <v>561</v>
      </c>
      <c r="G213" s="94">
        <v>1799.95</v>
      </c>
      <c r="H213" s="94">
        <v>0</v>
      </c>
      <c r="I213" s="94" t="s">
        <v>615</v>
      </c>
      <c r="J213" s="94">
        <v>2312.9499999999998</v>
      </c>
      <c r="K213" s="94">
        <v>0</v>
      </c>
      <c r="L213" s="94">
        <v>0</v>
      </c>
      <c r="M213" s="94">
        <v>0</v>
      </c>
      <c r="N213" s="94">
        <v>0</v>
      </c>
      <c r="O213" s="94">
        <v>0</v>
      </c>
      <c r="P213" s="94">
        <v>0</v>
      </c>
      <c r="Q213" s="94">
        <v>0</v>
      </c>
      <c r="R213" s="94">
        <v>0</v>
      </c>
      <c r="S213" s="49">
        <f>SUM(G213:H213)</f>
        <v>1799.95</v>
      </c>
      <c r="T213" s="49">
        <f>SUM(J213:R213)</f>
        <v>2312.9499999999998</v>
      </c>
      <c r="U213" s="47" t="str">
        <f>VLOOKUP(B213,'FOLHA RESUMIDA'!C:I,2,0)</f>
        <v>THIAGO SANTOS DE OLIVEIRA</v>
      </c>
    </row>
    <row r="214" spans="1:21" ht="15">
      <c r="A214" s="91">
        <v>1</v>
      </c>
      <c r="B214" s="91">
        <v>2661</v>
      </c>
      <c r="C214" s="93" t="s">
        <v>185</v>
      </c>
      <c r="D214" s="92">
        <v>39646</v>
      </c>
      <c r="E214" s="91" t="s">
        <v>614</v>
      </c>
      <c r="F214" s="91" t="s">
        <v>485</v>
      </c>
      <c r="G214" s="94">
        <v>1416.22</v>
      </c>
      <c r="H214" s="94">
        <v>0</v>
      </c>
      <c r="I214" s="94" t="s">
        <v>615</v>
      </c>
      <c r="J214" s="94">
        <v>0</v>
      </c>
      <c r="K214" s="94">
        <v>0</v>
      </c>
      <c r="L214" s="94">
        <v>0</v>
      </c>
      <c r="M214" s="94">
        <v>0</v>
      </c>
      <c r="N214" s="94">
        <v>0</v>
      </c>
      <c r="O214" s="94">
        <v>0</v>
      </c>
      <c r="P214" s="94">
        <v>0</v>
      </c>
      <c r="Q214" s="94">
        <v>0</v>
      </c>
      <c r="R214" s="94">
        <v>0</v>
      </c>
      <c r="S214" s="49">
        <f>SUM(G214:H214)</f>
        <v>1416.22</v>
      </c>
      <c r="T214" s="49">
        <f>SUM(J214:R214)</f>
        <v>0</v>
      </c>
      <c r="U214" s="47" t="str">
        <f>VLOOKUP(B214,'FOLHA RESUMIDA'!C:I,2,0)</f>
        <v>IVALDA XAVIER DE CARVALHO</v>
      </c>
    </row>
    <row r="215" spans="1:21" ht="15">
      <c r="A215" s="91">
        <v>1</v>
      </c>
      <c r="B215" s="91">
        <v>2664</v>
      </c>
      <c r="C215" s="93" t="s">
        <v>186</v>
      </c>
      <c r="D215" s="92">
        <v>39661</v>
      </c>
      <c r="E215" s="91" t="s">
        <v>614</v>
      </c>
      <c r="F215" s="91" t="s">
        <v>494</v>
      </c>
      <c r="G215" s="94">
        <v>5191.91</v>
      </c>
      <c r="H215" s="94">
        <v>0</v>
      </c>
      <c r="I215" s="94" t="s">
        <v>615</v>
      </c>
      <c r="J215" s="94">
        <v>2312.9499999999998</v>
      </c>
      <c r="K215" s="94">
        <v>0</v>
      </c>
      <c r="L215" s="94">
        <v>0</v>
      </c>
      <c r="M215" s="94">
        <v>0</v>
      </c>
      <c r="N215" s="94">
        <v>0</v>
      </c>
      <c r="O215" s="94">
        <v>0</v>
      </c>
      <c r="P215" s="94">
        <v>0</v>
      </c>
      <c r="Q215" s="94">
        <v>0</v>
      </c>
      <c r="R215" s="94">
        <v>0</v>
      </c>
      <c r="S215" s="49">
        <f>SUM(G215:H215)</f>
        <v>5191.91</v>
      </c>
      <c r="T215" s="49">
        <f>SUM(J215:R215)</f>
        <v>2312.9499999999998</v>
      </c>
      <c r="U215" s="47" t="str">
        <f>VLOOKUP(B215,'FOLHA RESUMIDA'!C:I,2,0)</f>
        <v>BRUNO AIRES DOS SANTOS</v>
      </c>
    </row>
    <row r="216" spans="1:21" ht="15">
      <c r="A216" s="91">
        <v>1</v>
      </c>
      <c r="B216" s="91">
        <v>2665</v>
      </c>
      <c r="C216" s="93" t="s">
        <v>187</v>
      </c>
      <c r="D216" s="92">
        <v>39666</v>
      </c>
      <c r="E216" s="91" t="s">
        <v>614</v>
      </c>
      <c r="F216" s="91" t="s">
        <v>561</v>
      </c>
      <c r="G216" s="94">
        <v>1799.95</v>
      </c>
      <c r="H216" s="94">
        <v>0</v>
      </c>
      <c r="I216" s="94" t="s">
        <v>615</v>
      </c>
      <c r="J216" s="94">
        <v>822.38</v>
      </c>
      <c r="K216" s="94">
        <v>0</v>
      </c>
      <c r="L216" s="94">
        <v>0</v>
      </c>
      <c r="M216" s="94">
        <v>0</v>
      </c>
      <c r="N216" s="94">
        <v>0</v>
      </c>
      <c r="O216" s="94">
        <v>0</v>
      </c>
      <c r="P216" s="94">
        <v>0</v>
      </c>
      <c r="Q216" s="94">
        <v>0</v>
      </c>
      <c r="R216" s="94">
        <v>0</v>
      </c>
      <c r="S216" s="49">
        <f>SUM(G216:H216)</f>
        <v>1799.95</v>
      </c>
      <c r="T216" s="49">
        <f>SUM(J216:R216)</f>
        <v>822.38</v>
      </c>
      <c r="U216" s="47" t="str">
        <f>VLOOKUP(B216,'FOLHA RESUMIDA'!C:I,2,0)</f>
        <v>MARCELO BARLAVENTO DAS C SILVA</v>
      </c>
    </row>
    <row r="217" spans="1:21" ht="15">
      <c r="A217" s="91">
        <v>1</v>
      </c>
      <c r="B217" s="91">
        <v>2666</v>
      </c>
      <c r="C217" s="93" t="s">
        <v>188</v>
      </c>
      <c r="D217" s="92">
        <v>39666</v>
      </c>
      <c r="E217" s="91" t="s">
        <v>614</v>
      </c>
      <c r="F217" s="91" t="s">
        <v>561</v>
      </c>
      <c r="G217" s="94">
        <v>1799.95</v>
      </c>
      <c r="H217" s="94">
        <v>0</v>
      </c>
      <c r="I217" s="94" t="s">
        <v>615</v>
      </c>
      <c r="J217" s="94">
        <v>2312.9499999999998</v>
      </c>
      <c r="K217" s="94">
        <v>0</v>
      </c>
      <c r="L217" s="94">
        <v>0</v>
      </c>
      <c r="M217" s="94">
        <v>0</v>
      </c>
      <c r="N217" s="94">
        <v>0</v>
      </c>
      <c r="O217" s="94">
        <v>0</v>
      </c>
      <c r="P217" s="94">
        <v>0</v>
      </c>
      <c r="Q217" s="94">
        <v>0</v>
      </c>
      <c r="R217" s="94">
        <v>0</v>
      </c>
      <c r="S217" s="49">
        <f>SUM(G217:H217)</f>
        <v>1799.95</v>
      </c>
      <c r="T217" s="49">
        <f>SUM(J217:R217)</f>
        <v>2312.9499999999998</v>
      </c>
      <c r="U217" s="47" t="str">
        <f>VLOOKUP(B217,'FOLHA RESUMIDA'!C:I,2,0)</f>
        <v>RODRIGO VASCONCELOS DINIZ</v>
      </c>
    </row>
    <row r="218" spans="1:21" ht="15">
      <c r="A218" s="91">
        <v>1</v>
      </c>
      <c r="B218" s="91">
        <v>2668</v>
      </c>
      <c r="C218" s="93" t="s">
        <v>189</v>
      </c>
      <c r="D218" s="92">
        <v>39666</v>
      </c>
      <c r="E218" s="91" t="s">
        <v>614</v>
      </c>
      <c r="F218" s="91" t="s">
        <v>561</v>
      </c>
      <c r="G218" s="94">
        <v>1799.95</v>
      </c>
      <c r="H218" s="94">
        <v>0</v>
      </c>
      <c r="I218" s="94" t="s">
        <v>615</v>
      </c>
      <c r="J218" s="94">
        <v>0</v>
      </c>
      <c r="K218" s="94">
        <v>0</v>
      </c>
      <c r="L218" s="94">
        <v>0</v>
      </c>
      <c r="M218" s="94">
        <v>0</v>
      </c>
      <c r="N218" s="94">
        <v>0</v>
      </c>
      <c r="O218" s="94">
        <v>0</v>
      </c>
      <c r="P218" s="94">
        <v>0</v>
      </c>
      <c r="Q218" s="94">
        <v>0</v>
      </c>
      <c r="R218" s="94">
        <v>0</v>
      </c>
      <c r="S218" s="49">
        <f>SUM(G218:H218)</f>
        <v>1799.95</v>
      </c>
      <c r="T218" s="49">
        <f>SUM(J218:R218)</f>
        <v>0</v>
      </c>
      <c r="U218" s="47" t="str">
        <f>VLOOKUP(B218,'FOLHA RESUMIDA'!C:I,2,0)</f>
        <v>CARLA BRANDAO DE C  FIGUEIREDO</v>
      </c>
    </row>
    <row r="219" spans="1:21" ht="15">
      <c r="A219" s="91">
        <v>1</v>
      </c>
      <c r="B219" s="91">
        <v>2671</v>
      </c>
      <c r="C219" s="93" t="s">
        <v>190</v>
      </c>
      <c r="D219" s="92">
        <v>39667</v>
      </c>
      <c r="E219" s="91" t="s">
        <v>614</v>
      </c>
      <c r="F219" s="91" t="s">
        <v>485</v>
      </c>
      <c r="G219" s="94">
        <v>1487.05</v>
      </c>
      <c r="H219" s="94">
        <v>0</v>
      </c>
      <c r="I219" s="94" t="s">
        <v>615</v>
      </c>
      <c r="J219" s="94">
        <v>0</v>
      </c>
      <c r="K219" s="94">
        <v>0</v>
      </c>
      <c r="L219" s="94">
        <v>0</v>
      </c>
      <c r="M219" s="94">
        <v>0</v>
      </c>
      <c r="N219" s="94">
        <v>0</v>
      </c>
      <c r="O219" s="94">
        <v>0</v>
      </c>
      <c r="P219" s="94">
        <v>0</v>
      </c>
      <c r="Q219" s="94">
        <v>0</v>
      </c>
      <c r="R219" s="94">
        <v>0</v>
      </c>
      <c r="S219" s="49">
        <f>SUM(G219:H219)</f>
        <v>1487.05</v>
      </c>
      <c r="T219" s="49">
        <f>SUM(J219:R219)</f>
        <v>0</v>
      </c>
      <c r="U219" s="47" t="str">
        <f>VLOOKUP(B219,'FOLHA RESUMIDA'!C:I,2,0)</f>
        <v>KATIA ADRIANA F D SILVA SOARES</v>
      </c>
    </row>
    <row r="220" spans="1:21" ht="15">
      <c r="A220" s="91">
        <v>1</v>
      </c>
      <c r="B220" s="91">
        <v>2672</v>
      </c>
      <c r="C220" s="93" t="s">
        <v>191</v>
      </c>
      <c r="D220" s="92">
        <v>39667</v>
      </c>
      <c r="E220" s="91" t="s">
        <v>614</v>
      </c>
      <c r="F220" s="91" t="s">
        <v>485</v>
      </c>
      <c r="G220" s="94">
        <v>1416.23</v>
      </c>
      <c r="H220" s="94">
        <v>0</v>
      </c>
      <c r="I220" s="94" t="s">
        <v>615</v>
      </c>
      <c r="J220" s="94">
        <v>0</v>
      </c>
      <c r="K220" s="94">
        <v>0</v>
      </c>
      <c r="L220" s="94">
        <v>0</v>
      </c>
      <c r="M220" s="94">
        <v>0</v>
      </c>
      <c r="N220" s="94">
        <v>0</v>
      </c>
      <c r="O220" s="94">
        <v>0</v>
      </c>
      <c r="P220" s="94">
        <v>0</v>
      </c>
      <c r="Q220" s="94">
        <v>0</v>
      </c>
      <c r="R220" s="94">
        <v>0</v>
      </c>
      <c r="S220" s="49">
        <f>SUM(G220:H220)</f>
        <v>1416.23</v>
      </c>
      <c r="T220" s="49">
        <f>SUM(J220:R220)</f>
        <v>0</v>
      </c>
      <c r="U220" s="47" t="str">
        <f>VLOOKUP(B220,'FOLHA RESUMIDA'!C:I,2,0)</f>
        <v>IVANISE VIANA ALBUQUERQUE</v>
      </c>
    </row>
    <row r="221" spans="1:21" ht="15">
      <c r="A221" s="91">
        <v>1</v>
      </c>
      <c r="B221" s="91">
        <v>2675</v>
      </c>
      <c r="C221" s="93" t="s">
        <v>192</v>
      </c>
      <c r="D221" s="92">
        <v>39667</v>
      </c>
      <c r="E221" s="91" t="s">
        <v>614</v>
      </c>
      <c r="F221" s="91" t="s">
        <v>485</v>
      </c>
      <c r="G221" s="94">
        <v>1348.78</v>
      </c>
      <c r="H221" s="94">
        <v>0</v>
      </c>
      <c r="I221" s="94" t="s">
        <v>615</v>
      </c>
      <c r="J221" s="94">
        <v>0</v>
      </c>
      <c r="K221" s="94">
        <v>0</v>
      </c>
      <c r="L221" s="94">
        <v>0</v>
      </c>
      <c r="M221" s="94">
        <v>0</v>
      </c>
      <c r="N221" s="94">
        <v>0</v>
      </c>
      <c r="O221" s="94">
        <v>0</v>
      </c>
      <c r="P221" s="94">
        <v>0</v>
      </c>
      <c r="Q221" s="94">
        <v>0</v>
      </c>
      <c r="R221" s="94">
        <v>0</v>
      </c>
      <c r="S221" s="49">
        <f>SUM(G221:H221)</f>
        <v>1348.78</v>
      </c>
      <c r="T221" s="49">
        <f>SUM(J221:R221)</f>
        <v>0</v>
      </c>
      <c r="U221" s="47" t="str">
        <f>VLOOKUP(B221,'FOLHA RESUMIDA'!C:I,2,0)</f>
        <v>RUTE FERNANDES BORBA</v>
      </c>
    </row>
    <row r="222" spans="1:21" ht="15">
      <c r="A222" s="91">
        <v>1</v>
      </c>
      <c r="B222" s="91">
        <v>2682</v>
      </c>
      <c r="C222" s="93" t="s">
        <v>193</v>
      </c>
      <c r="D222" s="92">
        <v>39675</v>
      </c>
      <c r="E222" s="91" t="s">
        <v>614</v>
      </c>
      <c r="F222" s="91" t="s">
        <v>561</v>
      </c>
      <c r="G222" s="94">
        <v>1799.96</v>
      </c>
      <c r="H222" s="94">
        <v>0</v>
      </c>
      <c r="I222" s="94" t="s">
        <v>615</v>
      </c>
      <c r="J222" s="94">
        <v>0</v>
      </c>
      <c r="K222" s="94">
        <v>0</v>
      </c>
      <c r="L222" s="94">
        <v>0</v>
      </c>
      <c r="M222" s="94">
        <v>0</v>
      </c>
      <c r="N222" s="94">
        <v>0</v>
      </c>
      <c r="O222" s="94">
        <v>0</v>
      </c>
      <c r="P222" s="94">
        <v>0</v>
      </c>
      <c r="Q222" s="94">
        <v>0</v>
      </c>
      <c r="R222" s="94">
        <v>0</v>
      </c>
      <c r="S222" s="49">
        <f>SUM(G222:H222)</f>
        <v>1799.96</v>
      </c>
      <c r="T222" s="49">
        <f>SUM(J222:R222)</f>
        <v>0</v>
      </c>
      <c r="U222" s="47" t="str">
        <f>VLOOKUP(B222,'FOLHA RESUMIDA'!C:I,2,0)</f>
        <v>JENARIO LUCENA DA SILVA</v>
      </c>
    </row>
    <row r="223" spans="1:21" ht="15">
      <c r="A223" s="91">
        <v>3</v>
      </c>
      <c r="B223" s="91">
        <v>2684</v>
      </c>
      <c r="C223" s="93" t="s">
        <v>407</v>
      </c>
      <c r="D223" s="92">
        <v>39692</v>
      </c>
      <c r="E223" s="91" t="s">
        <v>614</v>
      </c>
      <c r="F223" s="91" t="s">
        <v>578</v>
      </c>
      <c r="G223" s="94">
        <v>4626.9799999999996</v>
      </c>
      <c r="H223" s="94">
        <v>0</v>
      </c>
      <c r="I223" s="94" t="s">
        <v>615</v>
      </c>
      <c r="J223" s="94">
        <v>0</v>
      </c>
      <c r="K223" s="94">
        <v>0</v>
      </c>
      <c r="L223" s="94">
        <v>0</v>
      </c>
      <c r="M223" s="94">
        <v>0</v>
      </c>
      <c r="N223" s="94">
        <v>0</v>
      </c>
      <c r="O223" s="94">
        <v>0</v>
      </c>
      <c r="P223" s="94">
        <v>0</v>
      </c>
      <c r="Q223" s="94">
        <v>0</v>
      </c>
      <c r="R223" s="94">
        <v>0</v>
      </c>
      <c r="S223" s="49">
        <f>SUM(G223:H223)</f>
        <v>4626.9799999999996</v>
      </c>
      <c r="T223" s="49">
        <f>SUM(J223:R223)</f>
        <v>0</v>
      </c>
      <c r="U223" s="47" t="str">
        <f>VLOOKUP(B223,'FOLHA RESUMIDA'!C:I,2,0)</f>
        <v>DULCE NARIELE ANHAIA LEMES</v>
      </c>
    </row>
    <row r="224" spans="1:21" ht="15">
      <c r="A224" s="91">
        <v>1</v>
      </c>
      <c r="B224" s="91">
        <v>2687</v>
      </c>
      <c r="C224" s="93" t="s">
        <v>194</v>
      </c>
      <c r="D224" s="92">
        <v>39700</v>
      </c>
      <c r="E224" s="91" t="s">
        <v>614</v>
      </c>
      <c r="F224" s="91" t="s">
        <v>561</v>
      </c>
      <c r="G224" s="94">
        <v>1799.95</v>
      </c>
      <c r="H224" s="94">
        <v>0</v>
      </c>
      <c r="I224" s="94" t="s">
        <v>615</v>
      </c>
      <c r="J224" s="94">
        <v>1079.3800000000001</v>
      </c>
      <c r="K224" s="94">
        <v>0</v>
      </c>
      <c r="L224" s="94">
        <v>0</v>
      </c>
      <c r="M224" s="94">
        <v>0</v>
      </c>
      <c r="N224" s="94">
        <v>0</v>
      </c>
      <c r="O224" s="94">
        <v>0</v>
      </c>
      <c r="P224" s="94">
        <v>0</v>
      </c>
      <c r="Q224" s="94">
        <v>0</v>
      </c>
      <c r="R224" s="94">
        <v>0</v>
      </c>
      <c r="S224" s="49">
        <f>SUM(G224:H224)</f>
        <v>1799.95</v>
      </c>
      <c r="T224" s="49">
        <f>SUM(J224:R224)</f>
        <v>1079.3800000000001</v>
      </c>
      <c r="U224" s="47" t="str">
        <f>VLOOKUP(B224,'FOLHA RESUMIDA'!C:I,2,0)</f>
        <v>MONICA MARIA G R F DE OLIVEIRA</v>
      </c>
    </row>
    <row r="225" spans="1:21" ht="15">
      <c r="A225" s="91">
        <v>1</v>
      </c>
      <c r="B225" s="91">
        <v>2689</v>
      </c>
      <c r="C225" s="93" t="s">
        <v>620</v>
      </c>
      <c r="D225" s="92">
        <v>39707</v>
      </c>
      <c r="E225" s="91" t="s">
        <v>614</v>
      </c>
      <c r="F225" s="91" t="s">
        <v>561</v>
      </c>
      <c r="G225" s="94">
        <v>1799.95</v>
      </c>
      <c r="H225" s="94">
        <v>0</v>
      </c>
      <c r="I225" s="94" t="s">
        <v>615</v>
      </c>
      <c r="J225" s="94">
        <v>0</v>
      </c>
      <c r="K225" s="94">
        <v>0</v>
      </c>
      <c r="L225" s="94">
        <v>0</v>
      </c>
      <c r="M225" s="94">
        <v>0</v>
      </c>
      <c r="N225" s="94">
        <v>0</v>
      </c>
      <c r="O225" s="94">
        <v>0</v>
      </c>
      <c r="P225" s="94">
        <v>0</v>
      </c>
      <c r="Q225" s="94">
        <v>0</v>
      </c>
      <c r="R225" s="94">
        <v>0</v>
      </c>
      <c r="S225" s="49">
        <f>SUM(G225:H225)</f>
        <v>1799.95</v>
      </c>
      <c r="T225" s="49">
        <f>SUM(J225:R225)</f>
        <v>0</v>
      </c>
      <c r="U225" s="47" t="str">
        <f>VLOOKUP(B225,'FOLHA RESUMIDA'!C:I,2,0)</f>
        <v>ILMA DE ALBUQUERQUE PEREIRA</v>
      </c>
    </row>
    <row r="226" spans="1:21" ht="15">
      <c r="A226" s="91">
        <v>1</v>
      </c>
      <c r="B226" s="91">
        <v>2697</v>
      </c>
      <c r="C226" s="93" t="s">
        <v>196</v>
      </c>
      <c r="D226" s="92">
        <v>39716</v>
      </c>
      <c r="E226" s="91" t="s">
        <v>614</v>
      </c>
      <c r="F226" s="91" t="s">
        <v>561</v>
      </c>
      <c r="G226" s="94">
        <v>1799.95</v>
      </c>
      <c r="H226" s="94">
        <v>0</v>
      </c>
      <c r="I226" s="94" t="s">
        <v>615</v>
      </c>
      <c r="J226" s="94">
        <v>0</v>
      </c>
      <c r="K226" s="94">
        <v>0</v>
      </c>
      <c r="L226" s="94">
        <v>0</v>
      </c>
      <c r="M226" s="94">
        <v>0</v>
      </c>
      <c r="N226" s="94">
        <v>0</v>
      </c>
      <c r="O226" s="94">
        <v>0</v>
      </c>
      <c r="P226" s="94">
        <v>0</v>
      </c>
      <c r="Q226" s="94">
        <v>0</v>
      </c>
      <c r="R226" s="94">
        <v>0</v>
      </c>
      <c r="S226" s="49">
        <f>SUM(G226:H226)</f>
        <v>1799.95</v>
      </c>
      <c r="T226" s="49">
        <f>SUM(J226:R226)</f>
        <v>0</v>
      </c>
      <c r="U226" s="47" t="str">
        <f>VLOOKUP(B226,'FOLHA RESUMIDA'!C:I,2,0)</f>
        <v>ELIANA BEZERRA CARVALHO</v>
      </c>
    </row>
    <row r="227" spans="1:21" ht="15">
      <c r="A227" s="91">
        <v>1</v>
      </c>
      <c r="B227" s="91">
        <v>2701</v>
      </c>
      <c r="C227" s="93" t="s">
        <v>197</v>
      </c>
      <c r="D227" s="92">
        <v>39720</v>
      </c>
      <c r="E227" s="91" t="s">
        <v>614</v>
      </c>
      <c r="F227" s="91" t="s">
        <v>561</v>
      </c>
      <c r="G227" s="94">
        <v>1799.95</v>
      </c>
      <c r="H227" s="94">
        <v>0</v>
      </c>
      <c r="I227" s="94" t="s">
        <v>615</v>
      </c>
      <c r="J227" s="94">
        <v>1079.3800000000001</v>
      </c>
      <c r="K227" s="94">
        <v>0</v>
      </c>
      <c r="L227" s="94">
        <v>0</v>
      </c>
      <c r="M227" s="94">
        <v>0</v>
      </c>
      <c r="N227" s="94">
        <v>0</v>
      </c>
      <c r="O227" s="94">
        <v>0</v>
      </c>
      <c r="P227" s="94">
        <v>0</v>
      </c>
      <c r="Q227" s="94">
        <v>0</v>
      </c>
      <c r="R227" s="94">
        <v>0</v>
      </c>
      <c r="S227" s="49">
        <f>SUM(G227:H227)</f>
        <v>1799.95</v>
      </c>
      <c r="T227" s="49">
        <f>SUM(J227:R227)</f>
        <v>1079.3800000000001</v>
      </c>
      <c r="U227" s="47" t="str">
        <f>VLOOKUP(B227,'FOLHA RESUMIDA'!C:I,2,0)</f>
        <v>PETULLA DE MOURA E SILVA</v>
      </c>
    </row>
    <row r="228" spans="1:21" ht="15">
      <c r="A228" s="91">
        <v>1</v>
      </c>
      <c r="B228" s="91">
        <v>2702</v>
      </c>
      <c r="C228" s="93" t="s">
        <v>435</v>
      </c>
      <c r="D228" s="92">
        <v>39722</v>
      </c>
      <c r="E228" s="91" t="s">
        <v>614</v>
      </c>
      <c r="F228" s="91" t="s">
        <v>578</v>
      </c>
      <c r="G228" s="94">
        <v>4626.9799999999996</v>
      </c>
      <c r="H228" s="94">
        <v>0</v>
      </c>
      <c r="I228" s="94" t="s">
        <v>615</v>
      </c>
      <c r="J228" s="94">
        <v>0</v>
      </c>
      <c r="K228" s="94">
        <v>0</v>
      </c>
      <c r="L228" s="94">
        <v>0</v>
      </c>
      <c r="M228" s="94">
        <v>0</v>
      </c>
      <c r="N228" s="94">
        <v>0</v>
      </c>
      <c r="O228" s="94">
        <v>0</v>
      </c>
      <c r="P228" s="94">
        <v>0</v>
      </c>
      <c r="Q228" s="94">
        <v>0</v>
      </c>
      <c r="R228" s="94">
        <v>0</v>
      </c>
      <c r="S228" s="49">
        <f>SUM(G228:H228)</f>
        <v>4626.9799999999996</v>
      </c>
      <c r="T228" s="49">
        <f>SUM(J228:R228)</f>
        <v>0</v>
      </c>
      <c r="U228" s="47" t="str">
        <f>VLOOKUP(B228,'FOLHA RESUMIDA'!C:I,2,0)</f>
        <v>DANILO DAVI DA SILVA DIAS</v>
      </c>
    </row>
    <row r="229" spans="1:21" ht="15">
      <c r="A229" s="91">
        <v>1</v>
      </c>
      <c r="B229" s="91">
        <v>2705</v>
      </c>
      <c r="C229" s="93" t="s">
        <v>436</v>
      </c>
      <c r="D229" s="92">
        <v>39728</v>
      </c>
      <c r="E229" s="91" t="s">
        <v>614</v>
      </c>
      <c r="F229" s="91" t="s">
        <v>561</v>
      </c>
      <c r="G229" s="94">
        <v>1799.95</v>
      </c>
      <c r="H229" s="94">
        <v>0</v>
      </c>
      <c r="I229" s="94" t="s">
        <v>615</v>
      </c>
      <c r="J229" s="94">
        <v>0</v>
      </c>
      <c r="K229" s="94">
        <v>0</v>
      </c>
      <c r="L229" s="94">
        <v>0</v>
      </c>
      <c r="M229" s="94">
        <v>0</v>
      </c>
      <c r="N229" s="94">
        <v>0</v>
      </c>
      <c r="O229" s="94">
        <v>0</v>
      </c>
      <c r="P229" s="94">
        <v>0</v>
      </c>
      <c r="Q229" s="94">
        <v>0</v>
      </c>
      <c r="R229" s="94">
        <v>0</v>
      </c>
      <c r="S229" s="49">
        <f>SUM(G229:H229)</f>
        <v>1799.95</v>
      </c>
      <c r="T229" s="49">
        <f>SUM(J229:R229)</f>
        <v>0</v>
      </c>
      <c r="U229" s="47" t="str">
        <f>VLOOKUP(B229,'FOLHA RESUMIDA'!C:I,2,0)</f>
        <v>JOSINALDO OLIVEIRA DE ANDRADE</v>
      </c>
    </row>
    <row r="230" spans="1:21" ht="15">
      <c r="A230" s="91">
        <v>50</v>
      </c>
      <c r="B230" s="91">
        <v>2706</v>
      </c>
      <c r="C230" s="93" t="s">
        <v>424</v>
      </c>
      <c r="D230" s="92">
        <v>39730</v>
      </c>
      <c r="E230" s="91" t="s">
        <v>614</v>
      </c>
      <c r="F230" s="91" t="s">
        <v>578</v>
      </c>
      <c r="G230" s="94">
        <v>4626.9799999999996</v>
      </c>
      <c r="H230" s="94">
        <v>0</v>
      </c>
      <c r="I230" s="94" t="s">
        <v>615</v>
      </c>
      <c r="J230" s="94">
        <v>0</v>
      </c>
      <c r="K230" s="94">
        <v>0</v>
      </c>
      <c r="L230" s="94">
        <v>0</v>
      </c>
      <c r="M230" s="94">
        <v>0</v>
      </c>
      <c r="N230" s="94">
        <v>0</v>
      </c>
      <c r="O230" s="94">
        <v>0</v>
      </c>
      <c r="P230" s="94">
        <v>0</v>
      </c>
      <c r="Q230" s="94">
        <v>0</v>
      </c>
      <c r="R230" s="94">
        <v>0</v>
      </c>
      <c r="S230" s="49">
        <f>SUM(G230:H230)</f>
        <v>4626.9799999999996</v>
      </c>
      <c r="T230" s="49">
        <f>SUM(J230:R230)</f>
        <v>0</v>
      </c>
      <c r="U230" s="47" t="str">
        <f>VLOOKUP(B230,'FOLHA RESUMIDA'!C:I,2,0)</f>
        <v>AMANDA FREITAS BASILIO</v>
      </c>
    </row>
    <row r="231" spans="1:21" ht="15">
      <c r="A231" s="91">
        <v>1</v>
      </c>
      <c r="B231" s="91">
        <v>2707</v>
      </c>
      <c r="C231" s="93" t="s">
        <v>198</v>
      </c>
      <c r="D231" s="92">
        <v>39734</v>
      </c>
      <c r="E231" s="91" t="s">
        <v>614</v>
      </c>
      <c r="F231" s="91" t="s">
        <v>561</v>
      </c>
      <c r="G231" s="94">
        <v>1799.95</v>
      </c>
      <c r="H231" s="94">
        <v>0</v>
      </c>
      <c r="I231" s="94" t="s">
        <v>615</v>
      </c>
      <c r="J231" s="94">
        <v>822.38</v>
      </c>
      <c r="K231" s="94">
        <v>0</v>
      </c>
      <c r="L231" s="94">
        <v>0</v>
      </c>
      <c r="M231" s="94">
        <v>0</v>
      </c>
      <c r="N231" s="94">
        <v>0</v>
      </c>
      <c r="O231" s="94">
        <v>0</v>
      </c>
      <c r="P231" s="94">
        <v>0</v>
      </c>
      <c r="Q231" s="94">
        <v>0</v>
      </c>
      <c r="R231" s="94">
        <v>0</v>
      </c>
      <c r="S231" s="49">
        <f>SUM(G231:H231)</f>
        <v>1799.95</v>
      </c>
      <c r="T231" s="49">
        <f>SUM(J231:R231)</f>
        <v>822.38</v>
      </c>
      <c r="U231" s="47" t="str">
        <f>VLOOKUP(B231,'FOLHA RESUMIDA'!C:I,2,0)</f>
        <v>ROMARIO LUIZ DO NASCIMENTO</v>
      </c>
    </row>
    <row r="232" spans="1:21" ht="15">
      <c r="A232" s="91">
        <v>1</v>
      </c>
      <c r="B232" s="91">
        <v>2709</v>
      </c>
      <c r="C232" s="93" t="s">
        <v>199</v>
      </c>
      <c r="D232" s="92">
        <v>39734</v>
      </c>
      <c r="E232" s="91" t="s">
        <v>614</v>
      </c>
      <c r="F232" s="91" t="s">
        <v>561</v>
      </c>
      <c r="G232" s="94">
        <v>1799.95</v>
      </c>
      <c r="H232" s="94">
        <v>0</v>
      </c>
      <c r="I232" s="94" t="s">
        <v>615</v>
      </c>
      <c r="J232" s="94">
        <v>2312.9499999999998</v>
      </c>
      <c r="K232" s="94">
        <v>0</v>
      </c>
      <c r="L232" s="94">
        <v>0</v>
      </c>
      <c r="M232" s="94">
        <v>0</v>
      </c>
      <c r="N232" s="94">
        <v>0</v>
      </c>
      <c r="O232" s="94">
        <v>0</v>
      </c>
      <c r="P232" s="94">
        <v>0</v>
      </c>
      <c r="Q232" s="94">
        <v>0</v>
      </c>
      <c r="R232" s="94">
        <v>0</v>
      </c>
      <c r="S232" s="49">
        <f>SUM(G232:H232)</f>
        <v>1799.95</v>
      </c>
      <c r="T232" s="49">
        <f>SUM(J232:R232)</f>
        <v>2312.9499999999998</v>
      </c>
      <c r="U232" s="47" t="str">
        <f>VLOOKUP(B232,'FOLHA RESUMIDA'!C:I,2,0)</f>
        <v>KATIA DA CONCEICAO DA SILVA</v>
      </c>
    </row>
    <row r="233" spans="1:21" ht="15">
      <c r="A233" s="91">
        <v>1</v>
      </c>
      <c r="B233" s="91">
        <v>2710</v>
      </c>
      <c r="C233" s="93" t="s">
        <v>200</v>
      </c>
      <c r="D233" s="92">
        <v>39734</v>
      </c>
      <c r="E233" s="91" t="s">
        <v>614</v>
      </c>
      <c r="F233" s="91" t="s">
        <v>561</v>
      </c>
      <c r="G233" s="94">
        <v>1889.96</v>
      </c>
      <c r="H233" s="94">
        <v>0</v>
      </c>
      <c r="I233" s="94" t="s">
        <v>615</v>
      </c>
      <c r="J233" s="94">
        <v>822.38</v>
      </c>
      <c r="K233" s="94">
        <v>0</v>
      </c>
      <c r="L233" s="94">
        <v>0</v>
      </c>
      <c r="M233" s="94">
        <v>0</v>
      </c>
      <c r="N233" s="94">
        <v>0</v>
      </c>
      <c r="O233" s="94">
        <v>0</v>
      </c>
      <c r="P233" s="94">
        <v>0</v>
      </c>
      <c r="Q233" s="94">
        <v>0</v>
      </c>
      <c r="R233" s="94">
        <v>0</v>
      </c>
      <c r="S233" s="49">
        <f>SUM(G233:H233)</f>
        <v>1889.96</v>
      </c>
      <c r="T233" s="49">
        <f>SUM(J233:R233)</f>
        <v>822.38</v>
      </c>
      <c r="U233" s="47" t="str">
        <f>VLOOKUP(B233,'FOLHA RESUMIDA'!C:I,2,0)</f>
        <v>PAULA FRASSINETTI S L BELIAN</v>
      </c>
    </row>
    <row r="234" spans="1:21" ht="15">
      <c r="A234" s="91">
        <v>1</v>
      </c>
      <c r="B234" s="91">
        <v>2712</v>
      </c>
      <c r="C234" s="93" t="s">
        <v>201</v>
      </c>
      <c r="D234" s="92">
        <v>39734</v>
      </c>
      <c r="E234" s="91" t="s">
        <v>614</v>
      </c>
      <c r="F234" s="91" t="s">
        <v>561</v>
      </c>
      <c r="G234" s="94">
        <v>1889.96</v>
      </c>
      <c r="H234" s="94">
        <v>0</v>
      </c>
      <c r="I234" s="94" t="s">
        <v>615</v>
      </c>
      <c r="J234" s="94">
        <v>822.38</v>
      </c>
      <c r="K234" s="94">
        <v>0</v>
      </c>
      <c r="L234" s="94">
        <v>0</v>
      </c>
      <c r="M234" s="94">
        <v>0</v>
      </c>
      <c r="N234" s="94">
        <v>0</v>
      </c>
      <c r="O234" s="94">
        <v>0</v>
      </c>
      <c r="P234" s="94">
        <v>0</v>
      </c>
      <c r="Q234" s="94">
        <v>0</v>
      </c>
      <c r="R234" s="94">
        <v>0</v>
      </c>
      <c r="S234" s="49">
        <f>SUM(G234:H234)</f>
        <v>1889.96</v>
      </c>
      <c r="T234" s="49">
        <f>SUM(J234:R234)</f>
        <v>822.38</v>
      </c>
      <c r="U234" s="47" t="str">
        <f>VLOOKUP(B234,'FOLHA RESUMIDA'!C:I,2,0)</f>
        <v>AUGUSTO CESAR N  A  DA SILVA</v>
      </c>
    </row>
    <row r="235" spans="1:21" ht="15">
      <c r="A235" s="91">
        <v>1</v>
      </c>
      <c r="B235" s="91">
        <v>2717</v>
      </c>
      <c r="C235" s="93" t="s">
        <v>202</v>
      </c>
      <c r="D235" s="92">
        <v>39748</v>
      </c>
      <c r="E235" s="91" t="s">
        <v>614</v>
      </c>
      <c r="F235" s="91" t="s">
        <v>578</v>
      </c>
      <c r="G235" s="94">
        <v>4626.9799999999996</v>
      </c>
      <c r="H235" s="94">
        <v>0</v>
      </c>
      <c r="I235" s="94" t="s">
        <v>615</v>
      </c>
      <c r="J235" s="94">
        <v>2312.9499999999998</v>
      </c>
      <c r="K235" s="94">
        <v>0</v>
      </c>
      <c r="L235" s="94">
        <v>0</v>
      </c>
      <c r="M235" s="94">
        <v>0</v>
      </c>
      <c r="N235" s="94">
        <v>0</v>
      </c>
      <c r="O235" s="94">
        <v>0</v>
      </c>
      <c r="P235" s="94">
        <v>0</v>
      </c>
      <c r="Q235" s="94">
        <v>0</v>
      </c>
      <c r="R235" s="94">
        <v>0</v>
      </c>
      <c r="S235" s="49">
        <f>SUM(G235:H235)</f>
        <v>4626.9799999999996</v>
      </c>
      <c r="T235" s="49">
        <f>SUM(J235:R235)</f>
        <v>2312.9499999999998</v>
      </c>
      <c r="U235" s="47" t="str">
        <f>VLOOKUP(B235,'FOLHA RESUMIDA'!C:I,2,0)</f>
        <v>MARCIA ANDREA F SECUNDINO</v>
      </c>
    </row>
    <row r="236" spans="1:21" ht="15">
      <c r="A236" s="91">
        <v>3</v>
      </c>
      <c r="B236" s="91">
        <v>2718</v>
      </c>
      <c r="C236" s="93" t="s">
        <v>425</v>
      </c>
      <c r="D236" s="92">
        <v>39749</v>
      </c>
      <c r="E236" s="91" t="s">
        <v>614</v>
      </c>
      <c r="F236" s="91" t="s">
        <v>561</v>
      </c>
      <c r="G236" s="94">
        <v>1799.95</v>
      </c>
      <c r="H236" s="94">
        <v>0</v>
      </c>
      <c r="I236" s="94" t="s">
        <v>615</v>
      </c>
      <c r="J236" s="94">
        <v>0</v>
      </c>
      <c r="K236" s="94">
        <v>195.06</v>
      </c>
      <c r="L236" s="94">
        <v>0</v>
      </c>
      <c r="M236" s="94">
        <v>0</v>
      </c>
      <c r="N236" s="94">
        <v>0</v>
      </c>
      <c r="O236" s="94">
        <v>0</v>
      </c>
      <c r="P236" s="94">
        <v>0</v>
      </c>
      <c r="Q236" s="94">
        <v>0</v>
      </c>
      <c r="R236" s="94">
        <v>0</v>
      </c>
      <c r="S236" s="49">
        <f>SUM(G236:H236)</f>
        <v>1799.95</v>
      </c>
      <c r="T236" s="49">
        <f>SUM(J236:R236)</f>
        <v>195.06</v>
      </c>
      <c r="U236" s="47" t="str">
        <f>VLOOKUP(B236,'FOLHA RESUMIDA'!C:I,2,0)</f>
        <v>PAULA SHEMILLY GALDINO SANTIAG</v>
      </c>
    </row>
    <row r="237" spans="1:21" ht="15">
      <c r="A237" s="91">
        <v>1</v>
      </c>
      <c r="B237" s="91">
        <v>2719</v>
      </c>
      <c r="C237" s="93" t="s">
        <v>411</v>
      </c>
      <c r="D237" s="92">
        <v>39749</v>
      </c>
      <c r="E237" s="91" t="s">
        <v>614</v>
      </c>
      <c r="F237" s="91" t="s">
        <v>561</v>
      </c>
      <c r="G237" s="94">
        <v>1889.96</v>
      </c>
      <c r="H237" s="94">
        <v>0</v>
      </c>
      <c r="I237" s="94" t="s">
        <v>615</v>
      </c>
      <c r="J237" s="94">
        <v>0</v>
      </c>
      <c r="K237" s="94">
        <v>0</v>
      </c>
      <c r="L237" s="94">
        <v>0</v>
      </c>
      <c r="M237" s="94">
        <v>0</v>
      </c>
      <c r="N237" s="94">
        <v>0</v>
      </c>
      <c r="O237" s="94">
        <v>0</v>
      </c>
      <c r="P237" s="94">
        <v>0</v>
      </c>
      <c r="Q237" s="94">
        <v>0</v>
      </c>
      <c r="R237" s="94">
        <v>0</v>
      </c>
      <c r="S237" s="49">
        <f>SUM(G237:H237)</f>
        <v>1889.96</v>
      </c>
      <c r="T237" s="49">
        <f>SUM(J237:R237)</f>
        <v>0</v>
      </c>
      <c r="U237" s="47" t="str">
        <f>VLOOKUP(B237,'FOLHA RESUMIDA'!C:I,2,0)</f>
        <v>DANIELLE MEDEIROS PONTES</v>
      </c>
    </row>
    <row r="238" spans="1:21" ht="15">
      <c r="A238" s="91">
        <v>51</v>
      </c>
      <c r="B238" s="91">
        <v>2720</v>
      </c>
      <c r="C238" s="93" t="s">
        <v>437</v>
      </c>
      <c r="D238" s="92">
        <v>39751</v>
      </c>
      <c r="E238" s="91" t="s">
        <v>614</v>
      </c>
      <c r="F238" s="91" t="s">
        <v>561</v>
      </c>
      <c r="G238" s="94">
        <v>1799.96</v>
      </c>
      <c r="H238" s="94">
        <v>0</v>
      </c>
      <c r="I238" s="94" t="s">
        <v>615</v>
      </c>
      <c r="J238" s="94">
        <v>0</v>
      </c>
      <c r="K238" s="94">
        <v>0</v>
      </c>
      <c r="L238" s="94">
        <v>0</v>
      </c>
      <c r="M238" s="94">
        <v>0</v>
      </c>
      <c r="N238" s="94">
        <v>0</v>
      </c>
      <c r="O238" s="94">
        <v>0</v>
      </c>
      <c r="P238" s="94">
        <v>0</v>
      </c>
      <c r="Q238" s="94">
        <v>0</v>
      </c>
      <c r="R238" s="94">
        <v>0</v>
      </c>
      <c r="S238" s="49">
        <f>SUM(G238:H238)</f>
        <v>1799.96</v>
      </c>
      <c r="T238" s="49">
        <f>SUM(J238:R238)</f>
        <v>0</v>
      </c>
      <c r="U238" s="47" t="str">
        <f>VLOOKUP(B238,'FOLHA RESUMIDA'!C:I,2,0)</f>
        <v>JONATAS BERNARDINO R  DA SILVA</v>
      </c>
    </row>
    <row r="239" spans="1:21" ht="15">
      <c r="A239" s="91">
        <v>50</v>
      </c>
      <c r="B239" s="91">
        <v>2721</v>
      </c>
      <c r="C239" s="93" t="s">
        <v>447</v>
      </c>
      <c r="D239" s="92">
        <v>39753</v>
      </c>
      <c r="E239" s="91" t="s">
        <v>614</v>
      </c>
      <c r="F239" s="91" t="s">
        <v>561</v>
      </c>
      <c r="G239" s="94">
        <v>1799.95</v>
      </c>
      <c r="H239" s="94">
        <v>0</v>
      </c>
      <c r="I239" s="94" t="s">
        <v>615</v>
      </c>
      <c r="J239" s="94">
        <v>0</v>
      </c>
      <c r="K239" s="94">
        <v>0</v>
      </c>
      <c r="L239" s="94">
        <v>195.06</v>
      </c>
      <c r="M239" s="94">
        <v>0</v>
      </c>
      <c r="N239" s="94">
        <v>0</v>
      </c>
      <c r="O239" s="94">
        <v>0</v>
      </c>
      <c r="P239" s="94">
        <v>0</v>
      </c>
      <c r="Q239" s="94">
        <v>0</v>
      </c>
      <c r="R239" s="94">
        <v>0</v>
      </c>
      <c r="S239" s="49">
        <f>SUM(G239:H239)</f>
        <v>1799.95</v>
      </c>
      <c r="T239" s="49">
        <f>SUM(J239:R239)</f>
        <v>195.06</v>
      </c>
      <c r="U239" s="47" t="str">
        <f>VLOOKUP(B239,'FOLHA RESUMIDA'!C:I,2,0)</f>
        <v>CLECIO JOSE DA SILVA</v>
      </c>
    </row>
    <row r="240" spans="1:21" ht="15">
      <c r="A240" s="91">
        <v>1</v>
      </c>
      <c r="B240" s="91">
        <v>2726</v>
      </c>
      <c r="C240" s="93" t="s">
        <v>203</v>
      </c>
      <c r="D240" s="92">
        <v>39818</v>
      </c>
      <c r="E240" s="91" t="s">
        <v>614</v>
      </c>
      <c r="F240" s="91" t="s">
        <v>561</v>
      </c>
      <c r="G240" s="94">
        <v>1889.96</v>
      </c>
      <c r="H240" s="94">
        <v>0</v>
      </c>
      <c r="I240" s="94" t="s">
        <v>615</v>
      </c>
      <c r="J240" s="94">
        <v>0</v>
      </c>
      <c r="K240" s="94">
        <v>0</v>
      </c>
      <c r="L240" s="94">
        <v>0</v>
      </c>
      <c r="M240" s="94">
        <v>1450</v>
      </c>
      <c r="N240" s="94">
        <v>0</v>
      </c>
      <c r="O240" s="94">
        <v>0</v>
      </c>
      <c r="P240" s="94">
        <v>0</v>
      </c>
      <c r="Q240" s="94">
        <v>0</v>
      </c>
      <c r="R240" s="94">
        <v>0</v>
      </c>
      <c r="S240" s="49">
        <f>SUM(G240:H240)</f>
        <v>1889.96</v>
      </c>
      <c r="T240" s="49">
        <f>SUM(J240:R240)</f>
        <v>1450</v>
      </c>
      <c r="U240" s="47" t="str">
        <f>VLOOKUP(B240,'FOLHA RESUMIDA'!C:I,2,0)</f>
        <v>MARIA GILVANEIDE SANTOS LIMA</v>
      </c>
    </row>
    <row r="241" spans="1:21" ht="15">
      <c r="A241" s="91">
        <v>1</v>
      </c>
      <c r="B241" s="91">
        <v>2732</v>
      </c>
      <c r="C241" s="93" t="s">
        <v>204</v>
      </c>
      <c r="D241" s="92">
        <v>39874</v>
      </c>
      <c r="E241" s="91" t="s">
        <v>614</v>
      </c>
      <c r="F241" s="91" t="s">
        <v>561</v>
      </c>
      <c r="G241" s="94">
        <v>1799.95</v>
      </c>
      <c r="H241" s="94">
        <v>0</v>
      </c>
      <c r="I241" s="94" t="s">
        <v>615</v>
      </c>
      <c r="J241" s="94">
        <v>0</v>
      </c>
      <c r="K241" s="94">
        <v>0</v>
      </c>
      <c r="L241" s="94">
        <v>0</v>
      </c>
      <c r="M241" s="94">
        <v>0</v>
      </c>
      <c r="N241" s="94">
        <v>0</v>
      </c>
      <c r="O241" s="94">
        <v>0</v>
      </c>
      <c r="P241" s="94">
        <v>0</v>
      </c>
      <c r="Q241" s="94">
        <v>0</v>
      </c>
      <c r="R241" s="94">
        <v>0</v>
      </c>
      <c r="S241" s="49">
        <f>SUM(G241:H241)</f>
        <v>1799.95</v>
      </c>
      <c r="T241" s="49">
        <f>SUM(J241:R241)</f>
        <v>0</v>
      </c>
      <c r="U241" s="47" t="str">
        <f>VLOOKUP(B241,'FOLHA RESUMIDA'!C:I,2,0)</f>
        <v>LILIANE DA SILVA SALVADOR</v>
      </c>
    </row>
    <row r="242" spans="1:21" ht="15">
      <c r="A242" s="91">
        <v>47</v>
      </c>
      <c r="B242" s="91">
        <v>2736</v>
      </c>
      <c r="C242" s="93" t="s">
        <v>442</v>
      </c>
      <c r="D242" s="92">
        <v>39881</v>
      </c>
      <c r="E242" s="91" t="s">
        <v>614</v>
      </c>
      <c r="F242" s="91" t="s">
        <v>561</v>
      </c>
      <c r="G242" s="94">
        <v>1799.95</v>
      </c>
      <c r="H242" s="94">
        <v>0</v>
      </c>
      <c r="I242" s="94" t="s">
        <v>615</v>
      </c>
      <c r="J242" s="94">
        <v>0</v>
      </c>
      <c r="K242" s="94">
        <v>0</v>
      </c>
      <c r="L242" s="94">
        <v>195.06</v>
      </c>
      <c r="M242" s="94">
        <v>0</v>
      </c>
      <c r="N242" s="94">
        <v>0</v>
      </c>
      <c r="O242" s="94">
        <v>0</v>
      </c>
      <c r="P242" s="94">
        <v>0</v>
      </c>
      <c r="Q242" s="94">
        <v>0</v>
      </c>
      <c r="R242" s="94">
        <v>0</v>
      </c>
      <c r="S242" s="49">
        <f>SUM(G242:H242)</f>
        <v>1799.95</v>
      </c>
      <c r="T242" s="49">
        <f>SUM(J242:R242)</f>
        <v>195.06</v>
      </c>
      <c r="U242" s="47" t="str">
        <f>VLOOKUP(B242,'FOLHA RESUMIDA'!C:I,2,0)</f>
        <v>LUCENILDO JOSE DA SILVA</v>
      </c>
    </row>
    <row r="243" spans="1:21" ht="15">
      <c r="A243" s="91">
        <v>1</v>
      </c>
      <c r="B243" s="91">
        <v>2748</v>
      </c>
      <c r="C243" s="93" t="s">
        <v>205</v>
      </c>
      <c r="D243" s="92">
        <v>39948</v>
      </c>
      <c r="E243" s="91" t="s">
        <v>614</v>
      </c>
      <c r="F243" s="91" t="s">
        <v>485</v>
      </c>
      <c r="G243" s="94">
        <v>1348.78</v>
      </c>
      <c r="H243" s="94">
        <v>0</v>
      </c>
      <c r="I243" s="94" t="s">
        <v>615</v>
      </c>
      <c r="J243" s="94">
        <v>0</v>
      </c>
      <c r="K243" s="94">
        <v>0</v>
      </c>
      <c r="L243" s="94">
        <v>0</v>
      </c>
      <c r="M243" s="94">
        <v>0</v>
      </c>
      <c r="N243" s="94">
        <v>0</v>
      </c>
      <c r="O243" s="94">
        <v>0</v>
      </c>
      <c r="P243" s="94">
        <v>0</v>
      </c>
      <c r="Q243" s="94">
        <v>0</v>
      </c>
      <c r="R243" s="94">
        <v>0</v>
      </c>
      <c r="S243" s="49">
        <f>SUM(G243:H243)</f>
        <v>1348.78</v>
      </c>
      <c r="T243" s="49">
        <f>SUM(J243:R243)</f>
        <v>0</v>
      </c>
      <c r="U243" s="47" t="str">
        <f>VLOOKUP(B243,'FOLHA RESUMIDA'!C:I,2,0)</f>
        <v>LEONINO CLEMENTE DA SILVA</v>
      </c>
    </row>
    <row r="244" spans="1:21" ht="15">
      <c r="A244" s="91">
        <v>1</v>
      </c>
      <c r="B244" s="91">
        <v>2751</v>
      </c>
      <c r="C244" s="93" t="s">
        <v>206</v>
      </c>
      <c r="D244" s="92">
        <v>39948</v>
      </c>
      <c r="E244" s="91" t="s">
        <v>614</v>
      </c>
      <c r="F244" s="91" t="s">
        <v>485</v>
      </c>
      <c r="G244" s="94">
        <v>1639.5</v>
      </c>
      <c r="H244" s="94">
        <v>0</v>
      </c>
      <c r="I244" s="94" t="s">
        <v>615</v>
      </c>
      <c r="J244" s="94">
        <v>0</v>
      </c>
      <c r="K244" s="94">
        <v>0</v>
      </c>
      <c r="L244" s="94">
        <v>0</v>
      </c>
      <c r="M244" s="94">
        <v>0</v>
      </c>
      <c r="N244" s="94">
        <v>0</v>
      </c>
      <c r="O244" s="94">
        <v>0</v>
      </c>
      <c r="P244" s="94">
        <v>0</v>
      </c>
      <c r="Q244" s="94">
        <v>0</v>
      </c>
      <c r="R244" s="94">
        <v>0</v>
      </c>
      <c r="S244" s="49">
        <f>SUM(G244:H244)</f>
        <v>1639.5</v>
      </c>
      <c r="T244" s="49">
        <f>SUM(J244:R244)</f>
        <v>0</v>
      </c>
      <c r="U244" s="47" t="str">
        <f>VLOOKUP(B244,'FOLHA RESUMIDA'!C:I,2,0)</f>
        <v>DENNYS RYAN GUILHERME PEREIRA</v>
      </c>
    </row>
    <row r="245" spans="1:21" ht="15">
      <c r="A245" s="91">
        <v>1</v>
      </c>
      <c r="B245" s="91">
        <v>2754</v>
      </c>
      <c r="C245" s="93" t="s">
        <v>466</v>
      </c>
      <c r="D245" s="92">
        <v>39948</v>
      </c>
      <c r="E245" s="91" t="s">
        <v>614</v>
      </c>
      <c r="F245" s="91" t="s">
        <v>485</v>
      </c>
      <c r="G245" s="94">
        <v>1223.3900000000001</v>
      </c>
      <c r="H245" s="94">
        <v>0</v>
      </c>
      <c r="I245" s="94" t="s">
        <v>615</v>
      </c>
      <c r="J245" s="94">
        <v>0</v>
      </c>
      <c r="K245" s="94">
        <v>0</v>
      </c>
      <c r="L245" s="94">
        <v>0</v>
      </c>
      <c r="M245" s="94">
        <v>0</v>
      </c>
      <c r="N245" s="94">
        <v>0</v>
      </c>
      <c r="O245" s="94">
        <v>0</v>
      </c>
      <c r="P245" s="94">
        <v>0</v>
      </c>
      <c r="Q245" s="94">
        <v>0</v>
      </c>
      <c r="R245" s="94">
        <v>0</v>
      </c>
      <c r="S245" s="49">
        <f>SUM(G245:H245)</f>
        <v>1223.3900000000001</v>
      </c>
      <c r="T245" s="49">
        <f>SUM(J245:R245)</f>
        <v>0</v>
      </c>
      <c r="U245" s="47" t="str">
        <f>VLOOKUP(B245,'FOLHA RESUMIDA'!C:I,2,0)</f>
        <v>ROSANGELA BARROS CANTALICE</v>
      </c>
    </row>
    <row r="246" spans="1:21" ht="15">
      <c r="A246" s="91">
        <v>1</v>
      </c>
      <c r="B246" s="91">
        <v>2757</v>
      </c>
      <c r="C246" s="93" t="s">
        <v>207</v>
      </c>
      <c r="D246" s="92">
        <v>39948</v>
      </c>
      <c r="E246" s="91" t="s">
        <v>614</v>
      </c>
      <c r="F246" s="91" t="s">
        <v>485</v>
      </c>
      <c r="G246" s="94">
        <v>1487.05</v>
      </c>
      <c r="H246" s="94">
        <v>0</v>
      </c>
      <c r="I246" s="94" t="s">
        <v>615</v>
      </c>
      <c r="J246" s="94">
        <v>0</v>
      </c>
      <c r="K246" s="94">
        <v>0</v>
      </c>
      <c r="L246" s="94">
        <v>0</v>
      </c>
      <c r="M246" s="94">
        <v>0</v>
      </c>
      <c r="N246" s="94">
        <v>0</v>
      </c>
      <c r="O246" s="94">
        <v>0</v>
      </c>
      <c r="P246" s="94">
        <v>0</v>
      </c>
      <c r="Q246" s="94">
        <v>0</v>
      </c>
      <c r="R246" s="94">
        <v>0</v>
      </c>
      <c r="S246" s="49">
        <f>SUM(G246:H246)</f>
        <v>1487.05</v>
      </c>
      <c r="T246" s="49">
        <f>SUM(J246:R246)</f>
        <v>0</v>
      </c>
      <c r="U246" s="47" t="str">
        <f>VLOOKUP(B246,'FOLHA RESUMIDA'!C:I,2,0)</f>
        <v>CLAUDIA REGINA NEVES DE MELO</v>
      </c>
    </row>
    <row r="247" spans="1:21" ht="15">
      <c r="A247" s="91">
        <v>1</v>
      </c>
      <c r="B247" s="91">
        <v>2766</v>
      </c>
      <c r="C247" s="93" t="s">
        <v>208</v>
      </c>
      <c r="D247" s="92">
        <v>39952</v>
      </c>
      <c r="E247" s="91" t="s">
        <v>614</v>
      </c>
      <c r="F247" s="91" t="s">
        <v>567</v>
      </c>
      <c r="G247" s="94">
        <v>1714.22</v>
      </c>
      <c r="H247" s="94">
        <v>0</v>
      </c>
      <c r="I247" s="94" t="s">
        <v>615</v>
      </c>
      <c r="J247" s="94">
        <v>0</v>
      </c>
      <c r="K247" s="94">
        <v>0</v>
      </c>
      <c r="L247" s="94">
        <v>0</v>
      </c>
      <c r="M247" s="94">
        <v>0</v>
      </c>
      <c r="N247" s="94">
        <v>0</v>
      </c>
      <c r="O247" s="94">
        <v>0</v>
      </c>
      <c r="P247" s="94">
        <v>0</v>
      </c>
      <c r="Q247" s="94">
        <v>0</v>
      </c>
      <c r="R247" s="94">
        <v>0</v>
      </c>
      <c r="S247" s="49">
        <f>SUM(G247:H247)</f>
        <v>1714.22</v>
      </c>
      <c r="T247" s="49">
        <f>SUM(J247:R247)</f>
        <v>0</v>
      </c>
      <c r="U247" s="47" t="str">
        <f>VLOOKUP(B247,'FOLHA RESUMIDA'!C:I,2,0)</f>
        <v>EMANOEL VIEIRA LAURIA</v>
      </c>
    </row>
    <row r="248" spans="1:21" ht="15">
      <c r="A248" s="91">
        <v>1</v>
      </c>
      <c r="B248" s="91">
        <v>2768</v>
      </c>
      <c r="C248" s="93" t="s">
        <v>209</v>
      </c>
      <c r="D248" s="92">
        <v>39965</v>
      </c>
      <c r="E248" s="91" t="s">
        <v>614</v>
      </c>
      <c r="F248" s="91" t="s">
        <v>485</v>
      </c>
      <c r="G248" s="94">
        <v>1487.05</v>
      </c>
      <c r="H248" s="94">
        <v>0</v>
      </c>
      <c r="I248" s="94" t="s">
        <v>615</v>
      </c>
      <c r="J248" s="94">
        <v>0</v>
      </c>
      <c r="K248" s="94">
        <v>0</v>
      </c>
      <c r="L248" s="94">
        <v>0</v>
      </c>
      <c r="M248" s="94">
        <v>0</v>
      </c>
      <c r="N248" s="94">
        <v>0</v>
      </c>
      <c r="O248" s="94">
        <v>0</v>
      </c>
      <c r="P248" s="94">
        <v>0</v>
      </c>
      <c r="Q248" s="94">
        <v>0</v>
      </c>
      <c r="R248" s="94">
        <v>0</v>
      </c>
      <c r="S248" s="49">
        <f>SUM(G248:H248)</f>
        <v>1487.05</v>
      </c>
      <c r="T248" s="49">
        <f>SUM(J248:R248)</f>
        <v>0</v>
      </c>
      <c r="U248" s="47" t="str">
        <f>VLOOKUP(B248,'FOLHA RESUMIDA'!C:I,2,0)</f>
        <v>IZABEL LUIZA SOARES DE SOUZA</v>
      </c>
    </row>
    <row r="249" spans="1:21" ht="15">
      <c r="A249" s="91">
        <v>1</v>
      </c>
      <c r="B249" s="91">
        <v>2770</v>
      </c>
      <c r="C249" s="93" t="s">
        <v>210</v>
      </c>
      <c r="D249" s="92">
        <v>39965</v>
      </c>
      <c r="E249" s="91" t="s">
        <v>614</v>
      </c>
      <c r="F249" s="91" t="s">
        <v>485</v>
      </c>
      <c r="G249" s="94">
        <v>1223.3900000000001</v>
      </c>
      <c r="H249" s="94">
        <v>0</v>
      </c>
      <c r="I249" s="94" t="s">
        <v>615</v>
      </c>
      <c r="J249" s="94">
        <v>0</v>
      </c>
      <c r="K249" s="94">
        <v>0</v>
      </c>
      <c r="L249" s="94">
        <v>0</v>
      </c>
      <c r="M249" s="94">
        <v>0</v>
      </c>
      <c r="N249" s="94">
        <v>0</v>
      </c>
      <c r="O249" s="94">
        <v>0</v>
      </c>
      <c r="P249" s="94">
        <v>0</v>
      </c>
      <c r="Q249" s="94">
        <v>0</v>
      </c>
      <c r="R249" s="94">
        <v>0</v>
      </c>
      <c r="S249" s="49">
        <f>SUM(G249:H249)</f>
        <v>1223.3900000000001</v>
      </c>
      <c r="T249" s="49">
        <f>SUM(J249:R249)</f>
        <v>0</v>
      </c>
      <c r="U249" s="47" t="str">
        <f>VLOOKUP(B249,'FOLHA RESUMIDA'!C:I,2,0)</f>
        <v>JOSE PIMENTEL SILVA</v>
      </c>
    </row>
    <row r="250" spans="1:21" ht="15">
      <c r="A250" s="91">
        <v>1</v>
      </c>
      <c r="B250" s="91">
        <v>2772</v>
      </c>
      <c r="C250" s="93" t="s">
        <v>426</v>
      </c>
      <c r="D250" s="92">
        <v>39972</v>
      </c>
      <c r="E250" s="91" t="s">
        <v>614</v>
      </c>
      <c r="F250" s="91" t="s">
        <v>561</v>
      </c>
      <c r="G250" s="94">
        <v>1799.95</v>
      </c>
      <c r="H250" s="94">
        <v>0</v>
      </c>
      <c r="I250" s="94" t="s">
        <v>615</v>
      </c>
      <c r="J250" s="94">
        <v>0</v>
      </c>
      <c r="K250" s="94">
        <v>0</v>
      </c>
      <c r="L250" s="94">
        <v>0</v>
      </c>
      <c r="M250" s="94">
        <v>0</v>
      </c>
      <c r="N250" s="94">
        <v>0</v>
      </c>
      <c r="O250" s="94">
        <v>0</v>
      </c>
      <c r="P250" s="94">
        <v>0</v>
      </c>
      <c r="Q250" s="94">
        <v>0</v>
      </c>
      <c r="R250" s="94">
        <v>0</v>
      </c>
      <c r="S250" s="49">
        <f>SUM(G250:H250)</f>
        <v>1799.95</v>
      </c>
      <c r="T250" s="49">
        <f>SUM(J250:R250)</f>
        <v>0</v>
      </c>
      <c r="U250" s="47" t="str">
        <f>VLOOKUP(B250,'FOLHA RESUMIDA'!C:I,2,0)</f>
        <v>CARMEM ALUISIA LEITE DE ANDRAD</v>
      </c>
    </row>
    <row r="251" spans="1:21" ht="15">
      <c r="A251" s="91">
        <v>1</v>
      </c>
      <c r="B251" s="91">
        <v>2773</v>
      </c>
      <c r="C251" s="93" t="s">
        <v>211</v>
      </c>
      <c r="D251" s="92">
        <v>39979</v>
      </c>
      <c r="E251" s="91" t="s">
        <v>614</v>
      </c>
      <c r="F251" s="91" t="s">
        <v>567</v>
      </c>
      <c r="G251" s="94">
        <v>1714.22</v>
      </c>
      <c r="H251" s="94">
        <v>0</v>
      </c>
      <c r="I251" s="94" t="s">
        <v>615</v>
      </c>
      <c r="J251" s="94">
        <v>0</v>
      </c>
      <c r="K251" s="94">
        <v>0</v>
      </c>
      <c r="L251" s="94">
        <v>0</v>
      </c>
      <c r="M251" s="94">
        <v>0</v>
      </c>
      <c r="N251" s="94">
        <v>0</v>
      </c>
      <c r="O251" s="94">
        <v>0</v>
      </c>
      <c r="P251" s="94">
        <v>0</v>
      </c>
      <c r="Q251" s="94">
        <v>0</v>
      </c>
      <c r="R251" s="94">
        <v>0</v>
      </c>
      <c r="S251" s="49">
        <f>SUM(G251:H251)</f>
        <v>1714.22</v>
      </c>
      <c r="T251" s="49">
        <f>SUM(J251:R251)</f>
        <v>0</v>
      </c>
      <c r="U251" s="47" t="str">
        <f>VLOOKUP(B251,'FOLHA RESUMIDA'!C:I,2,0)</f>
        <v>WALDNER NERTAM F  DE ALENCAR</v>
      </c>
    </row>
    <row r="252" spans="1:21" ht="15">
      <c r="A252" s="91">
        <v>1</v>
      </c>
      <c r="B252" s="91">
        <v>2775</v>
      </c>
      <c r="C252" s="93" t="s">
        <v>212</v>
      </c>
      <c r="D252" s="92">
        <v>39981</v>
      </c>
      <c r="E252" s="91" t="s">
        <v>614</v>
      </c>
      <c r="F252" s="91" t="s">
        <v>561</v>
      </c>
      <c r="G252" s="94">
        <v>1889.96</v>
      </c>
      <c r="H252" s="94">
        <v>0</v>
      </c>
      <c r="I252" s="94" t="s">
        <v>615</v>
      </c>
      <c r="J252" s="94">
        <v>822.38</v>
      </c>
      <c r="K252" s="94">
        <v>0</v>
      </c>
      <c r="L252" s="94">
        <v>0</v>
      </c>
      <c r="M252" s="94">
        <v>0</v>
      </c>
      <c r="N252" s="94">
        <v>0</v>
      </c>
      <c r="O252" s="94">
        <v>0</v>
      </c>
      <c r="P252" s="94">
        <v>0</v>
      </c>
      <c r="Q252" s="94">
        <v>0</v>
      </c>
      <c r="R252" s="94">
        <v>0</v>
      </c>
      <c r="S252" s="49">
        <f>SUM(G252:H252)</f>
        <v>1889.96</v>
      </c>
      <c r="T252" s="49">
        <f>SUM(J252:R252)</f>
        <v>822.38</v>
      </c>
      <c r="U252" s="47" t="str">
        <f>VLOOKUP(B252,'FOLHA RESUMIDA'!C:I,2,0)</f>
        <v>MARCELA FREITAS DA C SALLES</v>
      </c>
    </row>
    <row r="253" spans="1:21" ht="15">
      <c r="A253" s="91">
        <v>1</v>
      </c>
      <c r="B253" s="91">
        <v>2779</v>
      </c>
      <c r="C253" s="93" t="s">
        <v>213</v>
      </c>
      <c r="D253" s="92">
        <v>39995</v>
      </c>
      <c r="E253" s="91" t="s">
        <v>614</v>
      </c>
      <c r="F253" s="91" t="s">
        <v>485</v>
      </c>
      <c r="G253" s="94">
        <v>1639.5</v>
      </c>
      <c r="H253" s="94">
        <v>0</v>
      </c>
      <c r="I253" s="94" t="s">
        <v>615</v>
      </c>
      <c r="J253" s="94">
        <v>822.38</v>
      </c>
      <c r="K253" s="94">
        <v>0</v>
      </c>
      <c r="L253" s="94">
        <v>0</v>
      </c>
      <c r="M253" s="94">
        <v>0</v>
      </c>
      <c r="N253" s="94">
        <v>0</v>
      </c>
      <c r="O253" s="94">
        <v>0</v>
      </c>
      <c r="P253" s="94">
        <v>0</v>
      </c>
      <c r="Q253" s="94">
        <v>0</v>
      </c>
      <c r="R253" s="94">
        <v>0</v>
      </c>
      <c r="S253" s="49">
        <f>SUM(G253:H253)</f>
        <v>1639.5</v>
      </c>
      <c r="T253" s="49">
        <f>SUM(J253:R253)</f>
        <v>822.38</v>
      </c>
      <c r="U253" s="47" t="str">
        <f>VLOOKUP(B253,'FOLHA RESUMIDA'!C:I,2,0)</f>
        <v>THAIS REGINA BORGES LOPES</v>
      </c>
    </row>
    <row r="254" spans="1:21" ht="15">
      <c r="A254" s="91">
        <v>1</v>
      </c>
      <c r="B254" s="91">
        <v>2782</v>
      </c>
      <c r="C254" s="93" t="s">
        <v>214</v>
      </c>
      <c r="D254" s="92">
        <v>40042</v>
      </c>
      <c r="E254" s="91" t="s">
        <v>614</v>
      </c>
      <c r="F254" s="91" t="s">
        <v>485</v>
      </c>
      <c r="G254" s="94">
        <v>1348.78</v>
      </c>
      <c r="H254" s="94">
        <v>0</v>
      </c>
      <c r="I254" s="94" t="s">
        <v>615</v>
      </c>
      <c r="J254" s="94">
        <v>0</v>
      </c>
      <c r="K254" s="94">
        <v>0</v>
      </c>
      <c r="L254" s="94">
        <v>0</v>
      </c>
      <c r="M254" s="94">
        <v>0</v>
      </c>
      <c r="N254" s="94">
        <v>0</v>
      </c>
      <c r="O254" s="94">
        <v>0</v>
      </c>
      <c r="P254" s="94">
        <v>0</v>
      </c>
      <c r="Q254" s="94">
        <v>0</v>
      </c>
      <c r="R254" s="94">
        <v>0</v>
      </c>
      <c r="S254" s="49">
        <f>SUM(G254:H254)</f>
        <v>1348.78</v>
      </c>
      <c r="T254" s="49">
        <f>SUM(J254:R254)</f>
        <v>0</v>
      </c>
      <c r="U254" s="47" t="str">
        <f>VLOOKUP(B254,'FOLHA RESUMIDA'!C:I,2,0)</f>
        <v>ELVIS ALVES DA COSTA</v>
      </c>
    </row>
    <row r="255" spans="1:21" ht="15">
      <c r="A255" s="91">
        <v>1</v>
      </c>
      <c r="B255" s="91">
        <v>2784</v>
      </c>
      <c r="C255" s="93" t="s">
        <v>215</v>
      </c>
      <c r="D255" s="92">
        <v>40042</v>
      </c>
      <c r="E255" s="91" t="s">
        <v>614</v>
      </c>
      <c r="F255" s="91" t="s">
        <v>485</v>
      </c>
      <c r="G255" s="94">
        <v>1416.22</v>
      </c>
      <c r="H255" s="94">
        <v>0</v>
      </c>
      <c r="I255" s="94" t="s">
        <v>615</v>
      </c>
      <c r="J255" s="94">
        <v>0</v>
      </c>
      <c r="K255" s="94">
        <v>0</v>
      </c>
      <c r="L255" s="94">
        <v>0</v>
      </c>
      <c r="M255" s="94">
        <v>0</v>
      </c>
      <c r="N255" s="94">
        <v>0</v>
      </c>
      <c r="O255" s="94">
        <v>0</v>
      </c>
      <c r="P255" s="94">
        <v>0</v>
      </c>
      <c r="Q255" s="94">
        <v>0</v>
      </c>
      <c r="R255" s="94">
        <v>0</v>
      </c>
      <c r="S255" s="49">
        <f>SUM(G255:H255)</f>
        <v>1416.22</v>
      </c>
      <c r="T255" s="49">
        <f>SUM(J255:R255)</f>
        <v>0</v>
      </c>
      <c r="U255" s="47" t="str">
        <f>VLOOKUP(B255,'FOLHA RESUMIDA'!C:I,2,0)</f>
        <v>FERNANDO ALVES DO NASCIMENTO</v>
      </c>
    </row>
    <row r="256" spans="1:21" ht="15">
      <c r="A256" s="91">
        <v>1</v>
      </c>
      <c r="B256" s="91">
        <v>2785</v>
      </c>
      <c r="C256" s="93" t="s">
        <v>216</v>
      </c>
      <c r="D256" s="92">
        <v>40042</v>
      </c>
      <c r="E256" s="91" t="s">
        <v>614</v>
      </c>
      <c r="F256" s="91" t="s">
        <v>485</v>
      </c>
      <c r="G256" s="94">
        <v>1348.79</v>
      </c>
      <c r="H256" s="94">
        <v>0</v>
      </c>
      <c r="I256" s="94" t="s">
        <v>615</v>
      </c>
      <c r="J256" s="94">
        <v>0</v>
      </c>
      <c r="K256" s="94">
        <v>0</v>
      </c>
      <c r="L256" s="94">
        <v>0</v>
      </c>
      <c r="M256" s="94">
        <v>0</v>
      </c>
      <c r="N256" s="94">
        <v>0</v>
      </c>
      <c r="O256" s="94">
        <v>0</v>
      </c>
      <c r="P256" s="94">
        <v>0</v>
      </c>
      <c r="Q256" s="94">
        <v>0</v>
      </c>
      <c r="R256" s="94">
        <v>0</v>
      </c>
      <c r="S256" s="49">
        <f>SUM(G256:H256)</f>
        <v>1348.79</v>
      </c>
      <c r="T256" s="49">
        <f>SUM(J256:R256)</f>
        <v>0</v>
      </c>
      <c r="U256" s="47" t="str">
        <f>VLOOKUP(B256,'FOLHA RESUMIDA'!C:I,2,0)</f>
        <v>JEANNE D ARC PEDROSA PESSOA</v>
      </c>
    </row>
    <row r="257" spans="1:21" ht="15">
      <c r="A257" s="91">
        <v>1</v>
      </c>
      <c r="B257" s="91">
        <v>2788</v>
      </c>
      <c r="C257" s="93" t="s">
        <v>217</v>
      </c>
      <c r="D257" s="92">
        <v>40042</v>
      </c>
      <c r="E257" s="91" t="s">
        <v>614</v>
      </c>
      <c r="F257" s="91" t="s">
        <v>485</v>
      </c>
      <c r="G257" s="94">
        <v>1487.05</v>
      </c>
      <c r="H257" s="94">
        <v>0</v>
      </c>
      <c r="I257" s="94" t="s">
        <v>615</v>
      </c>
      <c r="J257" s="94">
        <v>0</v>
      </c>
      <c r="K257" s="94">
        <v>0</v>
      </c>
      <c r="L257" s="94">
        <v>0</v>
      </c>
      <c r="M257" s="94">
        <v>0</v>
      </c>
      <c r="N257" s="94">
        <v>0</v>
      </c>
      <c r="O257" s="94">
        <v>0</v>
      </c>
      <c r="P257" s="94">
        <v>0</v>
      </c>
      <c r="Q257" s="94">
        <v>0</v>
      </c>
      <c r="R257" s="94">
        <v>0</v>
      </c>
      <c r="S257" s="49">
        <f>SUM(G257:H257)</f>
        <v>1487.05</v>
      </c>
      <c r="T257" s="49">
        <f>SUM(J257:R257)</f>
        <v>0</v>
      </c>
      <c r="U257" s="47" t="str">
        <f>VLOOKUP(B257,'FOLHA RESUMIDA'!C:I,2,0)</f>
        <v>ROSANIA EMIDIA PEREIRA</v>
      </c>
    </row>
    <row r="258" spans="1:21" ht="15">
      <c r="A258" s="91">
        <v>1</v>
      </c>
      <c r="B258" s="91">
        <v>2790</v>
      </c>
      <c r="C258" s="93" t="s">
        <v>218</v>
      </c>
      <c r="D258" s="92">
        <v>40057</v>
      </c>
      <c r="E258" s="91" t="s">
        <v>614</v>
      </c>
      <c r="F258" s="91" t="s">
        <v>561</v>
      </c>
      <c r="G258" s="94">
        <v>1799.95</v>
      </c>
      <c r="H258" s="94">
        <v>0</v>
      </c>
      <c r="I258" s="94" t="s">
        <v>615</v>
      </c>
      <c r="J258" s="94">
        <v>1079.3800000000001</v>
      </c>
      <c r="K258" s="94">
        <v>0</v>
      </c>
      <c r="L258" s="94">
        <v>0</v>
      </c>
      <c r="M258" s="94">
        <v>0</v>
      </c>
      <c r="N258" s="94">
        <v>0</v>
      </c>
      <c r="O258" s="94">
        <v>0</v>
      </c>
      <c r="P258" s="94">
        <v>0</v>
      </c>
      <c r="Q258" s="94">
        <v>0</v>
      </c>
      <c r="R258" s="94">
        <v>0</v>
      </c>
      <c r="S258" s="49">
        <f>SUM(G258:H258)</f>
        <v>1799.95</v>
      </c>
      <c r="T258" s="49">
        <f>SUM(J258:R258)</f>
        <v>1079.3800000000001</v>
      </c>
      <c r="U258" s="47" t="str">
        <f>VLOOKUP(B258,'FOLHA RESUMIDA'!C:I,2,0)</f>
        <v>ROSANA DE FATIMA UCHOA  AREDE</v>
      </c>
    </row>
    <row r="259" spans="1:21" ht="15">
      <c r="A259" s="91">
        <v>1</v>
      </c>
      <c r="B259" s="91">
        <v>2791</v>
      </c>
      <c r="C259" s="93" t="s">
        <v>219</v>
      </c>
      <c r="D259" s="92">
        <v>40058</v>
      </c>
      <c r="E259" s="91" t="s">
        <v>614</v>
      </c>
      <c r="F259" s="91" t="s">
        <v>494</v>
      </c>
      <c r="G259" s="94">
        <v>5191.91</v>
      </c>
      <c r="H259" s="94">
        <v>0</v>
      </c>
      <c r="I259" s="94" t="s">
        <v>615</v>
      </c>
      <c r="J259" s="94">
        <v>2312.9499999999998</v>
      </c>
      <c r="K259" s="94">
        <v>0</v>
      </c>
      <c r="L259" s="94">
        <v>0</v>
      </c>
      <c r="M259" s="94">
        <v>0</v>
      </c>
      <c r="N259" s="94">
        <v>0</v>
      </c>
      <c r="O259" s="94">
        <v>0</v>
      </c>
      <c r="P259" s="94">
        <v>0</v>
      </c>
      <c r="Q259" s="94">
        <v>0</v>
      </c>
      <c r="R259" s="94">
        <v>0</v>
      </c>
      <c r="S259" s="49">
        <f>SUM(G259:H259)</f>
        <v>5191.91</v>
      </c>
      <c r="T259" s="49">
        <f>SUM(J259:R259)</f>
        <v>2312.9499999999998</v>
      </c>
      <c r="U259" s="47" t="str">
        <f>VLOOKUP(B259,'FOLHA RESUMIDA'!C:I,2,0)</f>
        <v>JOSIMAR SILVA</v>
      </c>
    </row>
    <row r="260" spans="1:21" ht="15">
      <c r="A260" s="91">
        <v>1</v>
      </c>
      <c r="B260" s="91">
        <v>2797</v>
      </c>
      <c r="C260" s="93" t="s">
        <v>220</v>
      </c>
      <c r="D260" s="92">
        <v>40064</v>
      </c>
      <c r="E260" s="91" t="s">
        <v>614</v>
      </c>
      <c r="F260" s="91" t="s">
        <v>561</v>
      </c>
      <c r="G260" s="94">
        <v>1799.95</v>
      </c>
      <c r="H260" s="94">
        <v>0</v>
      </c>
      <c r="I260" s="94" t="s">
        <v>615</v>
      </c>
      <c r="J260" s="94">
        <v>2312.9499999999998</v>
      </c>
      <c r="K260" s="94">
        <v>0</v>
      </c>
      <c r="L260" s="94">
        <v>0</v>
      </c>
      <c r="M260" s="94">
        <v>0</v>
      </c>
      <c r="N260" s="94">
        <v>0</v>
      </c>
      <c r="O260" s="94">
        <v>0</v>
      </c>
      <c r="P260" s="94">
        <v>0</v>
      </c>
      <c r="Q260" s="94">
        <v>0</v>
      </c>
      <c r="R260" s="94">
        <v>0</v>
      </c>
      <c r="S260" s="49">
        <f>SUM(G260:H260)</f>
        <v>1799.95</v>
      </c>
      <c r="T260" s="49">
        <f>SUM(J260:R260)</f>
        <v>2312.9499999999998</v>
      </c>
      <c r="U260" s="47" t="str">
        <f>VLOOKUP(B260,'FOLHA RESUMIDA'!C:I,2,0)</f>
        <v>JULIANA SILVA CEDRIM</v>
      </c>
    </row>
    <row r="261" spans="1:21" ht="15">
      <c r="A261" s="91">
        <v>1</v>
      </c>
      <c r="B261" s="91">
        <v>2798</v>
      </c>
      <c r="C261" s="93" t="s">
        <v>221</v>
      </c>
      <c r="D261" s="92">
        <v>40077</v>
      </c>
      <c r="E261" s="91" t="s">
        <v>614</v>
      </c>
      <c r="F261" s="91" t="s">
        <v>561</v>
      </c>
      <c r="G261" s="94">
        <v>1799.95</v>
      </c>
      <c r="H261" s="94">
        <v>0</v>
      </c>
      <c r="I261" s="94" t="s">
        <v>615</v>
      </c>
      <c r="J261" s="94">
        <v>2312.9499999999998</v>
      </c>
      <c r="K261" s="94">
        <v>0</v>
      </c>
      <c r="L261" s="94">
        <v>0</v>
      </c>
      <c r="M261" s="94">
        <v>0</v>
      </c>
      <c r="N261" s="94">
        <v>0</v>
      </c>
      <c r="O261" s="94">
        <v>0</v>
      </c>
      <c r="P261" s="94">
        <v>0</v>
      </c>
      <c r="Q261" s="94">
        <v>0</v>
      </c>
      <c r="R261" s="94">
        <v>0</v>
      </c>
      <c r="S261" s="49">
        <f>SUM(G261:H261)</f>
        <v>1799.95</v>
      </c>
      <c r="T261" s="49">
        <f>SUM(J261:R261)</f>
        <v>2312.9499999999998</v>
      </c>
      <c r="U261" s="47" t="str">
        <f>VLOOKUP(B261,'FOLHA RESUMIDA'!C:I,2,0)</f>
        <v>MARCO ANDRE ANTUNES CORREIA</v>
      </c>
    </row>
    <row r="262" spans="1:21" ht="15">
      <c r="A262" s="91">
        <v>20</v>
      </c>
      <c r="B262" s="91">
        <v>2799</v>
      </c>
      <c r="C262" s="93" t="s">
        <v>420</v>
      </c>
      <c r="D262" s="92">
        <v>40081</v>
      </c>
      <c r="E262" s="91" t="s">
        <v>614</v>
      </c>
      <c r="F262" s="91" t="s">
        <v>561</v>
      </c>
      <c r="G262" s="94">
        <v>1799.95</v>
      </c>
      <c r="H262" s="94">
        <v>0</v>
      </c>
      <c r="I262" s="94" t="s">
        <v>615</v>
      </c>
      <c r="J262" s="94">
        <v>0</v>
      </c>
      <c r="K262" s="94">
        <v>0</v>
      </c>
      <c r="L262" s="94">
        <v>195.06</v>
      </c>
      <c r="M262" s="94">
        <v>0</v>
      </c>
      <c r="N262" s="94">
        <v>0</v>
      </c>
      <c r="O262" s="94">
        <v>0</v>
      </c>
      <c r="P262" s="94">
        <v>0</v>
      </c>
      <c r="Q262" s="94">
        <v>0</v>
      </c>
      <c r="R262" s="94">
        <v>0</v>
      </c>
      <c r="S262" s="49">
        <f>SUM(G262:H262)</f>
        <v>1799.95</v>
      </c>
      <c r="T262" s="49">
        <f>SUM(J262:R262)</f>
        <v>195.06</v>
      </c>
      <c r="U262" s="47" t="str">
        <f>VLOOKUP(B262,'FOLHA RESUMIDA'!C:I,2,0)</f>
        <v>ALYSSON FABIO O FLORENCIO</v>
      </c>
    </row>
    <row r="263" spans="1:21" ht="15">
      <c r="A263" s="91">
        <v>1</v>
      </c>
      <c r="B263" s="91">
        <v>2801</v>
      </c>
      <c r="C263" s="93" t="s">
        <v>222</v>
      </c>
      <c r="D263" s="92">
        <v>40087</v>
      </c>
      <c r="E263" s="91" t="s">
        <v>614</v>
      </c>
      <c r="F263" s="91" t="s">
        <v>489</v>
      </c>
      <c r="G263" s="94">
        <v>5015.13</v>
      </c>
      <c r="H263" s="94">
        <v>0</v>
      </c>
      <c r="I263" s="94" t="s">
        <v>615</v>
      </c>
      <c r="J263" s="94">
        <v>0</v>
      </c>
      <c r="K263" s="94">
        <v>0</v>
      </c>
      <c r="L263" s="94">
        <v>0</v>
      </c>
      <c r="M263" s="94">
        <v>0</v>
      </c>
      <c r="N263" s="94">
        <v>0</v>
      </c>
      <c r="O263" s="94">
        <v>0</v>
      </c>
      <c r="P263" s="94">
        <v>0</v>
      </c>
      <c r="Q263" s="94">
        <v>0</v>
      </c>
      <c r="R263" s="94">
        <v>0</v>
      </c>
      <c r="S263" s="49">
        <f>SUM(G263:H263)</f>
        <v>5015.13</v>
      </c>
      <c r="T263" s="49">
        <f>SUM(J263:R263)</f>
        <v>0</v>
      </c>
      <c r="U263" s="47" t="str">
        <f>VLOOKUP(B263,'FOLHA RESUMIDA'!C:I,2,0)</f>
        <v>VALERIA JALES DA SILVA</v>
      </c>
    </row>
    <row r="264" spans="1:21" ht="15">
      <c r="A264" s="91">
        <v>1</v>
      </c>
      <c r="B264" s="91">
        <v>2806</v>
      </c>
      <c r="C264" s="93" t="s">
        <v>223</v>
      </c>
      <c r="D264" s="92">
        <v>40133</v>
      </c>
      <c r="E264" s="91" t="s">
        <v>614</v>
      </c>
      <c r="F264" s="91" t="s">
        <v>489</v>
      </c>
      <c r="G264" s="94">
        <v>2083.67</v>
      </c>
      <c r="H264" s="94">
        <v>0</v>
      </c>
      <c r="I264" s="94" t="s">
        <v>615</v>
      </c>
      <c r="J264" s="94">
        <v>2312.9499999999998</v>
      </c>
      <c r="K264" s="94">
        <v>0</v>
      </c>
      <c r="L264" s="94">
        <v>0</v>
      </c>
      <c r="M264" s="94">
        <v>0</v>
      </c>
      <c r="N264" s="94">
        <v>0</v>
      </c>
      <c r="O264" s="94">
        <v>0</v>
      </c>
      <c r="P264" s="94">
        <v>0</v>
      </c>
      <c r="Q264" s="94">
        <v>0</v>
      </c>
      <c r="R264" s="94">
        <v>0</v>
      </c>
      <c r="S264" s="49">
        <f>SUM(G264:H264)</f>
        <v>2083.67</v>
      </c>
      <c r="T264" s="49">
        <f>SUM(J264:R264)</f>
        <v>2312.9499999999998</v>
      </c>
      <c r="U264" s="47" t="str">
        <f>VLOOKUP(B264,'FOLHA RESUMIDA'!C:I,2,0)</f>
        <v>ANA APARECIDA DE ANDRADE LIMA</v>
      </c>
    </row>
    <row r="265" spans="1:21" ht="15">
      <c r="A265" s="91">
        <v>16</v>
      </c>
      <c r="B265" s="91">
        <v>2808</v>
      </c>
      <c r="C265" s="93" t="s">
        <v>427</v>
      </c>
      <c r="D265" s="92">
        <v>40137</v>
      </c>
      <c r="E265" s="91" t="s">
        <v>614</v>
      </c>
      <c r="F265" s="91" t="s">
        <v>561</v>
      </c>
      <c r="G265" s="94">
        <v>1889.96</v>
      </c>
      <c r="H265" s="94">
        <v>0</v>
      </c>
      <c r="I265" s="94" t="s">
        <v>615</v>
      </c>
      <c r="J265" s="94">
        <v>0</v>
      </c>
      <c r="K265" s="94">
        <v>0</v>
      </c>
      <c r="L265" s="94">
        <v>0</v>
      </c>
      <c r="M265" s="94">
        <v>0</v>
      </c>
      <c r="N265" s="94">
        <v>0</v>
      </c>
      <c r="O265" s="94">
        <v>0</v>
      </c>
      <c r="P265" s="94">
        <v>0</v>
      </c>
      <c r="Q265" s="94">
        <v>0</v>
      </c>
      <c r="R265" s="94">
        <v>0</v>
      </c>
      <c r="S265" s="49">
        <f>SUM(G265:H265)</f>
        <v>1889.96</v>
      </c>
      <c r="T265" s="49">
        <f>SUM(J265:R265)</f>
        <v>0</v>
      </c>
      <c r="U265" s="47" t="str">
        <f>VLOOKUP(B265,'FOLHA RESUMIDA'!C:I,2,0)</f>
        <v>GABRIELA FERNANDA M  G  CEAN</v>
      </c>
    </row>
    <row r="266" spans="1:21" ht="15">
      <c r="A266" s="91">
        <v>1</v>
      </c>
      <c r="B266" s="91">
        <v>2816</v>
      </c>
      <c r="C266" s="93" t="s">
        <v>224</v>
      </c>
      <c r="D266" s="92">
        <v>40247</v>
      </c>
      <c r="E266" s="91" t="s">
        <v>614</v>
      </c>
      <c r="F266" s="91" t="s">
        <v>567</v>
      </c>
      <c r="G266" s="94">
        <v>1714.22</v>
      </c>
      <c r="H266" s="94">
        <v>0</v>
      </c>
      <c r="I266" s="94" t="s">
        <v>615</v>
      </c>
      <c r="J266" s="94">
        <v>0</v>
      </c>
      <c r="K266" s="94">
        <v>0</v>
      </c>
      <c r="L266" s="94">
        <v>0</v>
      </c>
      <c r="M266" s="94">
        <v>0</v>
      </c>
      <c r="N266" s="94">
        <v>0</v>
      </c>
      <c r="O266" s="94">
        <v>0</v>
      </c>
      <c r="P266" s="94">
        <v>0</v>
      </c>
      <c r="Q266" s="94">
        <v>0</v>
      </c>
      <c r="R266" s="94">
        <v>0</v>
      </c>
      <c r="S266" s="49">
        <f>SUM(G266:H266)</f>
        <v>1714.22</v>
      </c>
      <c r="T266" s="49">
        <f>SUM(J266:R266)</f>
        <v>0</v>
      </c>
      <c r="U266" s="47" t="str">
        <f>VLOOKUP(B266,'FOLHA RESUMIDA'!C:I,2,0)</f>
        <v>MIRIAM DA SILVA FONSECA</v>
      </c>
    </row>
    <row r="267" spans="1:21" ht="15">
      <c r="A267" s="91">
        <v>1</v>
      </c>
      <c r="B267" s="91">
        <v>2819</v>
      </c>
      <c r="C267" s="93" t="s">
        <v>225</v>
      </c>
      <c r="D267" s="92">
        <v>40269</v>
      </c>
      <c r="E267" s="91" t="s">
        <v>614</v>
      </c>
      <c r="F267" s="91" t="s">
        <v>561</v>
      </c>
      <c r="G267" s="94">
        <v>1799.95</v>
      </c>
      <c r="H267" s="94">
        <v>0</v>
      </c>
      <c r="I267" s="94" t="s">
        <v>615</v>
      </c>
      <c r="J267" s="94">
        <v>0</v>
      </c>
      <c r="K267" s="94">
        <v>0</v>
      </c>
      <c r="L267" s="94">
        <v>0</v>
      </c>
      <c r="M267" s="94">
        <v>0</v>
      </c>
      <c r="N267" s="94">
        <v>0</v>
      </c>
      <c r="O267" s="94">
        <v>0</v>
      </c>
      <c r="P267" s="94">
        <v>0</v>
      </c>
      <c r="Q267" s="94">
        <v>0</v>
      </c>
      <c r="R267" s="94">
        <v>0</v>
      </c>
      <c r="S267" s="49">
        <f>SUM(G267:H267)</f>
        <v>1799.95</v>
      </c>
      <c r="T267" s="49">
        <f>SUM(J267:R267)</f>
        <v>0</v>
      </c>
      <c r="U267" s="47" t="str">
        <f>VLOOKUP(B267,'FOLHA RESUMIDA'!C:I,2,0)</f>
        <v>RAFAEL LEITAO DE A  G DA SILVA</v>
      </c>
    </row>
    <row r="268" spans="1:21" ht="15">
      <c r="A268" s="91">
        <v>1</v>
      </c>
      <c r="B268" s="91">
        <v>2820</v>
      </c>
      <c r="C268" s="93" t="s">
        <v>226</v>
      </c>
      <c r="D268" s="92">
        <v>40288</v>
      </c>
      <c r="E268" s="91" t="s">
        <v>614</v>
      </c>
      <c r="F268" s="91" t="s">
        <v>561</v>
      </c>
      <c r="G268" s="94">
        <v>1799.95</v>
      </c>
      <c r="H268" s="94">
        <v>0</v>
      </c>
      <c r="I268" s="94" t="s">
        <v>615</v>
      </c>
      <c r="J268" s="94">
        <v>0</v>
      </c>
      <c r="K268" s="94">
        <v>0</v>
      </c>
      <c r="L268" s="94">
        <v>0</v>
      </c>
      <c r="M268" s="94">
        <v>0</v>
      </c>
      <c r="N268" s="94">
        <v>3480</v>
      </c>
      <c r="O268" s="94">
        <v>0</v>
      </c>
      <c r="P268" s="94">
        <v>0</v>
      </c>
      <c r="Q268" s="94">
        <v>0</v>
      </c>
      <c r="R268" s="94">
        <v>0</v>
      </c>
      <c r="S268" s="49">
        <f>SUM(G268:H268)</f>
        <v>1799.95</v>
      </c>
      <c r="T268" s="49">
        <f>SUM(J268:R268)</f>
        <v>3480</v>
      </c>
      <c r="U268" s="47" t="str">
        <f>VLOOKUP(B268,'FOLHA RESUMIDA'!C:I,2,0)</f>
        <v>ROSIANE SANTOS BRITO</v>
      </c>
    </row>
    <row r="269" spans="1:21" ht="15">
      <c r="A269" s="91">
        <v>25</v>
      </c>
      <c r="B269" s="91">
        <v>2821</v>
      </c>
      <c r="C269" s="93" t="s">
        <v>428</v>
      </c>
      <c r="D269" s="92">
        <v>40288</v>
      </c>
      <c r="E269" s="91" t="s">
        <v>614</v>
      </c>
      <c r="F269" s="91" t="s">
        <v>578</v>
      </c>
      <c r="G269" s="94">
        <v>4406.6499999999996</v>
      </c>
      <c r="H269" s="94">
        <v>0</v>
      </c>
      <c r="I269" s="94" t="s">
        <v>615</v>
      </c>
      <c r="J269" s="94">
        <v>0</v>
      </c>
      <c r="K269" s="94">
        <v>0</v>
      </c>
      <c r="L269" s="94">
        <v>0</v>
      </c>
      <c r="M269" s="94">
        <v>0</v>
      </c>
      <c r="N269" s="94">
        <v>0</v>
      </c>
      <c r="O269" s="94">
        <v>0</v>
      </c>
      <c r="P269" s="94">
        <v>0</v>
      </c>
      <c r="Q269" s="94">
        <v>0</v>
      </c>
      <c r="R269" s="94">
        <v>0</v>
      </c>
      <c r="S269" s="49">
        <f>SUM(G269:H269)</f>
        <v>4406.6499999999996</v>
      </c>
      <c r="T269" s="49">
        <f>SUM(J269:R269)</f>
        <v>0</v>
      </c>
      <c r="U269" s="47" t="str">
        <f>VLOOKUP(B269,'FOLHA RESUMIDA'!C:I,2,0)</f>
        <v>HERBET CANDEIA MAIA</v>
      </c>
    </row>
    <row r="270" spans="1:21" ht="15">
      <c r="A270" s="91">
        <v>1</v>
      </c>
      <c r="B270" s="91">
        <v>2823</v>
      </c>
      <c r="C270" s="93" t="s">
        <v>412</v>
      </c>
      <c r="D270" s="92">
        <v>40310</v>
      </c>
      <c r="E270" s="91" t="s">
        <v>614</v>
      </c>
      <c r="F270" s="91" t="s">
        <v>561</v>
      </c>
      <c r="G270" s="94">
        <v>1799.95</v>
      </c>
      <c r="H270" s="94">
        <v>0</v>
      </c>
      <c r="I270" s="94" t="s">
        <v>615</v>
      </c>
      <c r="J270" s="94">
        <v>0</v>
      </c>
      <c r="K270" s="94">
        <v>0</v>
      </c>
      <c r="L270" s="94">
        <v>0</v>
      </c>
      <c r="M270" s="94">
        <v>0</v>
      </c>
      <c r="N270" s="94">
        <v>0</v>
      </c>
      <c r="O270" s="94">
        <v>0</v>
      </c>
      <c r="P270" s="94">
        <v>0</v>
      </c>
      <c r="Q270" s="94">
        <v>0</v>
      </c>
      <c r="R270" s="94">
        <v>0</v>
      </c>
      <c r="S270" s="49">
        <f>SUM(G270:H270)</f>
        <v>1799.95</v>
      </c>
      <c r="T270" s="49">
        <f>SUM(J270:R270)</f>
        <v>0</v>
      </c>
      <c r="U270" s="47" t="str">
        <f>VLOOKUP(B270,'FOLHA RESUMIDA'!C:I,2,0)</f>
        <v>ADRIANA MARIA DA SILVA</v>
      </c>
    </row>
    <row r="271" spans="1:21" ht="15">
      <c r="A271" s="91">
        <v>25</v>
      </c>
      <c r="B271" s="91">
        <v>2824</v>
      </c>
      <c r="C271" s="93" t="s">
        <v>467</v>
      </c>
      <c r="D271" s="92">
        <v>40319</v>
      </c>
      <c r="E271" s="91" t="s">
        <v>614</v>
      </c>
      <c r="F271" s="91" t="s">
        <v>578</v>
      </c>
      <c r="G271" s="94">
        <v>4406.6400000000003</v>
      </c>
      <c r="H271" s="94">
        <v>0</v>
      </c>
      <c r="I271" s="94" t="s">
        <v>615</v>
      </c>
      <c r="J271" s="94">
        <v>0</v>
      </c>
      <c r="K271" s="94">
        <v>0</v>
      </c>
      <c r="L271" s="94">
        <v>0</v>
      </c>
      <c r="M271" s="94">
        <v>0</v>
      </c>
      <c r="N271" s="94">
        <v>0</v>
      </c>
      <c r="O271" s="94">
        <v>0</v>
      </c>
      <c r="P271" s="94">
        <v>0</v>
      </c>
      <c r="Q271" s="94">
        <v>0</v>
      </c>
      <c r="R271" s="94">
        <v>0</v>
      </c>
      <c r="S271" s="49">
        <f>SUM(G271:H271)</f>
        <v>4406.6400000000003</v>
      </c>
      <c r="T271" s="49">
        <f>SUM(J271:R271)</f>
        <v>0</v>
      </c>
      <c r="U271" s="47" t="str">
        <f>VLOOKUP(B271,'FOLHA RESUMIDA'!C:I,2,0)</f>
        <v>ANA PAULA BARBOSA CAVALCANTI</v>
      </c>
    </row>
    <row r="272" spans="1:21" ht="15">
      <c r="A272" s="91">
        <v>1</v>
      </c>
      <c r="B272" s="91">
        <v>2827</v>
      </c>
      <c r="C272" s="93" t="s">
        <v>438</v>
      </c>
      <c r="D272" s="92">
        <v>40330</v>
      </c>
      <c r="E272" s="91" t="s">
        <v>614</v>
      </c>
      <c r="F272" s="91" t="s">
        <v>561</v>
      </c>
      <c r="G272" s="94">
        <v>1799.95</v>
      </c>
      <c r="H272" s="94">
        <v>0</v>
      </c>
      <c r="I272" s="94" t="s">
        <v>615</v>
      </c>
      <c r="J272" s="94">
        <v>0</v>
      </c>
      <c r="K272" s="94">
        <v>0</v>
      </c>
      <c r="L272" s="94">
        <v>0</v>
      </c>
      <c r="M272" s="94">
        <v>0</v>
      </c>
      <c r="N272" s="94">
        <v>0</v>
      </c>
      <c r="O272" s="94">
        <v>0</v>
      </c>
      <c r="P272" s="94">
        <v>0</v>
      </c>
      <c r="Q272" s="94">
        <v>0</v>
      </c>
      <c r="R272" s="94">
        <v>0</v>
      </c>
      <c r="S272" s="49">
        <f>SUM(G272:H272)</f>
        <v>1799.95</v>
      </c>
      <c r="T272" s="49">
        <f>SUM(J272:R272)</f>
        <v>0</v>
      </c>
      <c r="U272" s="47" t="str">
        <f>VLOOKUP(B272,'FOLHA RESUMIDA'!C:I,2,0)</f>
        <v>FABIO BARBOSA S  DE LIMA</v>
      </c>
    </row>
    <row r="273" spans="1:21" ht="15">
      <c r="A273" s="91">
        <v>1</v>
      </c>
      <c r="B273" s="91">
        <v>2831</v>
      </c>
      <c r="C273" s="93" t="s">
        <v>227</v>
      </c>
      <c r="D273" s="92">
        <v>40339</v>
      </c>
      <c r="E273" s="91" t="s">
        <v>614</v>
      </c>
      <c r="F273" s="91" t="s">
        <v>561</v>
      </c>
      <c r="G273" s="94">
        <v>1799.95</v>
      </c>
      <c r="H273" s="94">
        <v>0</v>
      </c>
      <c r="I273" s="94" t="s">
        <v>615</v>
      </c>
      <c r="J273" s="94">
        <v>0</v>
      </c>
      <c r="K273" s="94">
        <v>0</v>
      </c>
      <c r="L273" s="94">
        <v>0</v>
      </c>
      <c r="M273" s="94">
        <v>0</v>
      </c>
      <c r="N273" s="94">
        <v>3480</v>
      </c>
      <c r="O273" s="94">
        <v>0</v>
      </c>
      <c r="P273" s="94">
        <v>0</v>
      </c>
      <c r="Q273" s="94">
        <v>0</v>
      </c>
      <c r="R273" s="94">
        <v>0</v>
      </c>
      <c r="S273" s="49">
        <f>SUM(G273:H273)</f>
        <v>1799.95</v>
      </c>
      <c r="T273" s="49">
        <f>SUM(J273:R273)</f>
        <v>3480</v>
      </c>
      <c r="U273" s="47" t="str">
        <f>VLOOKUP(B273,'FOLHA RESUMIDA'!C:I,2,0)</f>
        <v>AMANDA BEZERRA MASCARENHAS</v>
      </c>
    </row>
    <row r="274" spans="1:21" ht="15">
      <c r="A274" s="91">
        <v>1</v>
      </c>
      <c r="B274" s="91">
        <v>2833</v>
      </c>
      <c r="C274" s="93" t="s">
        <v>228</v>
      </c>
      <c r="D274" s="92">
        <v>40350</v>
      </c>
      <c r="E274" s="91" t="s">
        <v>614</v>
      </c>
      <c r="F274" s="91" t="s">
        <v>561</v>
      </c>
      <c r="G274" s="94">
        <v>1889.96</v>
      </c>
      <c r="H274" s="94">
        <v>0</v>
      </c>
      <c r="I274" s="94" t="s">
        <v>615</v>
      </c>
      <c r="J274" s="94">
        <v>1079.3800000000001</v>
      </c>
      <c r="K274" s="94">
        <v>0</v>
      </c>
      <c r="L274" s="94">
        <v>0</v>
      </c>
      <c r="M274" s="94">
        <v>1450</v>
      </c>
      <c r="N274" s="94">
        <v>0</v>
      </c>
      <c r="O274" s="94">
        <v>0</v>
      </c>
      <c r="P274" s="94">
        <v>0</v>
      </c>
      <c r="Q274" s="94">
        <v>0</v>
      </c>
      <c r="R274" s="94">
        <v>0</v>
      </c>
      <c r="S274" s="49">
        <f>SUM(G274:H274)</f>
        <v>1889.96</v>
      </c>
      <c r="T274" s="49">
        <f>SUM(J274:R274)</f>
        <v>2529.38</v>
      </c>
      <c r="U274" s="47" t="str">
        <f>VLOOKUP(B274,'FOLHA RESUMIDA'!C:I,2,0)</f>
        <v>JAMESSON AMANCIO DA ROCHA</v>
      </c>
    </row>
    <row r="275" spans="1:21" ht="15">
      <c r="A275" s="91">
        <v>1</v>
      </c>
      <c r="B275" s="91">
        <v>2834</v>
      </c>
      <c r="C275" s="93" t="s">
        <v>229</v>
      </c>
      <c r="D275" s="92">
        <v>40350</v>
      </c>
      <c r="E275" s="91" t="s">
        <v>614</v>
      </c>
      <c r="F275" s="91" t="s">
        <v>561</v>
      </c>
      <c r="G275" s="94">
        <v>1799.95</v>
      </c>
      <c r="H275" s="94">
        <v>0</v>
      </c>
      <c r="I275" s="94" t="s">
        <v>615</v>
      </c>
      <c r="J275" s="94">
        <v>822.38</v>
      </c>
      <c r="K275" s="94">
        <v>0</v>
      </c>
      <c r="L275" s="94">
        <v>0</v>
      </c>
      <c r="M275" s="94">
        <v>0</v>
      </c>
      <c r="N275" s="94">
        <v>0</v>
      </c>
      <c r="O275" s="94">
        <v>0</v>
      </c>
      <c r="P275" s="94">
        <v>0</v>
      </c>
      <c r="Q275" s="94">
        <v>0</v>
      </c>
      <c r="R275" s="94">
        <v>0</v>
      </c>
      <c r="S275" s="49">
        <f>SUM(G275:H275)</f>
        <v>1799.95</v>
      </c>
      <c r="T275" s="49">
        <f>SUM(J275:R275)</f>
        <v>822.38</v>
      </c>
      <c r="U275" s="47" t="str">
        <f>VLOOKUP(B275,'FOLHA RESUMIDA'!C:I,2,0)</f>
        <v>LUIZ F  DE LIMA CAVALCANTI</v>
      </c>
    </row>
    <row r="276" spans="1:21" ht="15">
      <c r="A276" s="91">
        <v>1</v>
      </c>
      <c r="B276" s="91">
        <v>2835</v>
      </c>
      <c r="C276" s="93" t="s">
        <v>454</v>
      </c>
      <c r="D276" s="92">
        <v>40360</v>
      </c>
      <c r="E276" s="91" t="s">
        <v>614</v>
      </c>
      <c r="F276" s="91" t="s">
        <v>561</v>
      </c>
      <c r="G276" s="94">
        <v>1799.95</v>
      </c>
      <c r="H276" s="94">
        <v>0</v>
      </c>
      <c r="I276" s="94" t="s">
        <v>615</v>
      </c>
      <c r="J276" s="94">
        <v>0</v>
      </c>
      <c r="K276" s="94">
        <v>0</v>
      </c>
      <c r="L276" s="94">
        <v>0</v>
      </c>
      <c r="M276" s="94">
        <v>0</v>
      </c>
      <c r="N276" s="94">
        <v>0</v>
      </c>
      <c r="O276" s="94">
        <v>0</v>
      </c>
      <c r="P276" s="94">
        <v>0</v>
      </c>
      <c r="Q276" s="94">
        <v>0</v>
      </c>
      <c r="R276" s="94">
        <v>0</v>
      </c>
      <c r="S276" s="49">
        <f>SUM(G276:H276)</f>
        <v>1799.95</v>
      </c>
      <c r="T276" s="49">
        <f>SUM(J276:R276)</f>
        <v>0</v>
      </c>
      <c r="U276" s="47" t="str">
        <f>VLOOKUP(B276,'FOLHA RESUMIDA'!C:I,2,0)</f>
        <v>JOSE MARCELO DE FRANCA MATOS</v>
      </c>
    </row>
    <row r="277" spans="1:21" ht="15">
      <c r="A277" s="91">
        <v>50</v>
      </c>
      <c r="B277" s="91">
        <v>2836</v>
      </c>
      <c r="C277" s="93" t="s">
        <v>448</v>
      </c>
      <c r="D277" s="92">
        <v>40367</v>
      </c>
      <c r="E277" s="91" t="s">
        <v>614</v>
      </c>
      <c r="F277" s="91" t="s">
        <v>561</v>
      </c>
      <c r="G277" s="94">
        <v>1799.95</v>
      </c>
      <c r="H277" s="94">
        <v>0</v>
      </c>
      <c r="I277" s="94" t="s">
        <v>615</v>
      </c>
      <c r="J277" s="94">
        <v>0</v>
      </c>
      <c r="K277" s="94">
        <v>0</v>
      </c>
      <c r="L277" s="94">
        <v>0</v>
      </c>
      <c r="M277" s="94">
        <v>0</v>
      </c>
      <c r="N277" s="94">
        <v>0</v>
      </c>
      <c r="O277" s="94">
        <v>0</v>
      </c>
      <c r="P277" s="94">
        <v>0</v>
      </c>
      <c r="Q277" s="94">
        <v>0</v>
      </c>
      <c r="R277" s="94">
        <v>0</v>
      </c>
      <c r="S277" s="49">
        <f>SUM(G277:H277)</f>
        <v>1799.95</v>
      </c>
      <c r="T277" s="49">
        <f>SUM(J277:R277)</f>
        <v>0</v>
      </c>
      <c r="U277" s="47" t="str">
        <f>VLOOKUP(B277,'FOLHA RESUMIDA'!C:I,2,0)</f>
        <v>MONALISA MARIA LEANDRO RIBEIRO</v>
      </c>
    </row>
    <row r="278" spans="1:21" ht="15">
      <c r="A278" s="91">
        <v>1</v>
      </c>
      <c r="B278" s="91">
        <v>2837</v>
      </c>
      <c r="C278" s="93" t="s">
        <v>230</v>
      </c>
      <c r="D278" s="92">
        <v>40371</v>
      </c>
      <c r="E278" s="91" t="s">
        <v>614</v>
      </c>
      <c r="F278" s="91" t="s">
        <v>561</v>
      </c>
      <c r="G278" s="94">
        <v>1799.95</v>
      </c>
      <c r="H278" s="94">
        <v>0</v>
      </c>
      <c r="I278" s="94" t="s">
        <v>615</v>
      </c>
      <c r="J278" s="94">
        <v>2312.9499999999998</v>
      </c>
      <c r="K278" s="94">
        <v>0</v>
      </c>
      <c r="L278" s="94">
        <v>0</v>
      </c>
      <c r="M278" s="94">
        <v>0</v>
      </c>
      <c r="N278" s="94">
        <v>0</v>
      </c>
      <c r="O278" s="94">
        <v>0</v>
      </c>
      <c r="P278" s="94">
        <v>0</v>
      </c>
      <c r="Q278" s="94">
        <v>0</v>
      </c>
      <c r="R278" s="94">
        <v>0</v>
      </c>
      <c r="S278" s="49">
        <f>SUM(G278:H278)</f>
        <v>1799.95</v>
      </c>
      <c r="T278" s="49">
        <f>SUM(J278:R278)</f>
        <v>2312.9499999999998</v>
      </c>
      <c r="U278" s="47" t="str">
        <f>VLOOKUP(B278,'FOLHA RESUMIDA'!C:I,2,0)</f>
        <v>BEZALIEL ROSA DOS S JUNIOR</v>
      </c>
    </row>
    <row r="279" spans="1:21" ht="15">
      <c r="A279" s="91">
        <v>16</v>
      </c>
      <c r="B279" s="91">
        <v>2838</v>
      </c>
      <c r="C279" s="93" t="s">
        <v>416</v>
      </c>
      <c r="D279" s="92">
        <v>40372</v>
      </c>
      <c r="E279" s="91" t="s">
        <v>614</v>
      </c>
      <c r="F279" s="91" t="s">
        <v>561</v>
      </c>
      <c r="G279" s="94">
        <v>1799.95</v>
      </c>
      <c r="H279" s="94">
        <v>0</v>
      </c>
      <c r="I279" s="94" t="s">
        <v>615</v>
      </c>
      <c r="J279" s="94">
        <v>0</v>
      </c>
      <c r="K279" s="94">
        <v>0</v>
      </c>
      <c r="L279" s="94">
        <v>195.06</v>
      </c>
      <c r="M279" s="94">
        <v>0</v>
      </c>
      <c r="N279" s="94">
        <v>0</v>
      </c>
      <c r="O279" s="94">
        <v>0</v>
      </c>
      <c r="P279" s="94">
        <v>0</v>
      </c>
      <c r="Q279" s="94">
        <v>0</v>
      </c>
      <c r="R279" s="94">
        <v>0</v>
      </c>
      <c r="S279" s="49">
        <f>SUM(G279:H279)</f>
        <v>1799.95</v>
      </c>
      <c r="T279" s="49">
        <f>SUM(J279:R279)</f>
        <v>195.06</v>
      </c>
      <c r="U279" s="47" t="str">
        <f>VLOOKUP(B279,'FOLHA RESUMIDA'!C:I,2,0)</f>
        <v>CAIO CEZAR F  E  DO NASCIMENTO</v>
      </c>
    </row>
    <row r="280" spans="1:21" ht="15">
      <c r="A280" s="91">
        <v>1</v>
      </c>
      <c r="B280" s="91">
        <v>2839</v>
      </c>
      <c r="C280" s="93" t="s">
        <v>231</v>
      </c>
      <c r="D280" s="92">
        <v>40379</v>
      </c>
      <c r="E280" s="91" t="s">
        <v>614</v>
      </c>
      <c r="F280" s="91" t="s">
        <v>489</v>
      </c>
      <c r="G280" s="94">
        <v>2083.67</v>
      </c>
      <c r="H280" s="94">
        <v>0</v>
      </c>
      <c r="I280" s="94" t="s">
        <v>615</v>
      </c>
      <c r="J280" s="94">
        <v>2312.9499999999998</v>
      </c>
      <c r="K280" s="94">
        <v>0</v>
      </c>
      <c r="L280" s="94">
        <v>0</v>
      </c>
      <c r="M280" s="94">
        <v>0</v>
      </c>
      <c r="N280" s="94">
        <v>0</v>
      </c>
      <c r="O280" s="94">
        <v>0</v>
      </c>
      <c r="P280" s="94">
        <v>0</v>
      </c>
      <c r="Q280" s="94">
        <v>0</v>
      </c>
      <c r="R280" s="94">
        <v>0</v>
      </c>
      <c r="S280" s="49">
        <f>SUM(G280:H280)</f>
        <v>2083.67</v>
      </c>
      <c r="T280" s="49">
        <f>SUM(J280:R280)</f>
        <v>2312.9499999999998</v>
      </c>
      <c r="U280" s="47" t="str">
        <f>VLOOKUP(B280,'FOLHA RESUMIDA'!C:I,2,0)</f>
        <v>ANGELINA MEDEIROS VERONESE</v>
      </c>
    </row>
    <row r="281" spans="1:21" ht="15">
      <c r="A281" s="91">
        <v>1</v>
      </c>
      <c r="B281" s="91">
        <v>2849</v>
      </c>
      <c r="C281" s="93" t="s">
        <v>232</v>
      </c>
      <c r="D281" s="92">
        <v>40422</v>
      </c>
      <c r="E281" s="91" t="s">
        <v>614</v>
      </c>
      <c r="F281" s="91" t="s">
        <v>485</v>
      </c>
      <c r="G281" s="94">
        <v>1223.3900000000001</v>
      </c>
      <c r="H281" s="94">
        <v>0</v>
      </c>
      <c r="I281" s="94" t="s">
        <v>615</v>
      </c>
      <c r="J281" s="94">
        <v>0</v>
      </c>
      <c r="K281" s="94">
        <v>0</v>
      </c>
      <c r="L281" s="94">
        <v>0</v>
      </c>
      <c r="M281" s="94">
        <v>0</v>
      </c>
      <c r="N281" s="94">
        <v>0</v>
      </c>
      <c r="O281" s="94">
        <v>0</v>
      </c>
      <c r="P281" s="94">
        <v>0</v>
      </c>
      <c r="Q281" s="94">
        <v>0</v>
      </c>
      <c r="R281" s="94">
        <v>0</v>
      </c>
      <c r="S281" s="49">
        <f>SUM(G281:H281)</f>
        <v>1223.3900000000001</v>
      </c>
      <c r="T281" s="49">
        <f>SUM(J281:R281)</f>
        <v>0</v>
      </c>
      <c r="U281" s="47" t="str">
        <f>VLOOKUP(B281,'FOLHA RESUMIDA'!C:I,2,0)</f>
        <v>JULIANA CESAR MARTINS DE LIMA</v>
      </c>
    </row>
    <row r="282" spans="1:21" ht="15">
      <c r="A282" s="91">
        <v>1</v>
      </c>
      <c r="B282" s="91">
        <v>2850</v>
      </c>
      <c r="C282" s="93" t="s">
        <v>233</v>
      </c>
      <c r="D282" s="92">
        <v>40422</v>
      </c>
      <c r="E282" s="91" t="s">
        <v>614</v>
      </c>
      <c r="F282" s="91" t="s">
        <v>485</v>
      </c>
      <c r="G282" s="94">
        <v>1223.3900000000001</v>
      </c>
      <c r="H282" s="94">
        <v>0</v>
      </c>
      <c r="I282" s="94" t="s">
        <v>615</v>
      </c>
      <c r="J282" s="94">
        <v>0</v>
      </c>
      <c r="K282" s="94">
        <v>0</v>
      </c>
      <c r="L282" s="94">
        <v>0</v>
      </c>
      <c r="M282" s="94">
        <v>0</v>
      </c>
      <c r="N282" s="94">
        <v>0</v>
      </c>
      <c r="O282" s="94">
        <v>0</v>
      </c>
      <c r="P282" s="94">
        <v>0</v>
      </c>
      <c r="Q282" s="94">
        <v>0</v>
      </c>
      <c r="R282" s="94">
        <v>0</v>
      </c>
      <c r="S282" s="49">
        <f>SUM(G282:H282)</f>
        <v>1223.3900000000001</v>
      </c>
      <c r="T282" s="49">
        <f>SUM(J282:R282)</f>
        <v>0</v>
      </c>
      <c r="U282" s="47" t="str">
        <f>VLOOKUP(B282,'FOLHA RESUMIDA'!C:I,2,0)</f>
        <v>JAMERSON A  RAFAEL DE LIMA</v>
      </c>
    </row>
    <row r="283" spans="1:21" ht="15">
      <c r="A283" s="91">
        <v>1</v>
      </c>
      <c r="B283" s="91">
        <v>2853</v>
      </c>
      <c r="C283" s="93" t="s">
        <v>234</v>
      </c>
      <c r="D283" s="92">
        <v>40422</v>
      </c>
      <c r="E283" s="91" t="s">
        <v>614</v>
      </c>
      <c r="F283" s="91" t="s">
        <v>485</v>
      </c>
      <c r="G283" s="94">
        <v>1348.79</v>
      </c>
      <c r="H283" s="94">
        <v>0</v>
      </c>
      <c r="I283" s="94" t="s">
        <v>615</v>
      </c>
      <c r="J283" s="94">
        <v>0</v>
      </c>
      <c r="K283" s="94">
        <v>0</v>
      </c>
      <c r="L283" s="94">
        <v>0</v>
      </c>
      <c r="M283" s="94">
        <v>0</v>
      </c>
      <c r="N283" s="94">
        <v>0</v>
      </c>
      <c r="O283" s="94">
        <v>0</v>
      </c>
      <c r="P283" s="94">
        <v>0</v>
      </c>
      <c r="Q283" s="94">
        <v>0</v>
      </c>
      <c r="R283" s="94">
        <v>0</v>
      </c>
      <c r="S283" s="49">
        <f>SUM(G283:H283)</f>
        <v>1348.79</v>
      </c>
      <c r="T283" s="49">
        <f>SUM(J283:R283)</f>
        <v>0</v>
      </c>
      <c r="U283" s="47" t="str">
        <f>VLOOKUP(B283,'FOLHA RESUMIDA'!C:I,2,0)</f>
        <v>ALCILEIDE MONTE DA SILVA LIMA</v>
      </c>
    </row>
    <row r="284" spans="1:21" ht="15">
      <c r="A284" s="91">
        <v>1</v>
      </c>
      <c r="B284" s="91">
        <v>2854</v>
      </c>
      <c r="C284" s="93" t="s">
        <v>235</v>
      </c>
      <c r="D284" s="92">
        <v>40422</v>
      </c>
      <c r="E284" s="91" t="s">
        <v>614</v>
      </c>
      <c r="F284" s="91" t="s">
        <v>485</v>
      </c>
      <c r="G284" s="94">
        <v>1348.81</v>
      </c>
      <c r="H284" s="94">
        <v>0</v>
      </c>
      <c r="I284" s="94" t="s">
        <v>615</v>
      </c>
      <c r="J284" s="94">
        <v>0</v>
      </c>
      <c r="K284" s="94">
        <v>0</v>
      </c>
      <c r="L284" s="94">
        <v>0</v>
      </c>
      <c r="M284" s="94">
        <v>0</v>
      </c>
      <c r="N284" s="94">
        <v>0</v>
      </c>
      <c r="O284" s="94">
        <v>0</v>
      </c>
      <c r="P284" s="94">
        <v>0</v>
      </c>
      <c r="Q284" s="94">
        <v>0</v>
      </c>
      <c r="R284" s="94">
        <v>0</v>
      </c>
      <c r="S284" s="49">
        <f>SUM(G284:H284)</f>
        <v>1348.81</v>
      </c>
      <c r="T284" s="49">
        <f>SUM(J284:R284)</f>
        <v>0</v>
      </c>
      <c r="U284" s="47" t="str">
        <f>VLOOKUP(B284,'FOLHA RESUMIDA'!C:I,2,0)</f>
        <v>ANDRE RICARDO CAMARA TORRES</v>
      </c>
    </row>
    <row r="285" spans="1:21" ht="15">
      <c r="A285" s="91">
        <v>1</v>
      </c>
      <c r="B285" s="91">
        <v>2856</v>
      </c>
      <c r="C285" s="93" t="s">
        <v>236</v>
      </c>
      <c r="D285" s="92">
        <v>40429</v>
      </c>
      <c r="E285" s="91" t="s">
        <v>614</v>
      </c>
      <c r="F285" s="91" t="s">
        <v>567</v>
      </c>
      <c r="G285" s="94">
        <v>1714.22</v>
      </c>
      <c r="H285" s="94">
        <v>0</v>
      </c>
      <c r="I285" s="94" t="s">
        <v>615</v>
      </c>
      <c r="J285" s="94">
        <v>0</v>
      </c>
      <c r="K285" s="94">
        <v>0</v>
      </c>
      <c r="L285" s="94">
        <v>0</v>
      </c>
      <c r="M285" s="94">
        <v>0</v>
      </c>
      <c r="N285" s="94">
        <v>0</v>
      </c>
      <c r="O285" s="94">
        <v>0</v>
      </c>
      <c r="P285" s="94">
        <v>0</v>
      </c>
      <c r="Q285" s="94">
        <v>0</v>
      </c>
      <c r="R285" s="94">
        <v>0</v>
      </c>
      <c r="S285" s="49">
        <f>SUM(G285:H285)</f>
        <v>1714.22</v>
      </c>
      <c r="T285" s="49">
        <f>SUM(J285:R285)</f>
        <v>0</v>
      </c>
      <c r="U285" s="47" t="str">
        <f>VLOOKUP(B285,'FOLHA RESUMIDA'!C:I,2,0)</f>
        <v>ALEXSANDRA DA SILVA M  CABRAL</v>
      </c>
    </row>
    <row r="286" spans="1:21" ht="15">
      <c r="A286" s="91">
        <v>1</v>
      </c>
      <c r="B286" s="91">
        <v>2857</v>
      </c>
      <c r="C286" s="93" t="s">
        <v>237</v>
      </c>
      <c r="D286" s="92">
        <v>40431</v>
      </c>
      <c r="E286" s="91" t="s">
        <v>614</v>
      </c>
      <c r="F286" s="91" t="s">
        <v>561</v>
      </c>
      <c r="G286" s="94">
        <v>1799.96</v>
      </c>
      <c r="H286" s="94">
        <v>0</v>
      </c>
      <c r="I286" s="94" t="s">
        <v>615</v>
      </c>
      <c r="J286" s="94">
        <v>1284.97</v>
      </c>
      <c r="K286" s="94">
        <v>0</v>
      </c>
      <c r="L286" s="94">
        <v>0</v>
      </c>
      <c r="M286" s="94">
        <v>0</v>
      </c>
      <c r="N286" s="94">
        <v>0</v>
      </c>
      <c r="O286" s="94">
        <v>0</v>
      </c>
      <c r="P286" s="94">
        <v>0</v>
      </c>
      <c r="Q286" s="94">
        <v>0</v>
      </c>
      <c r="R286" s="94">
        <v>0</v>
      </c>
      <c r="S286" s="49">
        <f>SUM(G286:H286)</f>
        <v>1799.96</v>
      </c>
      <c r="T286" s="49">
        <f>SUM(J286:R286)</f>
        <v>1284.97</v>
      </c>
      <c r="U286" s="47" t="str">
        <f>VLOOKUP(B286,'FOLHA RESUMIDA'!C:I,2,0)</f>
        <v>CAROLINE ALVES LEAL</v>
      </c>
    </row>
    <row r="287" spans="1:21" ht="15">
      <c r="A287" s="91">
        <v>1</v>
      </c>
      <c r="B287" s="91">
        <v>2860</v>
      </c>
      <c r="C287" s="93" t="s">
        <v>238</v>
      </c>
      <c r="D287" s="92">
        <v>40455</v>
      </c>
      <c r="E287" s="91" t="s">
        <v>614</v>
      </c>
      <c r="F287" s="91" t="s">
        <v>485</v>
      </c>
      <c r="G287" s="94">
        <v>1223.3900000000001</v>
      </c>
      <c r="H287" s="94">
        <v>0</v>
      </c>
      <c r="I287" s="94" t="s">
        <v>615</v>
      </c>
      <c r="J287" s="94">
        <v>0</v>
      </c>
      <c r="K287" s="94">
        <v>0</v>
      </c>
      <c r="L287" s="94">
        <v>0</v>
      </c>
      <c r="M287" s="94">
        <v>0</v>
      </c>
      <c r="N287" s="94">
        <v>0</v>
      </c>
      <c r="O287" s="94">
        <v>0</v>
      </c>
      <c r="P287" s="94">
        <v>0</v>
      </c>
      <c r="Q287" s="94">
        <v>0</v>
      </c>
      <c r="R287" s="94">
        <v>0</v>
      </c>
      <c r="S287" s="49">
        <f>SUM(G287:H287)</f>
        <v>1223.3900000000001</v>
      </c>
      <c r="T287" s="49">
        <f>SUM(J287:R287)</f>
        <v>0</v>
      </c>
      <c r="U287" s="47" t="str">
        <f>VLOOKUP(B287,'FOLHA RESUMIDA'!C:I,2,0)</f>
        <v>ADRIANA MAYO DE SOUZA E SILVA</v>
      </c>
    </row>
    <row r="288" spans="1:21" ht="15">
      <c r="A288" s="91">
        <v>1</v>
      </c>
      <c r="B288" s="91">
        <v>2864</v>
      </c>
      <c r="C288" s="93" t="s">
        <v>239</v>
      </c>
      <c r="D288" s="92">
        <v>40455</v>
      </c>
      <c r="E288" s="91" t="s">
        <v>614</v>
      </c>
      <c r="F288" s="91" t="s">
        <v>485</v>
      </c>
      <c r="G288" s="94">
        <v>1416.22</v>
      </c>
      <c r="H288" s="94">
        <v>0</v>
      </c>
      <c r="I288" s="94" t="s">
        <v>615</v>
      </c>
      <c r="J288" s="94">
        <v>822.38</v>
      </c>
      <c r="K288" s="94">
        <v>0</v>
      </c>
      <c r="L288" s="94">
        <v>0</v>
      </c>
      <c r="M288" s="94">
        <v>0</v>
      </c>
      <c r="N288" s="94">
        <v>0</v>
      </c>
      <c r="O288" s="94">
        <v>0</v>
      </c>
      <c r="P288" s="94">
        <v>0</v>
      </c>
      <c r="Q288" s="94">
        <v>0</v>
      </c>
      <c r="R288" s="94">
        <v>0</v>
      </c>
      <c r="S288" s="49">
        <f>SUM(G288:H288)</f>
        <v>1416.22</v>
      </c>
      <c r="T288" s="49">
        <f>SUM(J288:R288)</f>
        <v>822.38</v>
      </c>
      <c r="U288" s="47" t="str">
        <f>VLOOKUP(B288,'FOLHA RESUMIDA'!C:I,2,0)</f>
        <v>DULCE HELENA PEREIRA</v>
      </c>
    </row>
    <row r="289" spans="1:21" ht="15">
      <c r="A289" s="91">
        <v>1</v>
      </c>
      <c r="B289" s="91">
        <v>2866</v>
      </c>
      <c r="C289" s="93" t="s">
        <v>240</v>
      </c>
      <c r="D289" s="92">
        <v>40455</v>
      </c>
      <c r="E289" s="91" t="s">
        <v>614</v>
      </c>
      <c r="F289" s="91" t="s">
        <v>485</v>
      </c>
      <c r="G289" s="94">
        <v>1223.3900000000001</v>
      </c>
      <c r="H289" s="94">
        <v>0</v>
      </c>
      <c r="I289" s="94" t="s">
        <v>615</v>
      </c>
      <c r="J289" s="94">
        <v>1079.3800000000001</v>
      </c>
      <c r="K289" s="94">
        <v>0</v>
      </c>
      <c r="L289" s="94">
        <v>0</v>
      </c>
      <c r="M289" s="94">
        <v>0</v>
      </c>
      <c r="N289" s="94">
        <v>0</v>
      </c>
      <c r="O289" s="94">
        <v>0</v>
      </c>
      <c r="P289" s="94">
        <v>0</v>
      </c>
      <c r="Q289" s="94">
        <v>0</v>
      </c>
      <c r="R289" s="94">
        <v>0</v>
      </c>
      <c r="S289" s="49">
        <f>SUM(G289:H289)</f>
        <v>1223.3900000000001</v>
      </c>
      <c r="T289" s="49">
        <f>SUM(J289:R289)</f>
        <v>1079.3800000000001</v>
      </c>
      <c r="U289" s="47" t="str">
        <f>VLOOKUP(B289,'FOLHA RESUMIDA'!C:I,2,0)</f>
        <v>LUCICLEIDE M  DE A  CAMPOS</v>
      </c>
    </row>
    <row r="290" spans="1:21" ht="15">
      <c r="A290" s="91">
        <v>1</v>
      </c>
      <c r="B290" s="91">
        <v>2867</v>
      </c>
      <c r="C290" s="93" t="s">
        <v>241</v>
      </c>
      <c r="D290" s="92">
        <v>40455</v>
      </c>
      <c r="E290" s="91" t="s">
        <v>614</v>
      </c>
      <c r="F290" s="91" t="s">
        <v>485</v>
      </c>
      <c r="G290" s="94">
        <v>1348.78</v>
      </c>
      <c r="H290" s="94">
        <v>0</v>
      </c>
      <c r="I290" s="94" t="s">
        <v>615</v>
      </c>
      <c r="J290" s="94">
        <v>0</v>
      </c>
      <c r="K290" s="94">
        <v>0</v>
      </c>
      <c r="L290" s="94">
        <v>0</v>
      </c>
      <c r="M290" s="94">
        <v>0</v>
      </c>
      <c r="N290" s="94">
        <v>0</v>
      </c>
      <c r="O290" s="94">
        <v>0</v>
      </c>
      <c r="P290" s="94">
        <v>0</v>
      </c>
      <c r="Q290" s="94">
        <v>0</v>
      </c>
      <c r="R290" s="94">
        <v>0</v>
      </c>
      <c r="S290" s="49">
        <f>SUM(G290:H290)</f>
        <v>1348.78</v>
      </c>
      <c r="T290" s="49">
        <f>SUM(J290:R290)</f>
        <v>0</v>
      </c>
      <c r="U290" s="47" t="str">
        <f>VLOOKUP(B290,'FOLHA RESUMIDA'!C:I,2,0)</f>
        <v>MARIA CONCEICAO D DO AMARAL</v>
      </c>
    </row>
    <row r="291" spans="1:21" ht="15">
      <c r="A291" s="91">
        <v>1</v>
      </c>
      <c r="B291" s="91">
        <v>2869</v>
      </c>
      <c r="C291" s="93" t="s">
        <v>242</v>
      </c>
      <c r="D291" s="92">
        <v>40455</v>
      </c>
      <c r="E291" s="91" t="s">
        <v>614</v>
      </c>
      <c r="F291" s="91" t="s">
        <v>485</v>
      </c>
      <c r="G291" s="94">
        <v>1223.3900000000001</v>
      </c>
      <c r="H291" s="94">
        <v>0</v>
      </c>
      <c r="I291" s="94" t="s">
        <v>615</v>
      </c>
      <c r="J291" s="94">
        <v>0</v>
      </c>
      <c r="K291" s="94">
        <v>0</v>
      </c>
      <c r="L291" s="94">
        <v>0</v>
      </c>
      <c r="M291" s="94">
        <v>0</v>
      </c>
      <c r="N291" s="94">
        <v>0</v>
      </c>
      <c r="O291" s="94">
        <v>0</v>
      </c>
      <c r="P291" s="94">
        <v>0</v>
      </c>
      <c r="Q291" s="94">
        <v>0</v>
      </c>
      <c r="R291" s="94">
        <v>0</v>
      </c>
      <c r="S291" s="49">
        <f>SUM(G291:H291)</f>
        <v>1223.3900000000001</v>
      </c>
      <c r="T291" s="49">
        <f>SUM(J291:R291)</f>
        <v>0</v>
      </c>
      <c r="U291" s="47" t="str">
        <f>VLOOKUP(B291,'FOLHA RESUMIDA'!C:I,2,0)</f>
        <v>RICARDO J FERNANDES DA CUNHA</v>
      </c>
    </row>
    <row r="292" spans="1:21" ht="15">
      <c r="A292" s="91">
        <v>1</v>
      </c>
      <c r="B292" s="91">
        <v>2870</v>
      </c>
      <c r="C292" s="93" t="s">
        <v>243</v>
      </c>
      <c r="D292" s="92">
        <v>40455</v>
      </c>
      <c r="E292" s="91" t="s">
        <v>614</v>
      </c>
      <c r="F292" s="91" t="s">
        <v>581</v>
      </c>
      <c r="G292" s="94">
        <v>1348.8</v>
      </c>
      <c r="H292" s="94">
        <v>0</v>
      </c>
      <c r="I292" s="94" t="s">
        <v>615</v>
      </c>
      <c r="J292" s="94">
        <v>0</v>
      </c>
      <c r="K292" s="94">
        <v>0</v>
      </c>
      <c r="L292" s="94">
        <v>0</v>
      </c>
      <c r="M292" s="94">
        <v>0</v>
      </c>
      <c r="N292" s="94">
        <v>0</v>
      </c>
      <c r="O292" s="94">
        <v>0</v>
      </c>
      <c r="P292" s="94">
        <v>0</v>
      </c>
      <c r="Q292" s="94">
        <v>0</v>
      </c>
      <c r="R292" s="94">
        <v>0</v>
      </c>
      <c r="S292" s="49">
        <f>SUM(G292:H292)</f>
        <v>1348.8</v>
      </c>
      <c r="T292" s="49">
        <f>SUM(J292:R292)</f>
        <v>0</v>
      </c>
      <c r="U292" s="47" t="str">
        <f>VLOOKUP(B292,'FOLHA RESUMIDA'!C:I,2,0)</f>
        <v>SUZANA VALERIA PINHEIRO</v>
      </c>
    </row>
    <row r="293" spans="1:21" ht="15">
      <c r="A293" s="91">
        <v>1</v>
      </c>
      <c r="B293" s="91">
        <v>2871</v>
      </c>
      <c r="C293" s="93" t="s">
        <v>244</v>
      </c>
      <c r="D293" s="92">
        <v>40455</v>
      </c>
      <c r="E293" s="91" t="s">
        <v>614</v>
      </c>
      <c r="F293" s="91" t="s">
        <v>485</v>
      </c>
      <c r="G293" s="94">
        <v>1348.79</v>
      </c>
      <c r="H293" s="94">
        <v>0</v>
      </c>
      <c r="I293" s="94" t="s">
        <v>615</v>
      </c>
      <c r="J293" s="94">
        <v>0</v>
      </c>
      <c r="K293" s="94">
        <v>0</v>
      </c>
      <c r="L293" s="94">
        <v>0</v>
      </c>
      <c r="M293" s="94">
        <v>0</v>
      </c>
      <c r="N293" s="94">
        <v>0</v>
      </c>
      <c r="O293" s="94">
        <v>0</v>
      </c>
      <c r="P293" s="94">
        <v>0</v>
      </c>
      <c r="Q293" s="94">
        <v>0</v>
      </c>
      <c r="R293" s="94">
        <v>0</v>
      </c>
      <c r="S293" s="49">
        <f>SUM(G293:H293)</f>
        <v>1348.79</v>
      </c>
      <c r="T293" s="49">
        <f>SUM(J293:R293)</f>
        <v>0</v>
      </c>
      <c r="U293" s="47" t="str">
        <f>VLOOKUP(B293,'FOLHA RESUMIDA'!C:I,2,0)</f>
        <v>SUZELY ARANTES DA S MELO</v>
      </c>
    </row>
    <row r="294" spans="1:21" ht="15">
      <c r="A294" s="91">
        <v>16</v>
      </c>
      <c r="B294" s="91">
        <v>2873</v>
      </c>
      <c r="C294" s="93" t="s">
        <v>417</v>
      </c>
      <c r="D294" s="92">
        <v>40455</v>
      </c>
      <c r="E294" s="91" t="s">
        <v>614</v>
      </c>
      <c r="F294" s="91" t="s">
        <v>578</v>
      </c>
      <c r="G294" s="94">
        <v>4406.6400000000003</v>
      </c>
      <c r="H294" s="94">
        <v>0</v>
      </c>
      <c r="I294" s="94" t="s">
        <v>615</v>
      </c>
      <c r="J294" s="94">
        <v>0</v>
      </c>
      <c r="K294" s="94">
        <v>0</v>
      </c>
      <c r="L294" s="94">
        <v>0</v>
      </c>
      <c r="M294" s="94">
        <v>0</v>
      </c>
      <c r="N294" s="94">
        <v>0</v>
      </c>
      <c r="O294" s="94">
        <v>0</v>
      </c>
      <c r="P294" s="94">
        <v>0</v>
      </c>
      <c r="Q294" s="94">
        <v>0</v>
      </c>
      <c r="R294" s="94">
        <v>0</v>
      </c>
      <c r="S294" s="49">
        <f>SUM(G294:H294)</f>
        <v>4406.6400000000003</v>
      </c>
      <c r="T294" s="49">
        <f>SUM(J294:R294)</f>
        <v>0</v>
      </c>
      <c r="U294" s="47" t="str">
        <f>VLOOKUP(B294,'FOLHA RESUMIDA'!C:I,2,0)</f>
        <v>AURELIA RODRIGUES TORREIRO</v>
      </c>
    </row>
    <row r="295" spans="1:21" ht="15">
      <c r="A295" s="91">
        <v>25</v>
      </c>
      <c r="B295" s="91">
        <v>2878</v>
      </c>
      <c r="C295" s="93" t="s">
        <v>429</v>
      </c>
      <c r="D295" s="92">
        <v>40457</v>
      </c>
      <c r="E295" s="91" t="s">
        <v>614</v>
      </c>
      <c r="F295" s="91" t="s">
        <v>561</v>
      </c>
      <c r="G295" s="94">
        <v>1799.95</v>
      </c>
      <c r="H295" s="94">
        <v>0</v>
      </c>
      <c r="I295" s="94" t="s">
        <v>615</v>
      </c>
      <c r="J295" s="94">
        <v>0</v>
      </c>
      <c r="K295" s="94">
        <v>0</v>
      </c>
      <c r="L295" s="94">
        <v>195.06</v>
      </c>
      <c r="M295" s="94">
        <v>0</v>
      </c>
      <c r="N295" s="94">
        <v>0</v>
      </c>
      <c r="O295" s="94">
        <v>0</v>
      </c>
      <c r="P295" s="94">
        <v>0</v>
      </c>
      <c r="Q295" s="94">
        <v>0</v>
      </c>
      <c r="R295" s="94">
        <v>0</v>
      </c>
      <c r="S295" s="49">
        <f>SUM(G295:H295)</f>
        <v>1799.95</v>
      </c>
      <c r="T295" s="49">
        <f>SUM(J295:R295)</f>
        <v>195.06</v>
      </c>
      <c r="U295" s="47" t="str">
        <f>VLOOKUP(B295,'FOLHA RESUMIDA'!C:I,2,0)</f>
        <v>JAMSON ALESSANDRO DA SILVA</v>
      </c>
    </row>
    <row r="296" spans="1:21" ht="15">
      <c r="A296" s="91">
        <v>1</v>
      </c>
      <c r="B296" s="91">
        <v>2882</v>
      </c>
      <c r="C296" s="93" t="s">
        <v>245</v>
      </c>
      <c r="D296" s="92">
        <v>40485</v>
      </c>
      <c r="E296" s="91" t="s">
        <v>614</v>
      </c>
      <c r="F296" s="91" t="s">
        <v>485</v>
      </c>
      <c r="G296" s="94">
        <v>1348.78</v>
      </c>
      <c r="H296" s="94">
        <v>0</v>
      </c>
      <c r="I296" s="94" t="s">
        <v>615</v>
      </c>
      <c r="J296" s="94">
        <v>0</v>
      </c>
      <c r="K296" s="94">
        <v>0</v>
      </c>
      <c r="L296" s="94">
        <v>0</v>
      </c>
      <c r="M296" s="94">
        <v>0</v>
      </c>
      <c r="N296" s="94">
        <v>0</v>
      </c>
      <c r="O296" s="94">
        <v>0</v>
      </c>
      <c r="P296" s="94">
        <v>0</v>
      </c>
      <c r="Q296" s="94">
        <v>0</v>
      </c>
      <c r="R296" s="94">
        <v>0</v>
      </c>
      <c r="S296" s="49">
        <f>SUM(G296:H296)</f>
        <v>1348.78</v>
      </c>
      <c r="T296" s="49">
        <f>SUM(J296:R296)</f>
        <v>0</v>
      </c>
      <c r="U296" s="47" t="str">
        <f>VLOOKUP(B296,'FOLHA RESUMIDA'!C:I,2,0)</f>
        <v>CINTIA GOMES DA SILVA</v>
      </c>
    </row>
    <row r="297" spans="1:21" ht="15">
      <c r="A297" s="91">
        <v>1</v>
      </c>
      <c r="B297" s="91">
        <v>2887</v>
      </c>
      <c r="C297" s="93" t="s">
        <v>246</v>
      </c>
      <c r="D297" s="92">
        <v>40513</v>
      </c>
      <c r="E297" s="91" t="s">
        <v>614</v>
      </c>
      <c r="F297" s="91" t="s">
        <v>561</v>
      </c>
      <c r="G297" s="94">
        <v>1799.96</v>
      </c>
      <c r="H297" s="94">
        <v>0</v>
      </c>
      <c r="I297" s="94" t="s">
        <v>615</v>
      </c>
      <c r="J297" s="94">
        <v>0</v>
      </c>
      <c r="K297" s="94">
        <v>0</v>
      </c>
      <c r="L297" s="94">
        <v>0</v>
      </c>
      <c r="M297" s="94">
        <v>0</v>
      </c>
      <c r="N297" s="94">
        <v>0</v>
      </c>
      <c r="O297" s="94">
        <v>0</v>
      </c>
      <c r="P297" s="94">
        <v>0</v>
      </c>
      <c r="Q297" s="94">
        <v>0</v>
      </c>
      <c r="R297" s="94">
        <v>0</v>
      </c>
      <c r="S297" s="49">
        <f>SUM(G297:H297)</f>
        <v>1799.96</v>
      </c>
      <c r="T297" s="49">
        <f>SUM(J297:R297)</f>
        <v>0</v>
      </c>
      <c r="U297" s="47" t="str">
        <f>VLOOKUP(B297,'FOLHA RESUMIDA'!C:I,2,0)</f>
        <v>MARIA EUZENI DA SILVA GARCEZ</v>
      </c>
    </row>
    <row r="298" spans="1:21" ht="15">
      <c r="A298" s="91">
        <v>1</v>
      </c>
      <c r="B298" s="91">
        <v>2889</v>
      </c>
      <c r="C298" s="93" t="s">
        <v>247</v>
      </c>
      <c r="D298" s="92">
        <v>40575</v>
      </c>
      <c r="E298" s="91" t="s">
        <v>614</v>
      </c>
      <c r="F298" s="91" t="s">
        <v>489</v>
      </c>
      <c r="G298" s="94">
        <v>2083.67</v>
      </c>
      <c r="H298" s="94">
        <v>0</v>
      </c>
      <c r="I298" s="94" t="s">
        <v>615</v>
      </c>
      <c r="J298" s="94">
        <v>0</v>
      </c>
      <c r="K298" s="94">
        <v>0</v>
      </c>
      <c r="L298" s="94">
        <v>0</v>
      </c>
      <c r="M298" s="94">
        <v>0</v>
      </c>
      <c r="N298" s="94">
        <v>0</v>
      </c>
      <c r="O298" s="94">
        <v>0</v>
      </c>
      <c r="P298" s="94">
        <v>0</v>
      </c>
      <c r="Q298" s="94">
        <v>0</v>
      </c>
      <c r="R298" s="94">
        <v>0</v>
      </c>
      <c r="S298" s="49">
        <f>SUM(G298:H298)</f>
        <v>2083.67</v>
      </c>
      <c r="T298" s="49">
        <f>SUM(J298:R298)</f>
        <v>0</v>
      </c>
      <c r="U298" s="47" t="str">
        <f>VLOOKUP(B298,'FOLHA RESUMIDA'!C:I,2,0)</f>
        <v>EJANE FERREIRA TEXEIRA</v>
      </c>
    </row>
    <row r="299" spans="1:21" ht="15">
      <c r="A299" s="91">
        <v>1</v>
      </c>
      <c r="B299" s="91">
        <v>2890</v>
      </c>
      <c r="C299" s="93" t="s">
        <v>248</v>
      </c>
      <c r="D299" s="92">
        <v>40575</v>
      </c>
      <c r="E299" s="91" t="s">
        <v>614</v>
      </c>
      <c r="F299" s="91" t="s">
        <v>485</v>
      </c>
      <c r="G299" s="94">
        <v>1223.3900000000001</v>
      </c>
      <c r="H299" s="94">
        <v>0</v>
      </c>
      <c r="I299" s="94" t="s">
        <v>615</v>
      </c>
      <c r="J299" s="94">
        <v>0</v>
      </c>
      <c r="K299" s="94">
        <v>0</v>
      </c>
      <c r="L299" s="94">
        <v>0</v>
      </c>
      <c r="M299" s="94">
        <v>0</v>
      </c>
      <c r="N299" s="94">
        <v>0</v>
      </c>
      <c r="O299" s="94">
        <v>0</v>
      </c>
      <c r="P299" s="94">
        <v>0</v>
      </c>
      <c r="Q299" s="94">
        <v>0</v>
      </c>
      <c r="R299" s="94">
        <v>0</v>
      </c>
      <c r="S299" s="49">
        <f>SUM(G299:H299)</f>
        <v>1223.3900000000001</v>
      </c>
      <c r="T299" s="49">
        <f>SUM(J299:R299)</f>
        <v>0</v>
      </c>
      <c r="U299" s="47" t="str">
        <f>VLOOKUP(B299,'FOLHA RESUMIDA'!C:I,2,0)</f>
        <v>CLELIO FIRMINO SILVA</v>
      </c>
    </row>
    <row r="300" spans="1:21" ht="15">
      <c r="A300" s="91">
        <v>1</v>
      </c>
      <c r="B300" s="91">
        <v>2891</v>
      </c>
      <c r="C300" s="93" t="s">
        <v>249</v>
      </c>
      <c r="D300" s="92">
        <v>40575</v>
      </c>
      <c r="E300" s="91" t="s">
        <v>614</v>
      </c>
      <c r="F300" s="91" t="s">
        <v>485</v>
      </c>
      <c r="G300" s="94">
        <v>1284.56</v>
      </c>
      <c r="H300" s="94">
        <v>0</v>
      </c>
      <c r="I300" s="94" t="s">
        <v>615</v>
      </c>
      <c r="J300" s="94">
        <v>0</v>
      </c>
      <c r="K300" s="94">
        <v>0</v>
      </c>
      <c r="L300" s="94">
        <v>0</v>
      </c>
      <c r="M300" s="94">
        <v>0</v>
      </c>
      <c r="N300" s="94">
        <v>0</v>
      </c>
      <c r="O300" s="94">
        <v>0</v>
      </c>
      <c r="P300" s="94">
        <v>0</v>
      </c>
      <c r="Q300" s="94">
        <v>0</v>
      </c>
      <c r="R300" s="94">
        <v>0</v>
      </c>
      <c r="S300" s="49">
        <f>SUM(G300:H300)</f>
        <v>1284.56</v>
      </c>
      <c r="T300" s="49">
        <f>SUM(J300:R300)</f>
        <v>0</v>
      </c>
      <c r="U300" s="47" t="str">
        <f>VLOOKUP(B300,'FOLHA RESUMIDA'!C:I,2,0)</f>
        <v>ERICK MEDEIROS</v>
      </c>
    </row>
    <row r="301" spans="1:21" ht="15">
      <c r="A301" s="91">
        <v>1</v>
      </c>
      <c r="B301" s="91">
        <v>2894</v>
      </c>
      <c r="C301" s="93" t="s">
        <v>250</v>
      </c>
      <c r="D301" s="92">
        <v>40575</v>
      </c>
      <c r="E301" s="91" t="s">
        <v>614</v>
      </c>
      <c r="F301" s="91" t="s">
        <v>485</v>
      </c>
      <c r="G301" s="94">
        <v>1348.79</v>
      </c>
      <c r="H301" s="94">
        <v>0</v>
      </c>
      <c r="I301" s="94" t="s">
        <v>615</v>
      </c>
      <c r="J301" s="94">
        <v>0</v>
      </c>
      <c r="K301" s="94">
        <v>0</v>
      </c>
      <c r="L301" s="94">
        <v>0</v>
      </c>
      <c r="M301" s="94">
        <v>0</v>
      </c>
      <c r="N301" s="94">
        <v>0</v>
      </c>
      <c r="O301" s="94">
        <v>0</v>
      </c>
      <c r="P301" s="94">
        <v>0</v>
      </c>
      <c r="Q301" s="94">
        <v>0</v>
      </c>
      <c r="R301" s="94">
        <v>0</v>
      </c>
      <c r="S301" s="49">
        <f>SUM(G301:H301)</f>
        <v>1348.79</v>
      </c>
      <c r="T301" s="49">
        <f>SUM(J301:R301)</f>
        <v>0</v>
      </c>
      <c r="U301" s="47" t="str">
        <f>VLOOKUP(B301,'FOLHA RESUMIDA'!C:I,2,0)</f>
        <v>JOELNA DINIZ PEREIRA DE SOUSA</v>
      </c>
    </row>
    <row r="302" spans="1:21" ht="15">
      <c r="A302" s="91">
        <v>1</v>
      </c>
      <c r="B302" s="91">
        <v>2895</v>
      </c>
      <c r="C302" s="93" t="s">
        <v>251</v>
      </c>
      <c r="D302" s="92">
        <v>40575</v>
      </c>
      <c r="E302" s="91" t="s">
        <v>614</v>
      </c>
      <c r="F302" s="91" t="s">
        <v>485</v>
      </c>
      <c r="G302" s="94">
        <v>1223.3900000000001</v>
      </c>
      <c r="H302" s="94">
        <v>0</v>
      </c>
      <c r="I302" s="94" t="s">
        <v>615</v>
      </c>
      <c r="J302" s="94">
        <v>0</v>
      </c>
      <c r="K302" s="94">
        <v>0</v>
      </c>
      <c r="L302" s="94">
        <v>0</v>
      </c>
      <c r="M302" s="94">
        <v>0</v>
      </c>
      <c r="N302" s="94">
        <v>0</v>
      </c>
      <c r="O302" s="94">
        <v>0</v>
      </c>
      <c r="P302" s="94">
        <v>0</v>
      </c>
      <c r="Q302" s="94">
        <v>0</v>
      </c>
      <c r="R302" s="94">
        <v>0</v>
      </c>
      <c r="S302" s="49">
        <f>SUM(G302:H302)</f>
        <v>1223.3900000000001</v>
      </c>
      <c r="T302" s="49">
        <f>SUM(J302:R302)</f>
        <v>0</v>
      </c>
      <c r="U302" s="47" t="str">
        <f>VLOOKUP(B302,'FOLHA RESUMIDA'!C:I,2,0)</f>
        <v>KLEBER DE OLIVEIRA GALDINO</v>
      </c>
    </row>
    <row r="303" spans="1:21" ht="15">
      <c r="A303" s="91">
        <v>47</v>
      </c>
      <c r="B303" s="91">
        <v>2904</v>
      </c>
      <c r="C303" s="93" t="s">
        <v>443</v>
      </c>
      <c r="D303" s="92">
        <v>40605</v>
      </c>
      <c r="E303" s="91" t="s">
        <v>614</v>
      </c>
      <c r="F303" s="91" t="s">
        <v>561</v>
      </c>
      <c r="G303" s="94">
        <v>1799.96</v>
      </c>
      <c r="H303" s="94">
        <v>0</v>
      </c>
      <c r="I303" s="94" t="s">
        <v>615</v>
      </c>
      <c r="J303" s="94">
        <v>0</v>
      </c>
      <c r="K303" s="94">
        <v>0</v>
      </c>
      <c r="L303" s="94">
        <v>0</v>
      </c>
      <c r="M303" s="94">
        <v>0</v>
      </c>
      <c r="N303" s="94">
        <v>0</v>
      </c>
      <c r="O303" s="94">
        <v>0</v>
      </c>
      <c r="P303" s="94">
        <v>0</v>
      </c>
      <c r="Q303" s="94">
        <v>0</v>
      </c>
      <c r="R303" s="94">
        <v>0</v>
      </c>
      <c r="S303" s="49">
        <f>SUM(G303:H303)</f>
        <v>1799.96</v>
      </c>
      <c r="T303" s="49">
        <f>SUM(J303:R303)</f>
        <v>0</v>
      </c>
      <c r="U303" s="47" t="str">
        <f>VLOOKUP(B303,'FOLHA RESUMIDA'!C:I,2,0)</f>
        <v>ANTONIO S ALVES DE O JUNIOR</v>
      </c>
    </row>
    <row r="304" spans="1:21" ht="15">
      <c r="A304" s="91">
        <v>1</v>
      </c>
      <c r="B304" s="91">
        <v>2906</v>
      </c>
      <c r="C304" s="93" t="s">
        <v>413</v>
      </c>
      <c r="D304" s="92">
        <v>40612</v>
      </c>
      <c r="E304" s="91" t="s">
        <v>614</v>
      </c>
      <c r="F304" s="91" t="s">
        <v>578</v>
      </c>
      <c r="G304" s="94">
        <v>4406.6400000000003</v>
      </c>
      <c r="H304" s="94">
        <v>0</v>
      </c>
      <c r="I304" s="94" t="s">
        <v>615</v>
      </c>
      <c r="J304" s="94">
        <v>0</v>
      </c>
      <c r="K304" s="94">
        <v>0</v>
      </c>
      <c r="L304" s="94">
        <v>0</v>
      </c>
      <c r="M304" s="94">
        <v>0</v>
      </c>
      <c r="N304" s="94">
        <v>0</v>
      </c>
      <c r="O304" s="94">
        <v>0</v>
      </c>
      <c r="P304" s="94">
        <v>0</v>
      </c>
      <c r="Q304" s="94">
        <v>0</v>
      </c>
      <c r="R304" s="94">
        <v>0</v>
      </c>
      <c r="S304" s="49">
        <f>SUM(G304:H304)</f>
        <v>4406.6400000000003</v>
      </c>
      <c r="T304" s="49">
        <f>SUM(J304:R304)</f>
        <v>0</v>
      </c>
      <c r="U304" s="47" t="str">
        <f>VLOOKUP(B304,'FOLHA RESUMIDA'!C:I,2,0)</f>
        <v>ARTHUR A SANTOS WANDERLEY</v>
      </c>
    </row>
    <row r="305" spans="1:21" ht="15">
      <c r="A305" s="91">
        <v>1</v>
      </c>
      <c r="B305" s="91">
        <v>2907</v>
      </c>
      <c r="C305" s="93" t="s">
        <v>252</v>
      </c>
      <c r="D305" s="92">
        <v>40623</v>
      </c>
      <c r="E305" s="91" t="s">
        <v>614</v>
      </c>
      <c r="F305" s="91" t="s">
        <v>561</v>
      </c>
      <c r="G305" s="94">
        <v>1799.96</v>
      </c>
      <c r="H305" s="94">
        <v>0</v>
      </c>
      <c r="I305" s="94" t="s">
        <v>615</v>
      </c>
      <c r="J305" s="94">
        <v>0</v>
      </c>
      <c r="K305" s="94">
        <v>0</v>
      </c>
      <c r="L305" s="94">
        <v>0</v>
      </c>
      <c r="M305" s="94">
        <v>0</v>
      </c>
      <c r="N305" s="94">
        <v>0</v>
      </c>
      <c r="O305" s="94">
        <v>0</v>
      </c>
      <c r="P305" s="94">
        <v>0</v>
      </c>
      <c r="Q305" s="94">
        <v>0</v>
      </c>
      <c r="R305" s="94">
        <v>0</v>
      </c>
      <c r="S305" s="49">
        <f>SUM(G305:H305)</f>
        <v>1799.96</v>
      </c>
      <c r="T305" s="49">
        <f>SUM(J305:R305)</f>
        <v>0</v>
      </c>
      <c r="U305" s="47" t="str">
        <f>VLOOKUP(B305,'FOLHA RESUMIDA'!C:I,2,0)</f>
        <v>JOELINE LIMA DO NASCIMENTO</v>
      </c>
    </row>
    <row r="306" spans="1:21" ht="15">
      <c r="A306" s="91">
        <v>1</v>
      </c>
      <c r="B306" s="91">
        <v>2909</v>
      </c>
      <c r="C306" s="93" t="s">
        <v>253</v>
      </c>
      <c r="D306" s="92">
        <v>40634</v>
      </c>
      <c r="E306" s="91" t="s">
        <v>614</v>
      </c>
      <c r="F306" s="91" t="s">
        <v>561</v>
      </c>
      <c r="G306" s="94">
        <v>1799.96</v>
      </c>
      <c r="H306" s="94">
        <v>0</v>
      </c>
      <c r="I306" s="94" t="s">
        <v>615</v>
      </c>
      <c r="J306" s="94">
        <v>0</v>
      </c>
      <c r="K306" s="94">
        <v>0</v>
      </c>
      <c r="L306" s="94">
        <v>0</v>
      </c>
      <c r="M306" s="94">
        <v>0</v>
      </c>
      <c r="N306" s="94">
        <v>0</v>
      </c>
      <c r="O306" s="94">
        <v>0</v>
      </c>
      <c r="P306" s="94">
        <v>0</v>
      </c>
      <c r="Q306" s="94">
        <v>0</v>
      </c>
      <c r="R306" s="94">
        <v>0</v>
      </c>
      <c r="S306" s="49">
        <f>SUM(G306:H306)</f>
        <v>1799.96</v>
      </c>
      <c r="T306" s="49">
        <f>SUM(J306:R306)</f>
        <v>0</v>
      </c>
      <c r="U306" s="47" t="str">
        <f>VLOOKUP(B306,'FOLHA RESUMIDA'!C:I,2,0)</f>
        <v>ROBSON CARNEIRO DA SILVA</v>
      </c>
    </row>
    <row r="307" spans="1:21" ht="15">
      <c r="A307" s="91">
        <v>1</v>
      </c>
      <c r="B307" s="91">
        <v>2910</v>
      </c>
      <c r="C307" s="93" t="s">
        <v>254</v>
      </c>
      <c r="D307" s="92">
        <v>40639</v>
      </c>
      <c r="E307" s="91" t="s">
        <v>614</v>
      </c>
      <c r="F307" s="91" t="s">
        <v>561</v>
      </c>
      <c r="G307" s="94">
        <v>1889.96</v>
      </c>
      <c r="H307" s="94">
        <v>0</v>
      </c>
      <c r="I307" s="94" t="s">
        <v>615</v>
      </c>
      <c r="J307" s="94">
        <v>2312.9499999999998</v>
      </c>
      <c r="K307" s="94">
        <v>0</v>
      </c>
      <c r="L307" s="94">
        <v>0</v>
      </c>
      <c r="M307" s="94">
        <v>1450</v>
      </c>
      <c r="N307" s="94">
        <v>0</v>
      </c>
      <c r="O307" s="94">
        <v>0</v>
      </c>
      <c r="P307" s="94">
        <v>0</v>
      </c>
      <c r="Q307" s="94">
        <v>0</v>
      </c>
      <c r="R307" s="94">
        <v>0</v>
      </c>
      <c r="S307" s="49">
        <f>SUM(G307:H307)</f>
        <v>1889.96</v>
      </c>
      <c r="T307" s="49">
        <f>SUM(J307:R307)</f>
        <v>3762.95</v>
      </c>
      <c r="U307" s="47" t="str">
        <f>VLOOKUP(B307,'FOLHA RESUMIDA'!C:I,2,0)</f>
        <v>JOSE VITAL DUARTE JUNIOR</v>
      </c>
    </row>
    <row r="308" spans="1:21" ht="15">
      <c r="A308" s="91">
        <v>1</v>
      </c>
      <c r="B308" s="91">
        <v>2911</v>
      </c>
      <c r="C308" s="93" t="s">
        <v>255</v>
      </c>
      <c r="D308" s="92">
        <v>40644</v>
      </c>
      <c r="E308" s="91" t="s">
        <v>614</v>
      </c>
      <c r="F308" s="91" t="s">
        <v>485</v>
      </c>
      <c r="G308" s="94">
        <v>1348.78</v>
      </c>
      <c r="H308" s="94">
        <v>0</v>
      </c>
      <c r="I308" s="94" t="s">
        <v>615</v>
      </c>
      <c r="J308" s="94">
        <v>0</v>
      </c>
      <c r="K308" s="94">
        <v>0</v>
      </c>
      <c r="L308" s="94">
        <v>0</v>
      </c>
      <c r="M308" s="94">
        <v>0</v>
      </c>
      <c r="N308" s="94">
        <v>0</v>
      </c>
      <c r="O308" s="94">
        <v>0</v>
      </c>
      <c r="P308" s="94">
        <v>0</v>
      </c>
      <c r="Q308" s="94">
        <v>0</v>
      </c>
      <c r="R308" s="94">
        <v>0</v>
      </c>
      <c r="S308" s="49">
        <f>SUM(G308:H308)</f>
        <v>1348.78</v>
      </c>
      <c r="T308" s="49">
        <f>SUM(J308:R308)</f>
        <v>0</v>
      </c>
      <c r="U308" s="47" t="str">
        <f>VLOOKUP(B308,'FOLHA RESUMIDA'!C:I,2,0)</f>
        <v>ALDJANE MARIA DOS SANTOS</v>
      </c>
    </row>
    <row r="309" spans="1:21" ht="15">
      <c r="A309" s="91">
        <v>1</v>
      </c>
      <c r="B309" s="91">
        <v>2913</v>
      </c>
      <c r="C309" s="93" t="s">
        <v>256</v>
      </c>
      <c r="D309" s="92">
        <v>40644</v>
      </c>
      <c r="E309" s="91" t="s">
        <v>614</v>
      </c>
      <c r="F309" s="91" t="s">
        <v>485</v>
      </c>
      <c r="G309" s="94">
        <v>1348.78</v>
      </c>
      <c r="H309" s="94">
        <v>0</v>
      </c>
      <c r="I309" s="94" t="s">
        <v>615</v>
      </c>
      <c r="J309" s="94">
        <v>0</v>
      </c>
      <c r="K309" s="94">
        <v>0</v>
      </c>
      <c r="L309" s="94">
        <v>0</v>
      </c>
      <c r="M309" s="94">
        <v>0</v>
      </c>
      <c r="N309" s="94">
        <v>0</v>
      </c>
      <c r="O309" s="94">
        <v>0</v>
      </c>
      <c r="P309" s="94">
        <v>0</v>
      </c>
      <c r="Q309" s="94">
        <v>0</v>
      </c>
      <c r="R309" s="94">
        <v>0</v>
      </c>
      <c r="S309" s="49">
        <f>SUM(G309:H309)</f>
        <v>1348.78</v>
      </c>
      <c r="T309" s="49">
        <f>SUM(J309:R309)</f>
        <v>0</v>
      </c>
      <c r="U309" s="47" t="str">
        <f>VLOOKUP(B309,'FOLHA RESUMIDA'!C:I,2,0)</f>
        <v>CRISTIANE MARIA DA SILVA</v>
      </c>
    </row>
    <row r="310" spans="1:21" ht="15">
      <c r="A310" s="91">
        <v>1</v>
      </c>
      <c r="B310" s="91">
        <v>2915</v>
      </c>
      <c r="C310" s="93" t="s">
        <v>257</v>
      </c>
      <c r="D310" s="92">
        <v>40647</v>
      </c>
      <c r="E310" s="91" t="s">
        <v>614</v>
      </c>
      <c r="F310" s="91" t="s">
        <v>485</v>
      </c>
      <c r="G310" s="94">
        <v>1348.78</v>
      </c>
      <c r="H310" s="94">
        <v>0</v>
      </c>
      <c r="I310" s="94" t="s">
        <v>615</v>
      </c>
      <c r="J310" s="94">
        <v>0</v>
      </c>
      <c r="K310" s="94">
        <v>0</v>
      </c>
      <c r="L310" s="94">
        <v>0</v>
      </c>
      <c r="M310" s="94">
        <v>0</v>
      </c>
      <c r="N310" s="94">
        <v>0</v>
      </c>
      <c r="O310" s="94">
        <v>0</v>
      </c>
      <c r="P310" s="94">
        <v>0</v>
      </c>
      <c r="Q310" s="94">
        <v>0</v>
      </c>
      <c r="R310" s="94">
        <v>0</v>
      </c>
      <c r="S310" s="49">
        <f>SUM(G310:H310)</f>
        <v>1348.78</v>
      </c>
      <c r="T310" s="49">
        <f>SUM(J310:R310)</f>
        <v>0</v>
      </c>
      <c r="U310" s="47" t="str">
        <f>VLOOKUP(B310,'FOLHA RESUMIDA'!C:I,2,0)</f>
        <v>HAMILTON LINO ALVES</v>
      </c>
    </row>
    <row r="311" spans="1:21" ht="15">
      <c r="A311" s="91">
        <v>1</v>
      </c>
      <c r="B311" s="91">
        <v>2917</v>
      </c>
      <c r="C311" s="93" t="s">
        <v>258</v>
      </c>
      <c r="D311" s="92">
        <v>40644</v>
      </c>
      <c r="E311" s="91" t="s">
        <v>614</v>
      </c>
      <c r="F311" s="91" t="s">
        <v>485</v>
      </c>
      <c r="G311" s="94">
        <v>1416.22</v>
      </c>
      <c r="H311" s="94">
        <v>0</v>
      </c>
      <c r="I311" s="94" t="s">
        <v>615</v>
      </c>
      <c r="J311" s="94">
        <v>0</v>
      </c>
      <c r="K311" s="94">
        <v>0</v>
      </c>
      <c r="L311" s="94">
        <v>0</v>
      </c>
      <c r="M311" s="94">
        <v>0</v>
      </c>
      <c r="N311" s="94">
        <v>0</v>
      </c>
      <c r="O311" s="94">
        <v>0</v>
      </c>
      <c r="P311" s="94">
        <v>0</v>
      </c>
      <c r="Q311" s="94">
        <v>0</v>
      </c>
      <c r="R311" s="94">
        <v>0</v>
      </c>
      <c r="S311" s="49">
        <f>SUM(G311:H311)</f>
        <v>1416.22</v>
      </c>
      <c r="T311" s="49">
        <f>SUM(J311:R311)</f>
        <v>0</v>
      </c>
      <c r="U311" s="47" t="str">
        <f>VLOOKUP(B311,'FOLHA RESUMIDA'!C:I,2,0)</f>
        <v>LUCICLEIDE PEREIRA DEODATO</v>
      </c>
    </row>
    <row r="312" spans="1:21" ht="15">
      <c r="A312" s="91">
        <v>1</v>
      </c>
      <c r="B312" s="91">
        <v>2918</v>
      </c>
      <c r="C312" s="93" t="s">
        <v>259</v>
      </c>
      <c r="D312" s="92">
        <v>40644</v>
      </c>
      <c r="E312" s="91" t="s">
        <v>614</v>
      </c>
      <c r="F312" s="91" t="s">
        <v>485</v>
      </c>
      <c r="G312" s="94">
        <v>1223.3900000000001</v>
      </c>
      <c r="H312" s="94">
        <v>0</v>
      </c>
      <c r="I312" s="94" t="s">
        <v>615</v>
      </c>
      <c r="J312" s="94">
        <v>0</v>
      </c>
      <c r="K312" s="94">
        <v>0</v>
      </c>
      <c r="L312" s="94">
        <v>0</v>
      </c>
      <c r="M312" s="94">
        <v>0</v>
      </c>
      <c r="N312" s="94">
        <v>0</v>
      </c>
      <c r="O312" s="94">
        <v>0</v>
      </c>
      <c r="P312" s="94">
        <v>0</v>
      </c>
      <c r="Q312" s="94">
        <v>0</v>
      </c>
      <c r="R312" s="94">
        <v>0</v>
      </c>
      <c r="S312" s="49">
        <f>SUM(G312:H312)</f>
        <v>1223.3900000000001</v>
      </c>
      <c r="T312" s="49">
        <f>SUM(J312:R312)</f>
        <v>0</v>
      </c>
      <c r="U312" s="47" t="str">
        <f>VLOOKUP(B312,'FOLHA RESUMIDA'!C:I,2,0)</f>
        <v>MARIA DAS NEVES DE BARROS</v>
      </c>
    </row>
    <row r="313" spans="1:21" ht="15">
      <c r="A313" s="91">
        <v>1</v>
      </c>
      <c r="B313" s="91">
        <v>2921</v>
      </c>
      <c r="C313" s="93" t="s">
        <v>260</v>
      </c>
      <c r="D313" s="92">
        <v>40644</v>
      </c>
      <c r="E313" s="91" t="s">
        <v>614</v>
      </c>
      <c r="F313" s="91" t="s">
        <v>485</v>
      </c>
      <c r="G313" s="94">
        <v>1348.78</v>
      </c>
      <c r="H313" s="94">
        <v>0</v>
      </c>
      <c r="I313" s="94" t="s">
        <v>615</v>
      </c>
      <c r="J313" s="94">
        <v>0</v>
      </c>
      <c r="K313" s="94">
        <v>0</v>
      </c>
      <c r="L313" s="94">
        <v>0</v>
      </c>
      <c r="M313" s="94">
        <v>0</v>
      </c>
      <c r="N313" s="94">
        <v>0</v>
      </c>
      <c r="O313" s="94">
        <v>0</v>
      </c>
      <c r="P313" s="94">
        <v>0</v>
      </c>
      <c r="Q313" s="94">
        <v>0</v>
      </c>
      <c r="R313" s="94">
        <v>0</v>
      </c>
      <c r="S313" s="49">
        <f>SUM(G313:H313)</f>
        <v>1348.78</v>
      </c>
      <c r="T313" s="49">
        <f>SUM(J313:R313)</f>
        <v>0</v>
      </c>
      <c r="U313" s="47" t="str">
        <f>VLOOKUP(B313,'FOLHA RESUMIDA'!C:I,2,0)</f>
        <v>TIAGO MANOEL DE SOUSA LEITE</v>
      </c>
    </row>
    <row r="314" spans="1:21" ht="15">
      <c r="A314" s="91">
        <v>1</v>
      </c>
      <c r="B314" s="91">
        <v>2922</v>
      </c>
      <c r="C314" s="93" t="s">
        <v>261</v>
      </c>
      <c r="D314" s="92">
        <v>40644</v>
      </c>
      <c r="E314" s="91" t="s">
        <v>614</v>
      </c>
      <c r="F314" s="91" t="s">
        <v>485</v>
      </c>
      <c r="G314" s="94">
        <v>1416.22</v>
      </c>
      <c r="H314" s="94">
        <v>0</v>
      </c>
      <c r="I314" s="94" t="s">
        <v>615</v>
      </c>
      <c r="J314" s="94">
        <v>0</v>
      </c>
      <c r="K314" s="94">
        <v>0</v>
      </c>
      <c r="L314" s="94">
        <v>0</v>
      </c>
      <c r="M314" s="94">
        <v>0</v>
      </c>
      <c r="N314" s="94">
        <v>0</v>
      </c>
      <c r="O314" s="94">
        <v>0</v>
      </c>
      <c r="P314" s="94">
        <v>0</v>
      </c>
      <c r="Q314" s="94">
        <v>0</v>
      </c>
      <c r="R314" s="94">
        <v>0</v>
      </c>
      <c r="S314" s="49">
        <f>SUM(G314:H314)</f>
        <v>1416.22</v>
      </c>
      <c r="T314" s="49">
        <f>SUM(J314:R314)</f>
        <v>0</v>
      </c>
      <c r="U314" s="47" t="str">
        <f>VLOOKUP(B314,'FOLHA RESUMIDA'!C:I,2,0)</f>
        <v>XENIA KELY VERISSIMO DINIZ</v>
      </c>
    </row>
    <row r="315" spans="1:21" ht="15">
      <c r="A315" s="91">
        <v>1</v>
      </c>
      <c r="B315" s="91">
        <v>2924</v>
      </c>
      <c r="C315" s="93" t="s">
        <v>262</v>
      </c>
      <c r="D315" s="92">
        <v>40646</v>
      </c>
      <c r="E315" s="91" t="s">
        <v>614</v>
      </c>
      <c r="F315" s="91" t="s">
        <v>561</v>
      </c>
      <c r="G315" s="94">
        <v>1799.95</v>
      </c>
      <c r="H315" s="94">
        <v>0</v>
      </c>
      <c r="I315" s="94" t="s">
        <v>615</v>
      </c>
      <c r="J315" s="94">
        <v>0</v>
      </c>
      <c r="K315" s="94">
        <v>0</v>
      </c>
      <c r="L315" s="94">
        <v>0</v>
      </c>
      <c r="M315" s="94">
        <v>1450</v>
      </c>
      <c r="N315" s="94">
        <v>0</v>
      </c>
      <c r="O315" s="94">
        <v>0</v>
      </c>
      <c r="P315" s="94">
        <v>0</v>
      </c>
      <c r="Q315" s="94">
        <v>0</v>
      </c>
      <c r="R315" s="94">
        <v>0</v>
      </c>
      <c r="S315" s="49">
        <f>SUM(G315:H315)</f>
        <v>1799.95</v>
      </c>
      <c r="T315" s="49">
        <f>SUM(J315:R315)</f>
        <v>1450</v>
      </c>
      <c r="U315" s="47" t="str">
        <f>VLOOKUP(B315,'FOLHA RESUMIDA'!C:I,2,0)</f>
        <v>MARCO AURELIO DE ARAUJO</v>
      </c>
    </row>
    <row r="316" spans="1:21" ht="15">
      <c r="A316" s="91">
        <v>1</v>
      </c>
      <c r="B316" s="91">
        <v>2926</v>
      </c>
      <c r="C316" s="93" t="s">
        <v>263</v>
      </c>
      <c r="D316" s="92">
        <v>40665</v>
      </c>
      <c r="E316" s="91" t="s">
        <v>614</v>
      </c>
      <c r="F316" s="91" t="s">
        <v>485</v>
      </c>
      <c r="G316" s="94">
        <v>1487.08</v>
      </c>
      <c r="H316" s="94">
        <v>0</v>
      </c>
      <c r="I316" s="94" t="s">
        <v>615</v>
      </c>
      <c r="J316" s="94">
        <v>0</v>
      </c>
      <c r="K316" s="94">
        <v>0</v>
      </c>
      <c r="L316" s="94">
        <v>0</v>
      </c>
      <c r="M316" s="94">
        <v>0</v>
      </c>
      <c r="N316" s="94">
        <v>0</v>
      </c>
      <c r="O316" s="94">
        <v>0</v>
      </c>
      <c r="P316" s="94">
        <v>0</v>
      </c>
      <c r="Q316" s="94">
        <v>0</v>
      </c>
      <c r="R316" s="94">
        <v>0</v>
      </c>
      <c r="S316" s="49">
        <f>SUM(G316:H316)</f>
        <v>1487.08</v>
      </c>
      <c r="T316" s="49">
        <f>SUM(J316:R316)</f>
        <v>0</v>
      </c>
      <c r="U316" s="47" t="str">
        <f>VLOOKUP(B316,'FOLHA RESUMIDA'!C:I,2,0)</f>
        <v>ANTONIO CARLOS DE LUNA MATOS</v>
      </c>
    </row>
    <row r="317" spans="1:21" ht="15">
      <c r="A317" s="91">
        <v>1</v>
      </c>
      <c r="B317" s="91">
        <v>2927</v>
      </c>
      <c r="C317" s="93" t="s">
        <v>264</v>
      </c>
      <c r="D317" s="92">
        <v>40665</v>
      </c>
      <c r="E317" s="91" t="s">
        <v>614</v>
      </c>
      <c r="F317" s="91" t="s">
        <v>485</v>
      </c>
      <c r="G317" s="94">
        <v>1348.79</v>
      </c>
      <c r="H317" s="94">
        <v>0</v>
      </c>
      <c r="I317" s="94" t="s">
        <v>615</v>
      </c>
      <c r="J317" s="94">
        <v>0</v>
      </c>
      <c r="K317" s="94">
        <v>0</v>
      </c>
      <c r="L317" s="94">
        <v>0</v>
      </c>
      <c r="M317" s="94">
        <v>0</v>
      </c>
      <c r="N317" s="94">
        <v>0</v>
      </c>
      <c r="O317" s="94">
        <v>0</v>
      </c>
      <c r="P317" s="94">
        <v>0</v>
      </c>
      <c r="Q317" s="94">
        <v>0</v>
      </c>
      <c r="R317" s="94">
        <v>0</v>
      </c>
      <c r="S317" s="49">
        <f>SUM(G317:H317)</f>
        <v>1348.79</v>
      </c>
      <c r="T317" s="49">
        <f>SUM(J317:R317)</f>
        <v>0</v>
      </c>
      <c r="U317" s="47" t="str">
        <f>VLOOKUP(B317,'FOLHA RESUMIDA'!C:I,2,0)</f>
        <v>DEYVISON MACHADO DA SILVA</v>
      </c>
    </row>
    <row r="318" spans="1:21" ht="15">
      <c r="A318" s="91">
        <v>1</v>
      </c>
      <c r="B318" s="91">
        <v>2930</v>
      </c>
      <c r="C318" s="93" t="s">
        <v>265</v>
      </c>
      <c r="D318" s="92">
        <v>40665</v>
      </c>
      <c r="E318" s="91" t="s">
        <v>614</v>
      </c>
      <c r="F318" s="91" t="s">
        <v>582</v>
      </c>
      <c r="G318" s="94">
        <v>1487.08</v>
      </c>
      <c r="H318" s="94">
        <v>0</v>
      </c>
      <c r="I318" s="94" t="s">
        <v>615</v>
      </c>
      <c r="J318" s="94">
        <v>0</v>
      </c>
      <c r="K318" s="94">
        <v>0</v>
      </c>
      <c r="L318" s="94">
        <v>0</v>
      </c>
      <c r="M318" s="94">
        <v>0</v>
      </c>
      <c r="N318" s="94">
        <v>0</v>
      </c>
      <c r="O318" s="94">
        <v>0</v>
      </c>
      <c r="P318" s="94">
        <v>0</v>
      </c>
      <c r="Q318" s="94">
        <v>0</v>
      </c>
      <c r="R318" s="94">
        <v>0</v>
      </c>
      <c r="S318" s="49">
        <f>SUM(G318:H318)</f>
        <v>1487.08</v>
      </c>
      <c r="T318" s="49">
        <f>SUM(J318:R318)</f>
        <v>0</v>
      </c>
      <c r="U318" s="47" t="str">
        <f>VLOOKUP(B318,'FOLHA RESUMIDA'!C:I,2,0)</f>
        <v>JOSE AURICELIO C DE ARAUJO</v>
      </c>
    </row>
    <row r="319" spans="1:21" ht="15">
      <c r="A319" s="91">
        <v>1</v>
      </c>
      <c r="B319" s="91">
        <v>2931</v>
      </c>
      <c r="C319" s="93" t="s">
        <v>266</v>
      </c>
      <c r="D319" s="92">
        <v>40665</v>
      </c>
      <c r="E319" s="91" t="s">
        <v>614</v>
      </c>
      <c r="F319" s="91" t="s">
        <v>485</v>
      </c>
      <c r="G319" s="94">
        <v>1348.78</v>
      </c>
      <c r="H319" s="94">
        <v>0</v>
      </c>
      <c r="I319" s="94" t="s">
        <v>615</v>
      </c>
      <c r="J319" s="94">
        <v>822.38</v>
      </c>
      <c r="K319" s="94">
        <v>0</v>
      </c>
      <c r="L319" s="94">
        <v>0</v>
      </c>
      <c r="M319" s="94">
        <v>0</v>
      </c>
      <c r="N319" s="94">
        <v>0</v>
      </c>
      <c r="O319" s="94">
        <v>0</v>
      </c>
      <c r="P319" s="94">
        <v>0</v>
      </c>
      <c r="Q319" s="94">
        <v>0</v>
      </c>
      <c r="R319" s="94">
        <v>0</v>
      </c>
      <c r="S319" s="49">
        <f>SUM(G319:H319)</f>
        <v>1348.78</v>
      </c>
      <c r="T319" s="49">
        <f>SUM(J319:R319)</f>
        <v>822.38</v>
      </c>
      <c r="U319" s="47" t="str">
        <f>VLOOKUP(B319,'FOLHA RESUMIDA'!C:I,2,0)</f>
        <v>JOSILENE FARIAS DOS SANTOS ALM</v>
      </c>
    </row>
    <row r="320" spans="1:21" ht="15">
      <c r="A320" s="91">
        <v>1</v>
      </c>
      <c r="B320" s="91">
        <v>2933</v>
      </c>
      <c r="C320" s="93" t="s">
        <v>267</v>
      </c>
      <c r="D320" s="92">
        <v>40665</v>
      </c>
      <c r="E320" s="91" t="s">
        <v>614</v>
      </c>
      <c r="F320" s="91" t="s">
        <v>581</v>
      </c>
      <c r="G320" s="94">
        <v>1348.78</v>
      </c>
      <c r="H320" s="94">
        <v>0</v>
      </c>
      <c r="I320" s="94" t="s">
        <v>615</v>
      </c>
      <c r="J320" s="94">
        <v>0</v>
      </c>
      <c r="K320" s="94">
        <v>0</v>
      </c>
      <c r="L320" s="94">
        <v>0</v>
      </c>
      <c r="M320" s="94">
        <v>0</v>
      </c>
      <c r="N320" s="94">
        <v>0</v>
      </c>
      <c r="O320" s="94">
        <v>0</v>
      </c>
      <c r="P320" s="94">
        <v>0</v>
      </c>
      <c r="Q320" s="94">
        <v>0</v>
      </c>
      <c r="R320" s="94">
        <v>0</v>
      </c>
      <c r="S320" s="49">
        <f>SUM(G320:H320)</f>
        <v>1348.78</v>
      </c>
      <c r="T320" s="49">
        <f>SUM(J320:R320)</f>
        <v>0</v>
      </c>
      <c r="U320" s="47" t="str">
        <f>VLOOKUP(B320,'FOLHA RESUMIDA'!C:I,2,0)</f>
        <v>LUCY DIAS DE ANDRADE</v>
      </c>
    </row>
    <row r="321" spans="1:21" ht="15">
      <c r="A321" s="91">
        <v>1</v>
      </c>
      <c r="B321" s="91">
        <v>2936</v>
      </c>
      <c r="C321" s="93" t="s">
        <v>268</v>
      </c>
      <c r="D321" s="92">
        <v>40665</v>
      </c>
      <c r="E321" s="91" t="s">
        <v>614</v>
      </c>
      <c r="F321" s="91" t="s">
        <v>485</v>
      </c>
      <c r="G321" s="94">
        <v>1348.78</v>
      </c>
      <c r="H321" s="94">
        <v>0</v>
      </c>
      <c r="I321" s="94" t="s">
        <v>615</v>
      </c>
      <c r="J321" s="94">
        <v>0</v>
      </c>
      <c r="K321" s="94">
        <v>0</v>
      </c>
      <c r="L321" s="94">
        <v>0</v>
      </c>
      <c r="M321" s="94">
        <v>0</v>
      </c>
      <c r="N321" s="94">
        <v>0</v>
      </c>
      <c r="O321" s="94">
        <v>0</v>
      </c>
      <c r="P321" s="94">
        <v>0</v>
      </c>
      <c r="Q321" s="94">
        <v>0</v>
      </c>
      <c r="R321" s="94">
        <v>0</v>
      </c>
      <c r="S321" s="49">
        <f>SUM(G321:H321)</f>
        <v>1348.78</v>
      </c>
      <c r="T321" s="49">
        <f>SUM(J321:R321)</f>
        <v>0</v>
      </c>
      <c r="U321" s="47" t="str">
        <f>VLOOKUP(B321,'FOLHA RESUMIDA'!C:I,2,0)</f>
        <v>ROSIMERE SOARES DA SILVA</v>
      </c>
    </row>
    <row r="322" spans="1:21" ht="15">
      <c r="A322" s="91">
        <v>1</v>
      </c>
      <c r="B322" s="91">
        <v>2937</v>
      </c>
      <c r="C322" s="93" t="s">
        <v>269</v>
      </c>
      <c r="D322" s="92">
        <v>40665</v>
      </c>
      <c r="E322" s="91" t="s">
        <v>614</v>
      </c>
      <c r="F322" s="91" t="s">
        <v>485</v>
      </c>
      <c r="G322" s="94">
        <v>1223.3900000000001</v>
      </c>
      <c r="H322" s="94">
        <v>0</v>
      </c>
      <c r="I322" s="94" t="s">
        <v>615</v>
      </c>
      <c r="J322" s="94">
        <v>0</v>
      </c>
      <c r="K322" s="94">
        <v>0</v>
      </c>
      <c r="L322" s="94">
        <v>0</v>
      </c>
      <c r="M322" s="94">
        <v>0</v>
      </c>
      <c r="N322" s="94">
        <v>0</v>
      </c>
      <c r="O322" s="94">
        <v>0</v>
      </c>
      <c r="P322" s="94">
        <v>0</v>
      </c>
      <c r="Q322" s="94">
        <v>0</v>
      </c>
      <c r="R322" s="94">
        <v>0</v>
      </c>
      <c r="S322" s="49">
        <f>SUM(G322:H322)</f>
        <v>1223.3900000000001</v>
      </c>
      <c r="T322" s="49">
        <f>SUM(J322:R322)</f>
        <v>0</v>
      </c>
      <c r="U322" s="47" t="str">
        <f>VLOOKUP(B322,'FOLHA RESUMIDA'!C:I,2,0)</f>
        <v>SANDRA REGINA V DOS SANTOS</v>
      </c>
    </row>
    <row r="323" spans="1:21" ht="15">
      <c r="A323" s="91">
        <v>1</v>
      </c>
      <c r="B323" s="91">
        <v>2941</v>
      </c>
      <c r="C323" s="93" t="s">
        <v>270</v>
      </c>
      <c r="D323" s="92">
        <v>40672</v>
      </c>
      <c r="E323" s="91" t="s">
        <v>614</v>
      </c>
      <c r="F323" s="91" t="s">
        <v>561</v>
      </c>
      <c r="G323" s="94">
        <v>1799.95</v>
      </c>
      <c r="H323" s="94">
        <v>0</v>
      </c>
      <c r="I323" s="94" t="s">
        <v>615</v>
      </c>
      <c r="J323" s="94">
        <v>822.38</v>
      </c>
      <c r="K323" s="94">
        <v>0</v>
      </c>
      <c r="L323" s="94">
        <v>0</v>
      </c>
      <c r="M323" s="94">
        <v>0</v>
      </c>
      <c r="N323" s="94">
        <v>0</v>
      </c>
      <c r="O323" s="94">
        <v>0</v>
      </c>
      <c r="P323" s="94">
        <v>0</v>
      </c>
      <c r="Q323" s="94">
        <v>0</v>
      </c>
      <c r="R323" s="94">
        <v>0</v>
      </c>
      <c r="S323" s="49">
        <f>SUM(G323:H323)</f>
        <v>1799.95</v>
      </c>
      <c r="T323" s="49">
        <f>SUM(J323:R323)</f>
        <v>822.38</v>
      </c>
      <c r="U323" s="47" t="str">
        <f>VLOOKUP(B323,'FOLHA RESUMIDA'!C:I,2,0)</f>
        <v>DANIELLE MARIA P NASCIMENTO</v>
      </c>
    </row>
    <row r="324" spans="1:21" ht="15">
      <c r="A324" s="91">
        <v>1</v>
      </c>
      <c r="B324" s="91">
        <v>2942</v>
      </c>
      <c r="C324" s="93" t="s">
        <v>271</v>
      </c>
      <c r="D324" s="92">
        <v>40682</v>
      </c>
      <c r="E324" s="91" t="s">
        <v>614</v>
      </c>
      <c r="F324" s="91" t="s">
        <v>485</v>
      </c>
      <c r="G324" s="94">
        <v>1348.79</v>
      </c>
      <c r="H324" s="94">
        <v>0</v>
      </c>
      <c r="I324" s="94" t="s">
        <v>615</v>
      </c>
      <c r="J324" s="94">
        <v>0</v>
      </c>
      <c r="K324" s="94">
        <v>0</v>
      </c>
      <c r="L324" s="94">
        <v>0</v>
      </c>
      <c r="M324" s="94">
        <v>0</v>
      </c>
      <c r="N324" s="94">
        <v>0</v>
      </c>
      <c r="O324" s="94">
        <v>0</v>
      </c>
      <c r="P324" s="94">
        <v>0</v>
      </c>
      <c r="Q324" s="94">
        <v>0</v>
      </c>
      <c r="R324" s="94">
        <v>0</v>
      </c>
      <c r="S324" s="49">
        <f>SUM(G324:H324)</f>
        <v>1348.79</v>
      </c>
      <c r="T324" s="49">
        <f>SUM(J324:R324)</f>
        <v>0</v>
      </c>
      <c r="U324" s="47" t="str">
        <f>VLOOKUP(B324,'FOLHA RESUMIDA'!C:I,2,0)</f>
        <v>ELIDIANE BARROS DA CRUZ</v>
      </c>
    </row>
    <row r="325" spans="1:21" ht="15">
      <c r="A325" s="91">
        <v>1</v>
      </c>
      <c r="B325" s="91">
        <v>2943</v>
      </c>
      <c r="C325" s="93" t="s">
        <v>272</v>
      </c>
      <c r="D325" s="92">
        <v>40682</v>
      </c>
      <c r="E325" s="91" t="s">
        <v>614</v>
      </c>
      <c r="F325" s="91" t="s">
        <v>485</v>
      </c>
      <c r="G325" s="94">
        <v>1223.3900000000001</v>
      </c>
      <c r="H325" s="94">
        <v>0</v>
      </c>
      <c r="I325" s="94" t="s">
        <v>615</v>
      </c>
      <c r="J325" s="94">
        <v>0</v>
      </c>
      <c r="K325" s="94">
        <v>0</v>
      </c>
      <c r="L325" s="94">
        <v>0</v>
      </c>
      <c r="M325" s="94">
        <v>0</v>
      </c>
      <c r="N325" s="94">
        <v>0</v>
      </c>
      <c r="O325" s="94">
        <v>0</v>
      </c>
      <c r="P325" s="94">
        <v>0</v>
      </c>
      <c r="Q325" s="94">
        <v>0</v>
      </c>
      <c r="R325" s="94">
        <v>0</v>
      </c>
      <c r="S325" s="49">
        <f>SUM(G325:H325)</f>
        <v>1223.3900000000001</v>
      </c>
      <c r="T325" s="49">
        <f>SUM(J325:R325)</f>
        <v>0</v>
      </c>
      <c r="U325" s="47" t="str">
        <f>VLOOKUP(B325,'FOLHA RESUMIDA'!C:I,2,0)</f>
        <v>MARIA JOSE GUILHERME</v>
      </c>
    </row>
    <row r="326" spans="1:21" ht="15">
      <c r="A326" s="91">
        <v>59</v>
      </c>
      <c r="B326" s="91">
        <v>2962</v>
      </c>
      <c r="C326" s="93" t="s">
        <v>461</v>
      </c>
      <c r="D326" s="92">
        <v>41732</v>
      </c>
      <c r="E326" s="91" t="s">
        <v>614</v>
      </c>
      <c r="F326" s="91" t="s">
        <v>562</v>
      </c>
      <c r="G326" s="94">
        <v>1714.22</v>
      </c>
      <c r="H326" s="94">
        <v>0</v>
      </c>
      <c r="I326" s="94" t="s">
        <v>615</v>
      </c>
      <c r="J326" s="94">
        <v>0</v>
      </c>
      <c r="K326" s="94">
        <v>0</v>
      </c>
      <c r="L326" s="94">
        <v>195.06</v>
      </c>
      <c r="M326" s="94">
        <v>0</v>
      </c>
      <c r="N326" s="94">
        <v>0</v>
      </c>
      <c r="O326" s="94">
        <v>0</v>
      </c>
      <c r="P326" s="94">
        <v>0</v>
      </c>
      <c r="Q326" s="94">
        <v>0</v>
      </c>
      <c r="R326" s="94">
        <v>0</v>
      </c>
      <c r="S326" s="49">
        <f>SUM(G326:H326)</f>
        <v>1714.22</v>
      </c>
      <c r="T326" s="49">
        <f>SUM(J326:R326)</f>
        <v>195.06</v>
      </c>
      <c r="U326" s="47" t="str">
        <f>VLOOKUP(B326,'FOLHA RESUMIDA'!C:I,2,0)</f>
        <v>GYSELLE SANTOS AZEVEDO</v>
      </c>
    </row>
    <row r="327" spans="1:21" ht="15">
      <c r="A327" s="91">
        <v>1</v>
      </c>
      <c r="B327" s="91">
        <v>2969</v>
      </c>
      <c r="C327" s="93" t="s">
        <v>273</v>
      </c>
      <c r="D327" s="92">
        <v>41732</v>
      </c>
      <c r="E327" s="91" t="s">
        <v>614</v>
      </c>
      <c r="F327" s="91" t="s">
        <v>562</v>
      </c>
      <c r="G327" s="94">
        <v>1714.23</v>
      </c>
      <c r="H327" s="94">
        <v>0</v>
      </c>
      <c r="I327" s="94" t="s">
        <v>615</v>
      </c>
      <c r="J327" s="94">
        <v>1079.3800000000001</v>
      </c>
      <c r="K327" s="94">
        <v>0</v>
      </c>
      <c r="L327" s="94">
        <v>0</v>
      </c>
      <c r="M327" s="94">
        <v>0</v>
      </c>
      <c r="N327" s="94">
        <v>0</v>
      </c>
      <c r="O327" s="94">
        <v>0</v>
      </c>
      <c r="P327" s="94">
        <v>0</v>
      </c>
      <c r="Q327" s="94">
        <v>0</v>
      </c>
      <c r="R327" s="94">
        <v>0</v>
      </c>
      <c r="S327" s="49">
        <f>SUM(G327:H327)</f>
        <v>1714.23</v>
      </c>
      <c r="T327" s="49">
        <f>SUM(J327:R327)</f>
        <v>1079.3800000000001</v>
      </c>
      <c r="U327" s="47" t="str">
        <f>VLOOKUP(B327,'FOLHA RESUMIDA'!C:I,2,0)</f>
        <v>LEYRIANE TELMA V FARIAS</v>
      </c>
    </row>
    <row r="328" spans="1:21" ht="15">
      <c r="A328" s="91">
        <v>3</v>
      </c>
      <c r="B328" s="91">
        <v>2970</v>
      </c>
      <c r="C328" s="93" t="s">
        <v>399</v>
      </c>
      <c r="D328" s="92">
        <v>41732</v>
      </c>
      <c r="E328" s="91" t="s">
        <v>614</v>
      </c>
      <c r="F328" s="91" t="s">
        <v>562</v>
      </c>
      <c r="G328" s="94">
        <v>1714.22</v>
      </c>
      <c r="H328" s="94">
        <v>0</v>
      </c>
      <c r="I328" s="94" t="s">
        <v>615</v>
      </c>
      <c r="J328" s="94">
        <v>0</v>
      </c>
      <c r="K328" s="94">
        <v>0</v>
      </c>
      <c r="L328" s="94">
        <v>0</v>
      </c>
      <c r="M328" s="94">
        <v>0</v>
      </c>
      <c r="N328" s="94">
        <v>0</v>
      </c>
      <c r="O328" s="94">
        <v>0</v>
      </c>
      <c r="P328" s="94">
        <v>0</v>
      </c>
      <c r="Q328" s="94">
        <v>0</v>
      </c>
      <c r="R328" s="94">
        <v>0</v>
      </c>
      <c r="S328" s="49">
        <f>SUM(G328:H328)</f>
        <v>1714.22</v>
      </c>
      <c r="T328" s="49">
        <f>SUM(J328:R328)</f>
        <v>0</v>
      </c>
      <c r="U328" s="47" t="str">
        <f>VLOOKUP(B328,'FOLHA RESUMIDA'!C:I,2,0)</f>
        <v>DAYANE M VALENCA DE OLIVEIRA</v>
      </c>
    </row>
    <row r="329" spans="1:21" ht="15">
      <c r="A329" s="91">
        <v>51</v>
      </c>
      <c r="B329" s="91">
        <v>2971</v>
      </c>
      <c r="C329" s="93" t="s">
        <v>452</v>
      </c>
      <c r="D329" s="92">
        <v>41732</v>
      </c>
      <c r="E329" s="91" t="s">
        <v>614</v>
      </c>
      <c r="F329" s="91" t="s">
        <v>562</v>
      </c>
      <c r="G329" s="94">
        <v>1714.22</v>
      </c>
      <c r="H329" s="94">
        <v>0</v>
      </c>
      <c r="I329" s="94" t="s">
        <v>615</v>
      </c>
      <c r="J329" s="94">
        <v>0</v>
      </c>
      <c r="K329" s="94">
        <v>0</v>
      </c>
      <c r="L329" s="94">
        <v>0</v>
      </c>
      <c r="M329" s="94">
        <v>0</v>
      </c>
      <c r="N329" s="94">
        <v>0</v>
      </c>
      <c r="O329" s="94">
        <v>0</v>
      </c>
      <c r="P329" s="94">
        <v>0</v>
      </c>
      <c r="Q329" s="94">
        <v>0</v>
      </c>
      <c r="R329" s="94">
        <v>0</v>
      </c>
      <c r="S329" s="49">
        <f>SUM(G329:H329)</f>
        <v>1714.22</v>
      </c>
      <c r="T329" s="49">
        <f>SUM(J329:R329)</f>
        <v>0</v>
      </c>
      <c r="U329" s="47" t="str">
        <f>VLOOKUP(B329,'FOLHA RESUMIDA'!C:I,2,0)</f>
        <v>LETYCIA THAISA V FARIAS</v>
      </c>
    </row>
    <row r="330" spans="1:21" ht="15">
      <c r="A330" s="91">
        <v>10</v>
      </c>
      <c r="B330" s="91">
        <v>2973</v>
      </c>
      <c r="C330" s="93" t="s">
        <v>408</v>
      </c>
      <c r="D330" s="92">
        <v>41732</v>
      </c>
      <c r="E330" s="91" t="s">
        <v>614</v>
      </c>
      <c r="F330" s="91" t="s">
        <v>562</v>
      </c>
      <c r="G330" s="94">
        <v>1714.22</v>
      </c>
      <c r="H330" s="94">
        <v>0</v>
      </c>
      <c r="I330" s="94" t="s">
        <v>615</v>
      </c>
      <c r="J330" s="94">
        <v>0</v>
      </c>
      <c r="K330" s="94">
        <v>0</v>
      </c>
      <c r="L330" s="94">
        <v>195.06</v>
      </c>
      <c r="M330" s="94">
        <v>0</v>
      </c>
      <c r="N330" s="94">
        <v>0</v>
      </c>
      <c r="O330" s="94">
        <v>0</v>
      </c>
      <c r="P330" s="94">
        <v>0</v>
      </c>
      <c r="Q330" s="94">
        <v>0</v>
      </c>
      <c r="R330" s="94">
        <v>0</v>
      </c>
      <c r="S330" s="49">
        <f>SUM(G330:H330)</f>
        <v>1714.22</v>
      </c>
      <c r="T330" s="49">
        <f>SUM(J330:R330)</f>
        <v>195.06</v>
      </c>
      <c r="U330" s="47" t="str">
        <f>VLOOKUP(B330,'FOLHA RESUMIDA'!C:I,2,0)</f>
        <v>ELDERSON GOMES DA CUNHA</v>
      </c>
    </row>
    <row r="331" spans="1:21" ht="15">
      <c r="A331" s="91">
        <v>3</v>
      </c>
      <c r="B331" s="91">
        <v>2974</v>
      </c>
      <c r="C331" s="93" t="s">
        <v>409</v>
      </c>
      <c r="D331" s="92">
        <v>41732</v>
      </c>
      <c r="E331" s="91" t="s">
        <v>614</v>
      </c>
      <c r="F331" s="91" t="s">
        <v>562</v>
      </c>
      <c r="G331" s="94">
        <v>1714.22</v>
      </c>
      <c r="H331" s="94">
        <v>0</v>
      </c>
      <c r="I331" s="94" t="s">
        <v>615</v>
      </c>
      <c r="J331" s="94">
        <v>0</v>
      </c>
      <c r="K331" s="94">
        <v>0</v>
      </c>
      <c r="L331" s="94">
        <v>0</v>
      </c>
      <c r="M331" s="94">
        <v>0</v>
      </c>
      <c r="N331" s="94">
        <v>0</v>
      </c>
      <c r="O331" s="94">
        <v>0</v>
      </c>
      <c r="P331" s="94">
        <v>0</v>
      </c>
      <c r="Q331" s="94">
        <v>0</v>
      </c>
      <c r="R331" s="94">
        <v>0</v>
      </c>
      <c r="S331" s="49">
        <f>SUM(G331:H331)</f>
        <v>1714.22</v>
      </c>
      <c r="T331" s="49">
        <f>SUM(J331:R331)</f>
        <v>0</v>
      </c>
      <c r="U331" s="47" t="str">
        <f>VLOOKUP(B331,'FOLHA RESUMIDA'!C:I,2,0)</f>
        <v>MARCELO DIEDERICHS PRATES</v>
      </c>
    </row>
    <row r="332" spans="1:21" ht="15">
      <c r="A332" s="91">
        <v>23</v>
      </c>
      <c r="B332" s="91">
        <v>2977</v>
      </c>
      <c r="C332" s="93" t="s">
        <v>422</v>
      </c>
      <c r="D332" s="92">
        <v>41732</v>
      </c>
      <c r="E332" s="91" t="s">
        <v>614</v>
      </c>
      <c r="F332" s="91" t="s">
        <v>578</v>
      </c>
      <c r="G332" s="94">
        <v>3806.6</v>
      </c>
      <c r="H332" s="94">
        <v>0</v>
      </c>
      <c r="I332" s="94" t="s">
        <v>615</v>
      </c>
      <c r="J332" s="94">
        <v>0</v>
      </c>
      <c r="K332" s="94">
        <v>0</v>
      </c>
      <c r="L332" s="94">
        <v>0</v>
      </c>
      <c r="M332" s="94">
        <v>0</v>
      </c>
      <c r="N332" s="94">
        <v>0</v>
      </c>
      <c r="O332" s="94">
        <v>0</v>
      </c>
      <c r="P332" s="94">
        <v>0</v>
      </c>
      <c r="Q332" s="94">
        <v>0</v>
      </c>
      <c r="R332" s="94">
        <v>0</v>
      </c>
      <c r="S332" s="49">
        <f>SUM(G332:H332)</f>
        <v>3806.6</v>
      </c>
      <c r="T332" s="49">
        <f>SUM(J332:R332)</f>
        <v>0</v>
      </c>
      <c r="U332" s="47" t="str">
        <f>VLOOKUP(B332,'FOLHA RESUMIDA'!C:I,2,0)</f>
        <v>VENILTON CARLOS M CARDOSO</v>
      </c>
    </row>
    <row r="333" spans="1:21" ht="15">
      <c r="A333" s="91">
        <v>23</v>
      </c>
      <c r="B333" s="91">
        <v>2978</v>
      </c>
      <c r="C333" s="93" t="s">
        <v>423</v>
      </c>
      <c r="D333" s="92">
        <v>41732</v>
      </c>
      <c r="E333" s="91" t="s">
        <v>614</v>
      </c>
      <c r="F333" s="91" t="s">
        <v>562</v>
      </c>
      <c r="G333" s="94">
        <v>1714.22</v>
      </c>
      <c r="H333" s="94">
        <v>0</v>
      </c>
      <c r="I333" s="94" t="s">
        <v>615</v>
      </c>
      <c r="J333" s="94">
        <v>0</v>
      </c>
      <c r="K333" s="94">
        <v>0</v>
      </c>
      <c r="L333" s="94">
        <v>195.06</v>
      </c>
      <c r="M333" s="94">
        <v>0</v>
      </c>
      <c r="N333" s="94">
        <v>0</v>
      </c>
      <c r="O333" s="94">
        <v>0</v>
      </c>
      <c r="P333" s="94">
        <v>0</v>
      </c>
      <c r="Q333" s="94">
        <v>0</v>
      </c>
      <c r="R333" s="94">
        <v>0</v>
      </c>
      <c r="S333" s="49">
        <f>SUM(G333:H333)</f>
        <v>1714.22</v>
      </c>
      <c r="T333" s="49">
        <f>SUM(J333:R333)</f>
        <v>195.06</v>
      </c>
      <c r="U333" s="47" t="str">
        <f>VLOOKUP(B333,'FOLHA RESUMIDA'!C:I,2,0)</f>
        <v>CARLOS BRUNO GOMES MACEDO</v>
      </c>
    </row>
    <row r="334" spans="1:21" ht="15">
      <c r="A334" s="91">
        <v>1</v>
      </c>
      <c r="B334" s="91">
        <v>2982</v>
      </c>
      <c r="C334" s="93" t="s">
        <v>274</v>
      </c>
      <c r="D334" s="92">
        <v>41732</v>
      </c>
      <c r="E334" s="91" t="s">
        <v>614</v>
      </c>
      <c r="F334" s="91" t="s">
        <v>575</v>
      </c>
      <c r="G334" s="94">
        <v>2982.55</v>
      </c>
      <c r="H334" s="94">
        <v>0</v>
      </c>
      <c r="I334" s="94" t="s">
        <v>615</v>
      </c>
      <c r="J334" s="94">
        <v>0</v>
      </c>
      <c r="K334" s="94">
        <v>0</v>
      </c>
      <c r="L334" s="94">
        <v>0</v>
      </c>
      <c r="M334" s="94">
        <v>0</v>
      </c>
      <c r="N334" s="94">
        <v>0</v>
      </c>
      <c r="O334" s="94">
        <v>0</v>
      </c>
      <c r="P334" s="94">
        <v>0</v>
      </c>
      <c r="Q334" s="94">
        <v>0</v>
      </c>
      <c r="R334" s="94">
        <v>0</v>
      </c>
      <c r="S334" s="49">
        <f>SUM(G334:H334)</f>
        <v>2982.55</v>
      </c>
      <c r="T334" s="49">
        <f>SUM(J334:R334)</f>
        <v>0</v>
      </c>
      <c r="U334" s="47" t="str">
        <f>VLOOKUP(B334,'FOLHA RESUMIDA'!C:I,2,0)</f>
        <v>CINTIA MARIA LEITE DO N AVELAR</v>
      </c>
    </row>
    <row r="335" spans="1:21" ht="15">
      <c r="A335" s="91">
        <v>1</v>
      </c>
      <c r="B335" s="91">
        <v>2983</v>
      </c>
      <c r="C335" s="93" t="s">
        <v>275</v>
      </c>
      <c r="D335" s="92">
        <v>41732</v>
      </c>
      <c r="E335" s="91" t="s">
        <v>614</v>
      </c>
      <c r="F335" s="91" t="s">
        <v>568</v>
      </c>
      <c r="G335" s="94">
        <v>1714.22</v>
      </c>
      <c r="H335" s="94">
        <v>0</v>
      </c>
      <c r="I335" s="94" t="s">
        <v>615</v>
      </c>
      <c r="J335" s="94">
        <v>822.38</v>
      </c>
      <c r="K335" s="94">
        <v>0</v>
      </c>
      <c r="L335" s="94">
        <v>0</v>
      </c>
      <c r="M335" s="94">
        <v>0</v>
      </c>
      <c r="N335" s="94">
        <v>0</v>
      </c>
      <c r="O335" s="94">
        <v>0</v>
      </c>
      <c r="P335" s="94">
        <v>0</v>
      </c>
      <c r="Q335" s="94">
        <v>0</v>
      </c>
      <c r="R335" s="94">
        <v>0</v>
      </c>
      <c r="S335" s="49">
        <f>SUM(G335:H335)</f>
        <v>1714.22</v>
      </c>
      <c r="T335" s="49">
        <f>SUM(J335:R335)</f>
        <v>822.38</v>
      </c>
      <c r="U335" s="47" t="str">
        <f>VLOOKUP(B335,'FOLHA RESUMIDA'!C:I,2,0)</f>
        <v>EMILLY INOCENCIO DA SILVA</v>
      </c>
    </row>
    <row r="336" spans="1:21" ht="15">
      <c r="A336" s="91">
        <v>1</v>
      </c>
      <c r="B336" s="91">
        <v>2988</v>
      </c>
      <c r="C336" s="93" t="s">
        <v>276</v>
      </c>
      <c r="D336" s="92">
        <v>41732</v>
      </c>
      <c r="E336" s="91" t="s">
        <v>614</v>
      </c>
      <c r="F336" s="91" t="s">
        <v>554</v>
      </c>
      <c r="G336" s="94">
        <v>2982.55</v>
      </c>
      <c r="H336" s="94">
        <v>0</v>
      </c>
      <c r="I336" s="94" t="s">
        <v>615</v>
      </c>
      <c r="J336" s="94">
        <v>0</v>
      </c>
      <c r="K336" s="94">
        <v>0</v>
      </c>
      <c r="L336" s="94">
        <v>0</v>
      </c>
      <c r="M336" s="94">
        <v>0</v>
      </c>
      <c r="N336" s="94">
        <v>0</v>
      </c>
      <c r="O336" s="94">
        <v>0</v>
      </c>
      <c r="P336" s="94">
        <v>0</v>
      </c>
      <c r="Q336" s="94">
        <v>0</v>
      </c>
      <c r="R336" s="94">
        <v>0</v>
      </c>
      <c r="S336" s="49">
        <f>SUM(G336:H336)</f>
        <v>2982.55</v>
      </c>
      <c r="T336" s="49">
        <f>SUM(J336:R336)</f>
        <v>0</v>
      </c>
      <c r="U336" s="47" t="str">
        <f>VLOOKUP(B336,'FOLHA RESUMIDA'!C:I,2,0)</f>
        <v>GERALDO CRISTOVAO DE O FILHO</v>
      </c>
    </row>
    <row r="337" spans="1:21" ht="15">
      <c r="A337" s="91">
        <v>1</v>
      </c>
      <c r="B337" s="91">
        <v>2991</v>
      </c>
      <c r="C337" s="93" t="s">
        <v>277</v>
      </c>
      <c r="D337" s="92">
        <v>41732</v>
      </c>
      <c r="E337" s="91" t="s">
        <v>614</v>
      </c>
      <c r="F337" s="91" t="s">
        <v>489</v>
      </c>
      <c r="G337" s="94">
        <v>1714.22</v>
      </c>
      <c r="H337" s="94">
        <v>0</v>
      </c>
      <c r="I337" s="94" t="s">
        <v>615</v>
      </c>
      <c r="J337" s="94">
        <v>822.38</v>
      </c>
      <c r="K337" s="94">
        <v>0</v>
      </c>
      <c r="L337" s="94">
        <v>0</v>
      </c>
      <c r="M337" s="94">
        <v>0</v>
      </c>
      <c r="N337" s="94">
        <v>0</v>
      </c>
      <c r="O337" s="94">
        <v>0</v>
      </c>
      <c r="P337" s="94">
        <v>0</v>
      </c>
      <c r="Q337" s="94">
        <v>0</v>
      </c>
      <c r="R337" s="94">
        <v>0</v>
      </c>
      <c r="S337" s="49">
        <f>SUM(G337:H337)</f>
        <v>1714.22</v>
      </c>
      <c r="T337" s="49">
        <f>SUM(J337:R337)</f>
        <v>822.38</v>
      </c>
      <c r="U337" s="47" t="str">
        <f>VLOOKUP(B337,'FOLHA RESUMIDA'!C:I,2,0)</f>
        <v>MARILENE ARRUDA DE BARROS</v>
      </c>
    </row>
    <row r="338" spans="1:21" ht="15">
      <c r="A338" s="91">
        <v>1</v>
      </c>
      <c r="B338" s="91">
        <v>2996</v>
      </c>
      <c r="C338" s="93" t="s">
        <v>279</v>
      </c>
      <c r="D338" s="92">
        <v>41751</v>
      </c>
      <c r="E338" s="91" t="s">
        <v>614</v>
      </c>
      <c r="F338" s="91" t="s">
        <v>577</v>
      </c>
      <c r="G338" s="94">
        <v>5191.91</v>
      </c>
      <c r="H338" s="94">
        <v>0</v>
      </c>
      <c r="I338" s="94" t="s">
        <v>615</v>
      </c>
      <c r="J338" s="94">
        <v>0</v>
      </c>
      <c r="K338" s="94">
        <v>0</v>
      </c>
      <c r="L338" s="94">
        <v>0</v>
      </c>
      <c r="M338" s="94">
        <v>0</v>
      </c>
      <c r="N338" s="94">
        <v>0</v>
      </c>
      <c r="O338" s="94">
        <v>0</v>
      </c>
      <c r="P338" s="94">
        <v>0</v>
      </c>
      <c r="Q338" s="94">
        <v>0</v>
      </c>
      <c r="R338" s="94">
        <v>0</v>
      </c>
      <c r="S338" s="49">
        <f>SUM(G338:H338)</f>
        <v>5191.91</v>
      </c>
      <c r="T338" s="49">
        <f>SUM(J338:R338)</f>
        <v>0</v>
      </c>
      <c r="U338" s="47" t="str">
        <f>VLOOKUP(B338,'FOLHA RESUMIDA'!C:I,2,0)</f>
        <v>LUCIANO BARROS COSTA</v>
      </c>
    </row>
    <row r="339" spans="1:21" ht="15">
      <c r="A339" s="91">
        <v>1</v>
      </c>
      <c r="B339" s="91">
        <v>2998</v>
      </c>
      <c r="C339" s="93" t="s">
        <v>281</v>
      </c>
      <c r="D339" s="92">
        <v>41751</v>
      </c>
      <c r="E339" s="91" t="s">
        <v>614</v>
      </c>
      <c r="F339" s="91" t="s">
        <v>577</v>
      </c>
      <c r="G339" s="94">
        <v>5191.91</v>
      </c>
      <c r="H339" s="94">
        <v>0</v>
      </c>
      <c r="I339" s="94" t="s">
        <v>615</v>
      </c>
      <c r="J339" s="94">
        <v>6657.79</v>
      </c>
      <c r="K339" s="94">
        <v>0</v>
      </c>
      <c r="L339" s="94">
        <v>0</v>
      </c>
      <c r="M339" s="94">
        <v>0</v>
      </c>
      <c r="N339" s="94">
        <v>0</v>
      </c>
      <c r="O339" s="94">
        <v>0</v>
      </c>
      <c r="P339" s="94">
        <v>0</v>
      </c>
      <c r="Q339" s="94">
        <v>0</v>
      </c>
      <c r="R339" s="94">
        <v>0</v>
      </c>
      <c r="S339" s="49">
        <f>SUM(G339:H339)</f>
        <v>5191.91</v>
      </c>
      <c r="T339" s="49">
        <f>SUM(J339:R339)</f>
        <v>6657.79</v>
      </c>
      <c r="U339" s="47" t="str">
        <f>VLOOKUP(B339,'FOLHA RESUMIDA'!C:I,2,0)</f>
        <v>MIGUEL WILSON REGUEIRA RIBEIRO</v>
      </c>
    </row>
    <row r="340" spans="1:21" ht="15">
      <c r="A340" s="91">
        <v>1</v>
      </c>
      <c r="B340" s="91">
        <v>3003</v>
      </c>
      <c r="C340" s="93" t="s">
        <v>282</v>
      </c>
      <c r="D340" s="92">
        <v>41751</v>
      </c>
      <c r="E340" s="91" t="s">
        <v>614</v>
      </c>
      <c r="F340" s="91" t="s">
        <v>491</v>
      </c>
      <c r="G340" s="94">
        <v>2982.55</v>
      </c>
      <c r="H340" s="94">
        <v>0</v>
      </c>
      <c r="I340" s="94" t="s">
        <v>615</v>
      </c>
      <c r="J340" s="94">
        <v>822.38</v>
      </c>
      <c r="K340" s="94">
        <v>0</v>
      </c>
      <c r="L340" s="94">
        <v>0</v>
      </c>
      <c r="M340" s="94">
        <v>0</v>
      </c>
      <c r="N340" s="94">
        <v>0</v>
      </c>
      <c r="O340" s="94">
        <v>0</v>
      </c>
      <c r="P340" s="94">
        <v>0</v>
      </c>
      <c r="Q340" s="94">
        <v>0</v>
      </c>
      <c r="R340" s="94">
        <v>0</v>
      </c>
      <c r="S340" s="49">
        <f>SUM(G340:H340)</f>
        <v>2982.55</v>
      </c>
      <c r="T340" s="49">
        <f>SUM(J340:R340)</f>
        <v>822.38</v>
      </c>
      <c r="U340" s="47" t="str">
        <f>VLOOKUP(B340,'FOLHA RESUMIDA'!C:I,2,0)</f>
        <v>CAETANO SILVA DIAS</v>
      </c>
    </row>
    <row r="341" spans="1:21" ht="15">
      <c r="A341" s="91">
        <v>1</v>
      </c>
      <c r="B341" s="91">
        <v>3004</v>
      </c>
      <c r="C341" s="93" t="s">
        <v>283</v>
      </c>
      <c r="D341" s="92">
        <v>41751</v>
      </c>
      <c r="E341" s="91" t="s">
        <v>614</v>
      </c>
      <c r="F341" s="91" t="s">
        <v>491</v>
      </c>
      <c r="G341" s="94">
        <v>2982.55</v>
      </c>
      <c r="H341" s="94">
        <v>0</v>
      </c>
      <c r="I341" s="94" t="s">
        <v>615</v>
      </c>
      <c r="J341" s="94">
        <v>822.38</v>
      </c>
      <c r="K341" s="94">
        <v>0</v>
      </c>
      <c r="L341" s="94">
        <v>0</v>
      </c>
      <c r="M341" s="94">
        <v>0</v>
      </c>
      <c r="N341" s="94">
        <v>0</v>
      </c>
      <c r="O341" s="94">
        <v>0</v>
      </c>
      <c r="P341" s="94">
        <v>0</v>
      </c>
      <c r="Q341" s="94">
        <v>0</v>
      </c>
      <c r="R341" s="94">
        <v>0</v>
      </c>
      <c r="S341" s="49">
        <f>SUM(G341:H341)</f>
        <v>2982.55</v>
      </c>
      <c r="T341" s="49">
        <f>SUM(J341:R341)</f>
        <v>822.38</v>
      </c>
      <c r="U341" s="47" t="str">
        <f>VLOOKUP(B341,'FOLHA RESUMIDA'!C:I,2,0)</f>
        <v>ITHALO IGOR DANTAS E SILVA</v>
      </c>
    </row>
    <row r="342" spans="1:21" ht="15">
      <c r="A342" s="91">
        <v>1</v>
      </c>
      <c r="B342" s="91">
        <v>3012</v>
      </c>
      <c r="C342" s="93" t="s">
        <v>284</v>
      </c>
      <c r="D342" s="92">
        <v>41751</v>
      </c>
      <c r="E342" s="91" t="s">
        <v>614</v>
      </c>
      <c r="F342" s="91" t="s">
        <v>567</v>
      </c>
      <c r="G342" s="94">
        <v>1714.22</v>
      </c>
      <c r="H342" s="94">
        <v>0</v>
      </c>
      <c r="I342" s="94" t="s">
        <v>615</v>
      </c>
      <c r="J342" s="94">
        <v>0</v>
      </c>
      <c r="K342" s="94">
        <v>0</v>
      </c>
      <c r="L342" s="94">
        <v>0</v>
      </c>
      <c r="M342" s="94">
        <v>0</v>
      </c>
      <c r="N342" s="94">
        <v>0</v>
      </c>
      <c r="O342" s="94">
        <v>0</v>
      </c>
      <c r="P342" s="94">
        <v>0</v>
      </c>
      <c r="Q342" s="94">
        <v>0</v>
      </c>
      <c r="R342" s="94">
        <v>0</v>
      </c>
      <c r="S342" s="49">
        <f>SUM(G342:H342)</f>
        <v>1714.22</v>
      </c>
      <c r="T342" s="49">
        <f>SUM(J342:R342)</f>
        <v>0</v>
      </c>
      <c r="U342" s="47" t="str">
        <f>VLOOKUP(B342,'FOLHA RESUMIDA'!C:I,2,0)</f>
        <v>ESTELA FELIPE DE OLIVEIRA</v>
      </c>
    </row>
    <row r="343" spans="1:21" ht="15">
      <c r="A343" s="91">
        <v>1</v>
      </c>
      <c r="B343" s="91">
        <v>3015</v>
      </c>
      <c r="C343" s="93" t="s">
        <v>285</v>
      </c>
      <c r="D343" s="92">
        <v>41751</v>
      </c>
      <c r="E343" s="91" t="s">
        <v>614</v>
      </c>
      <c r="F343" s="91" t="s">
        <v>567</v>
      </c>
      <c r="G343" s="94">
        <v>1714.22</v>
      </c>
      <c r="H343" s="94">
        <v>0</v>
      </c>
      <c r="I343" s="94" t="s">
        <v>615</v>
      </c>
      <c r="J343" s="94">
        <v>0</v>
      </c>
      <c r="K343" s="94">
        <v>0</v>
      </c>
      <c r="L343" s="94">
        <v>0</v>
      </c>
      <c r="M343" s="94">
        <v>0</v>
      </c>
      <c r="N343" s="94">
        <v>0</v>
      </c>
      <c r="O343" s="94">
        <v>0</v>
      </c>
      <c r="P343" s="94">
        <v>0</v>
      </c>
      <c r="Q343" s="94">
        <v>0</v>
      </c>
      <c r="R343" s="94">
        <v>0</v>
      </c>
      <c r="S343" s="49">
        <f>SUM(G343:H343)</f>
        <v>1714.22</v>
      </c>
      <c r="T343" s="49">
        <f>SUM(J343:R343)</f>
        <v>0</v>
      </c>
      <c r="U343" s="47" t="str">
        <f>VLOOKUP(B343,'FOLHA RESUMIDA'!C:I,2,0)</f>
        <v>MARIA DANIELLE DE SOUZA SANTOS</v>
      </c>
    </row>
    <row r="344" spans="1:21" ht="15">
      <c r="A344" s="91">
        <v>1</v>
      </c>
      <c r="B344" s="91">
        <v>3016</v>
      </c>
      <c r="C344" s="93" t="s">
        <v>286</v>
      </c>
      <c r="D344" s="92">
        <v>41751</v>
      </c>
      <c r="E344" s="91" t="s">
        <v>614</v>
      </c>
      <c r="F344" s="91" t="s">
        <v>567</v>
      </c>
      <c r="G344" s="94">
        <v>1714.22</v>
      </c>
      <c r="H344" s="94">
        <v>0</v>
      </c>
      <c r="I344" s="94" t="s">
        <v>615</v>
      </c>
      <c r="J344" s="94">
        <v>0</v>
      </c>
      <c r="K344" s="94">
        <v>0</v>
      </c>
      <c r="L344" s="94">
        <v>0</v>
      </c>
      <c r="M344" s="94">
        <v>0</v>
      </c>
      <c r="N344" s="94">
        <v>0</v>
      </c>
      <c r="O344" s="94">
        <v>0</v>
      </c>
      <c r="P344" s="94">
        <v>0</v>
      </c>
      <c r="Q344" s="94">
        <v>0</v>
      </c>
      <c r="R344" s="94">
        <v>0</v>
      </c>
      <c r="S344" s="49">
        <f>SUM(G344:H344)</f>
        <v>1714.22</v>
      </c>
      <c r="T344" s="49">
        <f>SUM(J344:R344)</f>
        <v>0</v>
      </c>
      <c r="U344" s="47" t="str">
        <f>VLOOKUP(B344,'FOLHA RESUMIDA'!C:I,2,0)</f>
        <v>MARIANA SILVA MONTEIRO</v>
      </c>
    </row>
    <row r="345" spans="1:21" ht="15">
      <c r="A345" s="91">
        <v>1</v>
      </c>
      <c r="B345" s="91">
        <v>3019</v>
      </c>
      <c r="C345" s="93" t="s">
        <v>287</v>
      </c>
      <c r="D345" s="92">
        <v>41751</v>
      </c>
      <c r="E345" s="91" t="s">
        <v>614</v>
      </c>
      <c r="F345" s="91" t="s">
        <v>567</v>
      </c>
      <c r="G345" s="94">
        <v>1714.22</v>
      </c>
      <c r="H345" s="94">
        <v>0</v>
      </c>
      <c r="I345" s="94" t="s">
        <v>615</v>
      </c>
      <c r="J345" s="94">
        <v>0</v>
      </c>
      <c r="K345" s="94">
        <v>0</v>
      </c>
      <c r="L345" s="94">
        <v>0</v>
      </c>
      <c r="M345" s="94">
        <v>0</v>
      </c>
      <c r="N345" s="94">
        <v>0</v>
      </c>
      <c r="O345" s="94">
        <v>0</v>
      </c>
      <c r="P345" s="94">
        <v>0</v>
      </c>
      <c r="Q345" s="94">
        <v>0</v>
      </c>
      <c r="R345" s="94">
        <v>0</v>
      </c>
      <c r="S345" s="49">
        <f>SUM(G345:H345)</f>
        <v>1714.22</v>
      </c>
      <c r="T345" s="49">
        <f>SUM(J345:R345)</f>
        <v>0</v>
      </c>
      <c r="U345" s="47" t="str">
        <f>VLOOKUP(B345,'FOLHA RESUMIDA'!C:I,2,0)</f>
        <v>SUIANNE P PASSOS B MONTEIRO</v>
      </c>
    </row>
    <row r="346" spans="1:21" ht="15">
      <c r="A346" s="91">
        <v>10</v>
      </c>
      <c r="B346" s="91">
        <v>3023</v>
      </c>
      <c r="C346" s="93" t="s">
        <v>418</v>
      </c>
      <c r="D346" s="92">
        <v>41751</v>
      </c>
      <c r="E346" s="91" t="s">
        <v>614</v>
      </c>
      <c r="F346" s="91" t="s">
        <v>578</v>
      </c>
      <c r="G346" s="94">
        <v>3806.6</v>
      </c>
      <c r="H346" s="94">
        <v>0</v>
      </c>
      <c r="I346" s="94" t="s">
        <v>615</v>
      </c>
      <c r="J346" s="94">
        <v>0</v>
      </c>
      <c r="K346" s="94">
        <v>0</v>
      </c>
      <c r="L346" s="94">
        <v>0</v>
      </c>
      <c r="M346" s="94">
        <v>0</v>
      </c>
      <c r="N346" s="94">
        <v>0</v>
      </c>
      <c r="O346" s="94">
        <v>0</v>
      </c>
      <c r="P346" s="94">
        <v>0</v>
      </c>
      <c r="Q346" s="94">
        <v>0</v>
      </c>
      <c r="R346" s="94">
        <v>0</v>
      </c>
      <c r="S346" s="49">
        <f>SUM(G346:H346)</f>
        <v>3806.6</v>
      </c>
      <c r="T346" s="49">
        <f>SUM(J346:R346)</f>
        <v>0</v>
      </c>
      <c r="U346" s="47" t="str">
        <f>VLOOKUP(B346,'FOLHA RESUMIDA'!C:I,2,0)</f>
        <v>SERGIO ARAUJO DE OLIVEIRA</v>
      </c>
    </row>
    <row r="347" spans="1:21" ht="15">
      <c r="A347" s="91">
        <v>3</v>
      </c>
      <c r="B347" s="91">
        <v>3025</v>
      </c>
      <c r="C347" s="93" t="s">
        <v>455</v>
      </c>
      <c r="D347" s="92">
        <v>41751</v>
      </c>
      <c r="E347" s="91" t="s">
        <v>614</v>
      </c>
      <c r="F347" s="91" t="s">
        <v>578</v>
      </c>
      <c r="G347" s="94">
        <v>3806.6</v>
      </c>
      <c r="H347" s="94">
        <v>0</v>
      </c>
      <c r="I347" s="94" t="s">
        <v>615</v>
      </c>
      <c r="J347" s="94">
        <v>0</v>
      </c>
      <c r="K347" s="94">
        <v>0</v>
      </c>
      <c r="L347" s="94">
        <v>0</v>
      </c>
      <c r="M347" s="94">
        <v>0</v>
      </c>
      <c r="N347" s="94">
        <v>0</v>
      </c>
      <c r="O347" s="94">
        <v>0</v>
      </c>
      <c r="P347" s="94">
        <v>0</v>
      </c>
      <c r="Q347" s="94">
        <v>0</v>
      </c>
      <c r="R347" s="94">
        <v>0</v>
      </c>
      <c r="S347" s="49">
        <f>SUM(G347:H347)</f>
        <v>3806.6</v>
      </c>
      <c r="T347" s="49">
        <f>SUM(J347:R347)</f>
        <v>0</v>
      </c>
      <c r="U347" s="47" t="str">
        <f>VLOOKUP(B347,'FOLHA RESUMIDA'!C:I,2,0)</f>
        <v>MARIANA KAROLYNE G DE SOUZA</v>
      </c>
    </row>
    <row r="348" spans="1:21" ht="15">
      <c r="A348" s="91">
        <v>48</v>
      </c>
      <c r="B348" s="91">
        <v>3027</v>
      </c>
      <c r="C348" s="93" t="s">
        <v>289</v>
      </c>
      <c r="D348" s="92">
        <v>41751</v>
      </c>
      <c r="E348" s="91" t="s">
        <v>614</v>
      </c>
      <c r="F348" s="91" t="s">
        <v>578</v>
      </c>
      <c r="G348" s="94">
        <v>3806.6</v>
      </c>
      <c r="H348" s="94">
        <v>0</v>
      </c>
      <c r="I348" s="94" t="s">
        <v>615</v>
      </c>
      <c r="J348" s="94">
        <v>0</v>
      </c>
      <c r="K348" s="94">
        <v>0</v>
      </c>
      <c r="L348" s="94">
        <v>0</v>
      </c>
      <c r="M348" s="94">
        <v>0</v>
      </c>
      <c r="N348" s="94">
        <v>0</v>
      </c>
      <c r="O348" s="94">
        <v>0</v>
      </c>
      <c r="P348" s="94">
        <v>0</v>
      </c>
      <c r="Q348" s="94">
        <v>0</v>
      </c>
      <c r="R348" s="94">
        <v>0</v>
      </c>
      <c r="S348" s="49">
        <f>SUM(G348:H348)</f>
        <v>3806.6</v>
      </c>
      <c r="T348" s="49">
        <f>SUM(J348:R348)</f>
        <v>0</v>
      </c>
      <c r="U348" s="47" t="str">
        <f>VLOOKUP(B348,'FOLHA RESUMIDA'!C:I,2,0)</f>
        <v>MARILIA MILENA R PIRES</v>
      </c>
    </row>
    <row r="349" spans="1:21" ht="15">
      <c r="A349" s="91">
        <v>51</v>
      </c>
      <c r="B349" s="91">
        <v>3029</v>
      </c>
      <c r="C349" s="93" t="s">
        <v>453</v>
      </c>
      <c r="D349" s="92">
        <v>41806</v>
      </c>
      <c r="E349" s="91" t="s">
        <v>614</v>
      </c>
      <c r="F349" s="91" t="s">
        <v>578</v>
      </c>
      <c r="G349" s="94">
        <v>3806.6</v>
      </c>
      <c r="H349" s="94">
        <v>0</v>
      </c>
      <c r="I349" s="94" t="s">
        <v>615</v>
      </c>
      <c r="J349" s="94">
        <v>0</v>
      </c>
      <c r="K349" s="94">
        <v>0</v>
      </c>
      <c r="L349" s="94">
        <v>0</v>
      </c>
      <c r="M349" s="94">
        <v>0</v>
      </c>
      <c r="N349" s="94">
        <v>0</v>
      </c>
      <c r="O349" s="94">
        <v>0</v>
      </c>
      <c r="P349" s="94">
        <v>0</v>
      </c>
      <c r="Q349" s="94">
        <v>0</v>
      </c>
      <c r="R349" s="94">
        <v>0</v>
      </c>
      <c r="S349" s="49">
        <f>SUM(G349:H349)</f>
        <v>3806.6</v>
      </c>
      <c r="T349" s="49">
        <f>SUM(J349:R349)</f>
        <v>0</v>
      </c>
      <c r="U349" s="47" t="str">
        <f>VLOOKUP(B349,'FOLHA RESUMIDA'!C:I,2,0)</f>
        <v>RISOALDO DUARTE DA S JUNIOR</v>
      </c>
    </row>
    <row r="350" spans="1:21" ht="15">
      <c r="A350" s="91">
        <v>1</v>
      </c>
      <c r="B350" s="91">
        <v>3031</v>
      </c>
      <c r="C350" s="93" t="s">
        <v>291</v>
      </c>
      <c r="D350" s="92">
        <v>41782</v>
      </c>
      <c r="E350" s="91" t="s">
        <v>614</v>
      </c>
      <c r="F350" s="91" t="s">
        <v>576</v>
      </c>
      <c r="G350" s="94">
        <v>5905.32</v>
      </c>
      <c r="H350" s="94">
        <v>0</v>
      </c>
      <c r="I350" s="94" t="s">
        <v>615</v>
      </c>
      <c r="J350" s="94">
        <v>0</v>
      </c>
      <c r="K350" s="94">
        <v>0</v>
      </c>
      <c r="L350" s="94">
        <v>0</v>
      </c>
      <c r="M350" s="94">
        <v>0</v>
      </c>
      <c r="N350" s="94">
        <v>0</v>
      </c>
      <c r="O350" s="94">
        <v>0</v>
      </c>
      <c r="P350" s="94">
        <v>0</v>
      </c>
      <c r="Q350" s="94">
        <v>0</v>
      </c>
      <c r="R350" s="94">
        <v>0</v>
      </c>
      <c r="S350" s="49">
        <f>SUM(G350:H350)</f>
        <v>5905.32</v>
      </c>
      <c r="T350" s="49">
        <f>SUM(J350:R350)</f>
        <v>0</v>
      </c>
      <c r="U350" s="47" t="str">
        <f>VLOOKUP(B350,'FOLHA RESUMIDA'!C:I,2,0)</f>
        <v>DENNYS LAPENDA FAGUNDES</v>
      </c>
    </row>
    <row r="351" spans="1:21" ht="15">
      <c r="A351" s="91">
        <v>1</v>
      </c>
      <c r="B351" s="91">
        <v>3032</v>
      </c>
      <c r="C351" s="93" t="s">
        <v>396</v>
      </c>
      <c r="D351" s="92">
        <v>41806</v>
      </c>
      <c r="E351" s="91" t="s">
        <v>614</v>
      </c>
      <c r="F351" s="91" t="s">
        <v>578</v>
      </c>
      <c r="G351" s="94">
        <v>3806.6</v>
      </c>
      <c r="H351" s="94">
        <v>0</v>
      </c>
      <c r="I351" s="94" t="s">
        <v>615</v>
      </c>
      <c r="J351" s="94">
        <v>0</v>
      </c>
      <c r="K351" s="94">
        <v>0</v>
      </c>
      <c r="L351" s="94">
        <v>0</v>
      </c>
      <c r="M351" s="94">
        <v>0</v>
      </c>
      <c r="N351" s="94">
        <v>0</v>
      </c>
      <c r="O351" s="94">
        <v>0</v>
      </c>
      <c r="P351" s="94">
        <v>0</v>
      </c>
      <c r="Q351" s="94">
        <v>0</v>
      </c>
      <c r="R351" s="94">
        <v>0</v>
      </c>
      <c r="S351" s="49">
        <f>SUM(G351:H351)</f>
        <v>3806.6</v>
      </c>
      <c r="T351" s="49">
        <f>SUM(J351:R351)</f>
        <v>0</v>
      </c>
      <c r="U351" s="47" t="str">
        <f>VLOOKUP(B351,'FOLHA RESUMIDA'!C:I,2,0)</f>
        <v>KELEN CRISTINA DE AL F E SILVA</v>
      </c>
    </row>
    <row r="352" spans="1:21" ht="15">
      <c r="A352" s="91">
        <v>1</v>
      </c>
      <c r="B352" s="91">
        <v>3036</v>
      </c>
      <c r="C352" s="93" t="s">
        <v>292</v>
      </c>
      <c r="D352" s="92">
        <v>41837</v>
      </c>
      <c r="E352" s="91" t="s">
        <v>614</v>
      </c>
      <c r="F352" s="91" t="s">
        <v>567</v>
      </c>
      <c r="G352" s="94">
        <v>1714.22</v>
      </c>
      <c r="H352" s="94">
        <v>0</v>
      </c>
      <c r="I352" s="94" t="s">
        <v>615</v>
      </c>
      <c r="J352" s="94">
        <v>0</v>
      </c>
      <c r="K352" s="94">
        <v>0</v>
      </c>
      <c r="L352" s="94">
        <v>0</v>
      </c>
      <c r="M352" s="94">
        <v>0</v>
      </c>
      <c r="N352" s="94">
        <v>0</v>
      </c>
      <c r="O352" s="94">
        <v>0</v>
      </c>
      <c r="P352" s="94">
        <v>0</v>
      </c>
      <c r="Q352" s="94">
        <v>0</v>
      </c>
      <c r="R352" s="94">
        <v>0</v>
      </c>
      <c r="S352" s="49">
        <f>SUM(G352:H352)</f>
        <v>1714.22</v>
      </c>
      <c r="T352" s="49">
        <f>SUM(J352:R352)</f>
        <v>0</v>
      </c>
      <c r="U352" s="47" t="str">
        <f>VLOOKUP(B352,'FOLHA RESUMIDA'!C:I,2,0)</f>
        <v>CECILIA REGINA DO N S CABRAL</v>
      </c>
    </row>
    <row r="353" spans="1:21" ht="15">
      <c r="A353" s="91">
        <v>1</v>
      </c>
      <c r="B353" s="91">
        <v>3037</v>
      </c>
      <c r="C353" s="93" t="s">
        <v>293</v>
      </c>
      <c r="D353" s="92">
        <v>41837</v>
      </c>
      <c r="E353" s="91" t="s">
        <v>614</v>
      </c>
      <c r="F353" s="91" t="s">
        <v>483</v>
      </c>
      <c r="G353" s="94">
        <v>1169.46</v>
      </c>
      <c r="H353" s="94">
        <v>0</v>
      </c>
      <c r="I353" s="94" t="s">
        <v>615</v>
      </c>
      <c r="J353" s="94">
        <v>0</v>
      </c>
      <c r="K353" s="94">
        <v>0</v>
      </c>
      <c r="L353" s="94">
        <v>0</v>
      </c>
      <c r="M353" s="94">
        <v>0</v>
      </c>
      <c r="N353" s="94">
        <v>0</v>
      </c>
      <c r="O353" s="94">
        <v>0</v>
      </c>
      <c r="P353" s="94">
        <v>0</v>
      </c>
      <c r="Q353" s="94">
        <v>0</v>
      </c>
      <c r="R353" s="94">
        <v>0</v>
      </c>
      <c r="S353" s="49">
        <f>SUM(G353:H353)</f>
        <v>1169.46</v>
      </c>
      <c r="T353" s="49">
        <f>SUM(J353:R353)</f>
        <v>0</v>
      </c>
      <c r="U353" s="47" t="str">
        <f>VLOOKUP(B353,'FOLHA RESUMIDA'!C:I,2,0)</f>
        <v>JADON JORGE OLIVEIRA DA SILVA</v>
      </c>
    </row>
    <row r="354" spans="1:21" ht="15">
      <c r="A354" s="91">
        <v>1</v>
      </c>
      <c r="B354" s="91">
        <v>3039</v>
      </c>
      <c r="C354" s="93" t="s">
        <v>294</v>
      </c>
      <c r="D354" s="92">
        <v>41837</v>
      </c>
      <c r="E354" s="91" t="s">
        <v>614</v>
      </c>
      <c r="F354" s="91" t="s">
        <v>490</v>
      </c>
      <c r="G354" s="94">
        <v>1714.22</v>
      </c>
      <c r="H354" s="94">
        <v>0</v>
      </c>
      <c r="I354" s="94" t="s">
        <v>615</v>
      </c>
      <c r="J354" s="94">
        <v>0</v>
      </c>
      <c r="K354" s="94">
        <v>0</v>
      </c>
      <c r="L354" s="94">
        <v>0</v>
      </c>
      <c r="M354" s="94">
        <v>0</v>
      </c>
      <c r="N354" s="94">
        <v>0</v>
      </c>
      <c r="O354" s="94">
        <v>0</v>
      </c>
      <c r="P354" s="94">
        <v>0</v>
      </c>
      <c r="Q354" s="94">
        <v>0</v>
      </c>
      <c r="R354" s="94">
        <v>0</v>
      </c>
      <c r="S354" s="49">
        <f>SUM(G354:H354)</f>
        <v>1714.22</v>
      </c>
      <c r="T354" s="49">
        <f>SUM(J354:R354)</f>
        <v>0</v>
      </c>
      <c r="U354" s="47" t="str">
        <f>VLOOKUP(B354,'FOLHA RESUMIDA'!C:I,2,0)</f>
        <v>CARLOS FREDERICO DOS SANTOS</v>
      </c>
    </row>
    <row r="355" spans="1:21" ht="15">
      <c r="A355" s="91">
        <v>1</v>
      </c>
      <c r="B355" s="91">
        <v>3040</v>
      </c>
      <c r="C355" s="93" t="s">
        <v>295</v>
      </c>
      <c r="D355" s="92">
        <v>41837</v>
      </c>
      <c r="E355" s="91" t="s">
        <v>614</v>
      </c>
      <c r="F355" s="91" t="s">
        <v>490</v>
      </c>
      <c r="G355" s="94">
        <v>1714.22</v>
      </c>
      <c r="H355" s="94">
        <v>0</v>
      </c>
      <c r="I355" s="94" t="s">
        <v>615</v>
      </c>
      <c r="J355" s="94">
        <v>0</v>
      </c>
      <c r="K355" s="94">
        <v>0</v>
      </c>
      <c r="L355" s="94">
        <v>0</v>
      </c>
      <c r="M355" s="94">
        <v>0</v>
      </c>
      <c r="N355" s="94">
        <v>0</v>
      </c>
      <c r="O355" s="94">
        <v>0</v>
      </c>
      <c r="P355" s="94">
        <v>0</v>
      </c>
      <c r="Q355" s="94">
        <v>0</v>
      </c>
      <c r="R355" s="94">
        <v>0</v>
      </c>
      <c r="S355" s="49">
        <f>SUM(G355:H355)</f>
        <v>1714.22</v>
      </c>
      <c r="T355" s="49">
        <f>SUM(J355:R355)</f>
        <v>0</v>
      </c>
      <c r="U355" s="47" t="str">
        <f>VLOOKUP(B355,'FOLHA RESUMIDA'!C:I,2,0)</f>
        <v>LORENA ESTHER L M CAVALCANTI</v>
      </c>
    </row>
    <row r="356" spans="1:21" ht="15">
      <c r="A356" s="91">
        <v>1</v>
      </c>
      <c r="B356" s="91">
        <v>3044</v>
      </c>
      <c r="C356" s="93" t="s">
        <v>405</v>
      </c>
      <c r="D356" s="92">
        <v>41871</v>
      </c>
      <c r="E356" s="91" t="s">
        <v>614</v>
      </c>
      <c r="F356" s="91" t="s">
        <v>578</v>
      </c>
      <c r="G356" s="94">
        <v>3806.6</v>
      </c>
      <c r="H356" s="94">
        <v>0</v>
      </c>
      <c r="I356" s="94" t="s">
        <v>615</v>
      </c>
      <c r="J356" s="94">
        <v>0</v>
      </c>
      <c r="K356" s="94">
        <v>0</v>
      </c>
      <c r="L356" s="94">
        <v>0</v>
      </c>
      <c r="M356" s="94">
        <v>0</v>
      </c>
      <c r="N356" s="94">
        <v>0</v>
      </c>
      <c r="O356" s="94">
        <v>0</v>
      </c>
      <c r="P356" s="94">
        <v>0</v>
      </c>
      <c r="Q356" s="94">
        <v>0</v>
      </c>
      <c r="R356" s="94">
        <v>0</v>
      </c>
      <c r="S356" s="49">
        <f>SUM(G356:H356)</f>
        <v>3806.6</v>
      </c>
      <c r="T356" s="49">
        <f>SUM(J356:R356)</f>
        <v>0</v>
      </c>
      <c r="U356" s="47" t="str">
        <f>VLOOKUP(B356,'FOLHA RESUMIDA'!C:I,2,0)</f>
        <v>THIANE NASCIMENTO PAIXAO</v>
      </c>
    </row>
    <row r="357" spans="1:21" ht="15">
      <c r="A357" s="91">
        <v>1</v>
      </c>
      <c r="B357" s="91">
        <v>3046</v>
      </c>
      <c r="C357" s="93" t="s">
        <v>457</v>
      </c>
      <c r="D357" s="92">
        <v>41871</v>
      </c>
      <c r="E357" s="91" t="s">
        <v>614</v>
      </c>
      <c r="F357" s="91" t="s">
        <v>578</v>
      </c>
      <c r="G357" s="94">
        <v>3806.6</v>
      </c>
      <c r="H357" s="94">
        <v>0</v>
      </c>
      <c r="I357" s="94" t="s">
        <v>615</v>
      </c>
      <c r="J357" s="94">
        <v>0</v>
      </c>
      <c r="K357" s="94">
        <v>0</v>
      </c>
      <c r="L357" s="94">
        <v>0</v>
      </c>
      <c r="M357" s="94">
        <v>0</v>
      </c>
      <c r="N357" s="94">
        <v>0</v>
      </c>
      <c r="O357" s="94">
        <v>0</v>
      </c>
      <c r="P357" s="94">
        <v>0</v>
      </c>
      <c r="Q357" s="94">
        <v>0</v>
      </c>
      <c r="R357" s="94">
        <v>0</v>
      </c>
      <c r="S357" s="49">
        <f>SUM(G357:H357)</f>
        <v>3806.6</v>
      </c>
      <c r="T357" s="49">
        <f>SUM(J357:R357)</f>
        <v>0</v>
      </c>
      <c r="U357" s="47" t="str">
        <f>VLOOKUP(B357,'FOLHA RESUMIDA'!C:I,2,0)</f>
        <v>RONALDO GOMINHO BISPO FILHO</v>
      </c>
    </row>
    <row r="358" spans="1:21" ht="15">
      <c r="A358" s="91">
        <v>1</v>
      </c>
      <c r="B358" s="91">
        <v>3047</v>
      </c>
      <c r="C358" s="93" t="s">
        <v>296</v>
      </c>
      <c r="D358" s="92">
        <v>41871</v>
      </c>
      <c r="E358" s="91" t="s">
        <v>614</v>
      </c>
      <c r="F358" s="91" t="s">
        <v>561</v>
      </c>
      <c r="G358" s="94">
        <v>1714.22</v>
      </c>
      <c r="H358" s="94">
        <v>0</v>
      </c>
      <c r="I358" s="94" t="s">
        <v>615</v>
      </c>
      <c r="J358" s="94">
        <v>0</v>
      </c>
      <c r="K358" s="94">
        <v>0</v>
      </c>
      <c r="L358" s="94">
        <v>0</v>
      </c>
      <c r="M358" s="94">
        <v>0</v>
      </c>
      <c r="N358" s="94">
        <v>0</v>
      </c>
      <c r="O358" s="94">
        <v>0</v>
      </c>
      <c r="P358" s="94">
        <v>0</v>
      </c>
      <c r="Q358" s="94">
        <v>0</v>
      </c>
      <c r="R358" s="94">
        <v>0</v>
      </c>
      <c r="S358" s="49">
        <f>SUM(G358:H358)</f>
        <v>1714.22</v>
      </c>
      <c r="T358" s="49">
        <f>SUM(J358:R358)</f>
        <v>0</v>
      </c>
      <c r="U358" s="47" t="str">
        <f>VLOOKUP(B358,'FOLHA RESUMIDA'!C:I,2,0)</f>
        <v>SWEET GALLEGHER CAETANO COSTA</v>
      </c>
    </row>
    <row r="359" spans="1:21" ht="15">
      <c r="A359" s="91">
        <v>1</v>
      </c>
      <c r="B359" s="91">
        <v>3049</v>
      </c>
      <c r="C359" s="93" t="s">
        <v>297</v>
      </c>
      <c r="D359" s="92">
        <v>41871</v>
      </c>
      <c r="E359" s="91" t="s">
        <v>614</v>
      </c>
      <c r="F359" s="91" t="s">
        <v>574</v>
      </c>
      <c r="G359" s="94">
        <v>2982.55</v>
      </c>
      <c r="H359" s="94">
        <v>0</v>
      </c>
      <c r="I359" s="94" t="s">
        <v>615</v>
      </c>
      <c r="J359" s="94">
        <v>2312.9499999999998</v>
      </c>
      <c r="K359" s="94">
        <v>0</v>
      </c>
      <c r="L359" s="94">
        <v>0</v>
      </c>
      <c r="M359" s="94">
        <v>0</v>
      </c>
      <c r="N359" s="94">
        <v>0</v>
      </c>
      <c r="O359" s="94">
        <v>0</v>
      </c>
      <c r="P359" s="94">
        <v>0</v>
      </c>
      <c r="Q359" s="94">
        <v>0</v>
      </c>
      <c r="R359" s="94">
        <v>0</v>
      </c>
      <c r="S359" s="49">
        <f>SUM(G359:H359)</f>
        <v>2982.55</v>
      </c>
      <c r="T359" s="49">
        <f>SUM(J359:R359)</f>
        <v>2312.9499999999998</v>
      </c>
      <c r="U359" s="47" t="str">
        <f>VLOOKUP(B359,'FOLHA RESUMIDA'!C:I,2,0)</f>
        <v>DEBORA GUEDES NERES</v>
      </c>
    </row>
    <row r="360" spans="1:21" ht="15">
      <c r="A360" s="91">
        <v>50</v>
      </c>
      <c r="B360" s="91">
        <v>3055</v>
      </c>
      <c r="C360" s="93" t="s">
        <v>449</v>
      </c>
      <c r="D360" s="92">
        <v>41927</v>
      </c>
      <c r="E360" s="91" t="s">
        <v>614</v>
      </c>
      <c r="F360" s="91" t="s">
        <v>578</v>
      </c>
      <c r="G360" s="94">
        <v>3806.6</v>
      </c>
      <c r="H360" s="94">
        <v>0</v>
      </c>
      <c r="I360" s="94" t="s">
        <v>615</v>
      </c>
      <c r="J360" s="94">
        <v>0</v>
      </c>
      <c r="K360" s="94">
        <v>0</v>
      </c>
      <c r="L360" s="94">
        <v>0</v>
      </c>
      <c r="M360" s="94">
        <v>0</v>
      </c>
      <c r="N360" s="94">
        <v>0</v>
      </c>
      <c r="O360" s="94">
        <v>0</v>
      </c>
      <c r="P360" s="94">
        <v>0</v>
      </c>
      <c r="Q360" s="94">
        <v>0</v>
      </c>
      <c r="R360" s="94">
        <v>0</v>
      </c>
      <c r="S360" s="49">
        <f>SUM(G360:H360)</f>
        <v>3806.6</v>
      </c>
      <c r="T360" s="49">
        <f>SUM(J360:R360)</f>
        <v>0</v>
      </c>
      <c r="U360" s="47" t="str">
        <f>VLOOKUP(B360,'FOLHA RESUMIDA'!C:I,2,0)</f>
        <v>ANA PAULA SABINO L DE SOUZA</v>
      </c>
    </row>
    <row r="361" spans="1:21" ht="15">
      <c r="A361" s="91">
        <v>1</v>
      </c>
      <c r="B361" s="91">
        <v>3057</v>
      </c>
      <c r="C361" s="93" t="s">
        <v>298</v>
      </c>
      <c r="D361" s="92">
        <v>41946</v>
      </c>
      <c r="E361" s="91" t="s">
        <v>614</v>
      </c>
      <c r="F361" s="91" t="s">
        <v>567</v>
      </c>
      <c r="G361" s="94">
        <v>1714.22</v>
      </c>
      <c r="H361" s="94">
        <v>0</v>
      </c>
      <c r="I361" s="94" t="s">
        <v>615</v>
      </c>
      <c r="J361" s="94">
        <v>0</v>
      </c>
      <c r="K361" s="94">
        <v>0</v>
      </c>
      <c r="L361" s="94">
        <v>0</v>
      </c>
      <c r="M361" s="94">
        <v>0</v>
      </c>
      <c r="N361" s="94">
        <v>0</v>
      </c>
      <c r="O361" s="94">
        <v>0</v>
      </c>
      <c r="P361" s="94">
        <v>0</v>
      </c>
      <c r="Q361" s="94">
        <v>0</v>
      </c>
      <c r="R361" s="94">
        <v>0</v>
      </c>
      <c r="S361" s="49">
        <f>SUM(G361:H361)</f>
        <v>1714.22</v>
      </c>
      <c r="T361" s="49">
        <f>SUM(J361:R361)</f>
        <v>0</v>
      </c>
      <c r="U361" s="47" t="str">
        <f>VLOOKUP(B361,'FOLHA RESUMIDA'!C:I,2,0)</f>
        <v>YANNE TALITA PEREIRA CALIXTO</v>
      </c>
    </row>
    <row r="362" spans="1:21" ht="15">
      <c r="A362" s="91">
        <v>1</v>
      </c>
      <c r="B362" s="91">
        <v>3062</v>
      </c>
      <c r="C362" s="93" t="s">
        <v>300</v>
      </c>
      <c r="D362" s="92">
        <v>41976</v>
      </c>
      <c r="E362" s="91" t="s">
        <v>614</v>
      </c>
      <c r="F362" s="91" t="s">
        <v>483</v>
      </c>
      <c r="G362" s="94">
        <v>1169.46</v>
      </c>
      <c r="H362" s="94">
        <v>0</v>
      </c>
      <c r="I362" s="94" t="s">
        <v>615</v>
      </c>
      <c r="J362" s="94">
        <v>0</v>
      </c>
      <c r="K362" s="94">
        <v>0</v>
      </c>
      <c r="L362" s="94">
        <v>0</v>
      </c>
      <c r="M362" s="94">
        <v>0</v>
      </c>
      <c r="N362" s="94">
        <v>0</v>
      </c>
      <c r="O362" s="94">
        <v>0</v>
      </c>
      <c r="P362" s="94">
        <v>0</v>
      </c>
      <c r="Q362" s="94">
        <v>0</v>
      </c>
      <c r="R362" s="94">
        <v>0</v>
      </c>
      <c r="S362" s="49">
        <f>SUM(G362:H362)</f>
        <v>1169.46</v>
      </c>
      <c r="T362" s="49">
        <f>SUM(J362:R362)</f>
        <v>0</v>
      </c>
      <c r="U362" s="47" t="str">
        <f>VLOOKUP(B362,'FOLHA RESUMIDA'!C:I,2,0)</f>
        <v>GRAZIELE MARIA DA SILVA</v>
      </c>
    </row>
    <row r="363" spans="1:21" ht="15">
      <c r="A363" s="91">
        <v>1</v>
      </c>
      <c r="B363" s="91">
        <v>3063</v>
      </c>
      <c r="C363" s="93" t="s">
        <v>301</v>
      </c>
      <c r="D363" s="92">
        <v>41978</v>
      </c>
      <c r="E363" s="91" t="s">
        <v>614</v>
      </c>
      <c r="F363" s="91" t="s">
        <v>562</v>
      </c>
      <c r="G363" s="94">
        <v>1714.23</v>
      </c>
      <c r="H363" s="94">
        <v>0</v>
      </c>
      <c r="I363" s="94" t="s">
        <v>615</v>
      </c>
      <c r="J363" s="94">
        <v>0</v>
      </c>
      <c r="K363" s="94">
        <v>0</v>
      </c>
      <c r="L363" s="94">
        <v>0</v>
      </c>
      <c r="M363" s="94">
        <v>0</v>
      </c>
      <c r="N363" s="94">
        <v>0</v>
      </c>
      <c r="O363" s="94">
        <v>0</v>
      </c>
      <c r="P363" s="94">
        <v>0</v>
      </c>
      <c r="Q363" s="94">
        <v>0</v>
      </c>
      <c r="R363" s="94">
        <v>0</v>
      </c>
      <c r="S363" s="49">
        <f>SUM(G363:H363)</f>
        <v>1714.23</v>
      </c>
      <c r="T363" s="49">
        <f>SUM(J363:R363)</f>
        <v>0</v>
      </c>
      <c r="U363" s="47" t="str">
        <f>VLOOKUP(B363,'FOLHA RESUMIDA'!C:I,2,0)</f>
        <v>DEYBISON AFONSO PEREIRA</v>
      </c>
    </row>
    <row r="364" spans="1:21" ht="15">
      <c r="A364" s="91">
        <v>1</v>
      </c>
      <c r="B364" s="91">
        <v>3066</v>
      </c>
      <c r="C364" s="93" t="s">
        <v>302</v>
      </c>
      <c r="D364" s="92">
        <v>42009</v>
      </c>
      <c r="E364" s="91" t="s">
        <v>614</v>
      </c>
      <c r="F364" s="91" t="s">
        <v>493</v>
      </c>
      <c r="G364" s="94">
        <v>2982.55</v>
      </c>
      <c r="H364" s="94">
        <v>0</v>
      </c>
      <c r="I364" s="94" t="s">
        <v>615</v>
      </c>
      <c r="J364" s="94">
        <v>0</v>
      </c>
      <c r="K364" s="94">
        <v>0</v>
      </c>
      <c r="L364" s="94">
        <v>0</v>
      </c>
      <c r="M364" s="94">
        <v>0</v>
      </c>
      <c r="N364" s="94">
        <v>0</v>
      </c>
      <c r="O364" s="94">
        <v>0</v>
      </c>
      <c r="P364" s="94">
        <v>0</v>
      </c>
      <c r="Q364" s="94">
        <v>0</v>
      </c>
      <c r="R364" s="94">
        <v>0</v>
      </c>
      <c r="S364" s="49">
        <f>SUM(G364:H364)</f>
        <v>2982.55</v>
      </c>
      <c r="T364" s="49">
        <f>SUM(J364:R364)</f>
        <v>0</v>
      </c>
      <c r="U364" s="47" t="str">
        <f>VLOOKUP(B364,'FOLHA RESUMIDA'!C:I,2,0)</f>
        <v>GENIVAL F DA SILVA JUNIOR</v>
      </c>
    </row>
    <row r="365" spans="1:21" ht="15">
      <c r="A365" s="91">
        <v>1</v>
      </c>
      <c r="B365" s="91">
        <v>3067</v>
      </c>
      <c r="C365" s="93" t="s">
        <v>303</v>
      </c>
      <c r="D365" s="92">
        <v>42009</v>
      </c>
      <c r="E365" s="91" t="s">
        <v>614</v>
      </c>
      <c r="F365" s="91" t="s">
        <v>561</v>
      </c>
      <c r="G365" s="94">
        <v>1714.22</v>
      </c>
      <c r="H365" s="94">
        <v>0</v>
      </c>
      <c r="I365" s="94" t="s">
        <v>615</v>
      </c>
      <c r="J365" s="94">
        <v>822.38</v>
      </c>
      <c r="K365" s="94">
        <v>0</v>
      </c>
      <c r="L365" s="94">
        <v>0</v>
      </c>
      <c r="M365" s="94">
        <v>0</v>
      </c>
      <c r="N365" s="94">
        <v>0</v>
      </c>
      <c r="O365" s="94">
        <v>0</v>
      </c>
      <c r="P365" s="94">
        <v>0</v>
      </c>
      <c r="Q365" s="94">
        <v>0</v>
      </c>
      <c r="R365" s="94">
        <v>0</v>
      </c>
      <c r="S365" s="49">
        <f>SUM(G365:H365)</f>
        <v>1714.22</v>
      </c>
      <c r="T365" s="49">
        <f>SUM(J365:R365)</f>
        <v>822.38</v>
      </c>
      <c r="U365" s="47" t="str">
        <f>VLOOKUP(B365,'FOLHA RESUMIDA'!C:I,2,0)</f>
        <v>EMANUELA AMELIA DE A  AGUIAR</v>
      </c>
    </row>
    <row r="366" spans="1:21" ht="15">
      <c r="A366" s="91">
        <v>51</v>
      </c>
      <c r="B366" s="91">
        <v>3069</v>
      </c>
      <c r="C366" s="93" t="s">
        <v>400</v>
      </c>
      <c r="D366" s="92">
        <v>42009</v>
      </c>
      <c r="E366" s="91" t="s">
        <v>614</v>
      </c>
      <c r="F366" s="91" t="s">
        <v>562</v>
      </c>
      <c r="G366" s="94">
        <v>1714.22</v>
      </c>
      <c r="H366" s="94">
        <v>0</v>
      </c>
      <c r="I366" s="94" t="s">
        <v>615</v>
      </c>
      <c r="J366" s="94">
        <v>0</v>
      </c>
      <c r="K366" s="94">
        <v>0</v>
      </c>
      <c r="L366" s="94">
        <v>195.06</v>
      </c>
      <c r="M366" s="94">
        <v>0</v>
      </c>
      <c r="N366" s="94">
        <v>0</v>
      </c>
      <c r="O366" s="94">
        <v>0</v>
      </c>
      <c r="P366" s="94">
        <v>0</v>
      </c>
      <c r="Q366" s="94">
        <v>0</v>
      </c>
      <c r="R366" s="94">
        <v>0</v>
      </c>
      <c r="S366" s="49">
        <f>SUM(G366:H366)</f>
        <v>1714.22</v>
      </c>
      <c r="T366" s="49">
        <f>SUM(J366:R366)</f>
        <v>195.06</v>
      </c>
      <c r="U366" s="47" t="str">
        <f>VLOOKUP(B366,'FOLHA RESUMIDA'!C:I,2,0)</f>
        <v>ANDRE LUIS MOTA PIRES</v>
      </c>
    </row>
    <row r="367" spans="1:21" ht="15">
      <c r="A367" s="91">
        <v>1</v>
      </c>
      <c r="B367" s="91">
        <v>3080</v>
      </c>
      <c r="C367" s="93" t="s">
        <v>304</v>
      </c>
      <c r="D367" s="92">
        <v>42016</v>
      </c>
      <c r="E367" s="91" t="s">
        <v>614</v>
      </c>
      <c r="F367" s="91" t="s">
        <v>572</v>
      </c>
      <c r="G367" s="94">
        <v>2982.55</v>
      </c>
      <c r="H367" s="94">
        <v>0</v>
      </c>
      <c r="I367" s="94" t="s">
        <v>615</v>
      </c>
      <c r="J367" s="94">
        <v>0</v>
      </c>
      <c r="K367" s="94">
        <v>0</v>
      </c>
      <c r="L367" s="94">
        <v>0</v>
      </c>
      <c r="M367" s="94">
        <v>0</v>
      </c>
      <c r="N367" s="94">
        <v>0</v>
      </c>
      <c r="O367" s="94">
        <v>0</v>
      </c>
      <c r="P367" s="94">
        <v>0</v>
      </c>
      <c r="Q367" s="94">
        <v>0</v>
      </c>
      <c r="R367" s="94">
        <v>0</v>
      </c>
      <c r="S367" s="49">
        <f>SUM(G367:H367)</f>
        <v>2982.55</v>
      </c>
      <c r="T367" s="49">
        <f>SUM(J367:R367)</f>
        <v>0</v>
      </c>
      <c r="U367" s="47" t="str">
        <f>VLOOKUP(B367,'FOLHA RESUMIDA'!C:I,2,0)</f>
        <v>ALICE JULIANA X DE PONTES</v>
      </c>
    </row>
    <row r="368" spans="1:21" ht="15">
      <c r="A368" s="91">
        <v>1</v>
      </c>
      <c r="B368" s="91">
        <v>3084</v>
      </c>
      <c r="C368" s="93" t="s">
        <v>306</v>
      </c>
      <c r="D368" s="92">
        <v>42026</v>
      </c>
      <c r="E368" s="91" t="s">
        <v>614</v>
      </c>
      <c r="F368" s="91" t="s">
        <v>567</v>
      </c>
      <c r="G368" s="94">
        <v>1714.22</v>
      </c>
      <c r="H368" s="94">
        <v>0</v>
      </c>
      <c r="I368" s="94" t="s">
        <v>615</v>
      </c>
      <c r="J368" s="94">
        <v>0</v>
      </c>
      <c r="K368" s="94">
        <v>0</v>
      </c>
      <c r="L368" s="94">
        <v>0</v>
      </c>
      <c r="M368" s="94">
        <v>0</v>
      </c>
      <c r="N368" s="94">
        <v>0</v>
      </c>
      <c r="O368" s="94">
        <v>0</v>
      </c>
      <c r="P368" s="94">
        <v>0</v>
      </c>
      <c r="Q368" s="94">
        <v>0</v>
      </c>
      <c r="R368" s="94">
        <v>0</v>
      </c>
      <c r="S368" s="49">
        <f>SUM(G368:H368)</f>
        <v>1714.22</v>
      </c>
      <c r="T368" s="49">
        <f>SUM(J368:R368)</f>
        <v>0</v>
      </c>
      <c r="U368" s="47" t="str">
        <f>VLOOKUP(B368,'FOLHA RESUMIDA'!C:I,2,0)</f>
        <v>NATHALIA V DE A ITAPARICA</v>
      </c>
    </row>
    <row r="369" spans="1:21" ht="15">
      <c r="A369" s="91">
        <v>1</v>
      </c>
      <c r="B369" s="91">
        <v>3085</v>
      </c>
      <c r="C369" s="93" t="s">
        <v>307</v>
      </c>
      <c r="D369" s="92">
        <v>42026</v>
      </c>
      <c r="E369" s="91" t="s">
        <v>614</v>
      </c>
      <c r="F369" s="91" t="s">
        <v>567</v>
      </c>
      <c r="G369" s="94">
        <v>1714.22</v>
      </c>
      <c r="H369" s="94">
        <v>0</v>
      </c>
      <c r="I369" s="94" t="s">
        <v>615</v>
      </c>
      <c r="J369" s="94">
        <v>0</v>
      </c>
      <c r="K369" s="94">
        <v>0</v>
      </c>
      <c r="L369" s="94">
        <v>0</v>
      </c>
      <c r="M369" s="94">
        <v>0</v>
      </c>
      <c r="N369" s="94">
        <v>0</v>
      </c>
      <c r="O369" s="94">
        <v>0</v>
      </c>
      <c r="P369" s="94">
        <v>0</v>
      </c>
      <c r="Q369" s="94">
        <v>0</v>
      </c>
      <c r="R369" s="94">
        <v>0</v>
      </c>
      <c r="S369" s="49">
        <f>SUM(G369:H369)</f>
        <v>1714.22</v>
      </c>
      <c r="T369" s="49">
        <f>SUM(J369:R369)</f>
        <v>0</v>
      </c>
      <c r="U369" s="47" t="str">
        <f>VLOOKUP(B369,'FOLHA RESUMIDA'!C:I,2,0)</f>
        <v>IVO LOURENCO DA SILVA</v>
      </c>
    </row>
    <row r="370" spans="1:21" ht="15">
      <c r="A370" s="91">
        <v>1</v>
      </c>
      <c r="B370" s="91">
        <v>3086</v>
      </c>
      <c r="C370" s="93" t="s">
        <v>401</v>
      </c>
      <c r="D370" s="92">
        <v>42030</v>
      </c>
      <c r="E370" s="91" t="s">
        <v>614</v>
      </c>
      <c r="F370" s="91" t="s">
        <v>578</v>
      </c>
      <c r="G370" s="94">
        <v>3806.6</v>
      </c>
      <c r="H370" s="94">
        <v>0</v>
      </c>
      <c r="I370" s="94" t="s">
        <v>615</v>
      </c>
      <c r="J370" s="94">
        <v>0</v>
      </c>
      <c r="K370" s="94">
        <v>0</v>
      </c>
      <c r="L370" s="94">
        <v>0</v>
      </c>
      <c r="M370" s="94">
        <v>0</v>
      </c>
      <c r="N370" s="94">
        <v>0</v>
      </c>
      <c r="O370" s="94">
        <v>0</v>
      </c>
      <c r="P370" s="94">
        <v>0</v>
      </c>
      <c r="Q370" s="94">
        <v>0</v>
      </c>
      <c r="R370" s="94">
        <v>0</v>
      </c>
      <c r="S370" s="49">
        <f>SUM(G370:H370)</f>
        <v>3806.6</v>
      </c>
      <c r="T370" s="49">
        <f>SUM(J370:R370)</f>
        <v>0</v>
      </c>
      <c r="U370" s="47" t="str">
        <f>VLOOKUP(B370,'FOLHA RESUMIDA'!C:I,2,0)</f>
        <v>DIMAS CARDOSO CAMPOS</v>
      </c>
    </row>
    <row r="371" spans="1:21" ht="15">
      <c r="A371" s="91">
        <v>1</v>
      </c>
      <c r="B371" s="91">
        <v>3112</v>
      </c>
      <c r="C371" s="93" t="s">
        <v>309</v>
      </c>
      <c r="D371" s="92">
        <v>42065</v>
      </c>
      <c r="E371" s="91" t="s">
        <v>614</v>
      </c>
      <c r="F371" s="91" t="s">
        <v>564</v>
      </c>
      <c r="G371" s="94">
        <v>1714.22</v>
      </c>
      <c r="H371" s="94">
        <v>0</v>
      </c>
      <c r="I371" s="94" t="s">
        <v>615</v>
      </c>
      <c r="J371" s="94">
        <v>822.38</v>
      </c>
      <c r="K371" s="94">
        <v>0</v>
      </c>
      <c r="L371" s="94">
        <v>0</v>
      </c>
      <c r="M371" s="94">
        <v>0</v>
      </c>
      <c r="N371" s="94">
        <v>0</v>
      </c>
      <c r="O371" s="94">
        <v>0</v>
      </c>
      <c r="P371" s="94">
        <v>0</v>
      </c>
      <c r="Q371" s="94">
        <v>0</v>
      </c>
      <c r="R371" s="94">
        <v>0</v>
      </c>
      <c r="S371" s="49">
        <f>SUM(G371:H371)</f>
        <v>1714.22</v>
      </c>
      <c r="T371" s="49">
        <f>SUM(J371:R371)</f>
        <v>822.38</v>
      </c>
      <c r="U371" s="47" t="str">
        <f>VLOOKUP(B371,'FOLHA RESUMIDA'!C:I,2,0)</f>
        <v>DIEGO SCHMITH OLIVEIRA DE LIMA</v>
      </c>
    </row>
    <row r="372" spans="1:21" ht="15">
      <c r="A372" s="91">
        <v>1</v>
      </c>
      <c r="B372" s="91">
        <v>3113</v>
      </c>
      <c r="C372" s="93" t="s">
        <v>310</v>
      </c>
      <c r="D372" s="92">
        <v>42065</v>
      </c>
      <c r="E372" s="91" t="s">
        <v>614</v>
      </c>
      <c r="F372" s="91" t="s">
        <v>562</v>
      </c>
      <c r="G372" s="94">
        <v>1714.22</v>
      </c>
      <c r="H372" s="94">
        <v>0</v>
      </c>
      <c r="I372" s="94" t="s">
        <v>615</v>
      </c>
      <c r="J372" s="94">
        <v>0</v>
      </c>
      <c r="K372" s="94">
        <v>0</v>
      </c>
      <c r="L372" s="94">
        <v>0</v>
      </c>
      <c r="M372" s="94">
        <v>0</v>
      </c>
      <c r="N372" s="94">
        <v>0</v>
      </c>
      <c r="O372" s="94">
        <v>0</v>
      </c>
      <c r="P372" s="94">
        <v>0</v>
      </c>
      <c r="Q372" s="94">
        <v>0</v>
      </c>
      <c r="R372" s="94">
        <v>0</v>
      </c>
      <c r="S372" s="49">
        <f>SUM(G372:H372)</f>
        <v>1714.22</v>
      </c>
      <c r="T372" s="49">
        <f>SUM(J372:R372)</f>
        <v>0</v>
      </c>
      <c r="U372" s="47" t="str">
        <f>VLOOKUP(B372,'FOLHA RESUMIDA'!C:I,2,0)</f>
        <v>CYNTHIA MARIA REGIS SIQUEIRA</v>
      </c>
    </row>
    <row r="373" spans="1:21" ht="15">
      <c r="A373" s="91">
        <v>1</v>
      </c>
      <c r="B373" s="91">
        <v>3132</v>
      </c>
      <c r="C373" s="93" t="s">
        <v>311</v>
      </c>
      <c r="D373" s="92">
        <v>42100</v>
      </c>
      <c r="E373" s="91" t="s">
        <v>614</v>
      </c>
      <c r="F373" s="91" t="s">
        <v>561</v>
      </c>
      <c r="G373" s="94">
        <v>1714.22</v>
      </c>
      <c r="H373" s="94">
        <v>0</v>
      </c>
      <c r="I373" s="94" t="s">
        <v>615</v>
      </c>
      <c r="J373" s="94">
        <v>822.38</v>
      </c>
      <c r="K373" s="94">
        <v>0</v>
      </c>
      <c r="L373" s="94">
        <v>0</v>
      </c>
      <c r="M373" s="94">
        <v>0</v>
      </c>
      <c r="N373" s="94">
        <v>0</v>
      </c>
      <c r="O373" s="94">
        <v>0</v>
      </c>
      <c r="P373" s="94">
        <v>0</v>
      </c>
      <c r="Q373" s="94">
        <v>0</v>
      </c>
      <c r="R373" s="94">
        <v>0</v>
      </c>
      <c r="S373" s="49">
        <f>SUM(G373:H373)</f>
        <v>1714.22</v>
      </c>
      <c r="T373" s="49">
        <f>SUM(J373:R373)</f>
        <v>822.38</v>
      </c>
      <c r="U373" s="47" t="str">
        <f>VLOOKUP(B373,'FOLHA RESUMIDA'!C:I,2,0)</f>
        <v>TALITA ANDREIA MARTINS GONZAGA</v>
      </c>
    </row>
    <row r="374" spans="1:21" ht="15">
      <c r="A374" s="91">
        <v>1</v>
      </c>
      <c r="B374" s="91">
        <v>3134</v>
      </c>
      <c r="C374" s="93" t="s">
        <v>312</v>
      </c>
      <c r="D374" s="92">
        <v>42100</v>
      </c>
      <c r="E374" s="91" t="s">
        <v>614</v>
      </c>
      <c r="F374" s="91" t="s">
        <v>567</v>
      </c>
      <c r="G374" s="94">
        <v>1714.22</v>
      </c>
      <c r="H374" s="94">
        <v>0</v>
      </c>
      <c r="I374" s="94" t="s">
        <v>615</v>
      </c>
      <c r="J374" s="94">
        <v>0</v>
      </c>
      <c r="K374" s="94">
        <v>0</v>
      </c>
      <c r="L374" s="94">
        <v>0</v>
      </c>
      <c r="M374" s="94">
        <v>0</v>
      </c>
      <c r="N374" s="94">
        <v>0</v>
      </c>
      <c r="O374" s="94">
        <v>0</v>
      </c>
      <c r="P374" s="94">
        <v>0</v>
      </c>
      <c r="Q374" s="94">
        <v>0</v>
      </c>
      <c r="R374" s="94">
        <v>0</v>
      </c>
      <c r="S374" s="49">
        <f>SUM(G374:H374)</f>
        <v>1714.22</v>
      </c>
      <c r="T374" s="49">
        <f>SUM(J374:R374)</f>
        <v>0</v>
      </c>
      <c r="U374" s="47" t="str">
        <f>VLOOKUP(B374,'FOLHA RESUMIDA'!C:I,2,0)</f>
        <v>ESTEVAN DE ALMEIDA FALCAO</v>
      </c>
    </row>
    <row r="375" spans="1:21" ht="15">
      <c r="A375" s="91">
        <v>1</v>
      </c>
      <c r="B375" s="91">
        <v>3135</v>
      </c>
      <c r="C375" s="93" t="s">
        <v>313</v>
      </c>
      <c r="D375" s="92">
        <v>42107</v>
      </c>
      <c r="E375" s="91" t="s">
        <v>614</v>
      </c>
      <c r="F375" s="91" t="s">
        <v>492</v>
      </c>
      <c r="G375" s="94">
        <v>2982.55</v>
      </c>
      <c r="H375" s="94">
        <v>0</v>
      </c>
      <c r="I375" s="94" t="s">
        <v>615</v>
      </c>
      <c r="J375" s="94">
        <v>6657.79</v>
      </c>
      <c r="K375" s="94">
        <v>0</v>
      </c>
      <c r="L375" s="94">
        <v>0</v>
      </c>
      <c r="M375" s="94">
        <v>0</v>
      </c>
      <c r="N375" s="94">
        <v>0</v>
      </c>
      <c r="O375" s="94">
        <v>0</v>
      </c>
      <c r="P375" s="94">
        <v>0</v>
      </c>
      <c r="Q375" s="94">
        <v>0</v>
      </c>
      <c r="R375" s="94">
        <v>0</v>
      </c>
      <c r="S375" s="49">
        <f>SUM(G375:H375)</f>
        <v>2982.55</v>
      </c>
      <c r="T375" s="49">
        <f>SUM(J375:R375)</f>
        <v>6657.79</v>
      </c>
      <c r="U375" s="47" t="str">
        <f>VLOOKUP(B375,'FOLHA RESUMIDA'!C:I,2,0)</f>
        <v>RAFAEL DE MENEZES E S PIRES</v>
      </c>
    </row>
    <row r="376" spans="1:21" ht="15">
      <c r="A376" s="91">
        <v>1</v>
      </c>
      <c r="B376" s="91">
        <v>3136</v>
      </c>
      <c r="C376" s="93" t="s">
        <v>314</v>
      </c>
      <c r="D376" s="92">
        <v>42107</v>
      </c>
      <c r="E376" s="91" t="s">
        <v>614</v>
      </c>
      <c r="F376" s="91" t="s">
        <v>566</v>
      </c>
      <c r="G376" s="94">
        <v>1714.22</v>
      </c>
      <c r="H376" s="94">
        <v>0</v>
      </c>
      <c r="I376" s="94" t="s">
        <v>615</v>
      </c>
      <c r="J376" s="94">
        <v>1284.97</v>
      </c>
      <c r="K376" s="94">
        <v>0</v>
      </c>
      <c r="L376" s="94">
        <v>0</v>
      </c>
      <c r="M376" s="94">
        <v>0</v>
      </c>
      <c r="N376" s="94">
        <v>0</v>
      </c>
      <c r="O376" s="94">
        <v>0</v>
      </c>
      <c r="P376" s="94">
        <v>0</v>
      </c>
      <c r="Q376" s="94">
        <v>0</v>
      </c>
      <c r="R376" s="94">
        <v>0</v>
      </c>
      <c r="S376" s="49">
        <f>SUM(G376:H376)</f>
        <v>1714.22</v>
      </c>
      <c r="T376" s="49">
        <f>SUM(J376:R376)</f>
        <v>1284.97</v>
      </c>
      <c r="U376" s="47" t="str">
        <f>VLOOKUP(B376,'FOLHA RESUMIDA'!C:I,2,0)</f>
        <v>ALEXANDER BEZERRA</v>
      </c>
    </row>
    <row r="377" spans="1:21" ht="15">
      <c r="A377" s="91">
        <v>1</v>
      </c>
      <c r="B377" s="91">
        <v>3138</v>
      </c>
      <c r="C377" s="93" t="s">
        <v>315</v>
      </c>
      <c r="D377" s="92">
        <v>42107</v>
      </c>
      <c r="E377" s="91" t="s">
        <v>614</v>
      </c>
      <c r="F377" s="91" t="s">
        <v>567</v>
      </c>
      <c r="G377" s="94">
        <v>1714.22</v>
      </c>
      <c r="H377" s="94">
        <v>0</v>
      </c>
      <c r="I377" s="94" t="s">
        <v>615</v>
      </c>
      <c r="J377" s="94">
        <v>822.38</v>
      </c>
      <c r="K377" s="94">
        <v>0</v>
      </c>
      <c r="L377" s="94">
        <v>0</v>
      </c>
      <c r="M377" s="94">
        <v>0</v>
      </c>
      <c r="N377" s="94">
        <v>0</v>
      </c>
      <c r="O377" s="94">
        <v>0</v>
      </c>
      <c r="P377" s="94">
        <v>0</v>
      </c>
      <c r="Q377" s="94">
        <v>0</v>
      </c>
      <c r="R377" s="94">
        <v>0</v>
      </c>
      <c r="S377" s="49">
        <f>SUM(G377:H377)</f>
        <v>1714.22</v>
      </c>
      <c r="T377" s="49">
        <f>SUM(J377:R377)</f>
        <v>822.38</v>
      </c>
      <c r="U377" s="47" t="str">
        <f>VLOOKUP(B377,'FOLHA RESUMIDA'!C:I,2,0)</f>
        <v>MANUELA SILVA DE LIMA B DA PAZ</v>
      </c>
    </row>
    <row r="378" spans="1:21" ht="15">
      <c r="A378" s="91">
        <v>1</v>
      </c>
      <c r="B378" s="91">
        <v>3139</v>
      </c>
      <c r="C378" s="93" t="s">
        <v>316</v>
      </c>
      <c r="D378" s="92">
        <v>42107</v>
      </c>
      <c r="E378" s="91" t="s">
        <v>614</v>
      </c>
      <c r="F378" s="91" t="s">
        <v>567</v>
      </c>
      <c r="G378" s="94">
        <v>1714.22</v>
      </c>
      <c r="H378" s="94">
        <v>0</v>
      </c>
      <c r="I378" s="94" t="s">
        <v>615</v>
      </c>
      <c r="J378" s="94">
        <v>0</v>
      </c>
      <c r="K378" s="94">
        <v>0</v>
      </c>
      <c r="L378" s="94">
        <v>0</v>
      </c>
      <c r="M378" s="94">
        <v>0</v>
      </c>
      <c r="N378" s="94">
        <v>0</v>
      </c>
      <c r="O378" s="94">
        <v>0</v>
      </c>
      <c r="P378" s="94">
        <v>0</v>
      </c>
      <c r="Q378" s="94">
        <v>0</v>
      </c>
      <c r="R378" s="94">
        <v>0</v>
      </c>
      <c r="S378" s="49">
        <f>SUM(G378:H378)</f>
        <v>1714.22</v>
      </c>
      <c r="T378" s="49">
        <f>SUM(J378:R378)</f>
        <v>0</v>
      </c>
      <c r="U378" s="47" t="str">
        <f>VLOOKUP(B378,'FOLHA RESUMIDA'!C:I,2,0)</f>
        <v>JOAO ROBERTO  MACHADO ARAUJO</v>
      </c>
    </row>
    <row r="379" spans="1:21" ht="15">
      <c r="A379" s="91">
        <v>1</v>
      </c>
      <c r="B379" s="91">
        <v>3141</v>
      </c>
      <c r="C379" s="93" t="s">
        <v>317</v>
      </c>
      <c r="D379" s="92">
        <v>42110</v>
      </c>
      <c r="E379" s="91" t="s">
        <v>614</v>
      </c>
      <c r="F379" s="91" t="s">
        <v>561</v>
      </c>
      <c r="G379" s="94">
        <v>1714.22</v>
      </c>
      <c r="H379" s="94">
        <v>0</v>
      </c>
      <c r="I379" s="94" t="s">
        <v>615</v>
      </c>
      <c r="J379" s="94">
        <v>0</v>
      </c>
      <c r="K379" s="94">
        <v>0</v>
      </c>
      <c r="L379" s="94">
        <v>0</v>
      </c>
      <c r="M379" s="94">
        <v>0</v>
      </c>
      <c r="N379" s="94">
        <v>0</v>
      </c>
      <c r="O379" s="94">
        <v>0</v>
      </c>
      <c r="P379" s="94">
        <v>0</v>
      </c>
      <c r="Q379" s="94">
        <v>0</v>
      </c>
      <c r="R379" s="94">
        <v>0</v>
      </c>
      <c r="S379" s="49">
        <f>SUM(G379:H379)</f>
        <v>1714.22</v>
      </c>
      <c r="T379" s="49">
        <f>SUM(J379:R379)</f>
        <v>0</v>
      </c>
      <c r="U379" s="47" t="str">
        <f>VLOOKUP(B379,'FOLHA RESUMIDA'!C:I,2,0)</f>
        <v>LIVIA QUEIROZ DE OLIVEIRA</v>
      </c>
    </row>
    <row r="380" spans="1:21" ht="15">
      <c r="A380" s="91">
        <v>1</v>
      </c>
      <c r="B380" s="91">
        <v>3147</v>
      </c>
      <c r="C380" s="93" t="s">
        <v>318</v>
      </c>
      <c r="D380" s="92">
        <v>42128</v>
      </c>
      <c r="E380" s="91" t="s">
        <v>614</v>
      </c>
      <c r="F380" s="91" t="s">
        <v>485</v>
      </c>
      <c r="G380" s="94">
        <v>1169.46</v>
      </c>
      <c r="H380" s="94">
        <v>0</v>
      </c>
      <c r="I380" s="94" t="s">
        <v>615</v>
      </c>
      <c r="J380" s="94">
        <v>0</v>
      </c>
      <c r="K380" s="94">
        <v>0</v>
      </c>
      <c r="L380" s="94">
        <v>0</v>
      </c>
      <c r="M380" s="94">
        <v>0</v>
      </c>
      <c r="N380" s="94">
        <v>0</v>
      </c>
      <c r="O380" s="94">
        <v>0</v>
      </c>
      <c r="P380" s="94">
        <v>0</v>
      </c>
      <c r="Q380" s="94">
        <v>0</v>
      </c>
      <c r="R380" s="94">
        <v>0</v>
      </c>
      <c r="S380" s="49">
        <f>SUM(G380:H380)</f>
        <v>1169.46</v>
      </c>
      <c r="T380" s="49">
        <f>SUM(J380:R380)</f>
        <v>0</v>
      </c>
      <c r="U380" s="47" t="str">
        <f>VLOOKUP(B380,'FOLHA RESUMIDA'!C:I,2,0)</f>
        <v>ALZENIRA PEREIRA DA SILVA</v>
      </c>
    </row>
    <row r="381" spans="1:21" ht="15">
      <c r="A381" s="91">
        <v>1</v>
      </c>
      <c r="B381" s="91">
        <v>3152</v>
      </c>
      <c r="C381" s="93" t="s">
        <v>319</v>
      </c>
      <c r="D381" s="92">
        <v>42128</v>
      </c>
      <c r="E381" s="91" t="s">
        <v>614</v>
      </c>
      <c r="F381" s="91" t="s">
        <v>485</v>
      </c>
      <c r="G381" s="94">
        <v>1169.46</v>
      </c>
      <c r="H381" s="94">
        <v>0</v>
      </c>
      <c r="I381" s="94" t="s">
        <v>615</v>
      </c>
      <c r="J381" s="94">
        <v>0</v>
      </c>
      <c r="K381" s="94">
        <v>0</v>
      </c>
      <c r="L381" s="94">
        <v>0</v>
      </c>
      <c r="M381" s="94">
        <v>0</v>
      </c>
      <c r="N381" s="94">
        <v>0</v>
      </c>
      <c r="O381" s="94">
        <v>0</v>
      </c>
      <c r="P381" s="94">
        <v>0</v>
      </c>
      <c r="Q381" s="94">
        <v>0</v>
      </c>
      <c r="R381" s="94">
        <v>0</v>
      </c>
      <c r="S381" s="49">
        <f>SUM(G381:H381)</f>
        <v>1169.46</v>
      </c>
      <c r="T381" s="49">
        <f>SUM(J381:R381)</f>
        <v>0</v>
      </c>
      <c r="U381" s="47" t="str">
        <f>VLOOKUP(B381,'FOLHA RESUMIDA'!C:I,2,0)</f>
        <v>DANIEL CIRILO DOS SANTOS</v>
      </c>
    </row>
    <row r="382" spans="1:21" ht="15">
      <c r="A382" s="91">
        <v>1</v>
      </c>
      <c r="B382" s="91">
        <v>3154</v>
      </c>
      <c r="C382" s="93" t="s">
        <v>320</v>
      </c>
      <c r="D382" s="92">
        <v>42128</v>
      </c>
      <c r="E382" s="91" t="s">
        <v>614</v>
      </c>
      <c r="F382" s="91" t="s">
        <v>485</v>
      </c>
      <c r="G382" s="94">
        <v>1169.46</v>
      </c>
      <c r="H382" s="94">
        <v>0</v>
      </c>
      <c r="I382" s="94" t="s">
        <v>615</v>
      </c>
      <c r="J382" s="94">
        <v>0</v>
      </c>
      <c r="K382" s="94">
        <v>0</v>
      </c>
      <c r="L382" s="94">
        <v>0</v>
      </c>
      <c r="M382" s="94">
        <v>1450</v>
      </c>
      <c r="N382" s="94">
        <v>0</v>
      </c>
      <c r="O382" s="94">
        <v>0</v>
      </c>
      <c r="P382" s="94">
        <v>0</v>
      </c>
      <c r="Q382" s="94">
        <v>0</v>
      </c>
      <c r="R382" s="94">
        <v>0</v>
      </c>
      <c r="S382" s="49">
        <f>SUM(G382:H382)</f>
        <v>1169.46</v>
      </c>
      <c r="T382" s="49">
        <f>SUM(J382:R382)</f>
        <v>1450</v>
      </c>
      <c r="U382" s="47" t="str">
        <f>VLOOKUP(B382,'FOLHA RESUMIDA'!C:I,2,0)</f>
        <v>DANIELLE D O A DE MIRANDA</v>
      </c>
    </row>
    <row r="383" spans="1:21" ht="15">
      <c r="A383" s="91">
        <v>1</v>
      </c>
      <c r="B383" s="91">
        <v>3155</v>
      </c>
      <c r="C383" s="93" t="s">
        <v>321</v>
      </c>
      <c r="D383" s="92">
        <v>42128</v>
      </c>
      <c r="E383" s="91" t="s">
        <v>614</v>
      </c>
      <c r="F383" s="91" t="s">
        <v>577</v>
      </c>
      <c r="G383" s="94">
        <v>5191.91</v>
      </c>
      <c r="H383" s="94">
        <v>0</v>
      </c>
      <c r="I383" s="94" t="s">
        <v>615</v>
      </c>
      <c r="J383" s="94">
        <v>0</v>
      </c>
      <c r="K383" s="94">
        <v>0</v>
      </c>
      <c r="L383" s="94">
        <v>0</v>
      </c>
      <c r="M383" s="94">
        <v>0</v>
      </c>
      <c r="N383" s="94">
        <v>0</v>
      </c>
      <c r="O383" s="94">
        <v>0</v>
      </c>
      <c r="P383" s="94">
        <v>0</v>
      </c>
      <c r="Q383" s="94">
        <v>0</v>
      </c>
      <c r="R383" s="94">
        <v>0</v>
      </c>
      <c r="S383" s="49">
        <f>SUM(G383:H383)</f>
        <v>5191.91</v>
      </c>
      <c r="T383" s="49">
        <f>SUM(J383:R383)</f>
        <v>0</v>
      </c>
      <c r="U383" s="47" t="str">
        <f>VLOOKUP(B383,'FOLHA RESUMIDA'!C:I,2,0)</f>
        <v>DANIELLY R C DE LIRA</v>
      </c>
    </row>
    <row r="384" spans="1:21" ht="15">
      <c r="A384" s="91">
        <v>1</v>
      </c>
      <c r="B384" s="91">
        <v>3156</v>
      </c>
      <c r="C384" s="93" t="s">
        <v>322</v>
      </c>
      <c r="D384" s="92">
        <v>42128</v>
      </c>
      <c r="E384" s="91" t="s">
        <v>614</v>
      </c>
      <c r="F384" s="91" t="s">
        <v>485</v>
      </c>
      <c r="G384" s="94">
        <v>1169.46</v>
      </c>
      <c r="H384" s="94">
        <v>0</v>
      </c>
      <c r="I384" s="94" t="s">
        <v>615</v>
      </c>
      <c r="J384" s="94">
        <v>0</v>
      </c>
      <c r="K384" s="94">
        <v>0</v>
      </c>
      <c r="L384" s="94">
        <v>0</v>
      </c>
      <c r="M384" s="94">
        <v>0</v>
      </c>
      <c r="N384" s="94">
        <v>0</v>
      </c>
      <c r="O384" s="94">
        <v>0</v>
      </c>
      <c r="P384" s="94">
        <v>0</v>
      </c>
      <c r="Q384" s="94">
        <v>0</v>
      </c>
      <c r="R384" s="94">
        <v>0</v>
      </c>
      <c r="S384" s="49">
        <f>SUM(G384:H384)</f>
        <v>1169.46</v>
      </c>
      <c r="T384" s="49">
        <f>SUM(J384:R384)</f>
        <v>0</v>
      </c>
      <c r="U384" s="47" t="str">
        <f>VLOOKUP(B384,'FOLHA RESUMIDA'!C:I,2,0)</f>
        <v>GILVANEIDE LAURENTINO MARTINS</v>
      </c>
    </row>
    <row r="385" spans="1:21" ht="15">
      <c r="A385" s="91">
        <v>1</v>
      </c>
      <c r="B385" s="91">
        <v>3160</v>
      </c>
      <c r="C385" s="93" t="s">
        <v>324</v>
      </c>
      <c r="D385" s="92">
        <v>42128</v>
      </c>
      <c r="E385" s="91" t="s">
        <v>614</v>
      </c>
      <c r="F385" s="91" t="s">
        <v>567</v>
      </c>
      <c r="G385" s="94">
        <v>1714.22</v>
      </c>
      <c r="H385" s="94">
        <v>0</v>
      </c>
      <c r="I385" s="94" t="s">
        <v>615</v>
      </c>
      <c r="J385" s="94">
        <v>0</v>
      </c>
      <c r="K385" s="94">
        <v>0</v>
      </c>
      <c r="L385" s="94">
        <v>0</v>
      </c>
      <c r="M385" s="94">
        <v>0</v>
      </c>
      <c r="N385" s="94">
        <v>0</v>
      </c>
      <c r="O385" s="94">
        <v>0</v>
      </c>
      <c r="P385" s="94">
        <v>0</v>
      </c>
      <c r="Q385" s="94">
        <v>0</v>
      </c>
      <c r="R385" s="94">
        <v>0</v>
      </c>
      <c r="S385" s="49">
        <f>SUM(G385:H385)</f>
        <v>1714.22</v>
      </c>
      <c r="T385" s="49">
        <f>SUM(J385:R385)</f>
        <v>0</v>
      </c>
      <c r="U385" s="47" t="str">
        <f>VLOOKUP(B385,'FOLHA RESUMIDA'!C:I,2,0)</f>
        <v>LUCIANNA NUNES LIRA</v>
      </c>
    </row>
    <row r="386" spans="1:21" ht="15">
      <c r="A386" s="91">
        <v>1</v>
      </c>
      <c r="B386" s="91">
        <v>3164</v>
      </c>
      <c r="C386" s="93" t="s">
        <v>325</v>
      </c>
      <c r="D386" s="92">
        <v>42128</v>
      </c>
      <c r="E386" s="91" t="s">
        <v>614</v>
      </c>
      <c r="F386" s="91" t="s">
        <v>567</v>
      </c>
      <c r="G386" s="94">
        <v>1714.22</v>
      </c>
      <c r="H386" s="94">
        <v>0</v>
      </c>
      <c r="I386" s="94" t="s">
        <v>615</v>
      </c>
      <c r="J386" s="94">
        <v>0</v>
      </c>
      <c r="K386" s="94">
        <v>0</v>
      </c>
      <c r="L386" s="94">
        <v>0</v>
      </c>
      <c r="M386" s="94">
        <v>0</v>
      </c>
      <c r="N386" s="94">
        <v>0</v>
      </c>
      <c r="O386" s="94">
        <v>0</v>
      </c>
      <c r="P386" s="94">
        <v>0</v>
      </c>
      <c r="Q386" s="94">
        <v>0</v>
      </c>
      <c r="R386" s="94">
        <v>0</v>
      </c>
      <c r="S386" s="49">
        <f>SUM(G386:H386)</f>
        <v>1714.22</v>
      </c>
      <c r="T386" s="49">
        <f>SUM(J386:R386)</f>
        <v>0</v>
      </c>
      <c r="U386" s="47" t="str">
        <f>VLOOKUP(B386,'FOLHA RESUMIDA'!C:I,2,0)</f>
        <v>MONIQUE FERRAZ PEREIRA</v>
      </c>
    </row>
    <row r="387" spans="1:21" ht="15">
      <c r="A387" s="91">
        <v>1</v>
      </c>
      <c r="B387" s="91">
        <v>3165</v>
      </c>
      <c r="C387" s="93" t="s">
        <v>326</v>
      </c>
      <c r="D387" s="92">
        <v>42128</v>
      </c>
      <c r="E387" s="91" t="s">
        <v>614</v>
      </c>
      <c r="F387" s="91" t="s">
        <v>567</v>
      </c>
      <c r="G387" s="94">
        <v>1714.22</v>
      </c>
      <c r="H387" s="94">
        <v>0</v>
      </c>
      <c r="I387" s="94" t="s">
        <v>615</v>
      </c>
      <c r="J387" s="94">
        <v>0</v>
      </c>
      <c r="K387" s="94">
        <v>0</v>
      </c>
      <c r="L387" s="94">
        <v>0</v>
      </c>
      <c r="M387" s="94">
        <v>0</v>
      </c>
      <c r="N387" s="94">
        <v>0</v>
      </c>
      <c r="O387" s="94">
        <v>0</v>
      </c>
      <c r="P387" s="94">
        <v>0</v>
      </c>
      <c r="Q387" s="94">
        <v>0</v>
      </c>
      <c r="R387" s="94">
        <v>0</v>
      </c>
      <c r="S387" s="49">
        <f>SUM(G387:H387)</f>
        <v>1714.22</v>
      </c>
      <c r="T387" s="49">
        <f>SUM(J387:R387)</f>
        <v>0</v>
      </c>
      <c r="U387" s="47" t="str">
        <f>VLOOKUP(B387,'FOLHA RESUMIDA'!C:I,2,0)</f>
        <v>PATRICIA SERPA PEIXOTO</v>
      </c>
    </row>
    <row r="388" spans="1:21" ht="15">
      <c r="A388" s="91">
        <v>1</v>
      </c>
      <c r="B388" s="91">
        <v>3167</v>
      </c>
      <c r="C388" s="93" t="s">
        <v>327</v>
      </c>
      <c r="D388" s="92">
        <v>42128</v>
      </c>
      <c r="E388" s="91" t="s">
        <v>614</v>
      </c>
      <c r="F388" s="91" t="s">
        <v>494</v>
      </c>
      <c r="G388" s="94">
        <v>5191.91</v>
      </c>
      <c r="H388" s="94">
        <v>0</v>
      </c>
      <c r="I388" s="94" t="s">
        <v>615</v>
      </c>
      <c r="J388" s="94">
        <v>2312.9499999999998</v>
      </c>
      <c r="K388" s="94">
        <v>0</v>
      </c>
      <c r="L388" s="94">
        <v>0</v>
      </c>
      <c r="M388" s="94">
        <v>0</v>
      </c>
      <c r="N388" s="94">
        <v>0</v>
      </c>
      <c r="O388" s="94">
        <v>0</v>
      </c>
      <c r="P388" s="94">
        <v>0</v>
      </c>
      <c r="Q388" s="94">
        <v>0</v>
      </c>
      <c r="R388" s="94">
        <v>0</v>
      </c>
      <c r="S388" s="49">
        <f>SUM(G388:H388)</f>
        <v>5191.91</v>
      </c>
      <c r="T388" s="49">
        <f>SUM(J388:R388)</f>
        <v>2312.9499999999998</v>
      </c>
      <c r="U388" s="47" t="str">
        <f>VLOOKUP(B388,'FOLHA RESUMIDA'!C:I,2,0)</f>
        <v>POLYANA BEZERRA SOUTO SANTOS</v>
      </c>
    </row>
    <row r="389" spans="1:21" ht="15">
      <c r="A389" s="91">
        <v>1</v>
      </c>
      <c r="B389" s="91">
        <v>3169</v>
      </c>
      <c r="C389" s="93" t="s">
        <v>328</v>
      </c>
      <c r="D389" s="92">
        <v>42128</v>
      </c>
      <c r="E389" s="91" t="s">
        <v>614</v>
      </c>
      <c r="F389" s="91" t="s">
        <v>485</v>
      </c>
      <c r="G389" s="94">
        <v>1169.46</v>
      </c>
      <c r="H389" s="94">
        <v>0</v>
      </c>
      <c r="I389" s="94" t="s">
        <v>615</v>
      </c>
      <c r="J389" s="94">
        <v>0</v>
      </c>
      <c r="K389" s="94">
        <v>0</v>
      </c>
      <c r="L389" s="94">
        <v>0</v>
      </c>
      <c r="M389" s="94">
        <v>0</v>
      </c>
      <c r="N389" s="94">
        <v>0</v>
      </c>
      <c r="O389" s="94">
        <v>0</v>
      </c>
      <c r="P389" s="94">
        <v>0</v>
      </c>
      <c r="Q389" s="94">
        <v>0</v>
      </c>
      <c r="R389" s="94">
        <v>0</v>
      </c>
      <c r="S389" s="49">
        <f>SUM(G389:H389)</f>
        <v>1169.46</v>
      </c>
      <c r="T389" s="49">
        <f>SUM(J389:R389)</f>
        <v>0</v>
      </c>
      <c r="U389" s="47" t="str">
        <f>VLOOKUP(B389,'FOLHA RESUMIDA'!C:I,2,0)</f>
        <v>RENATA BEZERRA DA SILVA</v>
      </c>
    </row>
    <row r="390" spans="1:21" ht="15">
      <c r="A390" s="91">
        <v>1</v>
      </c>
      <c r="B390" s="91">
        <v>3171</v>
      </c>
      <c r="C390" s="93" t="s">
        <v>329</v>
      </c>
      <c r="D390" s="92">
        <v>42128</v>
      </c>
      <c r="E390" s="91" t="s">
        <v>614</v>
      </c>
      <c r="F390" s="91" t="s">
        <v>567</v>
      </c>
      <c r="G390" s="94">
        <v>1714.22</v>
      </c>
      <c r="H390" s="94">
        <v>0</v>
      </c>
      <c r="I390" s="94" t="s">
        <v>615</v>
      </c>
      <c r="J390" s="94">
        <v>0</v>
      </c>
      <c r="K390" s="94">
        <v>0</v>
      </c>
      <c r="L390" s="94">
        <v>0</v>
      </c>
      <c r="M390" s="94">
        <v>0</v>
      </c>
      <c r="N390" s="94">
        <v>0</v>
      </c>
      <c r="O390" s="94">
        <v>0</v>
      </c>
      <c r="P390" s="94">
        <v>0</v>
      </c>
      <c r="Q390" s="94">
        <v>0</v>
      </c>
      <c r="R390" s="94">
        <v>0</v>
      </c>
      <c r="S390" s="49">
        <f>SUM(G390:H390)</f>
        <v>1714.22</v>
      </c>
      <c r="T390" s="49">
        <f>SUM(J390:R390)</f>
        <v>0</v>
      </c>
      <c r="U390" s="47" t="str">
        <f>VLOOKUP(B390,'FOLHA RESUMIDA'!C:I,2,0)</f>
        <v>ROSY KELLY LIMA DA S PIMENTEL</v>
      </c>
    </row>
    <row r="391" spans="1:21" ht="15">
      <c r="A391" s="91">
        <v>1</v>
      </c>
      <c r="B391" s="91">
        <v>3172</v>
      </c>
      <c r="C391" s="93" t="s">
        <v>330</v>
      </c>
      <c r="D391" s="92">
        <v>42128</v>
      </c>
      <c r="E391" s="91" t="s">
        <v>614</v>
      </c>
      <c r="F391" s="91" t="s">
        <v>485</v>
      </c>
      <c r="G391" s="94">
        <v>1169.46</v>
      </c>
      <c r="H391" s="94">
        <v>0</v>
      </c>
      <c r="I391" s="94" t="s">
        <v>615</v>
      </c>
      <c r="J391" s="94">
        <v>0</v>
      </c>
      <c r="K391" s="94">
        <v>0</v>
      </c>
      <c r="L391" s="94">
        <v>0</v>
      </c>
      <c r="M391" s="94">
        <v>0</v>
      </c>
      <c r="N391" s="94">
        <v>0</v>
      </c>
      <c r="O391" s="94">
        <v>0</v>
      </c>
      <c r="P391" s="94">
        <v>0</v>
      </c>
      <c r="Q391" s="94">
        <v>0</v>
      </c>
      <c r="R391" s="94">
        <v>0</v>
      </c>
      <c r="S391" s="49">
        <f>SUM(G391:H391)</f>
        <v>1169.46</v>
      </c>
      <c r="T391" s="49">
        <f>SUM(J391:R391)</f>
        <v>0</v>
      </c>
      <c r="U391" s="47" t="str">
        <f>VLOOKUP(B391,'FOLHA RESUMIDA'!C:I,2,0)</f>
        <v>SAVIO BARCELOS DE MELO</v>
      </c>
    </row>
    <row r="392" spans="1:21" ht="15">
      <c r="A392" s="91">
        <v>1</v>
      </c>
      <c r="B392" s="91">
        <v>3175</v>
      </c>
      <c r="C392" s="93" t="s">
        <v>331</v>
      </c>
      <c r="D392" s="92">
        <v>42128</v>
      </c>
      <c r="E392" s="91" t="s">
        <v>614</v>
      </c>
      <c r="F392" s="91" t="s">
        <v>494</v>
      </c>
      <c r="G392" s="94">
        <v>5191.91</v>
      </c>
      <c r="H392" s="94">
        <v>0</v>
      </c>
      <c r="I392" s="94" t="s">
        <v>615</v>
      </c>
      <c r="J392" s="94">
        <v>2312.9499999999998</v>
      </c>
      <c r="K392" s="94">
        <v>0</v>
      </c>
      <c r="L392" s="94">
        <v>0</v>
      </c>
      <c r="M392" s="94">
        <v>0</v>
      </c>
      <c r="N392" s="94">
        <v>0</v>
      </c>
      <c r="O392" s="94">
        <v>0</v>
      </c>
      <c r="P392" s="94">
        <v>0</v>
      </c>
      <c r="Q392" s="94">
        <v>0</v>
      </c>
      <c r="R392" s="94">
        <v>0</v>
      </c>
      <c r="S392" s="49">
        <f>SUM(G392:H392)</f>
        <v>5191.91</v>
      </c>
      <c r="T392" s="49">
        <f>SUM(J392:R392)</f>
        <v>2312.9499999999998</v>
      </c>
      <c r="U392" s="47" t="str">
        <f>VLOOKUP(B392,'FOLHA RESUMIDA'!C:I,2,0)</f>
        <v>VIVIANE SOARES DE JESUS</v>
      </c>
    </row>
    <row r="393" spans="1:21" ht="15">
      <c r="A393" s="91">
        <v>1</v>
      </c>
      <c r="B393" s="91">
        <v>3177</v>
      </c>
      <c r="C393" s="93" t="s">
        <v>332</v>
      </c>
      <c r="D393" s="92">
        <v>42135</v>
      </c>
      <c r="E393" s="91" t="s">
        <v>614</v>
      </c>
      <c r="F393" s="91" t="s">
        <v>577</v>
      </c>
      <c r="G393" s="94">
        <v>5191.91</v>
      </c>
      <c r="H393" s="94">
        <v>0</v>
      </c>
      <c r="I393" s="94" t="s">
        <v>615</v>
      </c>
      <c r="J393" s="94">
        <v>2312.9499999999998</v>
      </c>
      <c r="K393" s="94">
        <v>0</v>
      </c>
      <c r="L393" s="94">
        <v>0</v>
      </c>
      <c r="M393" s="94">
        <v>0</v>
      </c>
      <c r="N393" s="94">
        <v>0</v>
      </c>
      <c r="O393" s="94">
        <v>0</v>
      </c>
      <c r="P393" s="94">
        <v>0</v>
      </c>
      <c r="Q393" s="94">
        <v>0</v>
      </c>
      <c r="R393" s="94">
        <v>0</v>
      </c>
      <c r="S393" s="49">
        <f>SUM(G393:H393)</f>
        <v>5191.91</v>
      </c>
      <c r="T393" s="49">
        <f>SUM(J393:R393)</f>
        <v>2312.9499999999998</v>
      </c>
      <c r="U393" s="47" t="str">
        <f>VLOOKUP(B393,'FOLHA RESUMIDA'!C:I,2,0)</f>
        <v>DEMOSTENES FIGUEIREDO DE SOUSA</v>
      </c>
    </row>
    <row r="394" spans="1:21" ht="15">
      <c r="A394" s="91">
        <v>1</v>
      </c>
      <c r="B394" s="91">
        <v>3178</v>
      </c>
      <c r="C394" s="93" t="s">
        <v>333</v>
      </c>
      <c r="D394" s="92">
        <v>42142</v>
      </c>
      <c r="E394" s="91" t="s">
        <v>614</v>
      </c>
      <c r="F394" s="91" t="s">
        <v>577</v>
      </c>
      <c r="G394" s="94">
        <v>5191.91</v>
      </c>
      <c r="H394" s="94">
        <v>0</v>
      </c>
      <c r="I394" s="94" t="s">
        <v>615</v>
      </c>
      <c r="J394" s="94">
        <v>2312.9499999999998</v>
      </c>
      <c r="K394" s="94">
        <v>0</v>
      </c>
      <c r="L394" s="94">
        <v>0</v>
      </c>
      <c r="M394" s="94">
        <v>0</v>
      </c>
      <c r="N394" s="94">
        <v>0</v>
      </c>
      <c r="O394" s="94">
        <v>0</v>
      </c>
      <c r="P394" s="94">
        <v>0</v>
      </c>
      <c r="Q394" s="94">
        <v>0</v>
      </c>
      <c r="R394" s="94">
        <v>0</v>
      </c>
      <c r="S394" s="49">
        <f>SUM(G394:H394)</f>
        <v>5191.91</v>
      </c>
      <c r="T394" s="49">
        <f>SUM(J394:R394)</f>
        <v>2312.9499999999998</v>
      </c>
      <c r="U394" s="47" t="str">
        <f>VLOOKUP(B394,'FOLHA RESUMIDA'!C:I,2,0)</f>
        <v>HOSANA SUELEM S DE MIRANDA</v>
      </c>
    </row>
    <row r="395" spans="1:21" ht="15">
      <c r="A395" s="91">
        <v>1</v>
      </c>
      <c r="B395" s="91">
        <v>3180</v>
      </c>
      <c r="C395" s="93" t="s">
        <v>334</v>
      </c>
      <c r="D395" s="92">
        <v>42156</v>
      </c>
      <c r="E395" s="91" t="s">
        <v>614</v>
      </c>
      <c r="F395" s="91" t="s">
        <v>577</v>
      </c>
      <c r="G395" s="94">
        <v>5191.91</v>
      </c>
      <c r="H395" s="94">
        <v>0</v>
      </c>
      <c r="I395" s="94" t="s">
        <v>615</v>
      </c>
      <c r="J395" s="94">
        <v>2312.9499999999998</v>
      </c>
      <c r="K395" s="94">
        <v>0</v>
      </c>
      <c r="L395" s="94">
        <v>0</v>
      </c>
      <c r="M395" s="94">
        <v>0</v>
      </c>
      <c r="N395" s="94">
        <v>0</v>
      </c>
      <c r="O395" s="94">
        <v>0</v>
      </c>
      <c r="P395" s="94">
        <v>0</v>
      </c>
      <c r="Q395" s="94">
        <v>0</v>
      </c>
      <c r="R395" s="94">
        <v>0</v>
      </c>
      <c r="S395" s="49">
        <f>SUM(G395:H395)</f>
        <v>5191.91</v>
      </c>
      <c r="T395" s="49">
        <f>SUM(J395:R395)</f>
        <v>2312.9499999999998</v>
      </c>
      <c r="U395" s="47" t="str">
        <f>VLOOKUP(B395,'FOLHA RESUMIDA'!C:I,2,0)</f>
        <v>CAIO CESAR DE A R SILVA</v>
      </c>
    </row>
    <row r="396" spans="1:21" ht="15">
      <c r="A396" s="91">
        <v>1</v>
      </c>
      <c r="B396" s="91">
        <v>3182</v>
      </c>
      <c r="C396" s="93" t="s">
        <v>335</v>
      </c>
      <c r="D396" s="92">
        <v>42186</v>
      </c>
      <c r="E396" s="91" t="s">
        <v>614</v>
      </c>
      <c r="F396" s="91" t="s">
        <v>567</v>
      </c>
      <c r="G396" s="94">
        <v>1714.22</v>
      </c>
      <c r="H396" s="94">
        <v>0</v>
      </c>
      <c r="I396" s="94" t="s">
        <v>615</v>
      </c>
      <c r="J396" s="94">
        <v>0</v>
      </c>
      <c r="K396" s="94">
        <v>0</v>
      </c>
      <c r="L396" s="94">
        <v>0</v>
      </c>
      <c r="M396" s="94">
        <v>0</v>
      </c>
      <c r="N396" s="94">
        <v>0</v>
      </c>
      <c r="O396" s="94">
        <v>0</v>
      </c>
      <c r="P396" s="94">
        <v>0</v>
      </c>
      <c r="Q396" s="94">
        <v>0</v>
      </c>
      <c r="R396" s="94">
        <v>0</v>
      </c>
      <c r="S396" s="49">
        <f>SUM(G396:H396)</f>
        <v>1714.22</v>
      </c>
      <c r="T396" s="49">
        <f>SUM(J396:R396)</f>
        <v>0</v>
      </c>
      <c r="U396" s="47" t="str">
        <f>VLOOKUP(B396,'FOLHA RESUMIDA'!C:I,2,0)</f>
        <v>VANELLY FERREIRA DE SOUZA</v>
      </c>
    </row>
    <row r="397" spans="1:21" ht="15">
      <c r="A397" s="91">
        <v>1</v>
      </c>
      <c r="B397" s="91">
        <v>3183</v>
      </c>
      <c r="C397" s="93" t="s">
        <v>336</v>
      </c>
      <c r="D397" s="92">
        <v>42192</v>
      </c>
      <c r="E397" s="91" t="s">
        <v>614</v>
      </c>
      <c r="F397" s="91" t="s">
        <v>563</v>
      </c>
      <c r="G397" s="94">
        <v>1714.22</v>
      </c>
      <c r="H397" s="94">
        <v>0</v>
      </c>
      <c r="I397" s="94" t="s">
        <v>615</v>
      </c>
      <c r="J397" s="94">
        <v>0</v>
      </c>
      <c r="K397" s="94">
        <v>0</v>
      </c>
      <c r="L397" s="94">
        <v>0</v>
      </c>
      <c r="M397" s="94">
        <v>0</v>
      </c>
      <c r="N397" s="94">
        <v>0</v>
      </c>
      <c r="O397" s="94">
        <v>0</v>
      </c>
      <c r="P397" s="94">
        <v>0</v>
      </c>
      <c r="Q397" s="94">
        <v>0</v>
      </c>
      <c r="R397" s="94">
        <v>0</v>
      </c>
      <c r="S397" s="49">
        <f>SUM(G397:H397)</f>
        <v>1714.22</v>
      </c>
      <c r="T397" s="49">
        <f>SUM(J397:R397)</f>
        <v>0</v>
      </c>
      <c r="U397" s="47" t="str">
        <f>VLOOKUP(B397,'FOLHA RESUMIDA'!C:I,2,0)</f>
        <v>DALETE VICENTE DE LIMA</v>
      </c>
    </row>
    <row r="398" spans="1:21" ht="15">
      <c r="A398" s="91">
        <v>1</v>
      </c>
      <c r="B398" s="91">
        <v>3194</v>
      </c>
      <c r="C398" s="93" t="s">
        <v>337</v>
      </c>
      <c r="D398" s="92">
        <v>42226</v>
      </c>
      <c r="E398" s="91" t="s">
        <v>614</v>
      </c>
      <c r="F398" s="91" t="s">
        <v>571</v>
      </c>
      <c r="G398" s="94">
        <v>2982.55</v>
      </c>
      <c r="H398" s="94">
        <v>0</v>
      </c>
      <c r="I398" s="94" t="s">
        <v>615</v>
      </c>
      <c r="J398" s="94">
        <v>0</v>
      </c>
      <c r="K398" s="94">
        <v>0</v>
      </c>
      <c r="L398" s="94">
        <v>0</v>
      </c>
      <c r="M398" s="94">
        <v>0</v>
      </c>
      <c r="N398" s="94">
        <v>0</v>
      </c>
      <c r="O398" s="94">
        <v>0</v>
      </c>
      <c r="P398" s="94">
        <v>6657.79</v>
      </c>
      <c r="Q398" s="94">
        <v>0</v>
      </c>
      <c r="R398" s="94">
        <v>0</v>
      </c>
      <c r="S398" s="49">
        <f>SUM(G398:H398)</f>
        <v>2982.55</v>
      </c>
      <c r="T398" s="49">
        <f>SUM(J398:R398)</f>
        <v>6657.79</v>
      </c>
      <c r="U398" s="47" t="str">
        <f>VLOOKUP(B398,'FOLHA RESUMIDA'!C:I,2,0)</f>
        <v>ODAYANNA KESSY F MONTEIRO</v>
      </c>
    </row>
    <row r="399" spans="1:21" ht="15">
      <c r="A399" s="91">
        <v>1</v>
      </c>
      <c r="B399" s="91">
        <v>3228</v>
      </c>
      <c r="C399" s="93" t="s">
        <v>456</v>
      </c>
      <c r="D399" s="92">
        <v>42706</v>
      </c>
      <c r="E399" s="91" t="s">
        <v>614</v>
      </c>
      <c r="F399" s="91" t="s">
        <v>562</v>
      </c>
      <c r="G399" s="94">
        <v>1714.22</v>
      </c>
      <c r="H399" s="94">
        <v>0</v>
      </c>
      <c r="I399" s="94" t="s">
        <v>615</v>
      </c>
      <c r="J399" s="94">
        <v>0</v>
      </c>
      <c r="K399" s="94">
        <v>0</v>
      </c>
      <c r="L399" s="94">
        <v>0</v>
      </c>
      <c r="M399" s="94">
        <v>0</v>
      </c>
      <c r="N399" s="94">
        <v>0</v>
      </c>
      <c r="O399" s="94">
        <v>0</v>
      </c>
      <c r="P399" s="94">
        <v>0</v>
      </c>
      <c r="Q399" s="94">
        <v>0</v>
      </c>
      <c r="R399" s="94">
        <v>0</v>
      </c>
      <c r="S399" s="49">
        <f>SUM(G399:H399)</f>
        <v>1714.22</v>
      </c>
      <c r="T399" s="49">
        <f>SUM(J399:R399)</f>
        <v>0</v>
      </c>
      <c r="U399" s="47" t="str">
        <f>VLOOKUP(B399,'FOLHA RESUMIDA'!C:I,2,0)</f>
        <v>RENATO VELOSO LINO DE OLIVEIRA</v>
      </c>
    </row>
    <row r="400" spans="1:21" ht="15">
      <c r="A400" s="91">
        <v>1</v>
      </c>
      <c r="B400" s="91">
        <v>3229</v>
      </c>
      <c r="C400" s="93" t="s">
        <v>343</v>
      </c>
      <c r="D400" s="92">
        <v>42737</v>
      </c>
      <c r="E400" s="91" t="s">
        <v>614</v>
      </c>
      <c r="F400" s="91" t="s">
        <v>569</v>
      </c>
      <c r="G400" s="94">
        <v>1714.22</v>
      </c>
      <c r="H400" s="94">
        <v>0</v>
      </c>
      <c r="I400" s="94" t="s">
        <v>615</v>
      </c>
      <c r="J400" s="94">
        <v>822.38</v>
      </c>
      <c r="K400" s="94">
        <v>0</v>
      </c>
      <c r="L400" s="94">
        <v>0</v>
      </c>
      <c r="M400" s="94">
        <v>0</v>
      </c>
      <c r="N400" s="94">
        <v>0</v>
      </c>
      <c r="O400" s="94">
        <v>0</v>
      </c>
      <c r="P400" s="94">
        <v>0</v>
      </c>
      <c r="Q400" s="94">
        <v>0</v>
      </c>
      <c r="R400" s="94">
        <v>0</v>
      </c>
      <c r="S400" s="49">
        <f>SUM(G400:H400)</f>
        <v>1714.22</v>
      </c>
      <c r="T400" s="49">
        <f>SUM(J400:R400)</f>
        <v>822.38</v>
      </c>
      <c r="U400" s="47" t="str">
        <f>VLOOKUP(B400,'FOLHA RESUMIDA'!C:I,2,0)</f>
        <v>WELTON FERNANDES DE PAULA</v>
      </c>
    </row>
    <row r="401" spans="1:21" ht="15">
      <c r="A401" s="91">
        <v>1</v>
      </c>
      <c r="B401" s="91">
        <v>3232</v>
      </c>
      <c r="C401" s="93" t="s">
        <v>344</v>
      </c>
      <c r="D401" s="92">
        <v>42737</v>
      </c>
      <c r="E401" s="91" t="s">
        <v>614</v>
      </c>
      <c r="F401" s="91" t="s">
        <v>569</v>
      </c>
      <c r="G401" s="94">
        <v>1714.22</v>
      </c>
      <c r="H401" s="94">
        <v>0</v>
      </c>
      <c r="I401" s="94" t="s">
        <v>615</v>
      </c>
      <c r="J401" s="94">
        <v>0</v>
      </c>
      <c r="K401" s="94">
        <v>0</v>
      </c>
      <c r="L401" s="94">
        <v>0</v>
      </c>
      <c r="M401" s="94">
        <v>0</v>
      </c>
      <c r="N401" s="94">
        <v>0</v>
      </c>
      <c r="O401" s="94">
        <v>0</v>
      </c>
      <c r="P401" s="94">
        <v>0</v>
      </c>
      <c r="Q401" s="94">
        <v>0</v>
      </c>
      <c r="R401" s="94">
        <v>0</v>
      </c>
      <c r="S401" s="49">
        <f>SUM(G401:H401)</f>
        <v>1714.22</v>
      </c>
      <c r="T401" s="49">
        <f>SUM(J401:R401)</f>
        <v>0</v>
      </c>
      <c r="U401" s="47" t="str">
        <f>VLOOKUP(B401,'FOLHA RESUMIDA'!C:I,2,0)</f>
        <v>MARCOS ANTONIO SILVA DE LIMA</v>
      </c>
    </row>
    <row r="402" spans="1:21" ht="15">
      <c r="A402" s="91">
        <v>1</v>
      </c>
      <c r="B402" s="91">
        <v>3233</v>
      </c>
      <c r="C402" s="93" t="s">
        <v>345</v>
      </c>
      <c r="D402" s="92">
        <v>42737</v>
      </c>
      <c r="E402" s="91" t="s">
        <v>614</v>
      </c>
      <c r="F402" s="91" t="s">
        <v>565</v>
      </c>
      <c r="G402" s="94">
        <v>1714.22</v>
      </c>
      <c r="H402" s="94">
        <v>0</v>
      </c>
      <c r="I402" s="94" t="s">
        <v>615</v>
      </c>
      <c r="J402" s="94">
        <v>0</v>
      </c>
      <c r="K402" s="94">
        <v>0</v>
      </c>
      <c r="L402" s="94">
        <v>0</v>
      </c>
      <c r="M402" s="94">
        <v>0</v>
      </c>
      <c r="N402" s="94">
        <v>0</v>
      </c>
      <c r="O402" s="94">
        <v>0</v>
      </c>
      <c r="P402" s="94">
        <v>0</v>
      </c>
      <c r="Q402" s="94">
        <v>0</v>
      </c>
      <c r="R402" s="94">
        <v>0</v>
      </c>
      <c r="S402" s="49">
        <f>SUM(G402:H402)</f>
        <v>1714.22</v>
      </c>
      <c r="T402" s="49">
        <f>SUM(J402:R402)</f>
        <v>0</v>
      </c>
      <c r="U402" s="47" t="str">
        <f>VLOOKUP(B402,'FOLHA RESUMIDA'!C:I,2,0)</f>
        <v>MARIANA JOYCE BEZERRA DA SILVA</v>
      </c>
    </row>
    <row r="403" spans="1:21" ht="15">
      <c r="A403" s="91">
        <v>1</v>
      </c>
      <c r="B403" s="91">
        <v>3234</v>
      </c>
      <c r="C403" s="93" t="s">
        <v>346</v>
      </c>
      <c r="D403" s="92">
        <v>42737</v>
      </c>
      <c r="E403" s="91" t="s">
        <v>614</v>
      </c>
      <c r="F403" s="91" t="s">
        <v>573</v>
      </c>
      <c r="G403" s="94">
        <v>2982.55</v>
      </c>
      <c r="H403" s="94">
        <v>0</v>
      </c>
      <c r="I403" s="94" t="s">
        <v>615</v>
      </c>
      <c r="J403" s="94">
        <v>2312.9499999999998</v>
      </c>
      <c r="K403" s="94">
        <v>0</v>
      </c>
      <c r="L403" s="94">
        <v>0</v>
      </c>
      <c r="M403" s="94">
        <v>0</v>
      </c>
      <c r="N403" s="94">
        <v>0</v>
      </c>
      <c r="O403" s="94">
        <v>0</v>
      </c>
      <c r="P403" s="94">
        <v>0</v>
      </c>
      <c r="Q403" s="94">
        <v>0</v>
      </c>
      <c r="R403" s="94">
        <v>0</v>
      </c>
      <c r="S403" s="49">
        <f>SUM(G403:H403)</f>
        <v>2982.55</v>
      </c>
      <c r="T403" s="49">
        <f>SUM(J403:R403)</f>
        <v>2312.9499999999998</v>
      </c>
      <c r="U403" s="47" t="str">
        <f>VLOOKUP(B403,'FOLHA RESUMIDA'!C:I,2,0)</f>
        <v>SANDRO FERREIRA BEZERRA</v>
      </c>
    </row>
    <row r="404" spans="1:21" ht="15">
      <c r="A404" s="91">
        <v>1</v>
      </c>
      <c r="B404" s="91">
        <v>3237</v>
      </c>
      <c r="C404" s="93" t="s">
        <v>347</v>
      </c>
      <c r="D404" s="92">
        <v>42751</v>
      </c>
      <c r="E404" s="91" t="s">
        <v>614</v>
      </c>
      <c r="F404" s="91" t="s">
        <v>566</v>
      </c>
      <c r="G404" s="94">
        <v>1714.22</v>
      </c>
      <c r="H404" s="94">
        <v>0</v>
      </c>
      <c r="I404" s="94" t="s">
        <v>615</v>
      </c>
      <c r="J404" s="94">
        <v>0</v>
      </c>
      <c r="K404" s="94">
        <v>0</v>
      </c>
      <c r="L404" s="94">
        <v>0</v>
      </c>
      <c r="M404" s="94">
        <v>0</v>
      </c>
      <c r="N404" s="94">
        <v>0</v>
      </c>
      <c r="O404" s="94">
        <v>0</v>
      </c>
      <c r="P404" s="94">
        <v>0</v>
      </c>
      <c r="Q404" s="94">
        <v>0</v>
      </c>
      <c r="R404" s="94">
        <v>0</v>
      </c>
      <c r="S404" s="49">
        <f>SUM(G404:H404)</f>
        <v>1714.22</v>
      </c>
      <c r="T404" s="49">
        <f>SUM(J404:R404)</f>
        <v>0</v>
      </c>
      <c r="U404" s="47" t="str">
        <f>VLOOKUP(B404,'FOLHA RESUMIDA'!C:I,2,0)</f>
        <v>LIVIA MARIA DE MORAES</v>
      </c>
    </row>
    <row r="405" spans="1:21" ht="15">
      <c r="A405" s="91">
        <v>1</v>
      </c>
      <c r="B405" s="91">
        <v>3241</v>
      </c>
      <c r="C405" s="93" t="s">
        <v>348</v>
      </c>
      <c r="D405" s="92">
        <v>42814</v>
      </c>
      <c r="E405" s="91" t="s">
        <v>614</v>
      </c>
      <c r="F405" s="91" t="s">
        <v>569</v>
      </c>
      <c r="G405" s="94">
        <v>1714.22</v>
      </c>
      <c r="H405" s="94">
        <v>0</v>
      </c>
      <c r="I405" s="94" t="s">
        <v>615</v>
      </c>
      <c r="J405" s="94">
        <v>0</v>
      </c>
      <c r="K405" s="94">
        <v>0</v>
      </c>
      <c r="L405" s="94">
        <v>0</v>
      </c>
      <c r="M405" s="94">
        <v>0</v>
      </c>
      <c r="N405" s="94">
        <v>0</v>
      </c>
      <c r="O405" s="94">
        <v>0</v>
      </c>
      <c r="P405" s="94">
        <v>0</v>
      </c>
      <c r="Q405" s="94">
        <v>0</v>
      </c>
      <c r="R405" s="94">
        <v>0</v>
      </c>
      <c r="S405" s="49">
        <f>SUM(G405:H405)</f>
        <v>1714.22</v>
      </c>
      <c r="T405" s="49">
        <f>SUM(J405:R405)</f>
        <v>0</v>
      </c>
      <c r="U405" s="47" t="str">
        <f>VLOOKUP(B405,'FOLHA RESUMIDA'!C:I,2,0)</f>
        <v>EDNALDO LUIZ TRAJANO</v>
      </c>
    </row>
    <row r="406" spans="1:21" ht="15">
      <c r="A406" s="91">
        <v>1</v>
      </c>
      <c r="B406" s="91">
        <v>3242</v>
      </c>
      <c r="C406" s="93" t="s">
        <v>349</v>
      </c>
      <c r="D406" s="92">
        <v>42814</v>
      </c>
      <c r="E406" s="91" t="s">
        <v>614</v>
      </c>
      <c r="F406" s="91" t="s">
        <v>569</v>
      </c>
      <c r="G406" s="94">
        <v>1714.22</v>
      </c>
      <c r="H406" s="94">
        <v>0</v>
      </c>
      <c r="I406" s="94" t="s">
        <v>615</v>
      </c>
      <c r="J406" s="94">
        <v>822.38</v>
      </c>
      <c r="K406" s="94">
        <v>0</v>
      </c>
      <c r="L406" s="94">
        <v>0</v>
      </c>
      <c r="M406" s="94">
        <v>0</v>
      </c>
      <c r="N406" s="94">
        <v>0</v>
      </c>
      <c r="O406" s="94">
        <v>0</v>
      </c>
      <c r="P406" s="94">
        <v>0</v>
      </c>
      <c r="Q406" s="94">
        <v>0</v>
      </c>
      <c r="R406" s="94">
        <v>0</v>
      </c>
      <c r="S406" s="49">
        <f>SUM(G406:H406)</f>
        <v>1714.22</v>
      </c>
      <c r="T406" s="49">
        <f>SUM(J406:R406)</f>
        <v>822.38</v>
      </c>
      <c r="U406" s="47" t="str">
        <f>VLOOKUP(B406,'FOLHA RESUMIDA'!C:I,2,0)</f>
        <v>CLAUDIO HENRIQUE G DE OLIVEIRA</v>
      </c>
    </row>
    <row r="407" spans="1:21" ht="15">
      <c r="A407" s="91">
        <v>1</v>
      </c>
      <c r="B407" s="91">
        <v>3281</v>
      </c>
      <c r="C407" s="93" t="s">
        <v>356</v>
      </c>
      <c r="D407" s="92">
        <v>42870</v>
      </c>
      <c r="E407" s="91" t="s">
        <v>614</v>
      </c>
      <c r="F407" s="91" t="s">
        <v>565</v>
      </c>
      <c r="G407" s="94">
        <v>1714.22</v>
      </c>
      <c r="H407" s="94">
        <v>0</v>
      </c>
      <c r="I407" s="94" t="s">
        <v>615</v>
      </c>
      <c r="J407" s="94">
        <v>0</v>
      </c>
      <c r="K407" s="94">
        <v>0</v>
      </c>
      <c r="L407" s="94">
        <v>0</v>
      </c>
      <c r="M407" s="94">
        <v>0</v>
      </c>
      <c r="N407" s="94">
        <v>0</v>
      </c>
      <c r="O407" s="94">
        <v>0</v>
      </c>
      <c r="P407" s="94">
        <v>0</v>
      </c>
      <c r="Q407" s="94">
        <v>0</v>
      </c>
      <c r="R407" s="94">
        <v>0</v>
      </c>
      <c r="S407" s="49">
        <f>SUM(G407:H407)</f>
        <v>1714.22</v>
      </c>
      <c r="T407" s="49">
        <f>SUM(J407:R407)</f>
        <v>0</v>
      </c>
      <c r="U407" s="47" t="str">
        <f>VLOOKUP(B407,'FOLHA RESUMIDA'!C:I,2,0)</f>
        <v>PAULO AUGUSTO DA SILVA</v>
      </c>
    </row>
    <row r="408" spans="1:21" ht="15">
      <c r="A408" s="91">
        <v>1</v>
      </c>
      <c r="B408" s="91">
        <v>3317</v>
      </c>
      <c r="C408" s="93" t="s">
        <v>362</v>
      </c>
      <c r="D408" s="92">
        <v>42948</v>
      </c>
      <c r="E408" s="91" t="s">
        <v>614</v>
      </c>
      <c r="F408" s="91" t="s">
        <v>489</v>
      </c>
      <c r="G408" s="94">
        <v>1714.24</v>
      </c>
      <c r="H408" s="94">
        <v>0</v>
      </c>
      <c r="I408" s="94" t="s">
        <v>615</v>
      </c>
      <c r="J408" s="94">
        <v>0</v>
      </c>
      <c r="K408" s="94">
        <v>0</v>
      </c>
      <c r="L408" s="94">
        <v>0</v>
      </c>
      <c r="M408" s="94">
        <v>0</v>
      </c>
      <c r="N408" s="94">
        <v>0</v>
      </c>
      <c r="O408" s="94">
        <v>0</v>
      </c>
      <c r="P408" s="94">
        <v>0</v>
      </c>
      <c r="Q408" s="94">
        <v>0</v>
      </c>
      <c r="R408" s="94">
        <v>0</v>
      </c>
      <c r="S408" s="49">
        <f>SUM(G408:H408)</f>
        <v>1714.24</v>
      </c>
      <c r="T408" s="49">
        <f>SUM(J408:R408)</f>
        <v>0</v>
      </c>
      <c r="U408" s="47" t="str">
        <f>VLOOKUP(B408,'FOLHA RESUMIDA'!C:I,2,0)</f>
        <v>KATIA CRISTINA B DA SILVA</v>
      </c>
    </row>
    <row r="409" spans="1:21" ht="15">
      <c r="A409" s="91">
        <v>1</v>
      </c>
      <c r="B409" s="91">
        <v>3322</v>
      </c>
      <c r="C409" s="93" t="s">
        <v>364</v>
      </c>
      <c r="D409" s="92">
        <v>42997</v>
      </c>
      <c r="E409" s="91" t="s">
        <v>614</v>
      </c>
      <c r="F409" s="91" t="s">
        <v>568</v>
      </c>
      <c r="G409" s="94">
        <v>1714.24</v>
      </c>
      <c r="H409" s="94">
        <v>0</v>
      </c>
      <c r="I409" s="94" t="s">
        <v>615</v>
      </c>
      <c r="J409" s="94">
        <v>0</v>
      </c>
      <c r="K409" s="94">
        <v>0</v>
      </c>
      <c r="L409" s="94">
        <v>0</v>
      </c>
      <c r="M409" s="94">
        <v>0</v>
      </c>
      <c r="N409" s="94">
        <v>0</v>
      </c>
      <c r="O409" s="94">
        <v>0</v>
      </c>
      <c r="P409" s="94">
        <v>0</v>
      </c>
      <c r="Q409" s="94">
        <v>0</v>
      </c>
      <c r="R409" s="94">
        <v>0</v>
      </c>
      <c r="S409" s="49">
        <f>SUM(G409:H409)</f>
        <v>1714.24</v>
      </c>
      <c r="T409" s="49">
        <f>SUM(J409:R409)</f>
        <v>0</v>
      </c>
      <c r="U409" s="47" t="str">
        <f>VLOOKUP(B409,'FOLHA RESUMIDA'!C:I,2,0)</f>
        <v>JOSEFINA DA SILVA RODRIGUES</v>
      </c>
    </row>
    <row r="410" spans="1:21" ht="15">
      <c r="A410" s="91">
        <v>1</v>
      </c>
      <c r="B410" s="91">
        <v>3333</v>
      </c>
      <c r="C410" s="93" t="s">
        <v>369</v>
      </c>
      <c r="D410" s="92">
        <v>43192</v>
      </c>
      <c r="E410" s="91" t="s">
        <v>614</v>
      </c>
      <c r="F410" s="91" t="s">
        <v>485</v>
      </c>
      <c r="G410" s="94">
        <v>1284.57</v>
      </c>
      <c r="H410" s="94">
        <v>0</v>
      </c>
      <c r="I410" s="94" t="s">
        <v>615</v>
      </c>
      <c r="J410" s="94">
        <v>0</v>
      </c>
      <c r="K410" s="94">
        <v>0</v>
      </c>
      <c r="L410" s="94">
        <v>0</v>
      </c>
      <c r="M410" s="94">
        <v>0</v>
      </c>
      <c r="N410" s="94">
        <v>0</v>
      </c>
      <c r="O410" s="94">
        <v>0</v>
      </c>
      <c r="P410" s="94">
        <v>0</v>
      </c>
      <c r="Q410" s="94">
        <v>0</v>
      </c>
      <c r="R410" s="94">
        <v>0</v>
      </c>
      <c r="S410" s="49">
        <f>SUM(G410:H410)</f>
        <v>1284.57</v>
      </c>
      <c r="T410" s="49">
        <f>SUM(J410:R410)</f>
        <v>0</v>
      </c>
      <c r="U410" s="47" t="str">
        <f>VLOOKUP(B410,'FOLHA RESUMIDA'!C:I,2,0)</f>
        <v>JOSE HIGO MARQUES RENER</v>
      </c>
    </row>
    <row r="411" spans="1:21" ht="15">
      <c r="A411" s="91">
        <v>1</v>
      </c>
      <c r="B411" s="91">
        <v>3336</v>
      </c>
      <c r="C411" s="93" t="s">
        <v>370</v>
      </c>
      <c r="D411" s="92">
        <v>43255</v>
      </c>
      <c r="E411" s="91" t="s">
        <v>614</v>
      </c>
      <c r="F411" s="91" t="s">
        <v>485</v>
      </c>
      <c r="G411" s="94">
        <v>1284.57</v>
      </c>
      <c r="H411" s="94">
        <v>0</v>
      </c>
      <c r="I411" s="94" t="s">
        <v>615</v>
      </c>
      <c r="J411" s="94">
        <v>0</v>
      </c>
      <c r="K411" s="94">
        <v>0</v>
      </c>
      <c r="L411" s="94">
        <v>0</v>
      </c>
      <c r="M411" s="94">
        <v>0</v>
      </c>
      <c r="N411" s="94">
        <v>0</v>
      </c>
      <c r="O411" s="94">
        <v>0</v>
      </c>
      <c r="P411" s="94">
        <v>0</v>
      </c>
      <c r="Q411" s="94">
        <v>0</v>
      </c>
      <c r="R411" s="94">
        <v>0</v>
      </c>
      <c r="S411" s="49">
        <f>SUM(G411:H411)</f>
        <v>1284.57</v>
      </c>
      <c r="T411" s="49">
        <f>SUM(J411:R411)</f>
        <v>0</v>
      </c>
      <c r="U411" s="47" t="str">
        <f>VLOOKUP(B411,'FOLHA RESUMIDA'!C:I,2,0)</f>
        <v>MICHELLI HELENA LIMA DA SILVA</v>
      </c>
    </row>
    <row r="412" spans="1:21" ht="15">
      <c r="A412" s="91">
        <v>1</v>
      </c>
      <c r="B412" s="91">
        <v>3339</v>
      </c>
      <c r="C412" s="93" t="s">
        <v>372</v>
      </c>
      <c r="D412" s="92">
        <v>43271</v>
      </c>
      <c r="E412" s="91" t="s">
        <v>614</v>
      </c>
      <c r="F412" s="91" t="s">
        <v>616</v>
      </c>
      <c r="G412" s="94">
        <v>2982.55</v>
      </c>
      <c r="H412" s="94">
        <v>0</v>
      </c>
      <c r="I412" s="94" t="s">
        <v>615</v>
      </c>
      <c r="J412" s="94">
        <v>822.38</v>
      </c>
      <c r="K412" s="94">
        <v>0</v>
      </c>
      <c r="L412" s="94">
        <v>0</v>
      </c>
      <c r="M412" s="94">
        <v>0</v>
      </c>
      <c r="N412" s="94">
        <v>0</v>
      </c>
      <c r="O412" s="94">
        <v>0</v>
      </c>
      <c r="P412" s="94">
        <v>0</v>
      </c>
      <c r="Q412" s="94">
        <v>0</v>
      </c>
      <c r="R412" s="94">
        <v>0</v>
      </c>
      <c r="S412" s="49">
        <f>SUM(G412:H412)</f>
        <v>2982.55</v>
      </c>
      <c r="T412" s="49">
        <f>SUM(J412:R412)</f>
        <v>822.38</v>
      </c>
      <c r="U412" s="47" t="str">
        <f>VLOOKUP(B412,'FOLHA RESUMIDA'!C:I,2,0)</f>
        <v>ANA CAROLINA CALLAND ROSA</v>
      </c>
    </row>
    <row r="413" spans="1:21" ht="15">
      <c r="A413" s="91">
        <v>1</v>
      </c>
      <c r="B413" s="91">
        <v>3344</v>
      </c>
      <c r="C413" s="93" t="s">
        <v>376</v>
      </c>
      <c r="D413" s="92">
        <v>43346</v>
      </c>
      <c r="E413" s="91" t="s">
        <v>614</v>
      </c>
      <c r="F413" s="91" t="s">
        <v>581</v>
      </c>
      <c r="G413" s="94">
        <v>1284.57</v>
      </c>
      <c r="H413" s="94">
        <v>0</v>
      </c>
      <c r="I413" s="94" t="s">
        <v>615</v>
      </c>
      <c r="J413" s="94">
        <v>0</v>
      </c>
      <c r="K413" s="94">
        <v>0</v>
      </c>
      <c r="L413" s="94">
        <v>0</v>
      </c>
      <c r="M413" s="94">
        <v>0</v>
      </c>
      <c r="N413" s="94">
        <v>0</v>
      </c>
      <c r="O413" s="94">
        <v>0</v>
      </c>
      <c r="P413" s="94">
        <v>0</v>
      </c>
      <c r="Q413" s="94">
        <v>0</v>
      </c>
      <c r="R413" s="94">
        <v>0</v>
      </c>
      <c r="S413" s="49">
        <f>SUM(G413:H413)</f>
        <v>1284.57</v>
      </c>
      <c r="T413" s="49">
        <f>SUM(J413:R413)</f>
        <v>0</v>
      </c>
      <c r="U413" s="47" t="str">
        <f>VLOOKUP(B413,'FOLHA RESUMIDA'!C:I,2,0)</f>
        <v>JEANE DE ALMEIDA C REVOREDO</v>
      </c>
    </row>
    <row r="414" spans="1:21" ht="15">
      <c r="A414" s="91">
        <v>1</v>
      </c>
      <c r="B414" s="91">
        <v>3345</v>
      </c>
      <c r="C414" s="93" t="s">
        <v>377</v>
      </c>
      <c r="D414" s="92">
        <v>43346</v>
      </c>
      <c r="E414" s="91" t="s">
        <v>614</v>
      </c>
      <c r="F414" s="91" t="s">
        <v>581</v>
      </c>
      <c r="G414" s="94">
        <v>1284.57</v>
      </c>
      <c r="H414" s="94">
        <v>0</v>
      </c>
      <c r="I414" s="94" t="s">
        <v>615</v>
      </c>
      <c r="J414" s="94">
        <v>0</v>
      </c>
      <c r="K414" s="94">
        <v>0</v>
      </c>
      <c r="L414" s="94">
        <v>0</v>
      </c>
      <c r="M414" s="94">
        <v>0</v>
      </c>
      <c r="N414" s="94">
        <v>0</v>
      </c>
      <c r="O414" s="94">
        <v>0</v>
      </c>
      <c r="P414" s="94">
        <v>0</v>
      </c>
      <c r="Q414" s="94">
        <v>0</v>
      </c>
      <c r="R414" s="94">
        <v>0</v>
      </c>
      <c r="S414" s="49">
        <f>SUM(G414:H414)</f>
        <v>1284.57</v>
      </c>
      <c r="T414" s="49">
        <f>SUM(J414:R414)</f>
        <v>0</v>
      </c>
      <c r="U414" s="47" t="str">
        <f>VLOOKUP(B414,'FOLHA RESUMIDA'!C:I,2,0)</f>
        <v>ELIZABETE BARBOSA W D OLIVEIRA</v>
      </c>
    </row>
    <row r="415" spans="1:21" ht="15">
      <c r="A415" s="91">
        <v>1</v>
      </c>
      <c r="B415" s="91">
        <v>3346</v>
      </c>
      <c r="C415" s="93" t="s">
        <v>378</v>
      </c>
      <c r="D415" s="92">
        <v>43346</v>
      </c>
      <c r="E415" s="91" t="s">
        <v>614</v>
      </c>
      <c r="F415" s="91" t="s">
        <v>485</v>
      </c>
      <c r="G415" s="94">
        <v>1169.46</v>
      </c>
      <c r="H415" s="94">
        <v>0</v>
      </c>
      <c r="I415" s="94" t="s">
        <v>615</v>
      </c>
      <c r="J415" s="94">
        <v>0</v>
      </c>
      <c r="K415" s="94">
        <v>0</v>
      </c>
      <c r="L415" s="94">
        <v>0</v>
      </c>
      <c r="M415" s="94">
        <v>0</v>
      </c>
      <c r="N415" s="94">
        <v>0</v>
      </c>
      <c r="O415" s="94">
        <v>0</v>
      </c>
      <c r="P415" s="94">
        <v>0</v>
      </c>
      <c r="Q415" s="94">
        <v>0</v>
      </c>
      <c r="R415" s="94">
        <v>0</v>
      </c>
      <c r="S415" s="49">
        <f>SUM(G415:H415)</f>
        <v>1169.46</v>
      </c>
      <c r="T415" s="49">
        <f>SUM(J415:R415)</f>
        <v>0</v>
      </c>
      <c r="U415" s="47" t="str">
        <f>VLOOKUP(B415,'FOLHA RESUMIDA'!C:I,2,0)</f>
        <v>EMANOELLA RAFAELA D S A SILVA</v>
      </c>
    </row>
    <row r="416" spans="1:21" ht="15">
      <c r="A416" s="91">
        <v>1</v>
      </c>
      <c r="B416" s="91">
        <v>3348</v>
      </c>
      <c r="C416" s="93" t="s">
        <v>379</v>
      </c>
      <c r="D416" s="92">
        <v>43346</v>
      </c>
      <c r="E416" s="91" t="s">
        <v>614</v>
      </c>
      <c r="F416" s="91" t="s">
        <v>581</v>
      </c>
      <c r="G416" s="94">
        <v>1284.57</v>
      </c>
      <c r="H416" s="94">
        <v>0</v>
      </c>
      <c r="I416" s="94" t="s">
        <v>615</v>
      </c>
      <c r="J416" s="94">
        <v>0</v>
      </c>
      <c r="K416" s="94">
        <v>0</v>
      </c>
      <c r="L416" s="94">
        <v>0</v>
      </c>
      <c r="M416" s="94">
        <v>0</v>
      </c>
      <c r="N416" s="94">
        <v>0</v>
      </c>
      <c r="O416" s="94">
        <v>0</v>
      </c>
      <c r="P416" s="94">
        <v>0</v>
      </c>
      <c r="Q416" s="94">
        <v>0</v>
      </c>
      <c r="R416" s="94">
        <v>0</v>
      </c>
      <c r="S416" s="49">
        <f>SUM(G416:H416)</f>
        <v>1284.57</v>
      </c>
      <c r="T416" s="49">
        <f>SUM(J416:R416)</f>
        <v>0</v>
      </c>
      <c r="U416" s="47" t="str">
        <f>VLOOKUP(B416,'FOLHA RESUMIDA'!C:I,2,0)</f>
        <v>KARLA FERREIRA DA SILVA</v>
      </c>
    </row>
    <row r="417" spans="1:21" ht="15">
      <c r="A417" s="91">
        <v>1</v>
      </c>
      <c r="B417" s="91">
        <v>3349</v>
      </c>
      <c r="C417" s="93" t="s">
        <v>380</v>
      </c>
      <c r="D417" s="92">
        <v>43346</v>
      </c>
      <c r="E417" s="91" t="s">
        <v>614</v>
      </c>
      <c r="F417" s="91" t="s">
        <v>485</v>
      </c>
      <c r="G417" s="94">
        <v>1169.46</v>
      </c>
      <c r="H417" s="94">
        <v>0</v>
      </c>
      <c r="I417" s="94" t="s">
        <v>615</v>
      </c>
      <c r="J417" s="94">
        <v>0</v>
      </c>
      <c r="K417" s="94">
        <v>0</v>
      </c>
      <c r="L417" s="94">
        <v>0</v>
      </c>
      <c r="M417" s="94">
        <v>0</v>
      </c>
      <c r="N417" s="94">
        <v>0</v>
      </c>
      <c r="O417" s="94">
        <v>0</v>
      </c>
      <c r="P417" s="94">
        <v>0</v>
      </c>
      <c r="Q417" s="94">
        <v>0</v>
      </c>
      <c r="R417" s="94">
        <v>0</v>
      </c>
      <c r="S417" s="49">
        <f>SUM(G417:H417)</f>
        <v>1169.46</v>
      </c>
      <c r="T417" s="49">
        <f>SUM(J417:R417)</f>
        <v>0</v>
      </c>
      <c r="U417" s="47" t="str">
        <f>VLOOKUP(B417,'FOLHA RESUMIDA'!C:I,2,0)</f>
        <v>NILZA PEREIRA DA SILVA</v>
      </c>
    </row>
    <row r="418" spans="1:21" ht="15">
      <c r="A418" s="91">
        <v>1</v>
      </c>
      <c r="B418" s="91">
        <v>3351</v>
      </c>
      <c r="C418" s="93" t="s">
        <v>381</v>
      </c>
      <c r="D418" s="92">
        <v>43346</v>
      </c>
      <c r="E418" s="91" t="s">
        <v>614</v>
      </c>
      <c r="F418" s="91" t="s">
        <v>485</v>
      </c>
      <c r="G418" s="94">
        <v>1169.46</v>
      </c>
      <c r="H418" s="94">
        <v>0</v>
      </c>
      <c r="I418" s="94" t="s">
        <v>615</v>
      </c>
      <c r="J418" s="94">
        <v>0</v>
      </c>
      <c r="K418" s="94">
        <v>0</v>
      </c>
      <c r="L418" s="94">
        <v>0</v>
      </c>
      <c r="M418" s="94">
        <v>0</v>
      </c>
      <c r="N418" s="94">
        <v>0</v>
      </c>
      <c r="O418" s="94">
        <v>0</v>
      </c>
      <c r="P418" s="94">
        <v>0</v>
      </c>
      <c r="Q418" s="94">
        <v>0</v>
      </c>
      <c r="R418" s="94">
        <v>0</v>
      </c>
      <c r="S418" s="49">
        <f>SUM(G418:H418)</f>
        <v>1169.46</v>
      </c>
      <c r="T418" s="49">
        <f>SUM(J418:R418)</f>
        <v>0</v>
      </c>
      <c r="U418" s="47" t="str">
        <f>VLOOKUP(B418,'FOLHA RESUMIDA'!C:I,2,0)</f>
        <v>SIMONE ARAUJO DE ALMEIDA</v>
      </c>
    </row>
    <row r="419" spans="1:21" ht="15">
      <c r="A419" s="91">
        <v>1</v>
      </c>
      <c r="B419" s="91">
        <v>3352</v>
      </c>
      <c r="C419" s="93" t="s">
        <v>382</v>
      </c>
      <c r="D419" s="92">
        <v>43346</v>
      </c>
      <c r="E419" s="91" t="s">
        <v>614</v>
      </c>
      <c r="F419" s="91" t="s">
        <v>489</v>
      </c>
      <c r="G419" s="94">
        <v>1714.23</v>
      </c>
      <c r="H419" s="94">
        <v>0</v>
      </c>
      <c r="I419" s="94" t="s">
        <v>615</v>
      </c>
      <c r="J419" s="94">
        <v>0</v>
      </c>
      <c r="K419" s="94">
        <v>0</v>
      </c>
      <c r="L419" s="94">
        <v>0</v>
      </c>
      <c r="M419" s="94">
        <v>0</v>
      </c>
      <c r="N419" s="94">
        <v>0</v>
      </c>
      <c r="O419" s="94">
        <v>0</v>
      </c>
      <c r="P419" s="94">
        <v>0</v>
      </c>
      <c r="Q419" s="94">
        <v>0</v>
      </c>
      <c r="R419" s="94">
        <v>0</v>
      </c>
      <c r="S419" s="49">
        <f>SUM(G419:H419)</f>
        <v>1714.23</v>
      </c>
      <c r="T419" s="49">
        <f>SUM(J419:R419)</f>
        <v>0</v>
      </c>
      <c r="U419" s="47" t="str">
        <f>VLOOKUP(B419,'FOLHA RESUMIDA'!C:I,2,0)</f>
        <v>CARLA SABRINA DE FREITAS LIMA</v>
      </c>
    </row>
    <row r="420" spans="1:21" ht="15">
      <c r="A420" s="91">
        <v>1</v>
      </c>
      <c r="B420" s="91">
        <v>3353</v>
      </c>
      <c r="C420" s="93" t="s">
        <v>383</v>
      </c>
      <c r="D420" s="92">
        <v>43346</v>
      </c>
      <c r="E420" s="91" t="s">
        <v>614</v>
      </c>
      <c r="F420" s="91" t="s">
        <v>485</v>
      </c>
      <c r="G420" s="94">
        <v>1284.57</v>
      </c>
      <c r="H420" s="94">
        <v>0</v>
      </c>
      <c r="I420" s="94" t="s">
        <v>615</v>
      </c>
      <c r="J420" s="94">
        <v>0</v>
      </c>
      <c r="K420" s="94">
        <v>0</v>
      </c>
      <c r="L420" s="94">
        <v>0</v>
      </c>
      <c r="M420" s="94">
        <v>0</v>
      </c>
      <c r="N420" s="94">
        <v>0</v>
      </c>
      <c r="O420" s="94">
        <v>0</v>
      </c>
      <c r="P420" s="94">
        <v>0</v>
      </c>
      <c r="Q420" s="94">
        <v>0</v>
      </c>
      <c r="R420" s="94">
        <v>0</v>
      </c>
      <c r="S420" s="49">
        <f>SUM(G420:H420)</f>
        <v>1284.57</v>
      </c>
      <c r="T420" s="49">
        <f>SUM(J420:R420)</f>
        <v>0</v>
      </c>
      <c r="U420" s="47" t="str">
        <f>VLOOKUP(B420,'FOLHA RESUMIDA'!C:I,2,0)</f>
        <v>LUCIO ANDRE DA SILVA</v>
      </c>
    </row>
    <row r="421" spans="1:21" ht="15">
      <c r="A421" s="91">
        <v>1</v>
      </c>
      <c r="B421" s="91">
        <v>3354</v>
      </c>
      <c r="C421" s="93" t="s">
        <v>384</v>
      </c>
      <c r="D421" s="92">
        <v>43362</v>
      </c>
      <c r="E421" s="91" t="s">
        <v>614</v>
      </c>
      <c r="F421" s="91" t="s">
        <v>485</v>
      </c>
      <c r="G421" s="94">
        <v>1169.46</v>
      </c>
      <c r="H421" s="94">
        <v>0</v>
      </c>
      <c r="I421" s="94" t="s">
        <v>615</v>
      </c>
      <c r="J421" s="94">
        <v>0</v>
      </c>
      <c r="K421" s="94">
        <v>0</v>
      </c>
      <c r="L421" s="94">
        <v>0</v>
      </c>
      <c r="M421" s="94">
        <v>0</v>
      </c>
      <c r="N421" s="94">
        <v>0</v>
      </c>
      <c r="O421" s="94">
        <v>0</v>
      </c>
      <c r="P421" s="94">
        <v>0</v>
      </c>
      <c r="Q421" s="94">
        <v>0</v>
      </c>
      <c r="R421" s="94">
        <v>0</v>
      </c>
      <c r="S421" s="49">
        <f>SUM(G421:H421)</f>
        <v>1169.46</v>
      </c>
      <c r="T421" s="49">
        <f>SUM(J421:R421)</f>
        <v>0</v>
      </c>
      <c r="U421" s="47" t="str">
        <f>VLOOKUP(B421,'FOLHA RESUMIDA'!C:I,2,0)</f>
        <v>ADRIANA BASILIO DA SILVA</v>
      </c>
    </row>
    <row r="422" spans="1:21" ht="15">
      <c r="A422" s="91">
        <v>1</v>
      </c>
      <c r="B422" s="91">
        <v>3355</v>
      </c>
      <c r="C422" s="93" t="s">
        <v>385</v>
      </c>
      <c r="D422" s="92">
        <v>43362</v>
      </c>
      <c r="E422" s="91" t="s">
        <v>614</v>
      </c>
      <c r="F422" s="91" t="s">
        <v>581</v>
      </c>
      <c r="G422" s="94">
        <v>1284.57</v>
      </c>
      <c r="H422" s="94">
        <v>0</v>
      </c>
      <c r="I422" s="94" t="s">
        <v>615</v>
      </c>
      <c r="J422" s="94">
        <v>0</v>
      </c>
      <c r="K422" s="94">
        <v>0</v>
      </c>
      <c r="L422" s="94">
        <v>0</v>
      </c>
      <c r="M422" s="94">
        <v>0</v>
      </c>
      <c r="N422" s="94">
        <v>0</v>
      </c>
      <c r="O422" s="94">
        <v>0</v>
      </c>
      <c r="P422" s="94">
        <v>0</v>
      </c>
      <c r="Q422" s="94">
        <v>0</v>
      </c>
      <c r="R422" s="94">
        <v>0</v>
      </c>
      <c r="S422" s="49">
        <f>SUM(G422:H422)</f>
        <v>1284.57</v>
      </c>
      <c r="T422" s="49">
        <f>SUM(J422:R422)</f>
        <v>0</v>
      </c>
      <c r="U422" s="47" t="str">
        <f>VLOOKUP(B422,'FOLHA RESUMIDA'!C:I,2,0)</f>
        <v>ANA CAROLINE GOMES PEREIRA</v>
      </c>
    </row>
    <row r="423" spans="1:21" ht="15">
      <c r="A423" s="91">
        <v>1</v>
      </c>
      <c r="B423" s="91">
        <v>3356</v>
      </c>
      <c r="C423" s="93" t="s">
        <v>386</v>
      </c>
      <c r="D423" s="92">
        <v>43362</v>
      </c>
      <c r="E423" s="91" t="s">
        <v>614</v>
      </c>
      <c r="F423" s="91" t="s">
        <v>485</v>
      </c>
      <c r="G423" s="94">
        <v>1169.46</v>
      </c>
      <c r="H423" s="94">
        <v>0</v>
      </c>
      <c r="I423" s="94" t="s">
        <v>615</v>
      </c>
      <c r="J423" s="94">
        <v>0</v>
      </c>
      <c r="K423" s="94">
        <v>0</v>
      </c>
      <c r="L423" s="94">
        <v>0</v>
      </c>
      <c r="M423" s="94">
        <v>0</v>
      </c>
      <c r="N423" s="94">
        <v>0</v>
      </c>
      <c r="O423" s="94">
        <v>0</v>
      </c>
      <c r="P423" s="94">
        <v>0</v>
      </c>
      <c r="Q423" s="94">
        <v>0</v>
      </c>
      <c r="R423" s="94">
        <v>0</v>
      </c>
      <c r="S423" s="49">
        <f>SUM(G423:H423)</f>
        <v>1169.46</v>
      </c>
      <c r="T423" s="49">
        <f>SUM(J423:R423)</f>
        <v>0</v>
      </c>
      <c r="U423" s="47" t="str">
        <f>VLOOKUP(B423,'FOLHA RESUMIDA'!C:I,2,0)</f>
        <v>MARIA GABRIELLY DE S SANTOS</v>
      </c>
    </row>
    <row r="424" spans="1:21" ht="15">
      <c r="A424" s="91">
        <v>1</v>
      </c>
      <c r="B424" s="91">
        <v>3364</v>
      </c>
      <c r="C424" s="93" t="s">
        <v>391</v>
      </c>
      <c r="D424" s="92">
        <v>43699</v>
      </c>
      <c r="E424" s="91" t="s">
        <v>614</v>
      </c>
      <c r="F424" s="91" t="s">
        <v>485</v>
      </c>
      <c r="G424" s="94">
        <v>1284.5899999999999</v>
      </c>
      <c r="H424" s="94">
        <v>0</v>
      </c>
      <c r="I424" s="94" t="s">
        <v>615</v>
      </c>
      <c r="J424" s="94">
        <v>0</v>
      </c>
      <c r="K424" s="94">
        <v>0</v>
      </c>
      <c r="L424" s="94">
        <v>0</v>
      </c>
      <c r="M424" s="94">
        <v>0</v>
      </c>
      <c r="N424" s="94">
        <v>0</v>
      </c>
      <c r="O424" s="94">
        <v>0</v>
      </c>
      <c r="P424" s="94">
        <v>0</v>
      </c>
      <c r="Q424" s="94">
        <v>0</v>
      </c>
      <c r="R424" s="94">
        <v>0</v>
      </c>
      <c r="S424" s="49">
        <f>SUM(G424:H424)</f>
        <v>1284.5899999999999</v>
      </c>
      <c r="T424" s="49">
        <f>SUM(J424:R424)</f>
        <v>0</v>
      </c>
      <c r="U424" s="47" t="str">
        <f>VLOOKUP(B424,'FOLHA RESUMIDA'!C:I,2,0)</f>
        <v>ADRIANO JOSE MARTINS DA SILVA</v>
      </c>
    </row>
    <row r="425" spans="1:21" ht="15">
      <c r="A425" s="91">
        <v>1</v>
      </c>
      <c r="B425" s="91">
        <v>3376</v>
      </c>
      <c r="C425" s="93" t="s">
        <v>521</v>
      </c>
      <c r="D425" s="92">
        <v>44158</v>
      </c>
      <c r="E425" s="91" t="s">
        <v>614</v>
      </c>
      <c r="F425" s="91" t="s">
        <v>485</v>
      </c>
      <c r="G425" s="94">
        <v>1169.46</v>
      </c>
      <c r="H425" s="94">
        <v>0</v>
      </c>
      <c r="I425" s="94" t="s">
        <v>615</v>
      </c>
      <c r="J425" s="94">
        <v>0</v>
      </c>
      <c r="K425" s="94">
        <v>0</v>
      </c>
      <c r="L425" s="94">
        <v>0</v>
      </c>
      <c r="M425" s="94">
        <v>0</v>
      </c>
      <c r="N425" s="94">
        <v>0</v>
      </c>
      <c r="O425" s="94">
        <v>0</v>
      </c>
      <c r="P425" s="94">
        <v>0</v>
      </c>
      <c r="Q425" s="94">
        <v>0</v>
      </c>
      <c r="R425" s="94">
        <v>0</v>
      </c>
      <c r="S425" s="49">
        <f>SUM(G425:H425)</f>
        <v>1169.46</v>
      </c>
      <c r="T425" s="49">
        <f>SUM(J425:R425)</f>
        <v>0</v>
      </c>
      <c r="U425" s="47" t="str">
        <f>VLOOKUP(B425,'FOLHA RESUMIDA'!C:I,2,0)</f>
        <v>SILVIA LUIZA DE SOUZA E SILVA</v>
      </c>
    </row>
    <row r="426" spans="1:21" ht="15">
      <c r="A426" s="91">
        <v>1</v>
      </c>
      <c r="B426" s="91">
        <v>3390</v>
      </c>
      <c r="C426" s="93" t="s">
        <v>540</v>
      </c>
      <c r="D426" s="92">
        <v>44491</v>
      </c>
      <c r="E426" s="91" t="s">
        <v>614</v>
      </c>
      <c r="F426" s="91" t="s">
        <v>485</v>
      </c>
      <c r="G426" s="94">
        <v>1169.46</v>
      </c>
      <c r="H426" s="94">
        <v>0</v>
      </c>
      <c r="I426" s="94" t="s">
        <v>615</v>
      </c>
      <c r="J426" s="94">
        <v>0</v>
      </c>
      <c r="K426" s="94">
        <v>0</v>
      </c>
      <c r="L426" s="94">
        <v>0</v>
      </c>
      <c r="M426" s="94">
        <v>0</v>
      </c>
      <c r="N426" s="94">
        <v>0</v>
      </c>
      <c r="O426" s="94">
        <v>0</v>
      </c>
      <c r="P426" s="94">
        <v>0</v>
      </c>
      <c r="Q426" s="94">
        <v>0</v>
      </c>
      <c r="R426" s="94">
        <v>0</v>
      </c>
      <c r="S426" s="49">
        <f>SUM(G426:H426)</f>
        <v>1169.46</v>
      </c>
      <c r="T426" s="49">
        <f>SUM(J426:R426)</f>
        <v>0</v>
      </c>
      <c r="U426" s="47" t="str">
        <f>VLOOKUP(B426,'FOLHA RESUMIDA'!C:I,2,0)</f>
        <v>ELISABETH DE ARAUJO LOPES</v>
      </c>
    </row>
    <row r="427" spans="1:21" ht="15">
      <c r="A427" s="91">
        <v>1</v>
      </c>
      <c r="B427" s="91">
        <v>3401</v>
      </c>
      <c r="C427" s="93" t="s">
        <v>622</v>
      </c>
      <c r="D427" s="92">
        <v>44641</v>
      </c>
      <c r="E427" s="91" t="s">
        <v>614</v>
      </c>
      <c r="F427" s="91" t="s">
        <v>485</v>
      </c>
      <c r="G427" s="94">
        <v>1169.46</v>
      </c>
      <c r="H427" s="94">
        <v>0</v>
      </c>
      <c r="I427" s="94" t="s">
        <v>615</v>
      </c>
      <c r="J427" s="94">
        <v>0</v>
      </c>
      <c r="K427" s="94">
        <v>0</v>
      </c>
      <c r="L427" s="94">
        <v>0</v>
      </c>
      <c r="M427" s="94">
        <v>0</v>
      </c>
      <c r="N427" s="94">
        <v>0</v>
      </c>
      <c r="O427" s="94">
        <v>0</v>
      </c>
      <c r="P427" s="94">
        <v>0</v>
      </c>
      <c r="Q427" s="94">
        <v>0</v>
      </c>
      <c r="R427" s="94">
        <v>0</v>
      </c>
      <c r="S427" s="49">
        <f>SUM(G427:H427)</f>
        <v>1169.46</v>
      </c>
      <c r="T427" s="49">
        <f>SUM(J427:R427)</f>
        <v>0</v>
      </c>
      <c r="U427" s="47" t="str">
        <f>VLOOKUP(B427,'FOLHA RESUMIDA'!C:I,2,0)</f>
        <v>TATIANE RAPHAELLA S DA SILVA N</v>
      </c>
    </row>
    <row r="428" spans="1:21" ht="15">
      <c r="A428" s="91">
        <v>1</v>
      </c>
      <c r="B428" s="91">
        <v>2274</v>
      </c>
      <c r="C428" s="93" t="s">
        <v>124</v>
      </c>
      <c r="D428" s="92">
        <v>37883</v>
      </c>
      <c r="E428" s="91" t="s">
        <v>614</v>
      </c>
      <c r="F428" s="91" t="s">
        <v>473</v>
      </c>
      <c r="G428" s="94">
        <v>0</v>
      </c>
      <c r="H428" s="94">
        <v>0</v>
      </c>
      <c r="I428" s="94" t="s">
        <v>617</v>
      </c>
      <c r="J428" s="94">
        <v>0</v>
      </c>
      <c r="K428" s="94">
        <v>0</v>
      </c>
      <c r="L428" s="94">
        <v>0</v>
      </c>
      <c r="M428" s="94">
        <v>0</v>
      </c>
      <c r="N428" s="94">
        <v>0</v>
      </c>
      <c r="O428" s="94">
        <v>0</v>
      </c>
      <c r="P428" s="94">
        <v>0</v>
      </c>
      <c r="Q428" s="94">
        <v>0</v>
      </c>
      <c r="R428" s="94">
        <v>16784.88</v>
      </c>
      <c r="S428" s="49">
        <f>O428+Q428</f>
        <v>0</v>
      </c>
      <c r="T428" s="49">
        <f>R428+P428+(SUM(J428:N428))</f>
        <v>16784.88</v>
      </c>
      <c r="U428" s="47" t="str">
        <f>VLOOKUP(B428,'FOLHA RESUMIDA'!C:I,2,0)</f>
        <v>DJALMA LIMA DE OLIVEIRA DANTAS</v>
      </c>
    </row>
    <row r="429" spans="1:21" ht="15">
      <c r="A429" s="91">
        <v>1</v>
      </c>
      <c r="B429" s="91">
        <v>2280</v>
      </c>
      <c r="C429" s="93" t="s">
        <v>125</v>
      </c>
      <c r="D429" s="92">
        <v>38335</v>
      </c>
      <c r="E429" s="91" t="s">
        <v>614</v>
      </c>
      <c r="F429" s="91" t="s">
        <v>520</v>
      </c>
      <c r="G429" s="94">
        <v>0</v>
      </c>
      <c r="H429" s="94">
        <v>0</v>
      </c>
      <c r="I429" s="94" t="s">
        <v>617</v>
      </c>
      <c r="J429" s="94">
        <v>0</v>
      </c>
      <c r="K429" s="94">
        <v>0</v>
      </c>
      <c r="L429" s="94">
        <v>0</v>
      </c>
      <c r="M429" s="94">
        <v>0</v>
      </c>
      <c r="N429" s="94">
        <v>0</v>
      </c>
      <c r="O429" s="94">
        <v>636.36</v>
      </c>
      <c r="P429" s="94">
        <v>2545.4699999999998</v>
      </c>
      <c r="Q429" s="94">
        <v>0</v>
      </c>
      <c r="R429" s="94">
        <v>0</v>
      </c>
      <c r="S429" s="49">
        <f>O429+Q429</f>
        <v>636.36</v>
      </c>
      <c r="T429" s="49">
        <f>R429+P429+(SUM(J429:N429))</f>
        <v>2545.4699999999998</v>
      </c>
      <c r="U429" s="47" t="str">
        <f>VLOOKUP(B429,'FOLHA RESUMIDA'!C:I,2,0)</f>
        <v>JACQUELINE CESAR DE GUSMAO</v>
      </c>
    </row>
    <row r="430" spans="1:21" ht="15">
      <c r="A430" s="91">
        <v>1</v>
      </c>
      <c r="B430" s="91">
        <v>2291</v>
      </c>
      <c r="C430" s="93" t="s">
        <v>126</v>
      </c>
      <c r="D430" s="92">
        <v>38657</v>
      </c>
      <c r="E430" s="91" t="s">
        <v>614</v>
      </c>
      <c r="F430" s="91" t="s">
        <v>478</v>
      </c>
      <c r="G430" s="94">
        <v>0</v>
      </c>
      <c r="H430" s="94">
        <v>0</v>
      </c>
      <c r="I430" s="94" t="s">
        <v>617</v>
      </c>
      <c r="J430" s="94">
        <v>0</v>
      </c>
      <c r="K430" s="94">
        <v>0</v>
      </c>
      <c r="L430" s="94">
        <v>0</v>
      </c>
      <c r="M430" s="94">
        <v>0</v>
      </c>
      <c r="N430" s="94">
        <v>0</v>
      </c>
      <c r="O430" s="94">
        <v>881.12</v>
      </c>
      <c r="P430" s="94">
        <v>3524.49</v>
      </c>
      <c r="Q430" s="94">
        <v>0</v>
      </c>
      <c r="R430" s="94">
        <v>0</v>
      </c>
      <c r="S430" s="49">
        <f>O430+Q430</f>
        <v>881.12</v>
      </c>
      <c r="T430" s="49">
        <f>R430+P430+(SUM(J430:N430))</f>
        <v>3524.49</v>
      </c>
      <c r="U430" s="47" t="str">
        <f>VLOOKUP(B430,'FOLHA RESUMIDA'!C:I,2,0)</f>
        <v>PAULO PEDROSA VICTOR NETO</v>
      </c>
    </row>
    <row r="431" spans="1:21" ht="15">
      <c r="A431" s="91">
        <v>1</v>
      </c>
      <c r="B431" s="91">
        <v>2295</v>
      </c>
      <c r="C431" s="93" t="s">
        <v>127</v>
      </c>
      <c r="D431" s="92">
        <v>38657</v>
      </c>
      <c r="E431" s="91" t="s">
        <v>614</v>
      </c>
      <c r="F431" s="91" t="s">
        <v>478</v>
      </c>
      <c r="G431" s="94">
        <v>0</v>
      </c>
      <c r="H431" s="94">
        <v>0</v>
      </c>
      <c r="I431" s="94" t="s">
        <v>617</v>
      </c>
      <c r="J431" s="94">
        <v>0</v>
      </c>
      <c r="K431" s="94">
        <v>0</v>
      </c>
      <c r="L431" s="94">
        <v>0</v>
      </c>
      <c r="M431" s="94">
        <v>0</v>
      </c>
      <c r="N431" s="94">
        <v>0</v>
      </c>
      <c r="O431" s="94">
        <v>881.12</v>
      </c>
      <c r="P431" s="94">
        <v>3524.49</v>
      </c>
      <c r="Q431" s="94">
        <v>0</v>
      </c>
      <c r="R431" s="94">
        <v>0</v>
      </c>
      <c r="S431" s="49">
        <f>O431+Q431</f>
        <v>881.12</v>
      </c>
      <c r="T431" s="49">
        <f>R431+P431+(SUM(J431:N431))</f>
        <v>3524.49</v>
      </c>
      <c r="U431" s="47" t="str">
        <f>VLOOKUP(B431,'FOLHA RESUMIDA'!C:I,2,0)</f>
        <v>VINCENZO PAPARIELLO</v>
      </c>
    </row>
    <row r="432" spans="1:21" ht="15">
      <c r="A432" s="91">
        <v>1</v>
      </c>
      <c r="B432" s="91">
        <v>2308</v>
      </c>
      <c r="C432" s="93" t="s">
        <v>128</v>
      </c>
      <c r="D432" s="92">
        <v>38749</v>
      </c>
      <c r="E432" s="91" t="s">
        <v>614</v>
      </c>
      <c r="F432" s="91" t="s">
        <v>520</v>
      </c>
      <c r="G432" s="94">
        <v>0</v>
      </c>
      <c r="H432" s="94">
        <v>0</v>
      </c>
      <c r="I432" s="94" t="s">
        <v>617</v>
      </c>
      <c r="J432" s="94">
        <v>0</v>
      </c>
      <c r="K432" s="94">
        <v>0</v>
      </c>
      <c r="L432" s="94">
        <v>0</v>
      </c>
      <c r="M432" s="94">
        <v>0</v>
      </c>
      <c r="N432" s="94">
        <v>0</v>
      </c>
      <c r="O432" s="94">
        <v>636.36</v>
      </c>
      <c r="P432" s="94">
        <v>2545.4699999999998</v>
      </c>
      <c r="Q432" s="94">
        <v>0</v>
      </c>
      <c r="R432" s="94">
        <v>0</v>
      </c>
      <c r="S432" s="49">
        <f>O432+Q432</f>
        <v>636.36</v>
      </c>
      <c r="T432" s="49">
        <f>R432+P432+(SUM(J432:N432))</f>
        <v>2545.4699999999998</v>
      </c>
      <c r="U432" s="47" t="str">
        <f>VLOOKUP(B432,'FOLHA RESUMIDA'!C:I,2,0)</f>
        <v>ADEILDO CARLOS DIAS BEZERRA</v>
      </c>
    </row>
    <row r="433" spans="1:21" ht="15">
      <c r="A433" s="91">
        <v>1</v>
      </c>
      <c r="B433" s="91">
        <v>2504</v>
      </c>
      <c r="C433" s="93" t="s">
        <v>160</v>
      </c>
      <c r="D433" s="92">
        <v>39576</v>
      </c>
      <c r="E433" s="91" t="s">
        <v>614</v>
      </c>
      <c r="F433" s="91" t="s">
        <v>585</v>
      </c>
      <c r="G433" s="94">
        <v>0</v>
      </c>
      <c r="H433" s="94">
        <v>0</v>
      </c>
      <c r="I433" s="94" t="s">
        <v>617</v>
      </c>
      <c r="J433" s="94">
        <v>0</v>
      </c>
      <c r="K433" s="94">
        <v>0</v>
      </c>
      <c r="L433" s="94">
        <v>0</v>
      </c>
      <c r="M433" s="94">
        <v>0</v>
      </c>
      <c r="N433" s="94">
        <v>0</v>
      </c>
      <c r="O433" s="94">
        <v>293.70999999999998</v>
      </c>
      <c r="P433" s="94">
        <v>1174.82</v>
      </c>
      <c r="Q433" s="94">
        <v>0</v>
      </c>
      <c r="R433" s="94">
        <v>0</v>
      </c>
      <c r="S433" s="49">
        <f>O433+Q433</f>
        <v>293.70999999999998</v>
      </c>
      <c r="T433" s="49">
        <f>R433+P433+(SUM(J433:N433))</f>
        <v>1174.82</v>
      </c>
      <c r="U433" s="47" t="str">
        <f>VLOOKUP(B433,'FOLHA RESUMIDA'!C:I,2,0)</f>
        <v>RIVALDO GOMES DA SILVA</v>
      </c>
    </row>
    <row r="434" spans="1:21" ht="15">
      <c r="A434" s="91">
        <v>1</v>
      </c>
      <c r="B434" s="91">
        <v>2506</v>
      </c>
      <c r="C434" s="93" t="s">
        <v>161</v>
      </c>
      <c r="D434" s="92">
        <v>39576</v>
      </c>
      <c r="E434" s="91" t="s">
        <v>614</v>
      </c>
      <c r="F434" s="91" t="s">
        <v>585</v>
      </c>
      <c r="G434" s="94">
        <v>0</v>
      </c>
      <c r="H434" s="94">
        <v>0</v>
      </c>
      <c r="I434" s="94" t="s">
        <v>617</v>
      </c>
      <c r="J434" s="94">
        <v>0</v>
      </c>
      <c r="K434" s="94">
        <v>0</v>
      </c>
      <c r="L434" s="94">
        <v>0</v>
      </c>
      <c r="M434" s="94">
        <v>0</v>
      </c>
      <c r="N434" s="94">
        <v>0</v>
      </c>
      <c r="O434" s="94">
        <v>293.70999999999998</v>
      </c>
      <c r="P434" s="94">
        <v>1174.82</v>
      </c>
      <c r="Q434" s="94">
        <v>0</v>
      </c>
      <c r="R434" s="94">
        <v>0</v>
      </c>
      <c r="S434" s="49">
        <f>O434+Q434</f>
        <v>293.70999999999998</v>
      </c>
      <c r="T434" s="49">
        <f>R434+P434+(SUM(J434:N434))</f>
        <v>1174.82</v>
      </c>
      <c r="U434" s="47" t="str">
        <f>VLOOKUP(B434,'FOLHA RESUMIDA'!C:I,2,0)</f>
        <v>IVETE ANTONIETA B  DE CARVALHO</v>
      </c>
    </row>
    <row r="435" spans="1:21" ht="15">
      <c r="A435" s="91">
        <v>1</v>
      </c>
      <c r="B435" s="91">
        <v>2507</v>
      </c>
      <c r="C435" s="93" t="s">
        <v>162</v>
      </c>
      <c r="D435" s="92">
        <v>39576</v>
      </c>
      <c r="E435" s="91" t="s">
        <v>614</v>
      </c>
      <c r="F435" s="91" t="s">
        <v>585</v>
      </c>
      <c r="G435" s="94">
        <v>0</v>
      </c>
      <c r="H435" s="94">
        <v>0</v>
      </c>
      <c r="I435" s="94" t="s">
        <v>617</v>
      </c>
      <c r="J435" s="94">
        <v>0</v>
      </c>
      <c r="K435" s="94">
        <v>0</v>
      </c>
      <c r="L435" s="94">
        <v>0</v>
      </c>
      <c r="M435" s="94">
        <v>0</v>
      </c>
      <c r="N435" s="94">
        <v>0</v>
      </c>
      <c r="O435" s="94">
        <v>293.70999999999998</v>
      </c>
      <c r="P435" s="94">
        <v>1174.82</v>
      </c>
      <c r="Q435" s="94">
        <v>0</v>
      </c>
      <c r="R435" s="94">
        <v>0</v>
      </c>
      <c r="S435" s="49">
        <f>O435+Q435</f>
        <v>293.70999999999998</v>
      </c>
      <c r="T435" s="49">
        <f>R435+P435+(SUM(J435:N435))</f>
        <v>1174.82</v>
      </c>
      <c r="U435" s="47" t="str">
        <f>VLOOKUP(B435,'FOLHA RESUMIDA'!C:I,2,0)</f>
        <v>ANANIAS TEIXEIRA DE LIMA</v>
      </c>
    </row>
    <row r="436" spans="1:21" ht="15">
      <c r="A436" s="91">
        <v>1</v>
      </c>
      <c r="B436" s="91">
        <v>2508</v>
      </c>
      <c r="C436" s="93" t="s">
        <v>163</v>
      </c>
      <c r="D436" s="92">
        <v>39576</v>
      </c>
      <c r="E436" s="91" t="s">
        <v>614</v>
      </c>
      <c r="F436" s="91" t="s">
        <v>520</v>
      </c>
      <c r="G436" s="94">
        <v>0</v>
      </c>
      <c r="H436" s="94">
        <v>0</v>
      </c>
      <c r="I436" s="94" t="s">
        <v>617</v>
      </c>
      <c r="J436" s="94">
        <v>0</v>
      </c>
      <c r="K436" s="94">
        <v>0</v>
      </c>
      <c r="L436" s="94">
        <v>0</v>
      </c>
      <c r="M436" s="94">
        <v>0</v>
      </c>
      <c r="N436" s="94">
        <v>0</v>
      </c>
      <c r="O436" s="94">
        <v>636.36</v>
      </c>
      <c r="P436" s="94">
        <v>2545.4699999999998</v>
      </c>
      <c r="Q436" s="94">
        <v>0</v>
      </c>
      <c r="R436" s="94">
        <v>0</v>
      </c>
      <c r="S436" s="49">
        <f>O436+Q436</f>
        <v>636.36</v>
      </c>
      <c r="T436" s="49">
        <f>R436+P436+(SUM(J436:N436))</f>
        <v>2545.4699999999998</v>
      </c>
      <c r="U436" s="47" t="str">
        <f>VLOOKUP(B436,'FOLHA RESUMIDA'!C:I,2,0)</f>
        <v>JOSE ALEXANDRE DE BARROS ALVES</v>
      </c>
    </row>
    <row r="437" spans="1:21" ht="15">
      <c r="A437" s="91">
        <v>1</v>
      </c>
      <c r="B437" s="91">
        <v>2509</v>
      </c>
      <c r="C437" s="93" t="s">
        <v>164</v>
      </c>
      <c r="D437" s="92">
        <v>39576</v>
      </c>
      <c r="E437" s="91" t="s">
        <v>614</v>
      </c>
      <c r="F437" s="91" t="s">
        <v>585</v>
      </c>
      <c r="G437" s="94">
        <v>0</v>
      </c>
      <c r="H437" s="94">
        <v>0</v>
      </c>
      <c r="I437" s="94" t="s">
        <v>617</v>
      </c>
      <c r="J437" s="94">
        <v>0</v>
      </c>
      <c r="K437" s="94">
        <v>0</v>
      </c>
      <c r="L437" s="94">
        <v>0</v>
      </c>
      <c r="M437" s="94">
        <v>0</v>
      </c>
      <c r="N437" s="94">
        <v>0</v>
      </c>
      <c r="O437" s="94">
        <v>293.70999999999998</v>
      </c>
      <c r="P437" s="94">
        <v>1174.82</v>
      </c>
      <c r="Q437" s="94">
        <v>0</v>
      </c>
      <c r="R437" s="94">
        <v>0</v>
      </c>
      <c r="S437" s="49">
        <f>O437+Q437</f>
        <v>293.70999999999998</v>
      </c>
      <c r="T437" s="49">
        <f>R437+P437+(SUM(J437:N437))</f>
        <v>1174.82</v>
      </c>
      <c r="U437" s="47" t="str">
        <f>VLOOKUP(B437,'FOLHA RESUMIDA'!C:I,2,0)</f>
        <v>ALDEMIR NASCIMENTO DA SILVA</v>
      </c>
    </row>
    <row r="438" spans="1:21" ht="15">
      <c r="A438" s="91">
        <v>1</v>
      </c>
      <c r="B438" s="91">
        <v>3081</v>
      </c>
      <c r="C438" s="93" t="s">
        <v>305</v>
      </c>
      <c r="D438" s="92">
        <v>42024</v>
      </c>
      <c r="E438" s="91" t="s">
        <v>614</v>
      </c>
      <c r="F438" s="91" t="s">
        <v>584</v>
      </c>
      <c r="G438" s="94">
        <v>0</v>
      </c>
      <c r="H438" s="94">
        <v>0</v>
      </c>
      <c r="I438" s="94" t="s">
        <v>617</v>
      </c>
      <c r="J438" s="94">
        <v>0</v>
      </c>
      <c r="K438" s="94">
        <v>0</v>
      </c>
      <c r="L438" s="94">
        <v>0</v>
      </c>
      <c r="M438" s="94">
        <v>0</v>
      </c>
      <c r="N438" s="94">
        <v>0</v>
      </c>
      <c r="O438" s="94">
        <v>293.70999999999998</v>
      </c>
      <c r="P438" s="94">
        <v>1174.82</v>
      </c>
      <c r="Q438" s="94">
        <v>0</v>
      </c>
      <c r="R438" s="94">
        <v>0</v>
      </c>
      <c r="S438" s="49">
        <f>O438+Q438</f>
        <v>293.70999999999998</v>
      </c>
      <c r="T438" s="49">
        <f>R438+P438+(SUM(J438:N438))</f>
        <v>1174.82</v>
      </c>
      <c r="U438" s="47" t="str">
        <f>VLOOKUP(B438,'FOLHA RESUMIDA'!C:I,2,0)</f>
        <v>MAILTON NOBRE DE MEDEIROS</v>
      </c>
    </row>
    <row r="439" spans="1:21" ht="15">
      <c r="A439" s="91">
        <v>1</v>
      </c>
      <c r="B439" s="91">
        <v>3092</v>
      </c>
      <c r="C439" s="93" t="s">
        <v>308</v>
      </c>
      <c r="D439" s="92">
        <v>42058</v>
      </c>
      <c r="E439" s="91" t="s">
        <v>614</v>
      </c>
      <c r="F439" s="91" t="s">
        <v>545</v>
      </c>
      <c r="G439" s="94">
        <v>0</v>
      </c>
      <c r="H439" s="94">
        <v>0</v>
      </c>
      <c r="I439" s="94" t="s">
        <v>617</v>
      </c>
      <c r="J439" s="94">
        <v>0</v>
      </c>
      <c r="K439" s="94">
        <v>0</v>
      </c>
      <c r="L439" s="94">
        <v>0</v>
      </c>
      <c r="M439" s="94">
        <v>0</v>
      </c>
      <c r="N439" s="94">
        <v>0</v>
      </c>
      <c r="O439" s="94">
        <v>0</v>
      </c>
      <c r="P439" s="94">
        <v>0</v>
      </c>
      <c r="Q439" s="94">
        <v>4196.22</v>
      </c>
      <c r="R439" s="94">
        <v>16784.88</v>
      </c>
      <c r="S439" s="49">
        <f>O439+Q439</f>
        <v>4196.22</v>
      </c>
      <c r="T439" s="49">
        <f>R439+P439+(SUM(J439:N439))</f>
        <v>16784.88</v>
      </c>
      <c r="U439" s="47" t="str">
        <f>VLOOKUP(B439,'FOLHA RESUMIDA'!C:I,2,0)</f>
        <v>BETY ANNE DE A S CORDULA</v>
      </c>
    </row>
    <row r="440" spans="1:21" ht="15">
      <c r="A440" s="91">
        <v>1</v>
      </c>
      <c r="B440" s="91">
        <v>3201</v>
      </c>
      <c r="C440" s="93" t="s">
        <v>338</v>
      </c>
      <c r="D440" s="92">
        <v>42292</v>
      </c>
      <c r="E440" s="91" t="s">
        <v>614</v>
      </c>
      <c r="F440" s="91" t="s">
        <v>584</v>
      </c>
      <c r="G440" s="94">
        <v>0</v>
      </c>
      <c r="H440" s="94">
        <v>0</v>
      </c>
      <c r="I440" s="94" t="s">
        <v>617</v>
      </c>
      <c r="J440" s="94">
        <v>0</v>
      </c>
      <c r="K440" s="94">
        <v>0</v>
      </c>
      <c r="L440" s="94">
        <v>0</v>
      </c>
      <c r="M440" s="94">
        <v>0</v>
      </c>
      <c r="N440" s="94">
        <v>0</v>
      </c>
      <c r="O440" s="94">
        <v>293.70999999999998</v>
      </c>
      <c r="P440" s="94">
        <v>1174.82</v>
      </c>
      <c r="Q440" s="94">
        <v>0</v>
      </c>
      <c r="R440" s="94">
        <v>0</v>
      </c>
      <c r="S440" s="49">
        <f>O440+Q440</f>
        <v>293.70999999999998</v>
      </c>
      <c r="T440" s="49">
        <f>R440+P440+(SUM(J440:N440))</f>
        <v>1174.82</v>
      </c>
      <c r="U440" s="47" t="str">
        <f>VLOOKUP(B440,'FOLHA RESUMIDA'!C:I,2,0)</f>
        <v>LUCIENE TORRES GALINDO DE MELO</v>
      </c>
    </row>
    <row r="441" spans="1:21" ht="15">
      <c r="A441" s="91">
        <v>1</v>
      </c>
      <c r="B441" s="91">
        <v>3206</v>
      </c>
      <c r="C441" s="93" t="s">
        <v>339</v>
      </c>
      <c r="D441" s="92">
        <v>42522</v>
      </c>
      <c r="E441" s="91" t="s">
        <v>614</v>
      </c>
      <c r="F441" s="91" t="s">
        <v>589</v>
      </c>
      <c r="G441" s="94">
        <v>0</v>
      </c>
      <c r="H441" s="94">
        <v>0</v>
      </c>
      <c r="I441" s="94" t="s">
        <v>617</v>
      </c>
      <c r="J441" s="94">
        <v>0</v>
      </c>
      <c r="K441" s="94">
        <v>0</v>
      </c>
      <c r="L441" s="94">
        <v>0</v>
      </c>
      <c r="M441" s="94">
        <v>0</v>
      </c>
      <c r="N441" s="94">
        <v>0</v>
      </c>
      <c r="O441" s="94">
        <v>0</v>
      </c>
      <c r="P441" s="94">
        <v>6657.79</v>
      </c>
      <c r="Q441" s="94">
        <v>0</v>
      </c>
      <c r="R441" s="94">
        <v>0</v>
      </c>
      <c r="S441" s="49">
        <f>O441+Q441</f>
        <v>0</v>
      </c>
      <c r="T441" s="49">
        <f>R441+P441+(SUM(J441:N441))</f>
        <v>6657.79</v>
      </c>
      <c r="U441" s="47" t="str">
        <f>VLOOKUP(B441,'FOLHA RESUMIDA'!C:I,2,0)</f>
        <v>MARCELO JOSE XIMENES MENELAU</v>
      </c>
    </row>
    <row r="442" spans="1:21" ht="15">
      <c r="A442" s="91">
        <v>1</v>
      </c>
      <c r="B442" s="91">
        <v>3208</v>
      </c>
      <c r="C442" s="93" t="s">
        <v>340</v>
      </c>
      <c r="D442" s="92">
        <v>42388</v>
      </c>
      <c r="E442" s="91" t="s">
        <v>614</v>
      </c>
      <c r="F442" s="91" t="s">
        <v>478</v>
      </c>
      <c r="G442" s="94">
        <v>0</v>
      </c>
      <c r="H442" s="94">
        <v>0</v>
      </c>
      <c r="I442" s="94" t="s">
        <v>617</v>
      </c>
      <c r="J442" s="94">
        <v>0</v>
      </c>
      <c r="K442" s="94">
        <v>0</v>
      </c>
      <c r="L442" s="94">
        <v>0</v>
      </c>
      <c r="M442" s="94">
        <v>0</v>
      </c>
      <c r="N442" s="94">
        <v>0</v>
      </c>
      <c r="O442" s="94">
        <v>881.12</v>
      </c>
      <c r="P442" s="94">
        <v>3524.49</v>
      </c>
      <c r="Q442" s="94">
        <v>0</v>
      </c>
      <c r="R442" s="94">
        <v>0</v>
      </c>
      <c r="S442" s="49">
        <f>O442+Q442</f>
        <v>881.12</v>
      </c>
      <c r="T442" s="49">
        <f>R442+P442+(SUM(J442:N442))</f>
        <v>3524.49</v>
      </c>
      <c r="U442" s="47" t="str">
        <f>VLOOKUP(B442,'FOLHA RESUMIDA'!C:I,2,0)</f>
        <v>FABIOLA LAPORTE DE A TRINDADE</v>
      </c>
    </row>
    <row r="443" spans="1:21" ht="15">
      <c r="A443" s="91">
        <v>1</v>
      </c>
      <c r="B443" s="91">
        <v>3220</v>
      </c>
      <c r="C443" s="93" t="s">
        <v>341</v>
      </c>
      <c r="D443" s="92">
        <v>42552</v>
      </c>
      <c r="E443" s="91" t="s">
        <v>614</v>
      </c>
      <c r="F443" s="91" t="s">
        <v>557</v>
      </c>
      <c r="G443" s="94">
        <v>0</v>
      </c>
      <c r="H443" s="94">
        <v>0</v>
      </c>
      <c r="I443" s="94" t="s">
        <v>617</v>
      </c>
      <c r="J443" s="94">
        <v>0</v>
      </c>
      <c r="K443" s="94">
        <v>0</v>
      </c>
      <c r="L443" s="94">
        <v>0</v>
      </c>
      <c r="M443" s="94">
        <v>0</v>
      </c>
      <c r="N443" s="94">
        <v>0</v>
      </c>
      <c r="O443" s="94">
        <v>1664.45</v>
      </c>
      <c r="P443" s="94">
        <v>6657.79</v>
      </c>
      <c r="Q443" s="94">
        <v>0</v>
      </c>
      <c r="R443" s="94">
        <v>0</v>
      </c>
      <c r="S443" s="49">
        <f>O443+Q443</f>
        <v>1664.45</v>
      </c>
      <c r="T443" s="49">
        <f>R443+P443+(SUM(J443:N443))</f>
        <v>6657.79</v>
      </c>
      <c r="U443" s="47" t="str">
        <f>VLOOKUP(B443,'FOLHA RESUMIDA'!C:I,2,0)</f>
        <v>RENATA RODRIGUES C DE MELO</v>
      </c>
    </row>
    <row r="444" spans="1:21" ht="15">
      <c r="A444" s="91">
        <v>1</v>
      </c>
      <c r="B444" s="91">
        <v>3221</v>
      </c>
      <c r="C444" s="93" t="s">
        <v>342</v>
      </c>
      <c r="D444" s="92">
        <v>42566</v>
      </c>
      <c r="E444" s="91" t="s">
        <v>614</v>
      </c>
      <c r="F444" s="91" t="s">
        <v>472</v>
      </c>
      <c r="G444" s="94">
        <v>0</v>
      </c>
      <c r="H444" s="94">
        <v>0</v>
      </c>
      <c r="I444" s="94" t="s">
        <v>617</v>
      </c>
      <c r="J444" s="94">
        <v>0</v>
      </c>
      <c r="K444" s="94">
        <v>0</v>
      </c>
      <c r="L444" s="94">
        <v>0</v>
      </c>
      <c r="M444" s="94">
        <v>1450</v>
      </c>
      <c r="N444" s="94">
        <v>0</v>
      </c>
      <c r="O444" s="94">
        <v>391.6</v>
      </c>
      <c r="P444" s="94">
        <v>1566.44</v>
      </c>
      <c r="Q444" s="94">
        <v>0</v>
      </c>
      <c r="R444" s="94">
        <v>0</v>
      </c>
      <c r="S444" s="49">
        <f>O444+Q444</f>
        <v>391.6</v>
      </c>
      <c r="T444" s="49">
        <f>R444+P444+(SUM(J444:N444))</f>
        <v>3016.44</v>
      </c>
      <c r="U444" s="47" t="str">
        <f>VLOOKUP(B444,'FOLHA RESUMIDA'!C:I,2,0)</f>
        <v>MARIA ERLANI BARBOSA SILVA</v>
      </c>
    </row>
    <row r="445" spans="1:21" ht="15">
      <c r="A445" s="91">
        <v>1</v>
      </c>
      <c r="B445" s="91">
        <v>3245</v>
      </c>
      <c r="C445" s="93" t="s">
        <v>350</v>
      </c>
      <c r="D445" s="92">
        <v>42828</v>
      </c>
      <c r="E445" s="91" t="s">
        <v>614</v>
      </c>
      <c r="F445" s="91" t="s">
        <v>550</v>
      </c>
      <c r="G445" s="94">
        <v>0</v>
      </c>
      <c r="H445" s="94">
        <v>0</v>
      </c>
      <c r="I445" s="94" t="s">
        <v>617</v>
      </c>
      <c r="J445" s="94">
        <v>0</v>
      </c>
      <c r="K445" s="94">
        <v>0</v>
      </c>
      <c r="L445" s="94">
        <v>0</v>
      </c>
      <c r="M445" s="94">
        <v>1450</v>
      </c>
      <c r="N445" s="94">
        <v>0</v>
      </c>
      <c r="O445" s="94">
        <v>1811.32</v>
      </c>
      <c r="P445" s="94">
        <v>7245.23</v>
      </c>
      <c r="Q445" s="94">
        <v>0</v>
      </c>
      <c r="R445" s="94">
        <v>0</v>
      </c>
      <c r="S445" s="49">
        <f>O445+Q445</f>
        <v>1811.32</v>
      </c>
      <c r="T445" s="49">
        <f>R445+P445+(SUM(J445:N445))</f>
        <v>8695.23</v>
      </c>
      <c r="U445" s="47" t="str">
        <f>VLOOKUP(B445,'FOLHA RESUMIDA'!C:I,2,0)</f>
        <v>EUGENIO PACELLI R DE ARAUJO</v>
      </c>
    </row>
    <row r="446" spans="1:21" ht="15">
      <c r="A446" s="91">
        <v>1</v>
      </c>
      <c r="B446" s="91">
        <v>3247</v>
      </c>
      <c r="C446" s="93" t="s">
        <v>351</v>
      </c>
      <c r="D446" s="92">
        <v>42845</v>
      </c>
      <c r="E446" s="91" t="s">
        <v>614</v>
      </c>
      <c r="F446" s="91" t="s">
        <v>481</v>
      </c>
      <c r="G446" s="94">
        <v>0</v>
      </c>
      <c r="H446" s="94">
        <v>0</v>
      </c>
      <c r="I446" s="94" t="s">
        <v>617</v>
      </c>
      <c r="J446" s="94">
        <v>0</v>
      </c>
      <c r="K446" s="94">
        <v>0</v>
      </c>
      <c r="L446" s="94">
        <v>0</v>
      </c>
      <c r="M446" s="94">
        <v>0</v>
      </c>
      <c r="N446" s="94">
        <v>0</v>
      </c>
      <c r="O446" s="94">
        <v>1811.32</v>
      </c>
      <c r="P446" s="94">
        <v>7245.23</v>
      </c>
      <c r="Q446" s="94">
        <v>0</v>
      </c>
      <c r="R446" s="94">
        <v>0</v>
      </c>
      <c r="S446" s="49">
        <f>O446+Q446</f>
        <v>1811.32</v>
      </c>
      <c r="T446" s="49">
        <f>R446+P446+(SUM(J446:N446))</f>
        <v>7245.23</v>
      </c>
      <c r="U446" s="47" t="str">
        <f>VLOOKUP(B446,'FOLHA RESUMIDA'!C:I,2,0)</f>
        <v>LEONARDO ARAUJO PAES BARRETO</v>
      </c>
    </row>
    <row r="447" spans="1:21" ht="15">
      <c r="A447" s="91">
        <v>1</v>
      </c>
      <c r="B447" s="91">
        <v>3249</v>
      </c>
      <c r="C447" s="93" t="s">
        <v>352</v>
      </c>
      <c r="D447" s="92">
        <v>42845</v>
      </c>
      <c r="E447" s="91" t="s">
        <v>614</v>
      </c>
      <c r="F447" s="91" t="s">
        <v>542</v>
      </c>
      <c r="G447" s="94">
        <v>0</v>
      </c>
      <c r="H447" s="94">
        <v>0</v>
      </c>
      <c r="I447" s="94" t="s">
        <v>617</v>
      </c>
      <c r="J447" s="94">
        <v>0</v>
      </c>
      <c r="K447" s="94">
        <v>0</v>
      </c>
      <c r="L447" s="94">
        <v>0</v>
      </c>
      <c r="M447" s="94">
        <v>0</v>
      </c>
      <c r="N447" s="94">
        <v>0</v>
      </c>
      <c r="O447" s="94">
        <v>979.03</v>
      </c>
      <c r="P447" s="94">
        <v>3916.1</v>
      </c>
      <c r="Q447" s="94">
        <v>0</v>
      </c>
      <c r="R447" s="94">
        <v>0</v>
      </c>
      <c r="S447" s="49">
        <f>O447+Q447</f>
        <v>979.03</v>
      </c>
      <c r="T447" s="49">
        <f>R447+P447+(SUM(J447:N447))</f>
        <v>3916.1</v>
      </c>
      <c r="U447" s="47" t="str">
        <f>VLOOKUP(B447,'FOLHA RESUMIDA'!C:I,2,0)</f>
        <v>LUCIANA MARIA BASTO DE AQUINO</v>
      </c>
    </row>
    <row r="448" spans="1:21" ht="15">
      <c r="A448" s="91">
        <v>1</v>
      </c>
      <c r="B448" s="91">
        <v>3250</v>
      </c>
      <c r="C448" s="93" t="s">
        <v>353</v>
      </c>
      <c r="D448" s="92">
        <v>42845</v>
      </c>
      <c r="E448" s="91" t="s">
        <v>614</v>
      </c>
      <c r="F448" s="91" t="s">
        <v>478</v>
      </c>
      <c r="G448" s="94">
        <v>0</v>
      </c>
      <c r="H448" s="94">
        <v>0</v>
      </c>
      <c r="I448" s="94" t="s">
        <v>617</v>
      </c>
      <c r="J448" s="94">
        <v>0</v>
      </c>
      <c r="K448" s="94">
        <v>0</v>
      </c>
      <c r="L448" s="94">
        <v>0</v>
      </c>
      <c r="M448" s="94">
        <v>0</v>
      </c>
      <c r="N448" s="94">
        <v>0</v>
      </c>
      <c r="O448" s="94">
        <v>881.12</v>
      </c>
      <c r="P448" s="94">
        <v>3524.49</v>
      </c>
      <c r="Q448" s="94">
        <v>0</v>
      </c>
      <c r="R448" s="94">
        <v>0</v>
      </c>
      <c r="S448" s="49">
        <f>O448+Q448</f>
        <v>881.12</v>
      </c>
      <c r="T448" s="49">
        <f>R448+P448+(SUM(J448:N448))</f>
        <v>3524.49</v>
      </c>
      <c r="U448" s="47" t="str">
        <f>VLOOKUP(B448,'FOLHA RESUMIDA'!C:I,2,0)</f>
        <v>GERMANA DE MELO LOBO FREIRE</v>
      </c>
    </row>
    <row r="449" spans="1:21" ht="15">
      <c r="A449" s="91">
        <v>1</v>
      </c>
      <c r="B449" s="91">
        <v>3256</v>
      </c>
      <c r="C449" s="93" t="s">
        <v>354</v>
      </c>
      <c r="D449" s="92">
        <v>42859</v>
      </c>
      <c r="E449" s="91" t="s">
        <v>614</v>
      </c>
      <c r="F449" s="91" t="s">
        <v>542</v>
      </c>
      <c r="G449" s="94">
        <v>0</v>
      </c>
      <c r="H449" s="94">
        <v>0</v>
      </c>
      <c r="I449" s="94" t="s">
        <v>617</v>
      </c>
      <c r="J449" s="94">
        <v>0</v>
      </c>
      <c r="K449" s="94">
        <v>0</v>
      </c>
      <c r="L449" s="94">
        <v>0</v>
      </c>
      <c r="M449" s="94">
        <v>0</v>
      </c>
      <c r="N449" s="94">
        <v>0</v>
      </c>
      <c r="O449" s="94">
        <v>979.03</v>
      </c>
      <c r="P449" s="94">
        <v>3916.1</v>
      </c>
      <c r="Q449" s="94">
        <v>0</v>
      </c>
      <c r="R449" s="94">
        <v>0</v>
      </c>
      <c r="S449" s="49">
        <f>O449+Q449</f>
        <v>979.03</v>
      </c>
      <c r="T449" s="49">
        <f>R449+P449+(SUM(J449:N449))</f>
        <v>3916.1</v>
      </c>
      <c r="U449" s="47" t="str">
        <f>VLOOKUP(B449,'FOLHA RESUMIDA'!C:I,2,0)</f>
        <v>JOAO ALFREDO SOARES DE AVELLAR</v>
      </c>
    </row>
    <row r="450" spans="1:21" ht="15">
      <c r="A450" s="91">
        <v>1</v>
      </c>
      <c r="B450" s="91">
        <v>3263</v>
      </c>
      <c r="C450" s="93" t="s">
        <v>355</v>
      </c>
      <c r="D450" s="92">
        <v>42859</v>
      </c>
      <c r="E450" s="91" t="s">
        <v>614</v>
      </c>
      <c r="F450" s="91" t="s">
        <v>588</v>
      </c>
      <c r="G450" s="94">
        <v>0</v>
      </c>
      <c r="H450" s="94">
        <v>0</v>
      </c>
      <c r="I450" s="94" t="s">
        <v>617</v>
      </c>
      <c r="J450" s="94">
        <v>0</v>
      </c>
      <c r="K450" s="94">
        <v>0</v>
      </c>
      <c r="L450" s="94">
        <v>0</v>
      </c>
      <c r="M450" s="94">
        <v>0</v>
      </c>
      <c r="N450" s="94">
        <v>0</v>
      </c>
      <c r="O450" s="94">
        <v>1664.45</v>
      </c>
      <c r="P450" s="94">
        <v>6657.79</v>
      </c>
      <c r="Q450" s="94">
        <v>0</v>
      </c>
      <c r="R450" s="94">
        <v>0</v>
      </c>
      <c r="S450" s="49">
        <f>O450+Q450</f>
        <v>1664.45</v>
      </c>
      <c r="T450" s="49">
        <f>R450+P450+(SUM(J450:N450))</f>
        <v>6657.79</v>
      </c>
      <c r="U450" s="47" t="str">
        <f>VLOOKUP(B450,'FOLHA RESUMIDA'!C:I,2,0)</f>
        <v>ANA CECILIA DE SENA T SOUZA</v>
      </c>
    </row>
    <row r="451" spans="1:21" ht="15">
      <c r="A451" s="91">
        <v>1</v>
      </c>
      <c r="B451" s="91">
        <v>3283</v>
      </c>
      <c r="C451" s="93" t="s">
        <v>357</v>
      </c>
      <c r="D451" s="92">
        <v>42879</v>
      </c>
      <c r="E451" s="91" t="s">
        <v>614</v>
      </c>
      <c r="F451" s="91" t="s">
        <v>559</v>
      </c>
      <c r="G451" s="94">
        <v>0</v>
      </c>
      <c r="H451" s="94">
        <v>0</v>
      </c>
      <c r="I451" s="94" t="s">
        <v>617</v>
      </c>
      <c r="J451" s="94">
        <v>0</v>
      </c>
      <c r="K451" s="94">
        <v>0</v>
      </c>
      <c r="L451" s="94">
        <v>0</v>
      </c>
      <c r="M451" s="94">
        <v>0</v>
      </c>
      <c r="N451" s="94">
        <v>0</v>
      </c>
      <c r="O451" s="94">
        <v>1664.45</v>
      </c>
      <c r="P451" s="94">
        <v>6657.79</v>
      </c>
      <c r="Q451" s="94">
        <v>0</v>
      </c>
      <c r="R451" s="94">
        <v>0</v>
      </c>
      <c r="S451" s="49">
        <f>O451+Q451</f>
        <v>1664.45</v>
      </c>
      <c r="T451" s="49">
        <f>R451+P451+(SUM(J451:N451))</f>
        <v>6657.79</v>
      </c>
      <c r="U451" s="47" t="str">
        <f>VLOOKUP(B451,'FOLHA RESUMIDA'!C:I,2,0)</f>
        <v>MANUELA A DE SENA L VENTURA</v>
      </c>
    </row>
    <row r="452" spans="1:21" ht="15">
      <c r="A452" s="91">
        <v>1</v>
      </c>
      <c r="B452" s="91">
        <v>3289</v>
      </c>
      <c r="C452" s="93" t="s">
        <v>358</v>
      </c>
      <c r="D452" s="92">
        <v>42887</v>
      </c>
      <c r="E452" s="91" t="s">
        <v>614</v>
      </c>
      <c r="F452" s="91" t="s">
        <v>544</v>
      </c>
      <c r="G452" s="94">
        <v>0</v>
      </c>
      <c r="H452" s="94">
        <v>0</v>
      </c>
      <c r="I452" s="94" t="s">
        <v>617</v>
      </c>
      <c r="J452" s="94">
        <v>0</v>
      </c>
      <c r="K452" s="94">
        <v>0</v>
      </c>
      <c r="L452" s="94">
        <v>0</v>
      </c>
      <c r="M452" s="94">
        <v>0</v>
      </c>
      <c r="N452" s="94">
        <v>0</v>
      </c>
      <c r="O452" s="94">
        <v>0</v>
      </c>
      <c r="P452" s="94">
        <v>0</v>
      </c>
      <c r="Q452" s="94">
        <v>4196.22</v>
      </c>
      <c r="R452" s="94">
        <v>16784.88</v>
      </c>
      <c r="S452" s="49">
        <f>O452+Q452</f>
        <v>4196.22</v>
      </c>
      <c r="T452" s="49">
        <f>R452+P452+(SUM(J452:N452))</f>
        <v>16784.88</v>
      </c>
      <c r="U452" s="47" t="str">
        <f>VLOOKUP(B452,'FOLHA RESUMIDA'!C:I,2,0)</f>
        <v>JOSE NIVALDO BRAYNER DE ARAUJO</v>
      </c>
    </row>
    <row r="453" spans="1:21" ht="15">
      <c r="A453" s="91">
        <v>1</v>
      </c>
      <c r="B453" s="91">
        <v>3312</v>
      </c>
      <c r="C453" s="93" t="s">
        <v>359</v>
      </c>
      <c r="D453" s="92">
        <v>42926</v>
      </c>
      <c r="E453" s="91" t="s">
        <v>614</v>
      </c>
      <c r="F453" s="91" t="s">
        <v>519</v>
      </c>
      <c r="G453" s="94">
        <v>0</v>
      </c>
      <c r="H453" s="94">
        <v>0</v>
      </c>
      <c r="I453" s="94" t="s">
        <v>617</v>
      </c>
      <c r="J453" s="94">
        <v>0</v>
      </c>
      <c r="K453" s="94">
        <v>0</v>
      </c>
      <c r="L453" s="94">
        <v>0</v>
      </c>
      <c r="M453" s="94">
        <v>0</v>
      </c>
      <c r="N453" s="94">
        <v>0</v>
      </c>
      <c r="O453" s="94">
        <v>1664.45</v>
      </c>
      <c r="P453" s="94">
        <v>6657.79</v>
      </c>
      <c r="Q453" s="94">
        <v>0</v>
      </c>
      <c r="R453" s="94">
        <v>0</v>
      </c>
      <c r="S453" s="49">
        <f>O453+Q453</f>
        <v>1664.45</v>
      </c>
      <c r="T453" s="49">
        <f>R453+P453+(SUM(J453:N453))</f>
        <v>6657.79</v>
      </c>
      <c r="U453" s="47" t="str">
        <f>VLOOKUP(B453,'FOLHA RESUMIDA'!C:I,2,0)</f>
        <v>DIMAS PEREIRA DANTAS</v>
      </c>
    </row>
    <row r="454" spans="1:21" ht="15">
      <c r="A454" s="91">
        <v>1</v>
      </c>
      <c r="B454" s="91">
        <v>3314</v>
      </c>
      <c r="C454" s="93" t="s">
        <v>360</v>
      </c>
      <c r="D454" s="92">
        <v>42928</v>
      </c>
      <c r="E454" s="91" t="s">
        <v>614</v>
      </c>
      <c r="F454" s="91" t="s">
        <v>542</v>
      </c>
      <c r="G454" s="94">
        <v>0</v>
      </c>
      <c r="H454" s="94">
        <v>0</v>
      </c>
      <c r="I454" s="94" t="s">
        <v>617</v>
      </c>
      <c r="J454" s="94">
        <v>0</v>
      </c>
      <c r="K454" s="94">
        <v>0</v>
      </c>
      <c r="L454" s="94">
        <v>0</v>
      </c>
      <c r="M454" s="94">
        <v>0</v>
      </c>
      <c r="N454" s="94">
        <v>0</v>
      </c>
      <c r="O454" s="94">
        <v>979.03</v>
      </c>
      <c r="P454" s="94">
        <v>3916.1</v>
      </c>
      <c r="Q454" s="94">
        <v>0</v>
      </c>
      <c r="R454" s="94">
        <v>0</v>
      </c>
      <c r="S454" s="49">
        <f>O454+Q454</f>
        <v>979.03</v>
      </c>
      <c r="T454" s="49">
        <f>R454+P454+(SUM(J454:N454))</f>
        <v>3916.1</v>
      </c>
      <c r="U454" s="47" t="str">
        <f>VLOOKUP(B454,'FOLHA RESUMIDA'!C:I,2,0)</f>
        <v>LUIZ ANTONIO GRANJA DE MENEZES</v>
      </c>
    </row>
    <row r="455" spans="1:21" ht="15">
      <c r="A455" s="91">
        <v>1</v>
      </c>
      <c r="B455" s="91">
        <v>3316</v>
      </c>
      <c r="C455" s="93" t="s">
        <v>361</v>
      </c>
      <c r="D455" s="92">
        <v>42948</v>
      </c>
      <c r="E455" s="91" t="s">
        <v>614</v>
      </c>
      <c r="F455" s="91" t="s">
        <v>585</v>
      </c>
      <c r="G455" s="94">
        <v>0</v>
      </c>
      <c r="H455" s="94">
        <v>0</v>
      </c>
      <c r="I455" s="94" t="s">
        <v>617</v>
      </c>
      <c r="J455" s="94">
        <v>0</v>
      </c>
      <c r="K455" s="94">
        <v>0</v>
      </c>
      <c r="L455" s="94">
        <v>0</v>
      </c>
      <c r="M455" s="94">
        <v>0</v>
      </c>
      <c r="N455" s="94">
        <v>0</v>
      </c>
      <c r="O455" s="94">
        <v>293.70999999999998</v>
      </c>
      <c r="P455" s="94">
        <v>1174.82</v>
      </c>
      <c r="Q455" s="94">
        <v>0</v>
      </c>
      <c r="R455" s="94">
        <v>0</v>
      </c>
      <c r="S455" s="49">
        <f>O455+Q455</f>
        <v>293.70999999999998</v>
      </c>
      <c r="T455" s="49">
        <f>R455+P455+(SUM(J455:N455))</f>
        <v>1174.82</v>
      </c>
      <c r="U455" s="47" t="str">
        <f>VLOOKUP(B455,'FOLHA RESUMIDA'!C:I,2,0)</f>
        <v>MAYARA CRISTINA NUNES DE LIRA</v>
      </c>
    </row>
    <row r="456" spans="1:21" ht="15">
      <c r="A456" s="91">
        <v>1</v>
      </c>
      <c r="B456" s="91">
        <v>3319</v>
      </c>
      <c r="C456" s="93" t="s">
        <v>363</v>
      </c>
      <c r="D456" s="92">
        <v>42979</v>
      </c>
      <c r="E456" s="91" t="s">
        <v>614</v>
      </c>
      <c r="F456" s="91" t="s">
        <v>584</v>
      </c>
      <c r="G456" s="94">
        <v>0</v>
      </c>
      <c r="H456" s="94">
        <v>0</v>
      </c>
      <c r="I456" s="94" t="s">
        <v>617</v>
      </c>
      <c r="J456" s="94">
        <v>0</v>
      </c>
      <c r="K456" s="94">
        <v>0</v>
      </c>
      <c r="L456" s="94">
        <v>0</v>
      </c>
      <c r="M456" s="94">
        <v>0</v>
      </c>
      <c r="N456" s="94">
        <v>0</v>
      </c>
      <c r="O456" s="94">
        <v>293.70999999999998</v>
      </c>
      <c r="P456" s="94">
        <v>1174.82</v>
      </c>
      <c r="Q456" s="94">
        <v>0</v>
      </c>
      <c r="R456" s="94">
        <v>0</v>
      </c>
      <c r="S456" s="49">
        <f>O456+Q456</f>
        <v>293.70999999999998</v>
      </c>
      <c r="T456" s="49">
        <f>R456+P456+(SUM(J456:N456))</f>
        <v>1174.82</v>
      </c>
      <c r="U456" s="47" t="str">
        <f>VLOOKUP(B456,'FOLHA RESUMIDA'!C:I,2,0)</f>
        <v>MARIA EMILIA DE A S E SILVA</v>
      </c>
    </row>
    <row r="457" spans="1:21" ht="15">
      <c r="A457" s="91">
        <v>1</v>
      </c>
      <c r="B457" s="91">
        <v>3324</v>
      </c>
      <c r="C457" s="93" t="s">
        <v>365</v>
      </c>
      <c r="D457" s="92">
        <v>43040</v>
      </c>
      <c r="E457" s="91" t="s">
        <v>614</v>
      </c>
      <c r="F457" s="91" t="s">
        <v>480</v>
      </c>
      <c r="G457" s="94">
        <v>0</v>
      </c>
      <c r="H457" s="94">
        <v>0</v>
      </c>
      <c r="I457" s="94" t="s">
        <v>617</v>
      </c>
      <c r="J457" s="94">
        <v>0</v>
      </c>
      <c r="K457" s="94">
        <v>0</v>
      </c>
      <c r="L457" s="94">
        <v>0</v>
      </c>
      <c r="M457" s="94">
        <v>0</v>
      </c>
      <c r="N457" s="94">
        <v>0</v>
      </c>
      <c r="O457" s="94">
        <v>1811.32</v>
      </c>
      <c r="P457" s="94">
        <v>7245.23</v>
      </c>
      <c r="Q457" s="94">
        <v>0</v>
      </c>
      <c r="R457" s="94">
        <v>0</v>
      </c>
      <c r="S457" s="49">
        <f>O457+Q457</f>
        <v>1811.32</v>
      </c>
      <c r="T457" s="49">
        <f>R457+P457+(SUM(J457:N457))</f>
        <v>7245.23</v>
      </c>
      <c r="U457" s="47" t="str">
        <f>VLOOKUP(B457,'FOLHA RESUMIDA'!C:I,2,0)</f>
        <v>ANDRE LUIZ DE MOURA MELO</v>
      </c>
    </row>
    <row r="458" spans="1:21" ht="15">
      <c r="A458" s="91">
        <v>1</v>
      </c>
      <c r="B458" s="91">
        <v>3325</v>
      </c>
      <c r="C458" s="93" t="s">
        <v>366</v>
      </c>
      <c r="D458" s="92">
        <v>43053</v>
      </c>
      <c r="E458" s="91" t="s">
        <v>614</v>
      </c>
      <c r="F458" s="91" t="s">
        <v>552</v>
      </c>
      <c r="G458" s="94">
        <v>0</v>
      </c>
      <c r="H458" s="94">
        <v>0</v>
      </c>
      <c r="I458" s="94" t="s">
        <v>617</v>
      </c>
      <c r="J458" s="94">
        <v>0</v>
      </c>
      <c r="K458" s="94">
        <v>0</v>
      </c>
      <c r="L458" s="94">
        <v>0</v>
      </c>
      <c r="M458" s="94">
        <v>0</v>
      </c>
      <c r="N458" s="94">
        <v>0</v>
      </c>
      <c r="O458" s="94">
        <v>1664.45</v>
      </c>
      <c r="P458" s="94">
        <v>6657.79</v>
      </c>
      <c r="Q458" s="94">
        <v>0</v>
      </c>
      <c r="R458" s="94">
        <v>0</v>
      </c>
      <c r="S458" s="49">
        <f>O458+Q458</f>
        <v>1664.45</v>
      </c>
      <c r="T458" s="49">
        <f>R458+P458+(SUM(J458:N458))</f>
        <v>6657.79</v>
      </c>
      <c r="U458" s="47" t="str">
        <f>VLOOKUP(B458,'FOLHA RESUMIDA'!C:I,2,0)</f>
        <v>MANOEL DE LIMA BARBOSA</v>
      </c>
    </row>
    <row r="459" spans="1:21" ht="15">
      <c r="A459" s="91">
        <v>1</v>
      </c>
      <c r="B459" s="91">
        <v>3327</v>
      </c>
      <c r="C459" s="93" t="s">
        <v>367</v>
      </c>
      <c r="D459" s="92">
        <v>43102</v>
      </c>
      <c r="E459" s="91" t="s">
        <v>614</v>
      </c>
      <c r="F459" s="91" t="s">
        <v>548</v>
      </c>
      <c r="G459" s="94">
        <v>0</v>
      </c>
      <c r="H459" s="94">
        <v>0</v>
      </c>
      <c r="I459" s="94" t="s">
        <v>617</v>
      </c>
      <c r="J459" s="94">
        <v>0</v>
      </c>
      <c r="K459" s="94">
        <v>0</v>
      </c>
      <c r="L459" s="94">
        <v>0</v>
      </c>
      <c r="M459" s="94">
        <v>0</v>
      </c>
      <c r="N459" s="94">
        <v>0</v>
      </c>
      <c r="O459" s="94">
        <v>1664.45</v>
      </c>
      <c r="P459" s="94">
        <v>6657.79</v>
      </c>
      <c r="Q459" s="94">
        <v>0</v>
      </c>
      <c r="R459" s="94">
        <v>0</v>
      </c>
      <c r="S459" s="49">
        <f>O459+Q459</f>
        <v>1664.45</v>
      </c>
      <c r="T459" s="49">
        <f>R459+P459+(SUM(J459:N459))</f>
        <v>6657.79</v>
      </c>
      <c r="U459" s="47" t="str">
        <f>VLOOKUP(B459,'FOLHA RESUMIDA'!C:I,2,0)</f>
        <v>NATALIA DOURADO DA FONTE</v>
      </c>
    </row>
    <row r="460" spans="1:21" ht="15">
      <c r="A460" s="91">
        <v>1</v>
      </c>
      <c r="B460" s="91">
        <v>3328</v>
      </c>
      <c r="C460" s="93" t="s">
        <v>368</v>
      </c>
      <c r="D460" s="92">
        <v>43108</v>
      </c>
      <c r="E460" s="91" t="s">
        <v>614</v>
      </c>
      <c r="F460" s="91" t="s">
        <v>542</v>
      </c>
      <c r="G460" s="94">
        <v>0</v>
      </c>
      <c r="H460" s="94">
        <v>0</v>
      </c>
      <c r="I460" s="94" t="s">
        <v>617</v>
      </c>
      <c r="J460" s="94">
        <v>0</v>
      </c>
      <c r="K460" s="94">
        <v>0</v>
      </c>
      <c r="L460" s="94">
        <v>0</v>
      </c>
      <c r="M460" s="94">
        <v>0</v>
      </c>
      <c r="N460" s="94">
        <v>0</v>
      </c>
      <c r="O460" s="94">
        <v>979.03</v>
      </c>
      <c r="P460" s="94">
        <v>3916.1</v>
      </c>
      <c r="Q460" s="94">
        <v>0</v>
      </c>
      <c r="R460" s="94">
        <v>0</v>
      </c>
      <c r="S460" s="49">
        <f>O460+Q460</f>
        <v>979.03</v>
      </c>
      <c r="T460" s="49">
        <f>R460+P460+(SUM(J460:N460))</f>
        <v>3916.1</v>
      </c>
      <c r="U460" s="47" t="str">
        <f>VLOOKUP(B460,'FOLHA RESUMIDA'!C:I,2,0)</f>
        <v>VINICIUS JOSE OLIVEIRA D SOUSA</v>
      </c>
    </row>
    <row r="461" spans="1:21" ht="15">
      <c r="A461" s="91">
        <v>1</v>
      </c>
      <c r="B461" s="91">
        <v>3338</v>
      </c>
      <c r="C461" s="93" t="s">
        <v>371</v>
      </c>
      <c r="D461" s="92">
        <v>43262</v>
      </c>
      <c r="E461" s="91" t="s">
        <v>614</v>
      </c>
      <c r="F461" s="91" t="s">
        <v>542</v>
      </c>
      <c r="G461" s="94">
        <v>0</v>
      </c>
      <c r="H461" s="94">
        <v>0</v>
      </c>
      <c r="I461" s="94" t="s">
        <v>617</v>
      </c>
      <c r="J461" s="94">
        <v>0</v>
      </c>
      <c r="K461" s="94">
        <v>0</v>
      </c>
      <c r="L461" s="94">
        <v>0</v>
      </c>
      <c r="M461" s="94">
        <v>0</v>
      </c>
      <c r="N461" s="94">
        <v>0</v>
      </c>
      <c r="O461" s="94">
        <v>979.03</v>
      </c>
      <c r="P461" s="94">
        <v>3916.1</v>
      </c>
      <c r="Q461" s="94">
        <v>0</v>
      </c>
      <c r="R461" s="94">
        <v>0</v>
      </c>
      <c r="S461" s="49">
        <f>O461+Q461</f>
        <v>979.03</v>
      </c>
      <c r="T461" s="49">
        <f>R461+P461+(SUM(J461:N461))</f>
        <v>3916.1</v>
      </c>
      <c r="U461" s="47" t="str">
        <f>VLOOKUP(B461,'FOLHA RESUMIDA'!C:I,2,0)</f>
        <v>IAN THIAGO DE LIMA BARBOSA</v>
      </c>
    </row>
    <row r="462" spans="1:21" ht="15">
      <c r="A462" s="91">
        <v>1</v>
      </c>
      <c r="B462" s="91">
        <v>3340</v>
      </c>
      <c r="C462" s="93" t="s">
        <v>373</v>
      </c>
      <c r="D462" s="92">
        <v>43286</v>
      </c>
      <c r="E462" s="91" t="s">
        <v>614</v>
      </c>
      <c r="F462" s="91" t="s">
        <v>555</v>
      </c>
      <c r="G462" s="94">
        <v>0</v>
      </c>
      <c r="H462" s="94">
        <v>0</v>
      </c>
      <c r="I462" s="94" t="s">
        <v>617</v>
      </c>
      <c r="J462" s="94">
        <v>0</v>
      </c>
      <c r="K462" s="94">
        <v>0</v>
      </c>
      <c r="L462" s="94">
        <v>0</v>
      </c>
      <c r="M462" s="94">
        <v>0</v>
      </c>
      <c r="N462" s="94">
        <v>0</v>
      </c>
      <c r="O462" s="94">
        <v>1664.45</v>
      </c>
      <c r="P462" s="94">
        <v>6657.79</v>
      </c>
      <c r="Q462" s="94">
        <v>0</v>
      </c>
      <c r="R462" s="94">
        <v>0</v>
      </c>
      <c r="S462" s="49">
        <f>O462+Q462</f>
        <v>1664.45</v>
      </c>
      <c r="T462" s="49">
        <f>R462+P462+(SUM(J462:N462))</f>
        <v>6657.79</v>
      </c>
      <c r="U462" s="47" t="str">
        <f>VLOOKUP(B462,'FOLHA RESUMIDA'!C:I,2,0)</f>
        <v>SANDRO MARQUES TEIXEIRA</v>
      </c>
    </row>
    <row r="463" spans="1:21" ht="15">
      <c r="A463" s="91">
        <v>1</v>
      </c>
      <c r="B463" s="91">
        <v>3341</v>
      </c>
      <c r="C463" s="93" t="s">
        <v>374</v>
      </c>
      <c r="D463" s="92">
        <v>43293</v>
      </c>
      <c r="E463" s="91" t="s">
        <v>614</v>
      </c>
      <c r="F463" s="91" t="s">
        <v>478</v>
      </c>
      <c r="G463" s="94">
        <v>0</v>
      </c>
      <c r="H463" s="94">
        <v>0</v>
      </c>
      <c r="I463" s="94" t="s">
        <v>617</v>
      </c>
      <c r="J463" s="94">
        <v>0</v>
      </c>
      <c r="K463" s="94">
        <v>0</v>
      </c>
      <c r="L463" s="94">
        <v>0</v>
      </c>
      <c r="M463" s="94">
        <v>0</v>
      </c>
      <c r="N463" s="94">
        <v>0</v>
      </c>
      <c r="O463" s="94">
        <v>881.12</v>
      </c>
      <c r="P463" s="94">
        <v>3524.49</v>
      </c>
      <c r="Q463" s="94">
        <v>0</v>
      </c>
      <c r="R463" s="94">
        <v>0</v>
      </c>
      <c r="S463" s="49">
        <f>O463+Q463</f>
        <v>881.12</v>
      </c>
      <c r="T463" s="49">
        <f>R463+P463+(SUM(J463:N463))</f>
        <v>3524.49</v>
      </c>
      <c r="U463" s="47" t="str">
        <f>VLOOKUP(B463,'FOLHA RESUMIDA'!C:I,2,0)</f>
        <v>JOSE VICTOR M A BARBOSA</v>
      </c>
    </row>
    <row r="464" spans="1:21" ht="15">
      <c r="A464" s="91">
        <v>1</v>
      </c>
      <c r="B464" s="91">
        <v>3343</v>
      </c>
      <c r="C464" s="93" t="s">
        <v>375</v>
      </c>
      <c r="D464" s="92">
        <v>43321</v>
      </c>
      <c r="E464" s="91" t="s">
        <v>614</v>
      </c>
      <c r="F464" s="91" t="s">
        <v>584</v>
      </c>
      <c r="G464" s="94">
        <v>0</v>
      </c>
      <c r="H464" s="94">
        <v>0</v>
      </c>
      <c r="I464" s="94" t="s">
        <v>617</v>
      </c>
      <c r="J464" s="94">
        <v>0</v>
      </c>
      <c r="K464" s="94">
        <v>0</v>
      </c>
      <c r="L464" s="94">
        <v>0</v>
      </c>
      <c r="M464" s="94">
        <v>0</v>
      </c>
      <c r="N464" s="94">
        <v>0</v>
      </c>
      <c r="O464" s="94">
        <v>293.70999999999998</v>
      </c>
      <c r="P464" s="94">
        <v>1174.82</v>
      </c>
      <c r="Q464" s="94">
        <v>0</v>
      </c>
      <c r="R464" s="94">
        <v>0</v>
      </c>
      <c r="S464" s="49">
        <f>O464+Q464</f>
        <v>293.70999999999998</v>
      </c>
      <c r="T464" s="49">
        <f>R464+P464+(SUM(J464:N464))</f>
        <v>1174.82</v>
      </c>
      <c r="U464" s="47" t="str">
        <f>VLOOKUP(B464,'FOLHA RESUMIDA'!C:I,2,0)</f>
        <v>MARCELO MONTEIRO DE C. FILHO</v>
      </c>
    </row>
    <row r="465" spans="1:21" ht="15">
      <c r="A465" s="91">
        <v>1</v>
      </c>
      <c r="B465" s="91">
        <v>3358</v>
      </c>
      <c r="C465" s="93" t="s">
        <v>387</v>
      </c>
      <c r="D465" s="92">
        <v>43501</v>
      </c>
      <c r="E465" s="91" t="s">
        <v>614</v>
      </c>
      <c r="F465" s="91" t="s">
        <v>586</v>
      </c>
      <c r="G465" s="94">
        <v>0</v>
      </c>
      <c r="H465" s="94">
        <v>0</v>
      </c>
      <c r="I465" s="94" t="s">
        <v>617</v>
      </c>
      <c r="J465" s="94">
        <v>0</v>
      </c>
      <c r="K465" s="94">
        <v>0</v>
      </c>
      <c r="L465" s="94">
        <v>0</v>
      </c>
      <c r="M465" s="94">
        <v>0</v>
      </c>
      <c r="N465" s="94">
        <v>0</v>
      </c>
      <c r="O465" s="94">
        <v>0</v>
      </c>
      <c r="P465" s="94">
        <v>0</v>
      </c>
      <c r="Q465" s="94">
        <v>4196.22</v>
      </c>
      <c r="R465" s="94">
        <v>16784.88</v>
      </c>
      <c r="S465" s="49">
        <f>O465+Q465</f>
        <v>4196.22</v>
      </c>
      <c r="T465" s="49">
        <f>R465+P465+(SUM(J465:N465))</f>
        <v>16784.88</v>
      </c>
      <c r="U465" s="47" t="str">
        <f>VLOOKUP(B465,'FOLHA RESUMIDA'!C:I,2,0)</f>
        <v>SERGIO LUIZ DE NORONHA</v>
      </c>
    </row>
    <row r="466" spans="1:21" ht="15">
      <c r="A466" s="91">
        <v>1</v>
      </c>
      <c r="B466" s="91">
        <v>3359</v>
      </c>
      <c r="C466" s="93" t="s">
        <v>388</v>
      </c>
      <c r="D466" s="92">
        <v>43514</v>
      </c>
      <c r="E466" s="91" t="s">
        <v>614</v>
      </c>
      <c r="F466" s="91" t="s">
        <v>558</v>
      </c>
      <c r="G466" s="94">
        <v>0</v>
      </c>
      <c r="H466" s="94">
        <v>0</v>
      </c>
      <c r="I466" s="94" t="s">
        <v>617</v>
      </c>
      <c r="J466" s="94">
        <v>0</v>
      </c>
      <c r="K466" s="94">
        <v>0</v>
      </c>
      <c r="L466" s="94">
        <v>0</v>
      </c>
      <c r="M466" s="94">
        <v>0</v>
      </c>
      <c r="N466" s="94">
        <v>0</v>
      </c>
      <c r="O466" s="94">
        <v>1664.45</v>
      </c>
      <c r="P466" s="94">
        <v>6657.79</v>
      </c>
      <c r="Q466" s="94">
        <v>0</v>
      </c>
      <c r="R466" s="94">
        <v>0</v>
      </c>
      <c r="S466" s="49">
        <f>O466+Q466</f>
        <v>1664.45</v>
      </c>
      <c r="T466" s="49">
        <f>R466+P466+(SUM(J466:N466))</f>
        <v>6657.79</v>
      </c>
      <c r="U466" s="47" t="str">
        <f>VLOOKUP(B466,'FOLHA RESUMIDA'!C:I,2,0)</f>
        <v>ALICE ANA BARBOSA ROSENDO</v>
      </c>
    </row>
    <row r="467" spans="1:21" ht="15">
      <c r="A467" s="91">
        <v>1</v>
      </c>
      <c r="B467" s="91">
        <v>3361</v>
      </c>
      <c r="C467" s="93" t="s">
        <v>389</v>
      </c>
      <c r="D467" s="92">
        <v>43587</v>
      </c>
      <c r="E467" s="91" t="s">
        <v>614</v>
      </c>
      <c r="F467" s="91" t="s">
        <v>477</v>
      </c>
      <c r="G467" s="94">
        <v>0</v>
      </c>
      <c r="H467" s="94">
        <v>0</v>
      </c>
      <c r="I467" s="94" t="s">
        <v>617</v>
      </c>
      <c r="J467" s="94">
        <v>0</v>
      </c>
      <c r="K467" s="94">
        <v>0</v>
      </c>
      <c r="L467" s="94">
        <v>0</v>
      </c>
      <c r="M467" s="94">
        <v>0</v>
      </c>
      <c r="N467" s="94">
        <v>0</v>
      </c>
      <c r="O467" s="94">
        <v>391.6</v>
      </c>
      <c r="P467" s="94">
        <v>1566.44</v>
      </c>
      <c r="Q467" s="94">
        <v>0</v>
      </c>
      <c r="R467" s="94">
        <v>0</v>
      </c>
      <c r="S467" s="49">
        <f>O467+Q467</f>
        <v>391.6</v>
      </c>
      <c r="T467" s="49">
        <f>R467+P467+(SUM(J467:N467))</f>
        <v>1566.44</v>
      </c>
      <c r="U467" s="47" t="str">
        <f>VLOOKUP(B467,'FOLHA RESUMIDA'!C:I,2,0)</f>
        <v>DANIELLY C. DO NASCIMENTO</v>
      </c>
    </row>
    <row r="468" spans="1:21" ht="15">
      <c r="A468" s="91">
        <v>1</v>
      </c>
      <c r="B468" s="91">
        <v>3362</v>
      </c>
      <c r="C468" s="93" t="s">
        <v>390</v>
      </c>
      <c r="D468" s="92">
        <v>43587</v>
      </c>
      <c r="E468" s="91" t="s">
        <v>614</v>
      </c>
      <c r="F468" s="91" t="s">
        <v>472</v>
      </c>
      <c r="G468" s="94">
        <v>0</v>
      </c>
      <c r="H468" s="94">
        <v>0</v>
      </c>
      <c r="I468" s="94" t="s">
        <v>617</v>
      </c>
      <c r="J468" s="94">
        <v>0</v>
      </c>
      <c r="K468" s="94">
        <v>0</v>
      </c>
      <c r="L468" s="94">
        <v>0</v>
      </c>
      <c r="M468" s="94">
        <v>0</v>
      </c>
      <c r="N468" s="94">
        <v>0</v>
      </c>
      <c r="O468" s="94">
        <v>391.6</v>
      </c>
      <c r="P468" s="94">
        <v>1566.44</v>
      </c>
      <c r="Q468" s="94">
        <v>0</v>
      </c>
      <c r="R468" s="94">
        <v>0</v>
      </c>
      <c r="S468" s="49">
        <f>O468+Q468</f>
        <v>391.6</v>
      </c>
      <c r="T468" s="49">
        <f>R468+P468+(SUM(J468:N468))</f>
        <v>1566.44</v>
      </c>
      <c r="U468" s="47" t="str">
        <f>VLOOKUP(B468,'FOLHA RESUMIDA'!C:I,2,0)</f>
        <v>LEANDRA NASCIMENTO ESTEFANIO</v>
      </c>
    </row>
    <row r="469" spans="1:21" ht="15">
      <c r="A469" s="91">
        <v>1</v>
      </c>
      <c r="B469" s="91">
        <v>3366</v>
      </c>
      <c r="C469" s="93" t="s">
        <v>392</v>
      </c>
      <c r="D469" s="92">
        <v>43857</v>
      </c>
      <c r="E469" s="91" t="s">
        <v>614</v>
      </c>
      <c r="F469" s="91" t="s">
        <v>551</v>
      </c>
      <c r="G469" s="94">
        <v>0</v>
      </c>
      <c r="H469" s="94">
        <v>0</v>
      </c>
      <c r="I469" s="94" t="s">
        <v>617</v>
      </c>
      <c r="J469" s="94">
        <v>0</v>
      </c>
      <c r="K469" s="94">
        <v>0</v>
      </c>
      <c r="L469" s="94">
        <v>0</v>
      </c>
      <c r="M469" s="94">
        <v>0</v>
      </c>
      <c r="N469" s="94">
        <v>0</v>
      </c>
      <c r="O469" s="94">
        <v>1664.45</v>
      </c>
      <c r="P469" s="94">
        <v>6657.79</v>
      </c>
      <c r="Q469" s="94">
        <v>0</v>
      </c>
      <c r="R469" s="94">
        <v>0</v>
      </c>
      <c r="S469" s="49">
        <f>O469+Q469</f>
        <v>1664.45</v>
      </c>
      <c r="T469" s="49">
        <f>R469+P469+(SUM(J469:N469))</f>
        <v>6657.79</v>
      </c>
      <c r="U469" s="47" t="str">
        <f>VLOOKUP(B469,'FOLHA RESUMIDA'!C:I,2,0)</f>
        <v>JOSE RICARDO OLIVEIRA CHAGAS</v>
      </c>
    </row>
    <row r="470" spans="1:21" ht="15">
      <c r="A470" s="91">
        <v>1</v>
      </c>
      <c r="B470" s="91">
        <v>3367</v>
      </c>
      <c r="C470" s="93" t="s">
        <v>511</v>
      </c>
      <c r="D470" s="92">
        <v>43864</v>
      </c>
      <c r="E470" s="91" t="s">
        <v>614</v>
      </c>
      <c r="F470" s="91" t="s">
        <v>542</v>
      </c>
      <c r="G470" s="94">
        <v>0</v>
      </c>
      <c r="H470" s="94">
        <v>0</v>
      </c>
      <c r="I470" s="94" t="s">
        <v>617</v>
      </c>
      <c r="J470" s="94">
        <v>0</v>
      </c>
      <c r="K470" s="94">
        <v>0</v>
      </c>
      <c r="L470" s="94">
        <v>0</v>
      </c>
      <c r="M470" s="94">
        <v>0</v>
      </c>
      <c r="N470" s="94">
        <v>0</v>
      </c>
      <c r="O470" s="94">
        <v>979.03</v>
      </c>
      <c r="P470" s="94">
        <v>3916.1</v>
      </c>
      <c r="Q470" s="94">
        <v>0</v>
      </c>
      <c r="R470" s="94">
        <v>0</v>
      </c>
      <c r="S470" s="49">
        <f>O470+Q470</f>
        <v>979.03</v>
      </c>
      <c r="T470" s="49">
        <f>R470+P470+(SUM(J470:N470))</f>
        <v>3916.1</v>
      </c>
      <c r="U470" s="47" t="str">
        <f>VLOOKUP(B470,'FOLHA RESUMIDA'!C:I,2,0)</f>
        <v>ROBERTA BARBOSA  DE A PACHECO</v>
      </c>
    </row>
    <row r="471" spans="1:21" ht="15">
      <c r="A471" s="91">
        <v>1</v>
      </c>
      <c r="B471" s="91">
        <v>3370</v>
      </c>
      <c r="C471" s="93" t="s">
        <v>510</v>
      </c>
      <c r="D471" s="92">
        <v>43970</v>
      </c>
      <c r="E471" s="91" t="s">
        <v>614</v>
      </c>
      <c r="F471" s="91" t="s">
        <v>556</v>
      </c>
      <c r="G471" s="94">
        <v>0</v>
      </c>
      <c r="H471" s="94">
        <v>0</v>
      </c>
      <c r="I471" s="94" t="s">
        <v>617</v>
      </c>
      <c r="J471" s="94">
        <v>0</v>
      </c>
      <c r="K471" s="94">
        <v>0</v>
      </c>
      <c r="L471" s="94">
        <v>0</v>
      </c>
      <c r="M471" s="94">
        <v>0</v>
      </c>
      <c r="N471" s="94">
        <v>0</v>
      </c>
      <c r="O471" s="94">
        <v>1811.32</v>
      </c>
      <c r="P471" s="94">
        <v>7245.23</v>
      </c>
      <c r="Q471" s="94">
        <v>0</v>
      </c>
      <c r="R471" s="94">
        <v>0</v>
      </c>
      <c r="S471" s="49">
        <f>O471+Q471</f>
        <v>1811.32</v>
      </c>
      <c r="T471" s="49">
        <f>R471+P471+(SUM(J471:N471))</f>
        <v>7245.23</v>
      </c>
      <c r="U471" s="47" t="str">
        <f>VLOOKUP(B471,'FOLHA RESUMIDA'!C:I,2,0)</f>
        <v>LITIO TADEU C R  DOS SANTOS</v>
      </c>
    </row>
    <row r="472" spans="1:21" ht="15">
      <c r="A472" s="91">
        <v>1</v>
      </c>
      <c r="B472" s="91">
        <v>3373</v>
      </c>
      <c r="C472" s="93" t="s">
        <v>517</v>
      </c>
      <c r="D472" s="92">
        <v>44013</v>
      </c>
      <c r="E472" s="91" t="s">
        <v>614</v>
      </c>
      <c r="F472" s="91" t="s">
        <v>583</v>
      </c>
      <c r="G472" s="94">
        <v>0</v>
      </c>
      <c r="H472" s="94">
        <v>0</v>
      </c>
      <c r="I472" s="94" t="s">
        <v>617</v>
      </c>
      <c r="J472" s="94">
        <v>0</v>
      </c>
      <c r="K472" s="94">
        <v>0</v>
      </c>
      <c r="L472" s="94">
        <v>0</v>
      </c>
      <c r="M472" s="94">
        <v>0</v>
      </c>
      <c r="N472" s="94">
        <v>0</v>
      </c>
      <c r="O472" s="94">
        <v>1664.45</v>
      </c>
      <c r="P472" s="94">
        <v>6657.79</v>
      </c>
      <c r="Q472" s="94">
        <v>0</v>
      </c>
      <c r="R472" s="94">
        <v>0</v>
      </c>
      <c r="S472" s="49">
        <f>O472+Q472</f>
        <v>1664.45</v>
      </c>
      <c r="T472" s="49">
        <f>R472+P472+(SUM(J472:N472))</f>
        <v>6657.79</v>
      </c>
      <c r="U472" s="47" t="str">
        <f>VLOOKUP(B472,'FOLHA RESUMIDA'!C:I,2,0)</f>
        <v>LEANDRO RAMOS M DE ANDRADE</v>
      </c>
    </row>
    <row r="473" spans="1:21" ht="15">
      <c r="A473" s="91">
        <v>1</v>
      </c>
      <c r="B473" s="91">
        <v>3375</v>
      </c>
      <c r="C473" s="93" t="s">
        <v>518</v>
      </c>
      <c r="D473" s="92">
        <v>44046</v>
      </c>
      <c r="E473" s="91" t="s">
        <v>614</v>
      </c>
      <c r="F473" s="91" t="s">
        <v>549</v>
      </c>
      <c r="G473" s="94">
        <v>0</v>
      </c>
      <c r="H473" s="94">
        <v>0</v>
      </c>
      <c r="I473" s="94" t="s">
        <v>617</v>
      </c>
      <c r="J473" s="94">
        <v>0</v>
      </c>
      <c r="K473" s="94">
        <v>0</v>
      </c>
      <c r="L473" s="94">
        <v>0</v>
      </c>
      <c r="M473" s="94">
        <v>0</v>
      </c>
      <c r="N473" s="94">
        <v>0</v>
      </c>
      <c r="O473" s="94">
        <v>1664.45</v>
      </c>
      <c r="P473" s="94">
        <v>6657.79</v>
      </c>
      <c r="Q473" s="94">
        <v>0</v>
      </c>
      <c r="R473" s="94">
        <v>0</v>
      </c>
      <c r="S473" s="49">
        <f>O473+Q473</f>
        <v>1664.45</v>
      </c>
      <c r="T473" s="49">
        <f>R473+P473+(SUM(J473:N473))</f>
        <v>6657.79</v>
      </c>
      <c r="U473" s="47" t="str">
        <f>VLOOKUP(B473,'FOLHA RESUMIDA'!C:I,2,0)</f>
        <v>LETICIA LIRA DE SOUSA</v>
      </c>
    </row>
    <row r="474" spans="1:21" ht="15">
      <c r="A474" s="91">
        <v>1</v>
      </c>
      <c r="B474" s="91">
        <v>3378</v>
      </c>
      <c r="C474" s="93" t="s">
        <v>524</v>
      </c>
      <c r="D474" s="92">
        <v>44210</v>
      </c>
      <c r="E474" s="91" t="s">
        <v>614</v>
      </c>
      <c r="F474" s="91" t="s">
        <v>475</v>
      </c>
      <c r="G474" s="94">
        <v>0</v>
      </c>
      <c r="H474" s="94">
        <v>0</v>
      </c>
      <c r="I474" s="94" t="s">
        <v>617</v>
      </c>
      <c r="J474" s="94">
        <v>0</v>
      </c>
      <c r="K474" s="94">
        <v>0</v>
      </c>
      <c r="L474" s="94">
        <v>0</v>
      </c>
      <c r="M474" s="94">
        <v>0</v>
      </c>
      <c r="N474" s="94">
        <v>0</v>
      </c>
      <c r="O474" s="94">
        <v>1664.45</v>
      </c>
      <c r="P474" s="94">
        <v>6657.79</v>
      </c>
      <c r="Q474" s="94">
        <v>0</v>
      </c>
      <c r="R474" s="94">
        <v>0</v>
      </c>
      <c r="S474" s="49">
        <f>O474+Q474</f>
        <v>1664.45</v>
      </c>
      <c r="T474" s="49">
        <f>R474+P474+(SUM(J474:N474))</f>
        <v>6657.79</v>
      </c>
      <c r="U474" s="47" t="str">
        <f>VLOOKUP(B474,'FOLHA RESUMIDA'!C:I,2,0)</f>
        <v>EDIVALDO MANOEL DA SILVA FILHO</v>
      </c>
    </row>
    <row r="475" spans="1:21" ht="15">
      <c r="A475" s="91">
        <v>1</v>
      </c>
      <c r="B475" s="91">
        <v>3379</v>
      </c>
      <c r="C475" s="93" t="s">
        <v>525</v>
      </c>
      <c r="D475" s="92">
        <v>44210</v>
      </c>
      <c r="E475" s="91" t="s">
        <v>614</v>
      </c>
      <c r="F475" s="91" t="s">
        <v>542</v>
      </c>
      <c r="G475" s="94">
        <v>0</v>
      </c>
      <c r="H475" s="94">
        <v>0</v>
      </c>
      <c r="I475" s="94" t="s">
        <v>617</v>
      </c>
      <c r="J475" s="94">
        <v>0</v>
      </c>
      <c r="K475" s="94">
        <v>0</v>
      </c>
      <c r="L475" s="94">
        <v>0</v>
      </c>
      <c r="M475" s="94">
        <v>0</v>
      </c>
      <c r="N475" s="94">
        <v>0</v>
      </c>
      <c r="O475" s="94">
        <v>979.03</v>
      </c>
      <c r="P475" s="94">
        <v>3916.1</v>
      </c>
      <c r="Q475" s="94">
        <v>0</v>
      </c>
      <c r="R475" s="94">
        <v>0</v>
      </c>
      <c r="S475" s="49">
        <f>O475+Q475</f>
        <v>979.03</v>
      </c>
      <c r="T475" s="49">
        <f>R475+P475+(SUM(J475:N475))</f>
        <v>3916.1</v>
      </c>
      <c r="U475" s="47" t="str">
        <f>VLOOKUP(B475,'FOLHA RESUMIDA'!C:I,2,0)</f>
        <v>ITAMAR XAVIER DE SA</v>
      </c>
    </row>
    <row r="476" spans="1:21" ht="15">
      <c r="A476" s="91">
        <v>1</v>
      </c>
      <c r="B476" s="91">
        <v>3381</v>
      </c>
      <c r="C476" s="93" t="s">
        <v>526</v>
      </c>
      <c r="D476" s="92">
        <v>44230</v>
      </c>
      <c r="E476" s="91" t="s">
        <v>614</v>
      </c>
      <c r="F476" s="91" t="s">
        <v>585</v>
      </c>
      <c r="G476" s="94">
        <v>0</v>
      </c>
      <c r="H476" s="94">
        <v>0</v>
      </c>
      <c r="I476" s="94" t="s">
        <v>617</v>
      </c>
      <c r="J476" s="94">
        <v>0</v>
      </c>
      <c r="K476" s="94">
        <v>0</v>
      </c>
      <c r="L476" s="94">
        <v>0</v>
      </c>
      <c r="M476" s="94">
        <v>0</v>
      </c>
      <c r="N476" s="94">
        <v>0</v>
      </c>
      <c r="O476" s="94">
        <v>293.70999999999998</v>
      </c>
      <c r="P476" s="94">
        <v>1174.82</v>
      </c>
      <c r="Q476" s="94">
        <v>0</v>
      </c>
      <c r="R476" s="94">
        <v>0</v>
      </c>
      <c r="S476" s="49">
        <f>O476+Q476</f>
        <v>293.70999999999998</v>
      </c>
      <c r="T476" s="49">
        <f>R476+P476+(SUM(J476:N476))</f>
        <v>1174.82</v>
      </c>
      <c r="U476" s="47" t="str">
        <f>VLOOKUP(B476,'FOLHA RESUMIDA'!C:I,2,0)</f>
        <v>MARIA VITORIA ALVES VILA NOVA</v>
      </c>
    </row>
    <row r="477" spans="1:21" ht="15">
      <c r="A477" s="91">
        <v>1</v>
      </c>
      <c r="B477" s="91">
        <v>3382</v>
      </c>
      <c r="C477" s="93" t="s">
        <v>527</v>
      </c>
      <c r="D477" s="92">
        <v>44230</v>
      </c>
      <c r="E477" s="91" t="s">
        <v>614</v>
      </c>
      <c r="F477" s="91" t="s">
        <v>553</v>
      </c>
      <c r="G477" s="94">
        <v>0</v>
      </c>
      <c r="H477" s="94">
        <v>0</v>
      </c>
      <c r="I477" s="94" t="s">
        <v>617</v>
      </c>
      <c r="J477" s="94">
        <v>0</v>
      </c>
      <c r="K477" s="94">
        <v>0</v>
      </c>
      <c r="L477" s="94">
        <v>0</v>
      </c>
      <c r="M477" s="94">
        <v>0</v>
      </c>
      <c r="N477" s="94">
        <v>0</v>
      </c>
      <c r="O477" s="94">
        <v>1811.32</v>
      </c>
      <c r="P477" s="94">
        <v>7245.23</v>
      </c>
      <c r="Q477" s="94">
        <v>0</v>
      </c>
      <c r="R477" s="94">
        <v>0</v>
      </c>
      <c r="S477" s="49">
        <f>O477+Q477</f>
        <v>1811.32</v>
      </c>
      <c r="T477" s="49">
        <f>R477+P477+(SUM(J477:N477))</f>
        <v>7245.23</v>
      </c>
      <c r="U477" s="47" t="str">
        <f>VLOOKUP(B477,'FOLHA RESUMIDA'!C:I,2,0)</f>
        <v>FERNANDA DA SILVA P DE ANDRADE</v>
      </c>
    </row>
    <row r="478" spans="1:21" ht="15">
      <c r="A478" s="91">
        <v>1</v>
      </c>
      <c r="B478" s="91">
        <v>3383</v>
      </c>
      <c r="C478" s="93" t="s">
        <v>529</v>
      </c>
      <c r="D478" s="92">
        <v>44260</v>
      </c>
      <c r="E478" s="91" t="s">
        <v>614</v>
      </c>
      <c r="F478" s="91" t="s">
        <v>543</v>
      </c>
      <c r="G478" s="94">
        <v>0</v>
      </c>
      <c r="H478" s="94">
        <v>0</v>
      </c>
      <c r="I478" s="94" t="s">
        <v>617</v>
      </c>
      <c r="J478" s="94">
        <v>0</v>
      </c>
      <c r="K478" s="94">
        <v>0</v>
      </c>
      <c r="L478" s="94">
        <v>0</v>
      </c>
      <c r="M478" s="94">
        <v>0</v>
      </c>
      <c r="N478" s="94">
        <v>0</v>
      </c>
      <c r="O478" s="94">
        <v>0</v>
      </c>
      <c r="P478" s="94">
        <v>0</v>
      </c>
      <c r="Q478" s="94">
        <v>4511.08</v>
      </c>
      <c r="R478" s="94">
        <v>18044.29</v>
      </c>
      <c r="S478" s="49">
        <f>O478+Q478</f>
        <v>4511.08</v>
      </c>
      <c r="T478" s="49">
        <f>R478+P478+(SUM(J478:N478))</f>
        <v>18044.29</v>
      </c>
      <c r="U478" s="47" t="str">
        <f>VLOOKUP(B478,'FOLHA RESUMIDA'!C:I,2,0)</f>
        <v>PLINIO ANTONIO L P FILHO</v>
      </c>
    </row>
    <row r="479" spans="1:21" ht="15">
      <c r="A479" s="91">
        <v>1</v>
      </c>
      <c r="B479" s="91">
        <v>3384</v>
      </c>
      <c r="C479" s="93" t="s">
        <v>532</v>
      </c>
      <c r="D479" s="92">
        <v>44298</v>
      </c>
      <c r="E479" s="91" t="s">
        <v>614</v>
      </c>
      <c r="F479" s="91" t="s">
        <v>579</v>
      </c>
      <c r="G479" s="94">
        <v>0</v>
      </c>
      <c r="H479" s="94">
        <v>0</v>
      </c>
      <c r="I479" s="94" t="s">
        <v>617</v>
      </c>
      <c r="J479" s="94">
        <v>0</v>
      </c>
      <c r="K479" s="94">
        <v>0</v>
      </c>
      <c r="L479" s="94">
        <v>0</v>
      </c>
      <c r="M479" s="94">
        <v>0</v>
      </c>
      <c r="N479" s="94">
        <v>0</v>
      </c>
      <c r="O479" s="94">
        <v>1664.45</v>
      </c>
      <c r="P479" s="94">
        <v>6657.79</v>
      </c>
      <c r="Q479" s="94">
        <v>0</v>
      </c>
      <c r="R479" s="94">
        <v>0</v>
      </c>
      <c r="S479" s="49">
        <f>O479+Q479</f>
        <v>1664.45</v>
      </c>
      <c r="T479" s="49">
        <f>R479+P479+(SUM(J479:N479))</f>
        <v>6657.79</v>
      </c>
      <c r="U479" s="47" t="str">
        <f>VLOOKUP(B479,'FOLHA RESUMIDA'!C:I,2,0)</f>
        <v>ADRIANA LOPES NOBREGA F BARROS</v>
      </c>
    </row>
    <row r="480" spans="1:21" ht="15">
      <c r="A480" s="91">
        <v>1</v>
      </c>
      <c r="B480" s="91">
        <v>3386</v>
      </c>
      <c r="C480" s="93" t="s">
        <v>535</v>
      </c>
      <c r="D480" s="92">
        <v>44354</v>
      </c>
      <c r="E480" s="91" t="s">
        <v>614</v>
      </c>
      <c r="F480" s="91" t="s">
        <v>584</v>
      </c>
      <c r="G480" s="94">
        <v>0</v>
      </c>
      <c r="H480" s="94">
        <v>0</v>
      </c>
      <c r="I480" s="94" t="s">
        <v>617</v>
      </c>
      <c r="J480" s="94">
        <v>0</v>
      </c>
      <c r="K480" s="94">
        <v>0</v>
      </c>
      <c r="L480" s="94">
        <v>0</v>
      </c>
      <c r="M480" s="94">
        <v>0</v>
      </c>
      <c r="N480" s="94">
        <v>0</v>
      </c>
      <c r="O480" s="94">
        <v>293.70999999999998</v>
      </c>
      <c r="P480" s="94">
        <v>1174.82</v>
      </c>
      <c r="Q480" s="94">
        <v>0</v>
      </c>
      <c r="R480" s="94">
        <v>0</v>
      </c>
      <c r="S480" s="49">
        <f>O480+Q480</f>
        <v>293.70999999999998</v>
      </c>
      <c r="T480" s="49">
        <f>R480+P480+(SUM(J480:N480))</f>
        <v>1174.82</v>
      </c>
      <c r="U480" s="47" t="str">
        <f>VLOOKUP(B480,'FOLHA RESUMIDA'!C:I,2,0)</f>
        <v>EWERTON RODRIGO PAZ DE SANTANA</v>
      </c>
    </row>
    <row r="481" spans="1:21" ht="15">
      <c r="A481" s="91">
        <v>1</v>
      </c>
      <c r="B481" s="91">
        <v>3387</v>
      </c>
      <c r="C481" s="93" t="s">
        <v>536</v>
      </c>
      <c r="D481" s="92">
        <v>44354</v>
      </c>
      <c r="E481" s="91" t="s">
        <v>614</v>
      </c>
      <c r="F481" s="91" t="s">
        <v>474</v>
      </c>
      <c r="G481" s="94">
        <v>0</v>
      </c>
      <c r="H481" s="94">
        <v>0</v>
      </c>
      <c r="I481" s="94" t="s">
        <v>617</v>
      </c>
      <c r="J481" s="94">
        <v>0</v>
      </c>
      <c r="K481" s="94">
        <v>0</v>
      </c>
      <c r="L481" s="94">
        <v>0</v>
      </c>
      <c r="M481" s="94">
        <v>0</v>
      </c>
      <c r="N481" s="94">
        <v>0</v>
      </c>
      <c r="O481" s="94">
        <v>1664.45</v>
      </c>
      <c r="P481" s="94">
        <v>6657.79</v>
      </c>
      <c r="Q481" s="94">
        <v>0</v>
      </c>
      <c r="R481" s="94">
        <v>0</v>
      </c>
      <c r="S481" s="49">
        <f>O481+Q481</f>
        <v>1664.45</v>
      </c>
      <c r="T481" s="49">
        <f>R481+P481+(SUM(J481:N481))</f>
        <v>6657.79</v>
      </c>
      <c r="U481" s="47" t="str">
        <f>VLOOKUP(B481,'FOLHA RESUMIDA'!C:I,2,0)</f>
        <v>ELHO WENIO DA SILVA</v>
      </c>
    </row>
    <row r="482" spans="1:21" ht="15">
      <c r="A482" s="91">
        <v>1</v>
      </c>
      <c r="B482" s="91">
        <v>3388</v>
      </c>
      <c r="C482" s="93" t="s">
        <v>539</v>
      </c>
      <c r="D482" s="92">
        <v>44460</v>
      </c>
      <c r="E482" s="91" t="s">
        <v>614</v>
      </c>
      <c r="F482" s="91" t="s">
        <v>542</v>
      </c>
      <c r="G482" s="94">
        <v>0</v>
      </c>
      <c r="H482" s="94">
        <v>0</v>
      </c>
      <c r="I482" s="94" t="s">
        <v>617</v>
      </c>
      <c r="J482" s="94">
        <v>0</v>
      </c>
      <c r="K482" s="94">
        <v>0</v>
      </c>
      <c r="L482" s="94">
        <v>0</v>
      </c>
      <c r="M482" s="94">
        <v>0</v>
      </c>
      <c r="N482" s="94">
        <v>0</v>
      </c>
      <c r="O482" s="94">
        <v>979.03</v>
      </c>
      <c r="P482" s="94">
        <v>3916.1</v>
      </c>
      <c r="Q482" s="94">
        <v>0</v>
      </c>
      <c r="R482" s="94">
        <v>0</v>
      </c>
      <c r="S482" s="49">
        <f>O482+Q482</f>
        <v>979.03</v>
      </c>
      <c r="T482" s="49">
        <f>R482+P482+(SUM(J482:N482))</f>
        <v>3916.1</v>
      </c>
      <c r="U482" s="47" t="str">
        <f>VLOOKUP(B482,'FOLHA RESUMIDA'!C:I,2,0)</f>
        <v>SERGIO GOUVEIA LOYO</v>
      </c>
    </row>
    <row r="483" spans="1:21" ht="15">
      <c r="A483" s="91">
        <v>1</v>
      </c>
      <c r="B483" s="91">
        <v>3389</v>
      </c>
      <c r="C483" s="93" t="s">
        <v>541</v>
      </c>
      <c r="D483" s="92">
        <v>44491</v>
      </c>
      <c r="E483" s="91" t="s">
        <v>614</v>
      </c>
      <c r="F483" s="91" t="s">
        <v>478</v>
      </c>
      <c r="G483" s="94">
        <v>0</v>
      </c>
      <c r="H483" s="94">
        <v>0</v>
      </c>
      <c r="I483" s="94" t="s">
        <v>617</v>
      </c>
      <c r="J483" s="94">
        <v>0</v>
      </c>
      <c r="K483" s="94">
        <v>0</v>
      </c>
      <c r="L483" s="94">
        <v>0</v>
      </c>
      <c r="M483" s="94">
        <v>0</v>
      </c>
      <c r="N483" s="94">
        <v>0</v>
      </c>
      <c r="O483" s="94">
        <v>881.12</v>
      </c>
      <c r="P483" s="94">
        <v>3524.49</v>
      </c>
      <c r="Q483" s="94">
        <v>0</v>
      </c>
      <c r="R483" s="94">
        <v>0</v>
      </c>
      <c r="S483" s="49">
        <f>O483+Q483</f>
        <v>881.12</v>
      </c>
      <c r="T483" s="49">
        <f>R483+P483+(SUM(J483:N483))</f>
        <v>3524.49</v>
      </c>
      <c r="U483" s="47" t="str">
        <f>VLOOKUP(B483,'FOLHA RESUMIDA'!C:I,2,0)</f>
        <v>ALBERTO AFFONSO F M  TRINDADE</v>
      </c>
    </row>
    <row r="484" spans="1:21" ht="15">
      <c r="A484" s="91">
        <v>1</v>
      </c>
      <c r="B484" s="91">
        <v>3392</v>
      </c>
      <c r="C484" s="93" t="s">
        <v>590</v>
      </c>
      <c r="D484" s="92">
        <v>44508</v>
      </c>
      <c r="E484" s="91" t="s">
        <v>614</v>
      </c>
      <c r="F484" s="91" t="s">
        <v>479</v>
      </c>
      <c r="G484" s="94">
        <v>0</v>
      </c>
      <c r="H484" s="94">
        <v>0</v>
      </c>
      <c r="I484" s="94" t="s">
        <v>617</v>
      </c>
      <c r="J484" s="94">
        <v>0</v>
      </c>
      <c r="K484" s="94">
        <v>0</v>
      </c>
      <c r="L484" s="94">
        <v>0</v>
      </c>
      <c r="M484" s="94">
        <v>0</v>
      </c>
      <c r="N484" s="94">
        <v>0</v>
      </c>
      <c r="O484" s="94">
        <v>1664.45</v>
      </c>
      <c r="P484" s="94">
        <v>6657.79</v>
      </c>
      <c r="Q484" s="94">
        <v>0</v>
      </c>
      <c r="R484" s="94">
        <v>0</v>
      </c>
      <c r="S484" s="49">
        <f>O484+Q484</f>
        <v>1664.45</v>
      </c>
      <c r="T484" s="49">
        <f>R484+P484+(SUM(J484:N484))</f>
        <v>6657.79</v>
      </c>
      <c r="U484" s="47" t="str">
        <f>VLOOKUP(B484,'FOLHA RESUMIDA'!C:I,2,0)</f>
        <v>MARCILIO BATISTA M MOURA</v>
      </c>
    </row>
    <row r="485" spans="1:21" ht="15">
      <c r="A485" s="91">
        <v>1</v>
      </c>
      <c r="B485" s="91">
        <v>3393</v>
      </c>
      <c r="C485" s="93" t="s">
        <v>591</v>
      </c>
      <c r="D485" s="92">
        <v>44508</v>
      </c>
      <c r="E485" s="91" t="s">
        <v>614</v>
      </c>
      <c r="F485" s="91" t="s">
        <v>580</v>
      </c>
      <c r="G485" s="94">
        <v>0</v>
      </c>
      <c r="H485" s="94">
        <v>0</v>
      </c>
      <c r="I485" s="94" t="s">
        <v>617</v>
      </c>
      <c r="J485" s="94">
        <v>0</v>
      </c>
      <c r="K485" s="94">
        <v>0</v>
      </c>
      <c r="L485" s="94">
        <v>0</v>
      </c>
      <c r="M485" s="94">
        <v>0</v>
      </c>
      <c r="N485" s="94">
        <v>0</v>
      </c>
      <c r="O485" s="94">
        <v>1664.45</v>
      </c>
      <c r="P485" s="94">
        <v>6657.79</v>
      </c>
      <c r="Q485" s="94">
        <v>0</v>
      </c>
      <c r="R485" s="94">
        <v>0</v>
      </c>
      <c r="S485" s="49">
        <f>O485+Q485</f>
        <v>1664.45</v>
      </c>
      <c r="T485" s="49">
        <f>R485+P485+(SUM(J485:N485))</f>
        <v>6657.79</v>
      </c>
      <c r="U485" s="47" t="str">
        <f>VLOOKUP(B485,'FOLHA RESUMIDA'!C:I,2,0)</f>
        <v>STEFANI FARIAS DA SILVA</v>
      </c>
    </row>
    <row r="486" spans="1:21" ht="15">
      <c r="A486" s="91">
        <v>1</v>
      </c>
      <c r="B486" s="91">
        <v>3394</v>
      </c>
      <c r="C486" s="93" t="s">
        <v>592</v>
      </c>
      <c r="D486" s="92">
        <v>44511</v>
      </c>
      <c r="E486" s="91" t="s">
        <v>614</v>
      </c>
      <c r="F486" s="91" t="s">
        <v>542</v>
      </c>
      <c r="G486" s="94">
        <v>0</v>
      </c>
      <c r="H486" s="94">
        <v>0</v>
      </c>
      <c r="I486" s="94" t="s">
        <v>617</v>
      </c>
      <c r="J486" s="94">
        <v>0</v>
      </c>
      <c r="K486" s="94">
        <v>0</v>
      </c>
      <c r="L486" s="94">
        <v>0</v>
      </c>
      <c r="M486" s="94">
        <v>0</v>
      </c>
      <c r="N486" s="94">
        <v>0</v>
      </c>
      <c r="O486" s="94">
        <v>979.03</v>
      </c>
      <c r="P486" s="94">
        <v>3916.1</v>
      </c>
      <c r="Q486" s="94">
        <v>0</v>
      </c>
      <c r="R486" s="94">
        <v>0</v>
      </c>
      <c r="S486" s="49">
        <f>O486+Q486</f>
        <v>979.03</v>
      </c>
      <c r="T486" s="49">
        <f>R486+P486+(SUM(J486:N486))</f>
        <v>3916.1</v>
      </c>
      <c r="U486" s="47" t="str">
        <f>VLOOKUP(B486,'FOLHA RESUMIDA'!C:I,2,0)</f>
        <v>EMANOEL ESTANISLAU GOUVEIA</v>
      </c>
    </row>
    <row r="487" spans="1:21" ht="15">
      <c r="A487" s="91">
        <v>1</v>
      </c>
      <c r="B487" s="91">
        <v>3395</v>
      </c>
      <c r="C487" s="93" t="s">
        <v>593</v>
      </c>
      <c r="D487" s="92">
        <v>44511</v>
      </c>
      <c r="E487" s="91" t="s">
        <v>614</v>
      </c>
      <c r="F487" s="91" t="s">
        <v>520</v>
      </c>
      <c r="G487" s="94">
        <v>0</v>
      </c>
      <c r="H487" s="94">
        <v>0</v>
      </c>
      <c r="I487" s="94" t="s">
        <v>617</v>
      </c>
      <c r="J487" s="94">
        <v>0</v>
      </c>
      <c r="K487" s="94">
        <v>0</v>
      </c>
      <c r="L487" s="94">
        <v>0</v>
      </c>
      <c r="M487" s="94">
        <v>0</v>
      </c>
      <c r="N487" s="94">
        <v>0</v>
      </c>
      <c r="O487" s="94">
        <v>636.36</v>
      </c>
      <c r="P487" s="94">
        <v>2545.4699999999998</v>
      </c>
      <c r="Q487" s="94">
        <v>0</v>
      </c>
      <c r="R487" s="94">
        <v>0</v>
      </c>
      <c r="S487" s="49">
        <f>O487+Q487</f>
        <v>636.36</v>
      </c>
      <c r="T487" s="49">
        <f>R487+P487+(SUM(J487:N487))</f>
        <v>2545.4699999999998</v>
      </c>
      <c r="U487" s="47" t="str">
        <f>VLOOKUP(B487,'FOLHA RESUMIDA'!C:I,2,0)</f>
        <v>ALBERTO ANACLETO BARBOSA</v>
      </c>
    </row>
    <row r="488" spans="1:21" ht="15">
      <c r="A488" s="91">
        <v>1</v>
      </c>
      <c r="B488" s="91">
        <v>3396</v>
      </c>
      <c r="C488" s="93" t="s">
        <v>594</v>
      </c>
      <c r="D488" s="92">
        <v>44511</v>
      </c>
      <c r="E488" s="91" t="s">
        <v>614</v>
      </c>
      <c r="F488" s="91" t="s">
        <v>520</v>
      </c>
      <c r="G488" s="94">
        <v>0</v>
      </c>
      <c r="H488" s="94">
        <v>0</v>
      </c>
      <c r="I488" s="94" t="s">
        <v>617</v>
      </c>
      <c r="J488" s="94">
        <v>0</v>
      </c>
      <c r="K488" s="94">
        <v>0</v>
      </c>
      <c r="L488" s="94">
        <v>0</v>
      </c>
      <c r="M488" s="94">
        <v>0</v>
      </c>
      <c r="N488" s="94">
        <v>0</v>
      </c>
      <c r="O488" s="94">
        <v>636.36</v>
      </c>
      <c r="P488" s="94">
        <v>2545.4699999999998</v>
      </c>
      <c r="Q488" s="94">
        <v>0</v>
      </c>
      <c r="R488" s="94">
        <v>0</v>
      </c>
      <c r="S488" s="49">
        <f>O488+Q488</f>
        <v>636.36</v>
      </c>
      <c r="T488" s="49">
        <f>R488+P488+(SUM(J488:N488))</f>
        <v>2545.4699999999998</v>
      </c>
      <c r="U488" s="47" t="str">
        <f>VLOOKUP(B488,'FOLHA RESUMIDA'!C:I,2,0)</f>
        <v>SUYANE KELLY DE SOUZA</v>
      </c>
    </row>
    <row r="489" spans="1:21" ht="15">
      <c r="A489" s="91">
        <v>1</v>
      </c>
      <c r="B489" s="91">
        <v>3397</v>
      </c>
      <c r="C489" s="93" t="s">
        <v>595</v>
      </c>
      <c r="D489" s="92">
        <v>44532</v>
      </c>
      <c r="E489" s="91" t="s">
        <v>614</v>
      </c>
      <c r="F489" s="91" t="s">
        <v>585</v>
      </c>
      <c r="G489" s="94">
        <v>0</v>
      </c>
      <c r="H489" s="94">
        <v>0</v>
      </c>
      <c r="I489" s="94" t="s">
        <v>617</v>
      </c>
      <c r="J489" s="94">
        <v>0</v>
      </c>
      <c r="K489" s="94">
        <v>0</v>
      </c>
      <c r="L489" s="94">
        <v>0</v>
      </c>
      <c r="M489" s="94">
        <v>0</v>
      </c>
      <c r="N489" s="94">
        <v>0</v>
      </c>
      <c r="O489" s="94">
        <v>293.70999999999998</v>
      </c>
      <c r="P489" s="94">
        <v>1174.82</v>
      </c>
      <c r="Q489" s="94">
        <v>0</v>
      </c>
      <c r="R489" s="94">
        <v>0</v>
      </c>
      <c r="S489" s="49">
        <f>O489+Q489</f>
        <v>293.70999999999998</v>
      </c>
      <c r="T489" s="49">
        <f>R489+P489+(SUM(J489:N489))</f>
        <v>1174.82</v>
      </c>
      <c r="U489" s="47" t="str">
        <f>VLOOKUP(B489,'FOLHA RESUMIDA'!C:I,2,0)</f>
        <v>GENIMAR TAVARES GANDOLFO</v>
      </c>
    </row>
    <row r="490" spans="1:21" ht="15">
      <c r="A490" s="91">
        <v>1</v>
      </c>
      <c r="B490" s="91">
        <v>3398</v>
      </c>
      <c r="C490" s="93" t="s">
        <v>618</v>
      </c>
      <c r="D490" s="92">
        <v>44602</v>
      </c>
      <c r="E490" s="91" t="s">
        <v>614</v>
      </c>
      <c r="F490" s="91" t="s">
        <v>585</v>
      </c>
      <c r="G490" s="94">
        <v>0</v>
      </c>
      <c r="H490" s="94">
        <v>0</v>
      </c>
      <c r="I490" s="94" t="s">
        <v>617</v>
      </c>
      <c r="J490" s="94">
        <v>0</v>
      </c>
      <c r="K490" s="94">
        <v>0</v>
      </c>
      <c r="L490" s="94">
        <v>0</v>
      </c>
      <c r="M490" s="94">
        <v>0</v>
      </c>
      <c r="N490" s="94">
        <v>0</v>
      </c>
      <c r="O490" s="94">
        <v>293.70999999999998</v>
      </c>
      <c r="P490" s="94">
        <v>1174.82</v>
      </c>
      <c r="Q490" s="94">
        <v>0</v>
      </c>
      <c r="R490" s="94">
        <v>0</v>
      </c>
      <c r="S490" s="49">
        <f>O490+Q490</f>
        <v>293.70999999999998</v>
      </c>
      <c r="T490" s="49">
        <f>R490+P490+(SUM(J490:N490))</f>
        <v>1174.82</v>
      </c>
      <c r="U490" s="47" t="str">
        <f>VLOOKUP(B490,'FOLHA RESUMIDA'!C:I,2,0)</f>
        <v>RINALDO SOARES DE BARROS</v>
      </c>
    </row>
    <row r="491" spans="1:21" ht="15">
      <c r="A491" s="91">
        <v>1</v>
      </c>
      <c r="B491" s="91">
        <v>3399</v>
      </c>
      <c r="C491" s="93" t="s">
        <v>619</v>
      </c>
      <c r="D491" s="92">
        <v>44607</v>
      </c>
      <c r="E491" s="91" t="s">
        <v>614</v>
      </c>
      <c r="F491" s="91" t="s">
        <v>587</v>
      </c>
      <c r="G491" s="94">
        <v>0</v>
      </c>
      <c r="H491" s="94">
        <v>0</v>
      </c>
      <c r="I491" s="94" t="s">
        <v>617</v>
      </c>
      <c r="J491" s="94">
        <v>0</v>
      </c>
      <c r="K491" s="94">
        <v>0</v>
      </c>
      <c r="L491" s="94">
        <v>0</v>
      </c>
      <c r="M491" s="94">
        <v>0</v>
      </c>
      <c r="N491" s="94">
        <v>0</v>
      </c>
      <c r="O491" s="94">
        <v>1811.32</v>
      </c>
      <c r="P491" s="94">
        <v>7245.23</v>
      </c>
      <c r="Q491" s="94">
        <v>0</v>
      </c>
      <c r="R491" s="94">
        <v>0</v>
      </c>
      <c r="S491" s="49">
        <f>O491+Q491</f>
        <v>1811.32</v>
      </c>
      <c r="T491" s="49">
        <f>R491+P491+(SUM(J491:N491))</f>
        <v>7245.23</v>
      </c>
      <c r="U491" s="47" t="str">
        <f>VLOOKUP(B491,'FOLHA RESUMIDA'!C:I,2,0)</f>
        <v>GABRIEL CATEL A ASFORA</v>
      </c>
    </row>
    <row r="492" spans="1:21" ht="15">
      <c r="A492" s="91">
        <v>1</v>
      </c>
      <c r="B492" s="91">
        <v>3400</v>
      </c>
      <c r="C492" s="93" t="s">
        <v>621</v>
      </c>
      <c r="D492" s="92">
        <v>44635</v>
      </c>
      <c r="E492" s="91" t="s">
        <v>614</v>
      </c>
      <c r="F492" s="91" t="s">
        <v>478</v>
      </c>
      <c r="G492" s="94">
        <v>0</v>
      </c>
      <c r="H492" s="94">
        <v>0</v>
      </c>
      <c r="I492" s="94" t="s">
        <v>617</v>
      </c>
      <c r="J492" s="94">
        <v>0</v>
      </c>
      <c r="K492" s="94">
        <v>0</v>
      </c>
      <c r="L492" s="94">
        <v>0</v>
      </c>
      <c r="M492" s="94">
        <v>0</v>
      </c>
      <c r="N492" s="94">
        <v>0</v>
      </c>
      <c r="O492" s="94">
        <v>881.12</v>
      </c>
      <c r="P492" s="94">
        <v>3524.49</v>
      </c>
      <c r="Q492" s="94">
        <v>0</v>
      </c>
      <c r="R492" s="94">
        <v>0</v>
      </c>
      <c r="S492" s="49">
        <f>O492+Q492</f>
        <v>881.12</v>
      </c>
      <c r="T492" s="49">
        <f>R492+P492+(SUM(J492:N492))</f>
        <v>3524.49</v>
      </c>
      <c r="U492" s="47" t="str">
        <f>VLOOKUP(B492,'FOLHA RESUMIDA'!C:I,2,0)</f>
        <v>LUCIANO ALVES DE S JUNIOR</v>
      </c>
    </row>
    <row r="493" spans="1:21" ht="15">
      <c r="A493" s="91">
        <v>1</v>
      </c>
      <c r="B493" s="91">
        <v>3402</v>
      </c>
      <c r="C493" s="93" t="s">
        <v>623</v>
      </c>
      <c r="D493" s="92">
        <v>44638</v>
      </c>
      <c r="E493" s="91" t="s">
        <v>614</v>
      </c>
      <c r="F493" s="91" t="s">
        <v>624</v>
      </c>
      <c r="G493" s="94">
        <v>0</v>
      </c>
      <c r="H493" s="94">
        <v>0</v>
      </c>
      <c r="I493" s="94" t="s">
        <v>617</v>
      </c>
      <c r="J493" s="94">
        <v>0</v>
      </c>
      <c r="K493" s="94">
        <v>0</v>
      </c>
      <c r="L493" s="94">
        <v>0</v>
      </c>
      <c r="M493" s="94">
        <v>1450</v>
      </c>
      <c r="N493" s="94">
        <v>0</v>
      </c>
      <c r="O493" s="94">
        <v>0</v>
      </c>
      <c r="P493" s="94">
        <v>0</v>
      </c>
      <c r="Q493" s="94">
        <v>0</v>
      </c>
      <c r="R493" s="94">
        <v>0</v>
      </c>
      <c r="S493" s="49">
        <f>O493+Q493</f>
        <v>0</v>
      </c>
      <c r="T493" s="49">
        <f>R493+P493+(SUM(J493:N493))</f>
        <v>1450</v>
      </c>
      <c r="U493" s="47" t="str">
        <f>VLOOKUP(B493,'FOLHA RESUMIDA'!C:I,2,0)</f>
        <v>VICTOR ALEXANDER A VIEIRA</v>
      </c>
    </row>
    <row r="494" spans="1:21" ht="15">
      <c r="A494" s="91">
        <v>1</v>
      </c>
      <c r="B494" s="91">
        <v>3403</v>
      </c>
      <c r="C494" s="93" t="s">
        <v>625</v>
      </c>
      <c r="D494" s="92">
        <v>44664</v>
      </c>
      <c r="E494" s="91" t="s">
        <v>614</v>
      </c>
      <c r="F494" s="91" t="s">
        <v>478</v>
      </c>
      <c r="G494" s="94">
        <v>0</v>
      </c>
      <c r="H494" s="94">
        <v>0</v>
      </c>
      <c r="I494" s="94" t="s">
        <v>617</v>
      </c>
      <c r="J494" s="94">
        <v>0</v>
      </c>
      <c r="K494" s="94">
        <v>0</v>
      </c>
      <c r="L494" s="94">
        <v>0</v>
      </c>
      <c r="M494" s="94">
        <v>0</v>
      </c>
      <c r="N494" s="94">
        <v>0</v>
      </c>
      <c r="O494" s="94">
        <v>881.12</v>
      </c>
      <c r="P494" s="94">
        <v>3524.49</v>
      </c>
      <c r="Q494" s="94">
        <v>0</v>
      </c>
      <c r="R494" s="94">
        <v>0</v>
      </c>
      <c r="S494" s="49">
        <f>O494+Q494</f>
        <v>881.12</v>
      </c>
      <c r="T494" s="49">
        <f>R494+P494+(SUM(J494:N494))</f>
        <v>3524.49</v>
      </c>
      <c r="U494" s="47" t="str">
        <f>VLOOKUP(B494,'FOLHA RESUMIDA'!C:I,2,0)</f>
        <v>ITAMAR MARIA SILVA DE MELO</v>
      </c>
    </row>
    <row r="495" spans="1:21" ht="15">
      <c r="A495" s="91">
        <v>1</v>
      </c>
      <c r="B495" s="91">
        <v>3405</v>
      </c>
      <c r="C495" s="93" t="s">
        <v>628</v>
      </c>
      <c r="D495" s="92">
        <v>44686</v>
      </c>
      <c r="E495" s="91" t="s">
        <v>614</v>
      </c>
      <c r="F495" s="91" t="s">
        <v>478</v>
      </c>
      <c r="G495" s="94">
        <v>0</v>
      </c>
      <c r="H495" s="94">
        <v>0</v>
      </c>
      <c r="I495" s="94" t="s">
        <v>617</v>
      </c>
      <c r="J495" s="94">
        <v>0</v>
      </c>
      <c r="K495" s="94">
        <v>0</v>
      </c>
      <c r="L495" s="94">
        <v>0</v>
      </c>
      <c r="M495" s="94">
        <v>0</v>
      </c>
      <c r="N495" s="94">
        <v>0</v>
      </c>
      <c r="O495" s="94">
        <v>881.12</v>
      </c>
      <c r="P495" s="94">
        <v>3524.49</v>
      </c>
      <c r="Q495" s="94">
        <v>0</v>
      </c>
      <c r="R495" s="94">
        <v>0</v>
      </c>
      <c r="S495" s="49">
        <f>O495+Q495</f>
        <v>881.12</v>
      </c>
      <c r="T495" s="49">
        <f>R495+P495+(SUM(J495:N495))</f>
        <v>3524.49</v>
      </c>
      <c r="U495" s="47" t="str">
        <f>VLOOKUP(B495,'FOLHA RESUMIDA'!C:I,2,0)</f>
        <v>LUCIANA MARINHO DE ALBUQUERQUE</v>
      </c>
    </row>
    <row r="496" spans="1:21" ht="15">
      <c r="A496" s="91">
        <v>1</v>
      </c>
      <c r="B496" s="91">
        <v>3406</v>
      </c>
      <c r="C496" s="93" t="s">
        <v>633</v>
      </c>
      <c r="D496" s="92">
        <v>44777</v>
      </c>
      <c r="E496" s="91" t="s">
        <v>614</v>
      </c>
      <c r="F496" s="91" t="s">
        <v>584</v>
      </c>
      <c r="G496" s="94">
        <v>0</v>
      </c>
      <c r="H496" s="94">
        <v>0</v>
      </c>
      <c r="I496" s="94" t="s">
        <v>617</v>
      </c>
      <c r="J496" s="94">
        <v>0</v>
      </c>
      <c r="K496" s="94">
        <v>0</v>
      </c>
      <c r="L496" s="94">
        <v>0</v>
      </c>
      <c r="M496" s="94">
        <v>0</v>
      </c>
      <c r="N496" s="94">
        <v>0</v>
      </c>
      <c r="O496" s="94">
        <v>293.70999999999998</v>
      </c>
      <c r="P496" s="94">
        <v>1174.82</v>
      </c>
      <c r="Q496" s="94">
        <v>0</v>
      </c>
      <c r="R496" s="94">
        <v>0</v>
      </c>
      <c r="S496" s="49">
        <f>O496+Q496</f>
        <v>293.70999999999998</v>
      </c>
      <c r="T496" s="49">
        <f>R496+P496+(SUM(J496:N496))</f>
        <v>1174.82</v>
      </c>
      <c r="U496" s="47" t="str">
        <f>VLOOKUP(B496,'FOLHA RESUMIDA'!C:I,2,0)</f>
        <v>DIEGO PHELIPE R DA SILVA</v>
      </c>
    </row>
    <row r="497" spans="1:21" ht="15">
      <c r="A497" s="91">
        <v>1</v>
      </c>
      <c r="B497" s="91">
        <v>3407</v>
      </c>
      <c r="C497" s="93" t="s">
        <v>634</v>
      </c>
      <c r="D497" s="92">
        <v>44778</v>
      </c>
      <c r="E497" s="91" t="s">
        <v>614</v>
      </c>
      <c r="F497" s="91" t="s">
        <v>635</v>
      </c>
      <c r="G497" s="94">
        <v>0</v>
      </c>
      <c r="H497" s="94">
        <v>0</v>
      </c>
      <c r="I497" s="94" t="s">
        <v>617</v>
      </c>
      <c r="J497" s="94">
        <v>0</v>
      </c>
      <c r="K497" s="94">
        <v>0</v>
      </c>
      <c r="L497" s="94">
        <v>0</v>
      </c>
      <c r="M497" s="94">
        <v>0</v>
      </c>
      <c r="N497" s="94">
        <v>0</v>
      </c>
      <c r="O497" s="94">
        <v>1664.45</v>
      </c>
      <c r="P497" s="94">
        <v>6657.79</v>
      </c>
      <c r="Q497" s="94">
        <v>0</v>
      </c>
      <c r="R497" s="94">
        <v>0</v>
      </c>
      <c r="S497" s="49">
        <f>O497+Q497</f>
        <v>1664.45</v>
      </c>
      <c r="T497" s="49">
        <f>R497+P497+(SUM(J497:N497))</f>
        <v>6657.79</v>
      </c>
      <c r="U497" s="47" t="str">
        <f>VLOOKUP(B497,'FOLHA RESUMIDA'!C:I,2,0)</f>
        <v>HUGO JOSE BARBOSA DE SIQUEIRA</v>
      </c>
    </row>
    <row r="498" spans="1:21" ht="15">
      <c r="A498" s="91">
        <v>1</v>
      </c>
      <c r="B498" s="91">
        <v>3408</v>
      </c>
      <c r="C498" s="93" t="s">
        <v>640</v>
      </c>
      <c r="D498" s="92">
        <v>44788</v>
      </c>
      <c r="E498" s="91" t="s">
        <v>614</v>
      </c>
      <c r="F498" s="91" t="s">
        <v>583</v>
      </c>
      <c r="G498" s="94">
        <v>0</v>
      </c>
      <c r="H498" s="94">
        <v>0</v>
      </c>
      <c r="I498" s="94" t="s">
        <v>617</v>
      </c>
      <c r="J498" s="94">
        <v>0</v>
      </c>
      <c r="K498" s="94">
        <v>0</v>
      </c>
      <c r="L498" s="94">
        <v>0</v>
      </c>
      <c r="M498" s="94">
        <v>0</v>
      </c>
      <c r="N498" s="94">
        <v>0</v>
      </c>
      <c r="O498" s="94">
        <v>1664.45</v>
      </c>
      <c r="P498" s="94">
        <v>6657.79</v>
      </c>
      <c r="Q498" s="94">
        <v>0</v>
      </c>
      <c r="R498" s="94">
        <v>0</v>
      </c>
      <c r="S498" s="49">
        <f>O498+Q498</f>
        <v>1664.45</v>
      </c>
      <c r="T498" s="49">
        <f>R498+P498+(SUM(J498:N498))</f>
        <v>6657.79</v>
      </c>
      <c r="U498" s="47" t="str">
        <f>VLOOKUP(B498,'FOLHA RESUMIDA'!C:I,2,0)</f>
        <v>POLYANA KARINE G BARREIROS</v>
      </c>
    </row>
    <row r="499" spans="1:21" ht="15">
      <c r="A499" s="107">
        <v>1</v>
      </c>
      <c r="B499" s="107">
        <v>3409</v>
      </c>
      <c r="C499" s="104" t="s">
        <v>641</v>
      </c>
      <c r="D499" s="102">
        <v>44805</v>
      </c>
      <c r="E499" s="91" t="s">
        <v>614</v>
      </c>
      <c r="F499" s="91" t="s">
        <v>476</v>
      </c>
      <c r="G499" s="94">
        <v>0</v>
      </c>
      <c r="H499" s="94">
        <v>0</v>
      </c>
      <c r="I499" s="94" t="s">
        <v>617</v>
      </c>
      <c r="J499" s="94">
        <v>0</v>
      </c>
      <c r="K499" s="94">
        <v>0</v>
      </c>
      <c r="L499" s="94">
        <v>0</v>
      </c>
      <c r="M499" s="94">
        <v>0</v>
      </c>
      <c r="N499" s="94">
        <v>0</v>
      </c>
      <c r="O499" s="94">
        <v>1664.45</v>
      </c>
      <c r="P499" s="94">
        <v>6657.79</v>
      </c>
      <c r="Q499" s="94">
        <v>0</v>
      </c>
      <c r="R499" s="94">
        <v>0</v>
      </c>
      <c r="S499" s="49">
        <f>O499+Q499</f>
        <v>1664.45</v>
      </c>
      <c r="T499" s="49">
        <f>R499+P499+(SUM(J499:N499))</f>
        <v>6657.79</v>
      </c>
      <c r="U499" s="47" t="str">
        <f>VLOOKUP(B499,'FOLHA RESUMIDA'!C:I,2,0)</f>
        <v>SIMONE CARLA ALVES PEREIRA</v>
      </c>
    </row>
    <row r="500" spans="1:21" ht="15">
      <c r="A500" s="91">
        <v>1</v>
      </c>
      <c r="B500" s="91">
        <v>8249</v>
      </c>
      <c r="C500" s="93" t="s">
        <v>393</v>
      </c>
      <c r="D500" s="92">
        <v>38285</v>
      </c>
      <c r="E500" s="91" t="s">
        <v>614</v>
      </c>
      <c r="F500" s="91" t="s">
        <v>472</v>
      </c>
      <c r="G500" s="94">
        <v>0</v>
      </c>
      <c r="H500" s="94">
        <v>0</v>
      </c>
      <c r="I500" s="94" t="s">
        <v>617</v>
      </c>
      <c r="J500" s="94">
        <v>0</v>
      </c>
      <c r="K500" s="94">
        <v>0</v>
      </c>
      <c r="L500" s="94">
        <v>0</v>
      </c>
      <c r="M500" s="94">
        <v>0</v>
      </c>
      <c r="N500" s="94">
        <v>0</v>
      </c>
      <c r="O500" s="94">
        <v>636.36</v>
      </c>
      <c r="P500" s="94">
        <v>2545.4699999999998</v>
      </c>
      <c r="Q500" s="94">
        <v>0</v>
      </c>
      <c r="R500" s="94">
        <v>0</v>
      </c>
      <c r="S500" s="49">
        <f>O500+Q500</f>
        <v>636.36</v>
      </c>
      <c r="T500" s="49">
        <f>R500+P500+(SUM(J500:N500))</f>
        <v>2545.4699999999998</v>
      </c>
      <c r="U500" s="47" t="str">
        <f>VLOOKUP(B500,'FOLHA RESUMIDA'!C:I,2,0)</f>
        <v>SELMA BEZERRA DE CARVALHO</v>
      </c>
    </row>
    <row r="501" spans="1:21" ht="15">
      <c r="A501" s="69"/>
      <c r="B501" s="69"/>
      <c r="C501" s="69"/>
      <c r="D501" s="69"/>
      <c r="E501" s="70"/>
      <c r="F501" s="70"/>
      <c r="G501" s="75"/>
      <c r="H501" s="75"/>
      <c r="I501" s="69"/>
      <c r="J501" s="69"/>
      <c r="K501" s="69"/>
      <c r="L501" s="69"/>
      <c r="M501" s="69"/>
      <c r="N501" s="69"/>
      <c r="O501" s="69"/>
      <c r="P501" s="69"/>
      <c r="Q501" s="69"/>
      <c r="R501" s="69"/>
    </row>
    <row r="502" spans="1:21" ht="15">
      <c r="A502" s="69"/>
      <c r="B502" s="69"/>
      <c r="C502" s="69"/>
      <c r="D502" s="69"/>
      <c r="E502" s="70"/>
      <c r="F502" s="70"/>
      <c r="G502" s="75"/>
      <c r="H502" s="75"/>
      <c r="I502" s="69"/>
      <c r="J502" s="69"/>
      <c r="K502" s="69"/>
      <c r="L502" s="69"/>
      <c r="M502" s="69"/>
      <c r="N502" s="69"/>
      <c r="O502" s="69"/>
      <c r="P502" s="69"/>
      <c r="Q502" s="69"/>
      <c r="R502" s="69"/>
    </row>
    <row r="503" spans="1:21" ht="15">
      <c r="A503" s="69"/>
      <c r="B503" s="69"/>
      <c r="C503" s="69"/>
      <c r="D503" s="69"/>
      <c r="E503" s="70"/>
      <c r="F503" s="70"/>
      <c r="G503" s="75"/>
      <c r="H503" s="75"/>
      <c r="I503" s="69"/>
      <c r="J503" s="69"/>
      <c r="K503" s="69"/>
      <c r="L503" s="69"/>
      <c r="M503" s="69"/>
      <c r="N503" s="69"/>
      <c r="O503" s="69"/>
      <c r="P503" s="69"/>
      <c r="Q503" s="69"/>
      <c r="R503" s="69"/>
    </row>
    <row r="504" spans="1:21" ht="15">
      <c r="A504" s="69"/>
      <c r="B504" s="69"/>
      <c r="C504" s="69"/>
      <c r="D504" s="69"/>
      <c r="E504" s="70"/>
      <c r="F504" s="70"/>
      <c r="G504" s="75"/>
      <c r="H504" s="75"/>
      <c r="I504" s="69"/>
      <c r="J504" s="69"/>
      <c r="K504" s="69"/>
      <c r="L504" s="69"/>
      <c r="M504" s="69"/>
      <c r="N504" s="69"/>
      <c r="O504" s="69"/>
      <c r="P504" s="69"/>
      <c r="Q504" s="69"/>
      <c r="R504" s="69"/>
    </row>
    <row r="505" spans="1:21" ht="15">
      <c r="A505" s="69"/>
      <c r="B505" s="69"/>
      <c r="C505" s="69"/>
      <c r="D505" s="69"/>
      <c r="E505" s="70"/>
      <c r="F505" s="70"/>
      <c r="G505" s="75"/>
      <c r="H505" s="75"/>
      <c r="I505" s="69"/>
      <c r="J505" s="69"/>
      <c r="K505" s="69"/>
      <c r="L505" s="69"/>
      <c r="M505" s="69"/>
      <c r="N505" s="69"/>
      <c r="O505" s="69"/>
      <c r="P505" s="69"/>
      <c r="Q505" s="69"/>
      <c r="R505" s="69"/>
    </row>
    <row r="506" spans="1:21" ht="15">
      <c r="A506" s="69"/>
      <c r="B506" s="69"/>
      <c r="C506" s="69"/>
      <c r="D506" s="69"/>
      <c r="E506" s="70"/>
      <c r="F506" s="70"/>
      <c r="G506" s="75"/>
      <c r="H506" s="75"/>
      <c r="I506" s="69"/>
      <c r="J506" s="69"/>
      <c r="K506" s="69"/>
      <c r="L506" s="69"/>
      <c r="M506" s="69"/>
      <c r="N506" s="69"/>
      <c r="O506" s="69"/>
      <c r="P506" s="69"/>
      <c r="Q506" s="69"/>
      <c r="R506" s="69"/>
    </row>
  </sheetData>
  <autoFilter ref="A3:U500"/>
  <sortState ref="A4:U500">
    <sortCondition ref="E4:E500"/>
  </sortState>
  <conditionalFormatting sqref="B1:B1048576">
    <cfRule type="duplicateValues" dxfId="38" priority="1"/>
    <cfRule type="duplicateValues" dxfId="37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"/>
  <sheetViews>
    <sheetView zoomScale="70" zoomScaleNormal="70" workbookViewId="0">
      <selection sqref="A1:I2"/>
    </sheetView>
  </sheetViews>
  <sheetFormatPr defaultRowHeight="12"/>
  <cols>
    <col min="1" max="1" width="9.140625" style="23" customWidth="1"/>
    <col min="2" max="2" width="6.140625" style="23" customWidth="1"/>
    <col min="3" max="3" width="10.42578125" style="23" customWidth="1"/>
    <col min="4" max="4" width="34.28515625" style="23" bestFit="1" customWidth="1"/>
    <col min="5" max="5" width="11.28515625" style="23" customWidth="1"/>
    <col min="6" max="6" width="47.42578125" style="23" bestFit="1" customWidth="1"/>
    <col min="7" max="7" width="12.140625" style="23" customWidth="1"/>
    <col min="8" max="8" width="6.140625" style="106" customWidth="1"/>
    <col min="9" max="9" width="11.42578125" style="23" customWidth="1"/>
    <col min="10" max="16384" width="9.140625" style="56"/>
  </cols>
  <sheetData>
    <row r="1" spans="1:9" ht="21" customHeight="1">
      <c r="A1" s="99" t="s">
        <v>663</v>
      </c>
      <c r="B1" s="99"/>
      <c r="C1" s="99"/>
      <c r="D1" s="99"/>
      <c r="E1" s="99"/>
      <c r="F1" s="99"/>
      <c r="G1" s="99"/>
      <c r="H1" s="99"/>
      <c r="I1" s="99"/>
    </row>
    <row r="2" spans="1:9" ht="20.25" customHeight="1">
      <c r="A2" s="99"/>
      <c r="B2" s="99"/>
      <c r="C2" s="99"/>
      <c r="D2" s="99"/>
      <c r="E2" s="99"/>
      <c r="F2" s="99"/>
      <c r="G2" s="99"/>
      <c r="H2" s="99"/>
      <c r="I2" s="99"/>
    </row>
    <row r="3" spans="1:9" ht="15.75" customHeight="1">
      <c r="G3" s="106"/>
    </row>
    <row r="4" spans="1:9" ht="15.75" customHeight="1">
      <c r="A4" s="76" t="s">
        <v>495</v>
      </c>
      <c r="B4" s="76" t="s">
        <v>463</v>
      </c>
      <c r="C4" s="76" t="s">
        <v>464</v>
      </c>
      <c r="D4" s="76" t="s">
        <v>2</v>
      </c>
      <c r="E4" s="76" t="s">
        <v>537</v>
      </c>
      <c r="F4" s="76" t="s">
        <v>512</v>
      </c>
      <c r="G4" s="76" t="s">
        <v>513</v>
      </c>
      <c r="H4" s="76" t="s">
        <v>514</v>
      </c>
      <c r="I4" s="76" t="s">
        <v>515</v>
      </c>
    </row>
    <row r="5" spans="1:9" ht="15.75" customHeight="1">
      <c r="A5" s="62">
        <v>1</v>
      </c>
      <c r="B5" s="61">
        <v>1</v>
      </c>
      <c r="C5" s="61">
        <v>3249</v>
      </c>
      <c r="D5" s="100" t="s">
        <v>352</v>
      </c>
      <c r="E5" s="61">
        <v>2200</v>
      </c>
      <c r="F5" s="61" t="s">
        <v>656</v>
      </c>
      <c r="G5" s="77">
        <v>44816</v>
      </c>
      <c r="H5" s="78">
        <v>5</v>
      </c>
      <c r="I5" s="77">
        <f>(G5+H5)-1</f>
        <v>44820</v>
      </c>
    </row>
    <row r="6" spans="1:9" ht="15.75" customHeight="1">
      <c r="A6" s="62">
        <f t="shared" ref="A6:A45" si="0">A5+1</f>
        <v>2</v>
      </c>
      <c r="B6" s="61">
        <v>1</v>
      </c>
      <c r="C6" s="61">
        <v>2420</v>
      </c>
      <c r="D6" s="100" t="s">
        <v>146</v>
      </c>
      <c r="E6" s="61">
        <v>4174</v>
      </c>
      <c r="F6" s="61" t="s">
        <v>657</v>
      </c>
      <c r="G6" s="77">
        <v>44816</v>
      </c>
      <c r="H6" s="78">
        <v>5</v>
      </c>
      <c r="I6" s="77">
        <f>(G6+H6)-1</f>
        <v>44820</v>
      </c>
    </row>
    <row r="7" spans="1:9" ht="15.75" customHeight="1">
      <c r="A7" s="62">
        <f t="shared" si="0"/>
        <v>3</v>
      </c>
      <c r="B7" s="61">
        <v>1</v>
      </c>
      <c r="C7" s="61">
        <v>3250</v>
      </c>
      <c r="D7" s="100" t="s">
        <v>353</v>
      </c>
      <c r="E7" s="61">
        <v>1031</v>
      </c>
      <c r="F7" s="61" t="s">
        <v>652</v>
      </c>
      <c r="G7" s="77">
        <v>44812</v>
      </c>
      <c r="H7" s="78">
        <v>9</v>
      </c>
      <c r="I7" s="77">
        <f>(G7+H7)-1</f>
        <v>44820</v>
      </c>
    </row>
    <row r="8" spans="1:9" ht="15.75" customHeight="1">
      <c r="A8" s="62">
        <f t="shared" si="0"/>
        <v>4</v>
      </c>
      <c r="B8" s="61">
        <v>1</v>
      </c>
      <c r="C8" s="61">
        <v>2882</v>
      </c>
      <c r="D8" s="100" t="s">
        <v>245</v>
      </c>
      <c r="E8" s="61">
        <v>3111</v>
      </c>
      <c r="F8" s="61" t="s">
        <v>630</v>
      </c>
      <c r="G8" s="77">
        <v>44805</v>
      </c>
      <c r="H8" s="78">
        <v>10</v>
      </c>
      <c r="I8" s="77">
        <f>(G8+H8)-1</f>
        <v>44814</v>
      </c>
    </row>
    <row r="9" spans="1:9" ht="15.75" customHeight="1">
      <c r="A9" s="62">
        <f t="shared" si="0"/>
        <v>5</v>
      </c>
      <c r="B9" s="61">
        <v>1</v>
      </c>
      <c r="C9" s="61">
        <v>2534</v>
      </c>
      <c r="D9" s="100" t="s">
        <v>168</v>
      </c>
      <c r="E9" s="61">
        <v>3111</v>
      </c>
      <c r="F9" s="61" t="s">
        <v>630</v>
      </c>
      <c r="G9" s="77">
        <v>44805</v>
      </c>
      <c r="H9" s="78">
        <v>10</v>
      </c>
      <c r="I9" s="77">
        <f>(G9+H9)-1</f>
        <v>44814</v>
      </c>
    </row>
    <row r="10" spans="1:9" ht="15.75" customHeight="1">
      <c r="A10" s="62">
        <f t="shared" si="0"/>
        <v>6</v>
      </c>
      <c r="B10" s="61">
        <v>1</v>
      </c>
      <c r="C10" s="61">
        <v>2770</v>
      </c>
      <c r="D10" s="100" t="s">
        <v>210</v>
      </c>
      <c r="E10" s="61">
        <v>3111</v>
      </c>
      <c r="F10" s="61" t="s">
        <v>630</v>
      </c>
      <c r="G10" s="77">
        <v>44812</v>
      </c>
      <c r="H10" s="78">
        <v>10</v>
      </c>
      <c r="I10" s="77">
        <f>(G10+H10)-1</f>
        <v>44821</v>
      </c>
    </row>
    <row r="11" spans="1:9" ht="15">
      <c r="A11" s="62">
        <f t="shared" si="0"/>
        <v>7</v>
      </c>
      <c r="B11" s="61">
        <v>1</v>
      </c>
      <c r="C11" s="61">
        <v>2052</v>
      </c>
      <c r="D11" s="100" t="s">
        <v>91</v>
      </c>
      <c r="E11" s="61">
        <v>3111</v>
      </c>
      <c r="F11" s="61" t="s">
        <v>630</v>
      </c>
      <c r="G11" s="77">
        <v>44812</v>
      </c>
      <c r="H11" s="78">
        <v>10</v>
      </c>
      <c r="I11" s="77">
        <f>(G11+H11)-1</f>
        <v>44821</v>
      </c>
    </row>
    <row r="12" spans="1:9" ht="15">
      <c r="A12" s="62">
        <f t="shared" si="0"/>
        <v>8</v>
      </c>
      <c r="B12" s="61">
        <v>1</v>
      </c>
      <c r="C12" s="61">
        <v>2816</v>
      </c>
      <c r="D12" s="100" t="s">
        <v>224</v>
      </c>
      <c r="E12" s="61">
        <v>4172</v>
      </c>
      <c r="F12" s="61" t="s">
        <v>636</v>
      </c>
      <c r="G12" s="77">
        <v>44812</v>
      </c>
      <c r="H12" s="78">
        <v>10</v>
      </c>
      <c r="I12" s="77">
        <f>(G12+H12)-1</f>
        <v>44821</v>
      </c>
    </row>
    <row r="13" spans="1:9" ht="15">
      <c r="A13" s="62">
        <f t="shared" si="0"/>
        <v>9</v>
      </c>
      <c r="B13" s="61">
        <v>1</v>
      </c>
      <c r="C13" s="61">
        <v>2140</v>
      </c>
      <c r="D13" s="100" t="s">
        <v>112</v>
      </c>
      <c r="E13" s="61">
        <v>3111</v>
      </c>
      <c r="F13" s="61" t="s">
        <v>630</v>
      </c>
      <c r="G13" s="77">
        <v>44816</v>
      </c>
      <c r="H13" s="78">
        <v>10</v>
      </c>
      <c r="I13" s="77">
        <f>(G13+H13)-1</f>
        <v>44825</v>
      </c>
    </row>
    <row r="14" spans="1:9" ht="15">
      <c r="A14" s="62">
        <f t="shared" si="0"/>
        <v>10</v>
      </c>
      <c r="B14" s="61">
        <v>1</v>
      </c>
      <c r="C14" s="61">
        <v>2869</v>
      </c>
      <c r="D14" s="100" t="s">
        <v>242</v>
      </c>
      <c r="E14" s="61">
        <v>3111</v>
      </c>
      <c r="F14" s="61" t="s">
        <v>630</v>
      </c>
      <c r="G14" s="77">
        <v>44816</v>
      </c>
      <c r="H14" s="78">
        <v>10</v>
      </c>
      <c r="I14" s="77">
        <f>(G14+H14)-1</f>
        <v>44825</v>
      </c>
    </row>
    <row r="15" spans="1:9" ht="15">
      <c r="A15" s="62">
        <f t="shared" si="0"/>
        <v>11</v>
      </c>
      <c r="B15" s="61">
        <v>1</v>
      </c>
      <c r="C15" s="61">
        <v>2942</v>
      </c>
      <c r="D15" s="100" t="s">
        <v>271</v>
      </c>
      <c r="E15" s="61">
        <v>3111</v>
      </c>
      <c r="F15" s="61" t="s">
        <v>630</v>
      </c>
      <c r="G15" s="77">
        <v>44818</v>
      </c>
      <c r="H15" s="78">
        <v>10</v>
      </c>
      <c r="I15" s="77">
        <f>(G15+H15)-1</f>
        <v>44827</v>
      </c>
    </row>
    <row r="16" spans="1:9" ht="15">
      <c r="A16" s="62">
        <f t="shared" si="0"/>
        <v>12</v>
      </c>
      <c r="B16" s="61">
        <v>1</v>
      </c>
      <c r="C16" s="61">
        <v>2702</v>
      </c>
      <c r="D16" s="100" t="s">
        <v>435</v>
      </c>
      <c r="E16" s="61">
        <v>4190</v>
      </c>
      <c r="F16" s="61" t="s">
        <v>658</v>
      </c>
      <c r="G16" s="77">
        <v>44823</v>
      </c>
      <c r="H16" s="78">
        <v>10</v>
      </c>
      <c r="I16" s="77">
        <f>(G16+H16)-1</f>
        <v>44832</v>
      </c>
    </row>
    <row r="17" spans="1:9" ht="15">
      <c r="A17" s="62">
        <f t="shared" si="0"/>
        <v>13</v>
      </c>
      <c r="B17" s="61">
        <v>1</v>
      </c>
      <c r="C17" s="61">
        <v>2675</v>
      </c>
      <c r="D17" s="100" t="s">
        <v>192</v>
      </c>
      <c r="E17" s="61">
        <v>3111</v>
      </c>
      <c r="F17" s="61" t="s">
        <v>630</v>
      </c>
      <c r="G17" s="77">
        <v>44823</v>
      </c>
      <c r="H17" s="78">
        <v>10</v>
      </c>
      <c r="I17" s="77">
        <f>(G17+H17)-1</f>
        <v>44832</v>
      </c>
    </row>
    <row r="18" spans="1:9" ht="15">
      <c r="A18" s="62">
        <f t="shared" si="0"/>
        <v>14</v>
      </c>
      <c r="B18" s="61">
        <v>1</v>
      </c>
      <c r="C18" s="61">
        <v>3165</v>
      </c>
      <c r="D18" s="100" t="s">
        <v>326</v>
      </c>
      <c r="E18" s="61">
        <v>4172</v>
      </c>
      <c r="F18" s="61" t="s">
        <v>636</v>
      </c>
      <c r="G18" s="77">
        <v>44823</v>
      </c>
      <c r="H18" s="78">
        <v>10</v>
      </c>
      <c r="I18" s="77">
        <f>(G18+H18)-1</f>
        <v>44832</v>
      </c>
    </row>
    <row r="19" spans="1:9" ht="15">
      <c r="A19" s="62">
        <f t="shared" si="0"/>
        <v>15</v>
      </c>
      <c r="B19" s="61">
        <v>1</v>
      </c>
      <c r="C19" s="61">
        <v>3180</v>
      </c>
      <c r="D19" s="100" t="s">
        <v>334</v>
      </c>
      <c r="E19" s="61">
        <v>3122</v>
      </c>
      <c r="F19" s="61" t="s">
        <v>653</v>
      </c>
      <c r="G19" s="77">
        <v>44825</v>
      </c>
      <c r="H19" s="78">
        <v>10</v>
      </c>
      <c r="I19" s="77">
        <f>(G19+H19)-1</f>
        <v>44834</v>
      </c>
    </row>
    <row r="20" spans="1:9" ht="15">
      <c r="A20" s="62">
        <f t="shared" si="0"/>
        <v>16</v>
      </c>
      <c r="B20" s="61">
        <v>1</v>
      </c>
      <c r="C20" s="61">
        <v>1522</v>
      </c>
      <c r="D20" s="100" t="s">
        <v>46</v>
      </c>
      <c r="E20" s="61">
        <v>3111</v>
      </c>
      <c r="F20" s="61" t="s">
        <v>630</v>
      </c>
      <c r="G20" s="77">
        <v>44830</v>
      </c>
      <c r="H20" s="78">
        <v>10</v>
      </c>
      <c r="I20" s="77">
        <f>(G20+H20)-1</f>
        <v>44839</v>
      </c>
    </row>
    <row r="21" spans="1:9" ht="15">
      <c r="A21" s="62">
        <f t="shared" si="0"/>
        <v>17</v>
      </c>
      <c r="B21" s="61">
        <v>1</v>
      </c>
      <c r="C21" s="61">
        <v>3373</v>
      </c>
      <c r="D21" s="100" t="s">
        <v>517</v>
      </c>
      <c r="E21" s="61">
        <v>1004</v>
      </c>
      <c r="F21" s="61" t="s">
        <v>660</v>
      </c>
      <c r="G21" s="77">
        <v>44833</v>
      </c>
      <c r="H21" s="78">
        <v>14</v>
      </c>
      <c r="I21" s="77">
        <f>(G21+H21)-1</f>
        <v>44846</v>
      </c>
    </row>
    <row r="22" spans="1:9" ht="15">
      <c r="A22" s="62">
        <f t="shared" si="0"/>
        <v>18</v>
      </c>
      <c r="B22" s="61">
        <v>1</v>
      </c>
      <c r="C22" s="61">
        <v>2835</v>
      </c>
      <c r="D22" s="100" t="s">
        <v>454</v>
      </c>
      <c r="E22" s="61">
        <v>3122</v>
      </c>
      <c r="F22" s="61" t="s">
        <v>653</v>
      </c>
      <c r="G22" s="77">
        <v>44812</v>
      </c>
      <c r="H22" s="78">
        <v>15</v>
      </c>
      <c r="I22" s="77">
        <f>(G22+H22)-1</f>
        <v>44826</v>
      </c>
    </row>
    <row r="23" spans="1:9" ht="15">
      <c r="A23" s="62">
        <f t="shared" si="0"/>
        <v>19</v>
      </c>
      <c r="B23" s="61">
        <v>1</v>
      </c>
      <c r="C23" s="61">
        <v>2915</v>
      </c>
      <c r="D23" s="100" t="s">
        <v>257</v>
      </c>
      <c r="E23" s="61">
        <v>1192</v>
      </c>
      <c r="F23" s="61" t="s">
        <v>627</v>
      </c>
      <c r="G23" s="77">
        <v>44816</v>
      </c>
      <c r="H23" s="78">
        <v>15</v>
      </c>
      <c r="I23" s="77">
        <f>(G23+H23)-1</f>
        <v>44830</v>
      </c>
    </row>
    <row r="24" spans="1:9" ht="15">
      <c r="A24" s="62">
        <f t="shared" si="0"/>
        <v>20</v>
      </c>
      <c r="B24" s="61">
        <v>1</v>
      </c>
      <c r="C24" s="61">
        <v>3316</v>
      </c>
      <c r="D24" s="100" t="s">
        <v>361</v>
      </c>
      <c r="E24" s="61">
        <v>1120</v>
      </c>
      <c r="F24" s="61" t="s">
        <v>626</v>
      </c>
      <c r="G24" s="77">
        <v>44819</v>
      </c>
      <c r="H24" s="78">
        <v>15</v>
      </c>
      <c r="I24" s="77">
        <f>(G24+H24)-1</f>
        <v>44833</v>
      </c>
    </row>
    <row r="25" spans="1:9" ht="15">
      <c r="A25" s="62">
        <f t="shared" si="0"/>
        <v>21</v>
      </c>
      <c r="B25" s="61">
        <v>1</v>
      </c>
      <c r="C25" s="61">
        <v>2574</v>
      </c>
      <c r="D25" s="100" t="s">
        <v>173</v>
      </c>
      <c r="E25" s="61">
        <v>2102</v>
      </c>
      <c r="F25" s="61" t="s">
        <v>659</v>
      </c>
      <c r="G25" s="77">
        <v>44823</v>
      </c>
      <c r="H25" s="78">
        <v>15</v>
      </c>
      <c r="I25" s="77">
        <f>(G25+H25)-1</f>
        <v>44837</v>
      </c>
    </row>
    <row r="26" spans="1:9" ht="15">
      <c r="A26" s="62">
        <f t="shared" si="0"/>
        <v>22</v>
      </c>
      <c r="B26" s="61">
        <v>1</v>
      </c>
      <c r="C26" s="61">
        <v>2717</v>
      </c>
      <c r="D26" s="100" t="s">
        <v>202</v>
      </c>
      <c r="E26" s="61">
        <v>1074</v>
      </c>
      <c r="F26" s="61" t="s">
        <v>637</v>
      </c>
      <c r="G26" s="77">
        <v>44830</v>
      </c>
      <c r="H26" s="78">
        <v>15</v>
      </c>
      <c r="I26" s="77">
        <f>(G26+H26)-1</f>
        <v>44844</v>
      </c>
    </row>
    <row r="27" spans="1:9" ht="15">
      <c r="A27" s="62">
        <f t="shared" si="0"/>
        <v>23</v>
      </c>
      <c r="B27" s="61">
        <v>1</v>
      </c>
      <c r="C27" s="61">
        <v>2707</v>
      </c>
      <c r="D27" s="100" t="s">
        <v>198</v>
      </c>
      <c r="E27" s="61">
        <v>1140</v>
      </c>
      <c r="F27" s="61" t="s">
        <v>631</v>
      </c>
      <c r="G27" s="77">
        <v>44826</v>
      </c>
      <c r="H27" s="78">
        <v>16</v>
      </c>
      <c r="I27" s="77">
        <f>(G27+H27)-1</f>
        <v>44841</v>
      </c>
    </row>
    <row r="28" spans="1:9" ht="15">
      <c r="A28" s="62">
        <f t="shared" si="0"/>
        <v>24</v>
      </c>
      <c r="B28" s="61">
        <v>14</v>
      </c>
      <c r="C28" s="61">
        <v>1916</v>
      </c>
      <c r="D28" s="100" t="s">
        <v>410</v>
      </c>
      <c r="E28" s="61">
        <v>2208</v>
      </c>
      <c r="F28" s="61" t="s">
        <v>650</v>
      </c>
      <c r="G28" s="77">
        <v>44805</v>
      </c>
      <c r="H28" s="78">
        <v>20</v>
      </c>
      <c r="I28" s="77">
        <f>(G28+H28)-1</f>
        <v>44824</v>
      </c>
    </row>
    <row r="29" spans="1:9" ht="15">
      <c r="A29" s="62">
        <f t="shared" si="0"/>
        <v>25</v>
      </c>
      <c r="B29" s="61">
        <v>1</v>
      </c>
      <c r="C29" s="61">
        <v>2130</v>
      </c>
      <c r="D29" s="100" t="s">
        <v>107</v>
      </c>
      <c r="E29" s="61">
        <v>1005</v>
      </c>
      <c r="F29" s="61" t="s">
        <v>639</v>
      </c>
      <c r="G29" s="77">
        <v>44805</v>
      </c>
      <c r="H29" s="78">
        <v>20</v>
      </c>
      <c r="I29" s="77">
        <f>(G29+H29)-1</f>
        <v>44824</v>
      </c>
    </row>
    <row r="30" spans="1:9" ht="15">
      <c r="A30" s="62">
        <f t="shared" si="0"/>
        <v>26</v>
      </c>
      <c r="B30" s="61">
        <v>1</v>
      </c>
      <c r="C30" s="61">
        <v>2392</v>
      </c>
      <c r="D30" s="100" t="s">
        <v>141</v>
      </c>
      <c r="E30" s="61">
        <v>1192</v>
      </c>
      <c r="F30" s="61" t="s">
        <v>627</v>
      </c>
      <c r="G30" s="77">
        <v>44812</v>
      </c>
      <c r="H30" s="78">
        <v>20</v>
      </c>
      <c r="I30" s="77">
        <f>(G30+H30)-1</f>
        <v>44831</v>
      </c>
    </row>
    <row r="31" spans="1:9" ht="15">
      <c r="A31" s="62">
        <f t="shared" si="0"/>
        <v>27</v>
      </c>
      <c r="B31" s="61">
        <v>1</v>
      </c>
      <c r="C31" s="61">
        <v>2710</v>
      </c>
      <c r="D31" s="100" t="s">
        <v>200</v>
      </c>
      <c r="E31" s="61">
        <v>1131</v>
      </c>
      <c r="F31" s="61" t="s">
        <v>651</v>
      </c>
      <c r="G31" s="77">
        <v>44812</v>
      </c>
      <c r="H31" s="78">
        <v>20</v>
      </c>
      <c r="I31" s="77">
        <f>(G31+H31)-1</f>
        <v>44831</v>
      </c>
    </row>
    <row r="32" spans="1:9" ht="15">
      <c r="A32" s="62">
        <f t="shared" si="0"/>
        <v>28</v>
      </c>
      <c r="B32" s="61">
        <v>1</v>
      </c>
      <c r="C32" s="61">
        <v>3049</v>
      </c>
      <c r="D32" s="100" t="s">
        <v>297</v>
      </c>
      <c r="E32" s="61">
        <v>1181</v>
      </c>
      <c r="F32" s="61" t="s">
        <v>629</v>
      </c>
      <c r="G32" s="77">
        <v>44812</v>
      </c>
      <c r="H32" s="78">
        <v>20</v>
      </c>
      <c r="I32" s="77">
        <f>(G32+H32)-1</f>
        <v>44831</v>
      </c>
    </row>
    <row r="33" spans="1:9" ht="15">
      <c r="A33" s="62">
        <f t="shared" si="0"/>
        <v>29</v>
      </c>
      <c r="B33" s="61">
        <v>1</v>
      </c>
      <c r="C33" s="61">
        <v>3206</v>
      </c>
      <c r="D33" s="100" t="s">
        <v>339</v>
      </c>
      <c r="E33" s="61">
        <v>1190</v>
      </c>
      <c r="F33" s="61" t="s">
        <v>654</v>
      </c>
      <c r="G33" s="77">
        <v>44816</v>
      </c>
      <c r="H33" s="78">
        <v>20</v>
      </c>
      <c r="I33" s="77">
        <f>(G33+H33)-1</f>
        <v>44835</v>
      </c>
    </row>
    <row r="34" spans="1:9" ht="15">
      <c r="A34" s="62">
        <f t="shared" si="0"/>
        <v>30</v>
      </c>
      <c r="B34" s="61">
        <v>1</v>
      </c>
      <c r="C34" s="61">
        <v>1822</v>
      </c>
      <c r="D34" s="100" t="s">
        <v>71</v>
      </c>
      <c r="E34" s="61">
        <v>1114</v>
      </c>
      <c r="F34" s="61" t="s">
        <v>647</v>
      </c>
      <c r="G34" s="77">
        <v>44816</v>
      </c>
      <c r="H34" s="78">
        <v>20</v>
      </c>
      <c r="I34" s="77">
        <f>(G34+H34)-1</f>
        <v>44835</v>
      </c>
    </row>
    <row r="35" spans="1:9" ht="15">
      <c r="A35" s="62">
        <f t="shared" si="0"/>
        <v>31</v>
      </c>
      <c r="B35" s="61">
        <v>1</v>
      </c>
      <c r="C35" s="61">
        <v>1927</v>
      </c>
      <c r="D35" s="100" t="s">
        <v>78</v>
      </c>
      <c r="E35" s="61">
        <v>1020</v>
      </c>
      <c r="F35" s="61" t="s">
        <v>632</v>
      </c>
      <c r="G35" s="77">
        <v>44816</v>
      </c>
      <c r="H35" s="78">
        <v>20</v>
      </c>
      <c r="I35" s="77">
        <f>(G35+H35)-1</f>
        <v>44835</v>
      </c>
    </row>
    <row r="36" spans="1:9" ht="15">
      <c r="A36" s="62">
        <f t="shared" si="0"/>
        <v>32</v>
      </c>
      <c r="B36" s="61">
        <v>16</v>
      </c>
      <c r="C36" s="61">
        <v>2115</v>
      </c>
      <c r="D36" s="100" t="s">
        <v>415</v>
      </c>
      <c r="E36" s="61">
        <v>2209</v>
      </c>
      <c r="F36" s="61" t="s">
        <v>638</v>
      </c>
      <c r="G36" s="77">
        <v>44816</v>
      </c>
      <c r="H36" s="78">
        <v>20</v>
      </c>
      <c r="I36" s="77">
        <f>(G36+H36)-1</f>
        <v>44835</v>
      </c>
    </row>
    <row r="37" spans="1:9" ht="15">
      <c r="A37" s="62">
        <f t="shared" si="0"/>
        <v>33</v>
      </c>
      <c r="B37" s="61">
        <v>1</v>
      </c>
      <c r="C37" s="61">
        <v>1932</v>
      </c>
      <c r="D37" s="100" t="s">
        <v>79</v>
      </c>
      <c r="E37" s="61">
        <v>2100</v>
      </c>
      <c r="F37" s="61" t="s">
        <v>655</v>
      </c>
      <c r="G37" s="77">
        <v>44816</v>
      </c>
      <c r="H37" s="78">
        <v>20</v>
      </c>
      <c r="I37" s="77">
        <f>(G37+H37)-1</f>
        <v>44835</v>
      </c>
    </row>
    <row r="38" spans="1:9" ht="15">
      <c r="A38" s="62">
        <f t="shared" si="0"/>
        <v>34</v>
      </c>
      <c r="B38" s="61">
        <v>1</v>
      </c>
      <c r="C38" s="61">
        <v>3169</v>
      </c>
      <c r="D38" s="100" t="s">
        <v>328</v>
      </c>
      <c r="E38" s="61">
        <v>1074</v>
      </c>
      <c r="F38" s="61" t="s">
        <v>637</v>
      </c>
      <c r="G38" s="77">
        <v>44823</v>
      </c>
      <c r="H38" s="78">
        <v>20</v>
      </c>
      <c r="I38" s="77">
        <f>(G38+H38)-1</f>
        <v>44842</v>
      </c>
    </row>
    <row r="39" spans="1:9" ht="15">
      <c r="A39" s="62">
        <f t="shared" si="0"/>
        <v>35</v>
      </c>
      <c r="B39" s="61">
        <v>1</v>
      </c>
      <c r="C39" s="61">
        <v>3317</v>
      </c>
      <c r="D39" s="100" t="s">
        <v>362</v>
      </c>
      <c r="E39" s="61">
        <v>1141</v>
      </c>
      <c r="F39" s="61" t="s">
        <v>642</v>
      </c>
      <c r="G39" s="77">
        <v>44823</v>
      </c>
      <c r="H39" s="78">
        <v>20</v>
      </c>
      <c r="I39" s="77">
        <f>(G39+H39)-1</f>
        <v>44842</v>
      </c>
    </row>
    <row r="40" spans="1:9" ht="15">
      <c r="A40" s="62">
        <f t="shared" si="0"/>
        <v>36</v>
      </c>
      <c r="B40" s="61">
        <v>1</v>
      </c>
      <c r="C40" s="61">
        <v>1906</v>
      </c>
      <c r="D40" s="100" t="s">
        <v>72</v>
      </c>
      <c r="E40" s="61">
        <v>1131</v>
      </c>
      <c r="F40" s="61" t="s">
        <v>651</v>
      </c>
      <c r="G40" s="77">
        <v>44823</v>
      </c>
      <c r="H40" s="78">
        <v>20</v>
      </c>
      <c r="I40" s="77">
        <f>(G40+H40)-1</f>
        <v>44842</v>
      </c>
    </row>
    <row r="41" spans="1:9" ht="15">
      <c r="A41" s="62">
        <f t="shared" si="0"/>
        <v>37</v>
      </c>
      <c r="B41" s="61">
        <v>1</v>
      </c>
      <c r="C41" s="61">
        <v>1749</v>
      </c>
      <c r="D41" s="100" t="s">
        <v>65</v>
      </c>
      <c r="E41" s="61">
        <v>1140</v>
      </c>
      <c r="F41" s="61" t="s">
        <v>631</v>
      </c>
      <c r="G41" s="77">
        <v>44805</v>
      </c>
      <c r="H41" s="78">
        <v>30</v>
      </c>
      <c r="I41" s="77">
        <f>(G41+H41)-1</f>
        <v>44834</v>
      </c>
    </row>
    <row r="42" spans="1:9" ht="15">
      <c r="A42" s="62">
        <f t="shared" si="0"/>
        <v>38</v>
      </c>
      <c r="B42" s="61">
        <v>1</v>
      </c>
      <c r="C42" s="61">
        <v>3132</v>
      </c>
      <c r="D42" s="100" t="s">
        <v>311</v>
      </c>
      <c r="E42" s="61">
        <v>1114</v>
      </c>
      <c r="F42" s="61" t="s">
        <v>647</v>
      </c>
      <c r="G42" s="77">
        <v>44805</v>
      </c>
      <c r="H42" s="78">
        <v>30</v>
      </c>
      <c r="I42" s="77">
        <f>(G42+H42)-1</f>
        <v>44834</v>
      </c>
    </row>
    <row r="43" spans="1:9" ht="15">
      <c r="A43" s="62">
        <f t="shared" si="0"/>
        <v>39</v>
      </c>
      <c r="B43" s="61">
        <v>1</v>
      </c>
      <c r="C43" s="61">
        <v>897</v>
      </c>
      <c r="D43" s="100" t="s">
        <v>12</v>
      </c>
      <c r="E43" s="61">
        <v>1150</v>
      </c>
      <c r="F43" s="61" t="s">
        <v>648</v>
      </c>
      <c r="G43" s="77">
        <v>44805</v>
      </c>
      <c r="H43" s="78">
        <v>30</v>
      </c>
      <c r="I43" s="77">
        <f>(G43+H43)-1</f>
        <v>44834</v>
      </c>
    </row>
    <row r="44" spans="1:9" ht="15">
      <c r="A44" s="62">
        <f t="shared" si="0"/>
        <v>40</v>
      </c>
      <c r="B44" s="61">
        <v>1</v>
      </c>
      <c r="C44" s="61">
        <v>1631</v>
      </c>
      <c r="D44" s="100" t="s">
        <v>57</v>
      </c>
      <c r="E44" s="61">
        <v>1152</v>
      </c>
      <c r="F44" s="61" t="s">
        <v>649</v>
      </c>
      <c r="G44" s="77">
        <v>44805</v>
      </c>
      <c r="H44" s="78">
        <v>30</v>
      </c>
      <c r="I44" s="77">
        <f>(G44+H44)-1</f>
        <v>44834</v>
      </c>
    </row>
    <row r="45" spans="1:9" ht="15">
      <c r="A45" s="62">
        <f t="shared" si="0"/>
        <v>41</v>
      </c>
      <c r="B45" s="61">
        <v>1</v>
      </c>
      <c r="C45" s="61">
        <v>3351</v>
      </c>
      <c r="D45" s="100" t="s">
        <v>381</v>
      </c>
      <c r="E45" s="61">
        <v>3111</v>
      </c>
      <c r="F45" s="61" t="s">
        <v>630</v>
      </c>
      <c r="G45" s="77">
        <v>44825</v>
      </c>
      <c r="H45" s="78">
        <v>30</v>
      </c>
      <c r="I45" s="77">
        <f>(G45+H45)-1</f>
        <v>44854</v>
      </c>
    </row>
    <row r="46" spans="1:9" ht="15">
      <c r="A46" s="62">
        <f>A45+1</f>
        <v>42</v>
      </c>
      <c r="B46" s="61">
        <v>1</v>
      </c>
      <c r="C46" s="61">
        <v>2337</v>
      </c>
      <c r="D46" s="100" t="s">
        <v>130</v>
      </c>
      <c r="E46" s="61">
        <v>1005</v>
      </c>
      <c r="F46" s="61" t="s">
        <v>639</v>
      </c>
      <c r="G46" s="77">
        <v>44830</v>
      </c>
      <c r="H46" s="78">
        <v>30</v>
      </c>
      <c r="I46" s="77">
        <f>(G46+H46)-1</f>
        <v>44859</v>
      </c>
    </row>
    <row r="47" spans="1:9" ht="15">
      <c r="A47" s="98"/>
      <c r="B47" s="97"/>
      <c r="C47" s="97"/>
      <c r="D47" s="108"/>
      <c r="E47" s="97"/>
      <c r="F47" s="97"/>
      <c r="G47" s="105"/>
      <c r="H47" s="101"/>
      <c r="I47" s="105"/>
    </row>
    <row r="48" spans="1:9" ht="15">
      <c r="A48" s="103" t="s">
        <v>661</v>
      </c>
      <c r="B48" s="103"/>
      <c r="C48" s="103"/>
    </row>
    <row r="49" spans="1:3" ht="15">
      <c r="A49" s="103" t="s">
        <v>662</v>
      </c>
      <c r="B49" s="103"/>
      <c r="C49" s="103"/>
    </row>
  </sheetData>
  <sortState ref="B5:I46">
    <sortCondition ref="H5:H46"/>
  </sortState>
  <mergeCells count="1">
    <mergeCell ref="A1:I2"/>
  </mergeCells>
  <conditionalFormatting sqref="C26:C28">
    <cfRule type="duplicateValues" dxfId="52" priority="78"/>
  </conditionalFormatting>
  <conditionalFormatting sqref="C27:C28">
    <cfRule type="duplicateValues" dxfId="51" priority="77"/>
  </conditionalFormatting>
  <conditionalFormatting sqref="C28">
    <cfRule type="duplicateValues" dxfId="50" priority="76"/>
  </conditionalFormatting>
  <conditionalFormatting sqref="C24">
    <cfRule type="duplicateValues" dxfId="49" priority="55"/>
  </conditionalFormatting>
  <conditionalFormatting sqref="C22">
    <cfRule type="duplicateValues" dxfId="48" priority="38"/>
  </conditionalFormatting>
  <conditionalFormatting sqref="C23">
    <cfRule type="duplicateValues" dxfId="47" priority="37"/>
  </conditionalFormatting>
  <conditionalFormatting sqref="C5:C21">
    <cfRule type="duplicateValues" dxfId="46" priority="36"/>
  </conditionalFormatting>
  <conditionalFormatting sqref="C25">
    <cfRule type="duplicateValues" dxfId="45" priority="34"/>
  </conditionalFormatting>
  <conditionalFormatting sqref="C26:C31">
    <cfRule type="duplicateValues" dxfId="44" priority="33"/>
  </conditionalFormatting>
  <conditionalFormatting sqref="C27:C31">
    <cfRule type="duplicateValues" dxfId="43" priority="32"/>
  </conditionalFormatting>
  <conditionalFormatting sqref="C29:C31">
    <cfRule type="duplicateValues" dxfId="42" priority="31"/>
  </conditionalFormatting>
  <conditionalFormatting sqref="C30:C31">
    <cfRule type="duplicateValues" dxfId="41" priority="29"/>
  </conditionalFormatting>
  <conditionalFormatting sqref="C31">
    <cfRule type="duplicateValues" dxfId="40" priority="28"/>
  </conditionalFormatting>
  <conditionalFormatting sqref="C5:C31">
    <cfRule type="duplicateValues" dxfId="39" priority="85"/>
  </conditionalFormatting>
  <conditionalFormatting sqref="C19">
    <cfRule type="duplicateValues" dxfId="36" priority="27"/>
  </conditionalFormatting>
  <conditionalFormatting sqref="C23:C25">
    <cfRule type="duplicateValues" dxfId="35" priority="26"/>
  </conditionalFormatting>
  <conditionalFormatting sqref="C18">
    <cfRule type="duplicateValues" dxfId="34" priority="25"/>
  </conditionalFormatting>
  <conditionalFormatting sqref="C25">
    <cfRule type="duplicateValues" dxfId="33" priority="24"/>
  </conditionalFormatting>
  <conditionalFormatting sqref="C24">
    <cfRule type="duplicateValues" dxfId="32" priority="23"/>
  </conditionalFormatting>
  <conditionalFormatting sqref="C5:C16">
    <cfRule type="duplicateValues" dxfId="31" priority="22"/>
  </conditionalFormatting>
  <conditionalFormatting sqref="C16:C47">
    <cfRule type="duplicateValues" dxfId="30" priority="21"/>
  </conditionalFormatting>
  <conditionalFormatting sqref="C20:C47">
    <cfRule type="duplicateValues" dxfId="29" priority="20"/>
  </conditionalFormatting>
  <conditionalFormatting sqref="C21:C47">
    <cfRule type="duplicateValues" dxfId="28" priority="19"/>
  </conditionalFormatting>
  <conditionalFormatting sqref="C22:C47">
    <cfRule type="duplicateValues" dxfId="27" priority="18"/>
  </conditionalFormatting>
  <conditionalFormatting sqref="C26:C43">
    <cfRule type="duplicateValues" dxfId="26" priority="17"/>
  </conditionalFormatting>
  <conditionalFormatting sqref="C27:C43">
    <cfRule type="duplicateValues" dxfId="25" priority="16"/>
  </conditionalFormatting>
  <conditionalFormatting sqref="C28:C43">
    <cfRule type="duplicateValues" dxfId="24" priority="15"/>
  </conditionalFormatting>
  <conditionalFormatting sqref="C30:C43">
    <cfRule type="duplicateValues" dxfId="23" priority="14"/>
  </conditionalFormatting>
  <conditionalFormatting sqref="C31:C43">
    <cfRule type="duplicateValues" dxfId="22" priority="13"/>
  </conditionalFormatting>
  <conditionalFormatting sqref="C32:C43">
    <cfRule type="duplicateValues" dxfId="21" priority="12"/>
  </conditionalFormatting>
  <conditionalFormatting sqref="C33:C43">
    <cfRule type="duplicateValues" dxfId="20" priority="11"/>
  </conditionalFormatting>
  <conditionalFormatting sqref="C35:C43">
    <cfRule type="duplicateValues" dxfId="19" priority="10"/>
  </conditionalFormatting>
  <conditionalFormatting sqref="C36:C43">
    <cfRule type="duplicateValues" dxfId="18" priority="9"/>
  </conditionalFormatting>
  <conditionalFormatting sqref="C37:C43">
    <cfRule type="duplicateValues" dxfId="17" priority="8"/>
  </conditionalFormatting>
  <conditionalFormatting sqref="C38:C43">
    <cfRule type="duplicateValues" dxfId="16" priority="7"/>
  </conditionalFormatting>
  <conditionalFormatting sqref="C39:C43">
    <cfRule type="duplicateValues" dxfId="15" priority="6"/>
  </conditionalFormatting>
  <conditionalFormatting sqref="C40:C43">
    <cfRule type="duplicateValues" dxfId="14" priority="5"/>
  </conditionalFormatting>
  <conditionalFormatting sqref="C41:C43">
    <cfRule type="duplicateValues" dxfId="13" priority="4"/>
  </conditionalFormatting>
  <conditionalFormatting sqref="C42:C43">
    <cfRule type="duplicateValues" dxfId="12" priority="3"/>
  </conditionalFormatting>
  <conditionalFormatting sqref="C43">
    <cfRule type="duplicateValues" dxfId="11" priority="2"/>
  </conditionalFormatting>
  <conditionalFormatting sqref="C46">
    <cfRule type="duplicateValues" dxfId="10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5"/>
  <sheetViews>
    <sheetView workbookViewId="0">
      <pane ySplit="4" topLeftCell="A5" activePane="bottomLeft" state="frozen"/>
      <selection pane="bottomLeft" activeCell="I485" sqref="I485:I493"/>
    </sheetView>
  </sheetViews>
  <sheetFormatPr defaultRowHeight="12"/>
  <cols>
    <col min="1" max="1" width="6" style="7" customWidth="1"/>
    <col min="2" max="2" width="8" style="7" bestFit="1" customWidth="1"/>
    <col min="3" max="3" width="32.42578125" style="30" customWidth="1"/>
    <col min="4" max="4" width="17.42578125" style="40" bestFit="1" customWidth="1"/>
    <col min="5" max="5" width="15.140625" style="49" bestFit="1" customWidth="1"/>
    <col min="6" max="6" width="17.42578125" style="41" bestFit="1" customWidth="1"/>
    <col min="7" max="7" width="16.42578125" style="40" bestFit="1" customWidth="1"/>
    <col min="8" max="8" width="15.140625" style="40" bestFit="1" customWidth="1"/>
    <col min="9" max="9" width="13.28515625" style="24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>
      <c r="M1" s="7" t="s">
        <v>505</v>
      </c>
    </row>
    <row r="2" spans="1:16">
      <c r="A2" s="110" t="s">
        <v>645</v>
      </c>
      <c r="B2" s="109"/>
      <c r="C2" s="109"/>
      <c r="D2" s="109"/>
      <c r="E2" s="58"/>
      <c r="F2" s="42"/>
      <c r="G2" s="118"/>
      <c r="H2" s="58"/>
      <c r="L2" s="7" t="s">
        <v>504</v>
      </c>
      <c r="M2" s="7">
        <v>701</v>
      </c>
    </row>
    <row r="3" spans="1:16">
      <c r="J3" s="14"/>
      <c r="K3" s="14"/>
      <c r="L3" s="7" t="s">
        <v>506</v>
      </c>
      <c r="M3" s="21" t="s">
        <v>522</v>
      </c>
    </row>
    <row r="4" spans="1:16">
      <c r="A4" s="110" t="s">
        <v>0</v>
      </c>
      <c r="B4" s="110" t="s">
        <v>1</v>
      </c>
      <c r="C4" s="110" t="s">
        <v>2</v>
      </c>
      <c r="D4" s="114" t="s">
        <v>507</v>
      </c>
      <c r="E4" s="57" t="s">
        <v>506</v>
      </c>
      <c r="F4" s="74" t="s">
        <v>508</v>
      </c>
      <c r="G4" s="120" t="s">
        <v>509</v>
      </c>
      <c r="H4" s="29" t="s">
        <v>503</v>
      </c>
      <c r="L4" s="21" t="s">
        <v>523</v>
      </c>
      <c r="M4" s="21" t="s">
        <v>530</v>
      </c>
    </row>
    <row r="5" spans="1:16">
      <c r="A5" s="113">
        <v>1</v>
      </c>
      <c r="B5" s="113">
        <v>200</v>
      </c>
      <c r="C5" s="111" t="s">
        <v>3</v>
      </c>
      <c r="D5" s="115">
        <v>4364.6000000000004</v>
      </c>
      <c r="E5" s="43">
        <f>D5-H5</f>
        <v>1191.3400000000001</v>
      </c>
      <c r="F5" s="73">
        <f>IFERROR(VLOOKUP(B5,Plan1!B:D,3,0),"0,00")</f>
        <v>1483.96</v>
      </c>
      <c r="G5" s="121">
        <v>1689.3</v>
      </c>
      <c r="H5" s="43">
        <f>F5+G5</f>
        <v>3173.26</v>
      </c>
      <c r="I5" s="24" t="str">
        <f>VLOOKUP(B5,'FOLHA RESUMIDA'!C:D,2,0)</f>
        <v>MARIA DO CARMO DE SOUSA</v>
      </c>
    </row>
    <row r="6" spans="1:16">
      <c r="A6" s="113">
        <v>1</v>
      </c>
      <c r="B6" s="113">
        <v>397</v>
      </c>
      <c r="C6" s="111" t="s">
        <v>4</v>
      </c>
      <c r="D6" s="115">
        <v>4543.3</v>
      </c>
      <c r="E6" s="43">
        <f t="shared" ref="E6:E69" si="0">D6-H6</f>
        <v>1614.1599999999999</v>
      </c>
      <c r="F6" s="73">
        <f>IFERROR(VLOOKUP(B6,Plan1!B:D,3,0),"0,00")</f>
        <v>1544.72</v>
      </c>
      <c r="G6" s="121">
        <v>1384.42</v>
      </c>
      <c r="H6" s="43">
        <f t="shared" ref="H6:H69" si="1">F6+G6</f>
        <v>2929.1400000000003</v>
      </c>
      <c r="I6" s="24" t="str">
        <f>VLOOKUP(B6,'FOLHA RESUMIDA'!C:D,2,0)</f>
        <v>MARIA AMARA MEDEIROS</v>
      </c>
    </row>
    <row r="7" spans="1:16">
      <c r="A7" s="113">
        <v>1</v>
      </c>
      <c r="B7" s="113">
        <v>508</v>
      </c>
      <c r="C7" s="111" t="s">
        <v>5</v>
      </c>
      <c r="D7" s="115">
        <v>4617.57</v>
      </c>
      <c r="E7" s="43">
        <f t="shared" si="0"/>
        <v>1987.6999999999998</v>
      </c>
      <c r="F7" s="73">
        <f>IFERROR(VLOOKUP(B7,Plan1!B:D,3,0),"0,00")</f>
        <v>1569.97</v>
      </c>
      <c r="G7" s="121">
        <v>1059.9000000000001</v>
      </c>
      <c r="H7" s="43">
        <f t="shared" si="1"/>
        <v>2629.87</v>
      </c>
      <c r="I7" s="24" t="str">
        <f>VLOOKUP(B7,'FOLHA RESUMIDA'!C:D,2,0)</f>
        <v>SANDRA EMIDIO PEREIRA</v>
      </c>
      <c r="L7" s="14" t="s">
        <v>507</v>
      </c>
      <c r="M7" s="8" t="s">
        <v>506</v>
      </c>
      <c r="N7" s="14" t="s">
        <v>508</v>
      </c>
      <c r="O7" s="14" t="s">
        <v>509</v>
      </c>
      <c r="P7" s="9" t="s">
        <v>503</v>
      </c>
    </row>
    <row r="8" spans="1:16">
      <c r="A8" s="113">
        <v>1</v>
      </c>
      <c r="B8" s="113">
        <v>510</v>
      </c>
      <c r="C8" s="111" t="s">
        <v>6</v>
      </c>
      <c r="D8" s="115">
        <v>3742.01</v>
      </c>
      <c r="E8" s="43">
        <f t="shared" si="0"/>
        <v>1318.8900000000003</v>
      </c>
      <c r="F8" s="73">
        <f>IFERROR(VLOOKUP(B8,Plan1!B:D,3,0),"0,00")</f>
        <v>1272.28</v>
      </c>
      <c r="G8" s="121">
        <v>1150.8399999999999</v>
      </c>
      <c r="H8" s="43">
        <f t="shared" si="1"/>
        <v>2423.12</v>
      </c>
      <c r="I8" s="24" t="str">
        <f>VLOOKUP(B8,'FOLHA RESUMIDA'!C:D,2,0)</f>
        <v>FRANCISCO FERREIRA DE SOUSA</v>
      </c>
    </row>
    <row r="9" spans="1:16">
      <c r="A9" s="113">
        <v>1</v>
      </c>
      <c r="B9" s="113">
        <v>542</v>
      </c>
      <c r="C9" s="111" t="s">
        <v>7</v>
      </c>
      <c r="D9" s="115">
        <v>2201</v>
      </c>
      <c r="E9" s="43">
        <f t="shared" si="0"/>
        <v>447.25</v>
      </c>
      <c r="F9" s="73">
        <f>IFERROR(VLOOKUP(B9,Plan1!B:D,3,0),"0,00")</f>
        <v>611.98</v>
      </c>
      <c r="G9" s="121">
        <v>1141.77</v>
      </c>
      <c r="H9" s="43">
        <f t="shared" si="1"/>
        <v>1753.75</v>
      </c>
      <c r="I9" s="24" t="str">
        <f>VLOOKUP(B9,'FOLHA RESUMIDA'!C:D,2,0)</f>
        <v>ANA MARTA MARCELINO DA SILVA</v>
      </c>
    </row>
    <row r="10" spans="1:16">
      <c r="A10" s="113">
        <v>1</v>
      </c>
      <c r="B10" s="113">
        <v>788</v>
      </c>
      <c r="C10" s="111" t="s">
        <v>8</v>
      </c>
      <c r="D10" s="115">
        <v>3047.1</v>
      </c>
      <c r="E10" s="43">
        <f t="shared" si="0"/>
        <v>1078.79</v>
      </c>
      <c r="F10" s="73">
        <f>IFERROR(VLOOKUP(B10,Plan1!B:D,3,0),"0,00")</f>
        <v>1036.01</v>
      </c>
      <c r="G10" s="121">
        <v>932.3</v>
      </c>
      <c r="H10" s="43">
        <f t="shared" si="1"/>
        <v>1968.31</v>
      </c>
      <c r="I10" s="24" t="str">
        <f>VLOOKUP(B10,'FOLHA RESUMIDA'!C:D,2,0)</f>
        <v>IVONEIDE FRANCISCA S ALMEIDA</v>
      </c>
    </row>
    <row r="11" spans="1:16">
      <c r="A11" s="113">
        <v>1</v>
      </c>
      <c r="B11" s="113">
        <v>830</v>
      </c>
      <c r="C11" s="111" t="s">
        <v>9</v>
      </c>
      <c r="D11" s="115">
        <v>4548.43</v>
      </c>
      <c r="E11" s="43">
        <f t="shared" si="0"/>
        <v>1491.5</v>
      </c>
      <c r="F11" s="73">
        <f>IFERROR(VLOOKUP(B11,Plan1!B:D,3,0),"0,00")</f>
        <v>1546.47</v>
      </c>
      <c r="G11" s="121">
        <v>1510.46</v>
      </c>
      <c r="H11" s="43">
        <f t="shared" si="1"/>
        <v>3056.9300000000003</v>
      </c>
      <c r="I11" s="24" t="str">
        <f>VLOOKUP(B11,'FOLHA RESUMIDA'!C:D,2,0)</f>
        <v>CARLOS ANTONIO DA SILVA</v>
      </c>
    </row>
    <row r="12" spans="1:16">
      <c r="A12" s="113">
        <v>1</v>
      </c>
      <c r="B12" s="113">
        <v>863</v>
      </c>
      <c r="C12" s="111" t="s">
        <v>10</v>
      </c>
      <c r="D12" s="115">
        <v>2306.91</v>
      </c>
      <c r="E12" s="43">
        <f t="shared" si="0"/>
        <v>1436.1599999999999</v>
      </c>
      <c r="F12" s="73">
        <f>IFERROR(VLOOKUP(B12,Plan1!B:D,3,0),"0,00")</f>
        <v>784.35</v>
      </c>
      <c r="G12" s="121">
        <v>86.4</v>
      </c>
      <c r="H12" s="43">
        <f t="shared" si="1"/>
        <v>870.75</v>
      </c>
      <c r="I12" s="24" t="str">
        <f>VLOOKUP(B12,'FOLHA RESUMIDA'!C:D,2,0)</f>
        <v>JOSE AMARO DOS SANTOS</v>
      </c>
    </row>
    <row r="13" spans="1:16">
      <c r="A13" s="113">
        <v>1</v>
      </c>
      <c r="B13" s="113">
        <v>871</v>
      </c>
      <c r="C13" s="111" t="s">
        <v>11</v>
      </c>
      <c r="D13" s="115">
        <v>4891.2</v>
      </c>
      <c r="E13" s="43">
        <f t="shared" si="0"/>
        <v>2713.0699999999997</v>
      </c>
      <c r="F13" s="73">
        <f>IFERROR(VLOOKUP(B13,Plan1!B:D,3,0),"0,00")</f>
        <v>1663.01</v>
      </c>
      <c r="G13" s="121">
        <v>515.12</v>
      </c>
      <c r="H13" s="43">
        <f t="shared" si="1"/>
        <v>2178.13</v>
      </c>
      <c r="I13" s="24" t="str">
        <f>VLOOKUP(B13,'FOLHA RESUMIDA'!C:D,2,0)</f>
        <v>MARIA LUISA P DE LEMOS</v>
      </c>
    </row>
    <row r="14" spans="1:16">
      <c r="A14" s="113">
        <v>1</v>
      </c>
      <c r="B14" s="113">
        <v>897</v>
      </c>
      <c r="C14" s="111" t="s">
        <v>12</v>
      </c>
      <c r="D14" s="115">
        <v>2430.63</v>
      </c>
      <c r="E14" s="43">
        <f t="shared" si="0"/>
        <v>2430.63</v>
      </c>
      <c r="F14" s="73" t="str">
        <f>IFERROR(VLOOKUP(B14,Plan1!B:D,3,0),"0,00")</f>
        <v>0,00</v>
      </c>
      <c r="G14" s="121">
        <v>0</v>
      </c>
      <c r="H14" s="43">
        <f t="shared" si="1"/>
        <v>0</v>
      </c>
      <c r="I14" s="24" t="str">
        <f>VLOOKUP(B14,'FOLHA RESUMIDA'!C:D,2,0)</f>
        <v>EUNICE DE ASSIS CALIXTO</v>
      </c>
    </row>
    <row r="15" spans="1:16">
      <c r="A15" s="113">
        <v>1</v>
      </c>
      <c r="B15" s="113">
        <v>996</v>
      </c>
      <c r="C15" s="111" t="s">
        <v>13</v>
      </c>
      <c r="D15" s="115">
        <v>3579.43</v>
      </c>
      <c r="E15" s="43">
        <f t="shared" si="0"/>
        <v>1581.73</v>
      </c>
      <c r="F15" s="73">
        <f>IFERROR(VLOOKUP(B15,Plan1!B:D,3,0),"0,00")</f>
        <v>1216.79</v>
      </c>
      <c r="G15" s="121">
        <v>780.91</v>
      </c>
      <c r="H15" s="43">
        <f t="shared" si="1"/>
        <v>1997.6999999999998</v>
      </c>
      <c r="I15" s="24" t="str">
        <f>VLOOKUP(B15,'FOLHA RESUMIDA'!C:D,2,0)</f>
        <v>FIRMINO SIQUEIRA DA SILVA</v>
      </c>
    </row>
    <row r="16" spans="1:16">
      <c r="A16" s="113">
        <v>1</v>
      </c>
      <c r="B16" s="113">
        <v>1008</v>
      </c>
      <c r="C16" s="111" t="s">
        <v>14</v>
      </c>
      <c r="D16" s="115">
        <v>1992.77</v>
      </c>
      <c r="E16" s="43">
        <f t="shared" si="0"/>
        <v>685.57000000000016</v>
      </c>
      <c r="F16" s="73">
        <f>IFERROR(VLOOKUP(B16,Plan1!B:D,3,0),"0,00")</f>
        <v>677.54</v>
      </c>
      <c r="G16" s="121">
        <v>629.66</v>
      </c>
      <c r="H16" s="43">
        <f t="shared" si="1"/>
        <v>1307.1999999999998</v>
      </c>
      <c r="I16" s="24" t="str">
        <f>VLOOKUP(B16,'FOLHA RESUMIDA'!C:D,2,0)</f>
        <v>MARIO JOSE DO NASCIMENTO</v>
      </c>
    </row>
    <row r="17" spans="1:13">
      <c r="A17" s="113">
        <v>1</v>
      </c>
      <c r="B17" s="113">
        <v>1037</v>
      </c>
      <c r="C17" s="111" t="s">
        <v>15</v>
      </c>
      <c r="D17" s="115">
        <v>3408.38</v>
      </c>
      <c r="E17" s="43">
        <f t="shared" si="0"/>
        <v>1249.0100000000002</v>
      </c>
      <c r="F17" s="73">
        <f>IFERROR(VLOOKUP(B17,Plan1!B:D,3,0),"0,00")</f>
        <v>1158.8499999999999</v>
      </c>
      <c r="G17" s="121">
        <v>1000.52</v>
      </c>
      <c r="H17" s="43">
        <f t="shared" si="1"/>
        <v>2159.37</v>
      </c>
      <c r="I17" s="31" t="str">
        <f>VLOOKUP(B17,'FOLHA RESUMIDA'!C:D,2,0)</f>
        <v>DAVI INACIO FILHO</v>
      </c>
    </row>
    <row r="18" spans="1:13">
      <c r="A18" s="113">
        <v>1</v>
      </c>
      <c r="B18" s="113">
        <v>1051</v>
      </c>
      <c r="C18" s="111" t="s">
        <v>16</v>
      </c>
      <c r="D18" s="115">
        <v>18326.419999999998</v>
      </c>
      <c r="E18" s="43">
        <f t="shared" si="0"/>
        <v>6385.8599999999988</v>
      </c>
      <c r="F18" s="73">
        <f>IFERROR(VLOOKUP(B18,Plan1!B:D,3,0),"0,00")</f>
        <v>6230.98</v>
      </c>
      <c r="G18" s="121">
        <v>5709.58</v>
      </c>
      <c r="H18" s="43">
        <f t="shared" si="1"/>
        <v>11940.56</v>
      </c>
      <c r="I18" s="31" t="str">
        <f>VLOOKUP(B18,'FOLHA RESUMIDA'!C:D,2,0)</f>
        <v>GEORGE HAROLD DE B  WALMSLEY</v>
      </c>
    </row>
    <row r="19" spans="1:13">
      <c r="A19" s="113">
        <v>1</v>
      </c>
      <c r="B19" s="113">
        <v>1056</v>
      </c>
      <c r="C19" s="111" t="s">
        <v>17</v>
      </c>
      <c r="D19" s="115">
        <v>4526.6000000000004</v>
      </c>
      <c r="E19" s="43">
        <f t="shared" si="0"/>
        <v>2567.5100000000002</v>
      </c>
      <c r="F19" s="73">
        <f>IFERROR(VLOOKUP(B19,Plan1!B:D,3,0),"0,00")</f>
        <v>1402.69</v>
      </c>
      <c r="G19" s="121">
        <v>556.4</v>
      </c>
      <c r="H19" s="43">
        <f t="shared" si="1"/>
        <v>1959.0900000000001</v>
      </c>
      <c r="I19" s="31" t="str">
        <f>VLOOKUP(B19,'FOLHA RESUMIDA'!C:D,2,0)</f>
        <v>VALERIA MARIA DA SILVA</v>
      </c>
    </row>
    <row r="20" spans="1:13">
      <c r="A20" s="113">
        <v>1</v>
      </c>
      <c r="B20" s="113">
        <v>1071</v>
      </c>
      <c r="C20" s="111" t="s">
        <v>18</v>
      </c>
      <c r="D20" s="115">
        <v>1897.9</v>
      </c>
      <c r="E20" s="43">
        <f t="shared" si="0"/>
        <v>504.06000000000017</v>
      </c>
      <c r="F20" s="73">
        <f>IFERROR(VLOOKUP(B20,Plan1!B:D,3,0),"0,00")</f>
        <v>645.29</v>
      </c>
      <c r="G20" s="121">
        <v>748.55</v>
      </c>
      <c r="H20" s="43">
        <f t="shared" si="1"/>
        <v>1393.84</v>
      </c>
      <c r="I20" s="31" t="str">
        <f>VLOOKUP(B20,'FOLHA RESUMIDA'!C:D,2,0)</f>
        <v>MARIA JOSE DA HORA</v>
      </c>
    </row>
    <row r="21" spans="1:13" s="10" customFormat="1">
      <c r="A21" s="113">
        <v>1</v>
      </c>
      <c r="B21" s="113">
        <v>1080</v>
      </c>
      <c r="C21" s="111" t="s">
        <v>19</v>
      </c>
      <c r="D21" s="115">
        <v>3742.01</v>
      </c>
      <c r="E21" s="43">
        <f t="shared" si="0"/>
        <v>1141.67</v>
      </c>
      <c r="F21" s="73">
        <f>IFERROR(VLOOKUP(B21,Plan1!B:D,3,0),"0,00")</f>
        <v>1272.28</v>
      </c>
      <c r="G21" s="121">
        <v>1328.06</v>
      </c>
      <c r="H21" s="43">
        <f t="shared" si="1"/>
        <v>2600.34</v>
      </c>
      <c r="I21" s="31" t="str">
        <f>VLOOKUP(B21,'FOLHA RESUMIDA'!C:D,2,0)</f>
        <v>VALDIRENE ANDRE PEREIRA</v>
      </c>
      <c r="L21" s="11"/>
      <c r="M21" s="11"/>
    </row>
    <row r="22" spans="1:13">
      <c r="A22" s="113">
        <v>1</v>
      </c>
      <c r="B22" s="113">
        <v>1099</v>
      </c>
      <c r="C22" s="111" t="s">
        <v>20</v>
      </c>
      <c r="D22" s="115">
        <v>3744.93</v>
      </c>
      <c r="E22" s="43">
        <f t="shared" si="0"/>
        <v>711.7199999999998</v>
      </c>
      <c r="F22" s="73">
        <f>IFERROR(VLOOKUP(B22,Plan1!B:D,3,0),"0,00")</f>
        <v>1158.8499999999999</v>
      </c>
      <c r="G22" s="121">
        <v>1874.36</v>
      </c>
      <c r="H22" s="43">
        <f t="shared" si="1"/>
        <v>3033.21</v>
      </c>
      <c r="I22" s="31" t="str">
        <f>VLOOKUP(B22,'FOLHA RESUMIDA'!C:D,2,0)</f>
        <v>VALERIA DA SILVA SOUZA</v>
      </c>
    </row>
    <row r="23" spans="1:13">
      <c r="A23" s="113">
        <v>1</v>
      </c>
      <c r="B23" s="113">
        <v>1126</v>
      </c>
      <c r="C23" s="111" t="s">
        <v>21</v>
      </c>
      <c r="D23" s="115">
        <v>5850.41</v>
      </c>
      <c r="E23" s="43">
        <f t="shared" si="0"/>
        <v>2308.6399999999994</v>
      </c>
      <c r="F23" s="73">
        <f>IFERROR(VLOOKUP(B23,Plan1!B:D,3,0),"0,00")</f>
        <v>1989.14</v>
      </c>
      <c r="G23" s="121">
        <v>1552.63</v>
      </c>
      <c r="H23" s="43">
        <f t="shared" si="1"/>
        <v>3541.7700000000004</v>
      </c>
      <c r="I23" s="31" t="str">
        <f>VLOOKUP(B23,'FOLHA RESUMIDA'!C:D,2,0)</f>
        <v>ALUISIO GOMES FERREIRA FILHO</v>
      </c>
    </row>
    <row r="24" spans="1:13">
      <c r="A24" s="113">
        <v>10</v>
      </c>
      <c r="B24" s="113">
        <v>1135</v>
      </c>
      <c r="C24" s="111" t="s">
        <v>394</v>
      </c>
      <c r="D24" s="115">
        <v>3078.55</v>
      </c>
      <c r="E24" s="43">
        <f t="shared" si="0"/>
        <v>1242.46</v>
      </c>
      <c r="F24" s="73">
        <f>IFERROR(VLOOKUP(B24,Plan1!B:D,3,0),"0,00")</f>
        <v>1046.71</v>
      </c>
      <c r="G24" s="121">
        <v>789.38</v>
      </c>
      <c r="H24" s="43">
        <f t="shared" si="1"/>
        <v>1836.0900000000001</v>
      </c>
      <c r="I24" s="31" t="str">
        <f>VLOOKUP(B24,'FOLHA RESUMIDA'!C:D,2,0)</f>
        <v>ANTONIO LUIZ DOS SANTOS</v>
      </c>
    </row>
    <row r="25" spans="1:13" s="18" customFormat="1">
      <c r="A25" s="113">
        <v>1</v>
      </c>
      <c r="B25" s="113">
        <v>1159</v>
      </c>
      <c r="C25" s="111" t="s">
        <v>22</v>
      </c>
      <c r="D25" s="115">
        <v>1721.45</v>
      </c>
      <c r="E25" s="43">
        <f t="shared" si="0"/>
        <v>1124.8499999999999</v>
      </c>
      <c r="F25" s="73">
        <f>IFERROR(VLOOKUP(B25,Plan1!B:D,3,0),"0,00")</f>
        <v>516.44000000000005</v>
      </c>
      <c r="G25" s="121">
        <v>80.16</v>
      </c>
      <c r="H25" s="43">
        <f t="shared" si="1"/>
        <v>596.6</v>
      </c>
      <c r="I25" s="24" t="str">
        <f>VLOOKUP(B25,'FOLHA RESUMIDA'!C:D,2,0)</f>
        <v>VERA LUCIA MARIA C  DA SILVA</v>
      </c>
      <c r="L25" s="7"/>
      <c r="M25" s="7"/>
    </row>
    <row r="26" spans="1:13">
      <c r="A26" s="113">
        <v>1</v>
      </c>
      <c r="B26" s="113">
        <v>1164</v>
      </c>
      <c r="C26" s="111" t="s">
        <v>23</v>
      </c>
      <c r="D26" s="115">
        <v>4775.83</v>
      </c>
      <c r="E26" s="43">
        <f t="shared" si="0"/>
        <v>1702.3199999999997</v>
      </c>
      <c r="F26" s="73">
        <f>IFERROR(VLOOKUP(B26,Plan1!B:D,3,0),"0,00")</f>
        <v>1623.78</v>
      </c>
      <c r="G26" s="121">
        <v>1449.73</v>
      </c>
      <c r="H26" s="43">
        <f t="shared" si="1"/>
        <v>3073.51</v>
      </c>
      <c r="I26" s="24" t="str">
        <f>VLOOKUP(B26,'FOLHA RESUMIDA'!C:D,2,0)</f>
        <v>TERESINHA MARIA DE F  FELIX</v>
      </c>
    </row>
    <row r="27" spans="1:13">
      <c r="A27" s="113">
        <v>1</v>
      </c>
      <c r="B27" s="113">
        <v>1169</v>
      </c>
      <c r="C27" s="111" t="s">
        <v>24</v>
      </c>
      <c r="D27" s="115">
        <v>3157.46</v>
      </c>
      <c r="E27" s="43">
        <f t="shared" si="0"/>
        <v>1830.8200000000002</v>
      </c>
      <c r="F27" s="73">
        <f>IFERROR(VLOOKUP(B27,Plan1!B:D,3,0),"0,00")</f>
        <v>1001.05</v>
      </c>
      <c r="G27" s="121">
        <v>325.58999999999997</v>
      </c>
      <c r="H27" s="43">
        <f t="shared" si="1"/>
        <v>1326.6399999999999</v>
      </c>
      <c r="I27" s="24" t="str">
        <f>VLOOKUP(B27,'FOLHA RESUMIDA'!C:D,2,0)</f>
        <v>MARIA DO CARMO SANTOS</v>
      </c>
    </row>
    <row r="28" spans="1:13">
      <c r="A28" s="113">
        <v>1</v>
      </c>
      <c r="B28" s="113">
        <v>1177</v>
      </c>
      <c r="C28" s="111" t="s">
        <v>25</v>
      </c>
      <c r="D28" s="115">
        <v>3394.11</v>
      </c>
      <c r="E28" s="43">
        <f t="shared" si="0"/>
        <v>1921.8000000000002</v>
      </c>
      <c r="F28" s="73">
        <f>IFERROR(VLOOKUP(B28,Plan1!B:D,3,0),"0,00")</f>
        <v>1154</v>
      </c>
      <c r="G28" s="121">
        <v>318.31</v>
      </c>
      <c r="H28" s="43">
        <f t="shared" si="1"/>
        <v>1472.31</v>
      </c>
      <c r="I28" s="24" t="str">
        <f>VLOOKUP(B28,'FOLHA RESUMIDA'!C:D,2,0)</f>
        <v>SELMA MARIA P DO NASCIMENTO</v>
      </c>
    </row>
    <row r="29" spans="1:13">
      <c r="A29" s="113">
        <v>1</v>
      </c>
      <c r="B29" s="113">
        <v>1221</v>
      </c>
      <c r="C29" s="111" t="s">
        <v>26</v>
      </c>
      <c r="D29" s="115">
        <v>8677.8700000000008</v>
      </c>
      <c r="E29" s="43">
        <f t="shared" si="0"/>
        <v>2944.170000000001</v>
      </c>
      <c r="F29" s="73">
        <f>IFERROR(VLOOKUP(B29,Plan1!B:D,3,0),"0,00")</f>
        <v>2950.48</v>
      </c>
      <c r="G29" s="121">
        <v>2783.22</v>
      </c>
      <c r="H29" s="43">
        <f t="shared" si="1"/>
        <v>5733.7</v>
      </c>
      <c r="I29" s="24" t="str">
        <f>VLOOKUP(B29,'FOLHA RESUMIDA'!C:D,2,0)</f>
        <v>JOSE CARLOS TENORIO DE MELO</v>
      </c>
    </row>
    <row r="30" spans="1:13">
      <c r="A30" s="113">
        <v>1</v>
      </c>
      <c r="B30" s="113">
        <v>1229</v>
      </c>
      <c r="C30" s="111" t="s">
        <v>27</v>
      </c>
      <c r="D30" s="115">
        <v>4667.41</v>
      </c>
      <c r="E30" s="43">
        <f t="shared" si="0"/>
        <v>1701.33</v>
      </c>
      <c r="F30" s="73">
        <f>IFERROR(VLOOKUP(B30,Plan1!B:D,3,0),"0,00")</f>
        <v>1216.79</v>
      </c>
      <c r="G30" s="121">
        <v>1749.29</v>
      </c>
      <c r="H30" s="43">
        <f t="shared" si="1"/>
        <v>2966.08</v>
      </c>
      <c r="I30" s="24" t="str">
        <f>VLOOKUP(B30,'FOLHA RESUMIDA'!C:D,2,0)</f>
        <v>IVANETE RODRIGUES DOS SANTOS</v>
      </c>
    </row>
    <row r="31" spans="1:13">
      <c r="A31" s="113">
        <v>1</v>
      </c>
      <c r="B31" s="113">
        <v>1243</v>
      </c>
      <c r="C31" s="111" t="s">
        <v>28</v>
      </c>
      <c r="D31" s="115">
        <v>2306.91</v>
      </c>
      <c r="E31" s="43">
        <f t="shared" si="0"/>
        <v>1144.04</v>
      </c>
      <c r="F31" s="73">
        <f>IFERROR(VLOOKUP(B31,Plan1!B:D,3,0),"0,00")</f>
        <v>784.35</v>
      </c>
      <c r="G31" s="121">
        <v>378.52</v>
      </c>
      <c r="H31" s="43">
        <f t="shared" si="1"/>
        <v>1162.8699999999999</v>
      </c>
      <c r="I31" s="24" t="str">
        <f>VLOOKUP(B31,'FOLHA RESUMIDA'!C:D,2,0)</f>
        <v>MARIA EUGENIA VILARIM LIMA</v>
      </c>
    </row>
    <row r="32" spans="1:13">
      <c r="A32" s="113">
        <v>1</v>
      </c>
      <c r="B32" s="113">
        <v>1258</v>
      </c>
      <c r="C32" s="111" t="s">
        <v>29</v>
      </c>
      <c r="D32" s="115">
        <v>5529.44</v>
      </c>
      <c r="E32" s="43">
        <f t="shared" si="0"/>
        <v>3585.95</v>
      </c>
      <c r="F32" s="73">
        <f>IFERROR(VLOOKUP(B32,Plan1!B:D,3,0),"0,00")</f>
        <v>1880.01</v>
      </c>
      <c r="G32" s="121">
        <v>63.48</v>
      </c>
      <c r="H32" s="43">
        <f t="shared" si="1"/>
        <v>1943.49</v>
      </c>
      <c r="I32" s="24" t="str">
        <f>VLOOKUP(B32,'FOLHA RESUMIDA'!C:D,2,0)</f>
        <v>ADIGALENE RODRIGUES DA SILVA</v>
      </c>
    </row>
    <row r="33" spans="1:9">
      <c r="A33" s="113">
        <v>1</v>
      </c>
      <c r="B33" s="113">
        <v>1267</v>
      </c>
      <c r="C33" s="111" t="s">
        <v>30</v>
      </c>
      <c r="D33" s="115">
        <v>18716.18</v>
      </c>
      <c r="E33" s="43">
        <f t="shared" si="0"/>
        <v>6523.43</v>
      </c>
      <c r="F33" s="73">
        <f>IFERROR(VLOOKUP(B33,Plan1!B:D,3,0),"0,00")</f>
        <v>6363.5</v>
      </c>
      <c r="G33" s="121">
        <v>5829.25</v>
      </c>
      <c r="H33" s="43">
        <f t="shared" si="1"/>
        <v>12192.75</v>
      </c>
      <c r="I33" s="24" t="str">
        <f>VLOOKUP(B33,'FOLHA RESUMIDA'!C:D,2,0)</f>
        <v>MARCO AURELIO O DE OLIVEIRA</v>
      </c>
    </row>
    <row r="34" spans="1:9">
      <c r="A34" s="113">
        <v>1</v>
      </c>
      <c r="B34" s="113">
        <v>1269</v>
      </c>
      <c r="C34" s="111" t="s">
        <v>31</v>
      </c>
      <c r="D34" s="115">
        <v>1721.45</v>
      </c>
      <c r="E34" s="43">
        <f t="shared" si="0"/>
        <v>424.97</v>
      </c>
      <c r="F34" s="73">
        <f>IFERROR(VLOOKUP(B34,Plan1!B:D,3,0),"0,00")</f>
        <v>585.29</v>
      </c>
      <c r="G34" s="121">
        <v>711.19</v>
      </c>
      <c r="H34" s="43">
        <f t="shared" si="1"/>
        <v>1296.48</v>
      </c>
      <c r="I34" s="24" t="str">
        <f>VLOOKUP(B34,'FOLHA RESUMIDA'!C:D,2,0)</f>
        <v>VALDECY FERREIRA DA COSTA</v>
      </c>
    </row>
    <row r="35" spans="1:9">
      <c r="A35" s="113">
        <v>1</v>
      </c>
      <c r="B35" s="113">
        <v>1328</v>
      </c>
      <c r="C35" s="111" t="s">
        <v>32</v>
      </c>
      <c r="D35" s="115">
        <v>3394.11</v>
      </c>
      <c r="E35" s="43">
        <f t="shared" si="0"/>
        <v>1611.8700000000001</v>
      </c>
      <c r="F35" s="73">
        <f>IFERROR(VLOOKUP(B35,Plan1!B:D,3,0),"0,00")</f>
        <v>1154</v>
      </c>
      <c r="G35" s="121">
        <v>628.24</v>
      </c>
      <c r="H35" s="43">
        <f t="shared" si="1"/>
        <v>1782.24</v>
      </c>
      <c r="I35" s="24" t="str">
        <f>VLOOKUP(B35,'FOLHA RESUMIDA'!C:D,2,0)</f>
        <v>LIZETE ALFREDINA DA SILVA</v>
      </c>
    </row>
    <row r="36" spans="1:9">
      <c r="A36" s="113">
        <v>1</v>
      </c>
      <c r="B36" s="113">
        <v>1330</v>
      </c>
      <c r="C36" s="111" t="s">
        <v>33</v>
      </c>
      <c r="D36" s="115">
        <v>3703.29</v>
      </c>
      <c r="E36" s="43">
        <f t="shared" si="0"/>
        <v>2221.67</v>
      </c>
      <c r="F36" s="73">
        <f>IFERROR(VLOOKUP(B36,Plan1!B:D,3,0),"0,00")</f>
        <v>1051.1099999999999</v>
      </c>
      <c r="G36" s="121">
        <v>430.51</v>
      </c>
      <c r="H36" s="43">
        <f t="shared" si="1"/>
        <v>1481.62</v>
      </c>
      <c r="I36" s="24" t="str">
        <f>VLOOKUP(B36,'FOLHA RESUMIDA'!C:D,2,0)</f>
        <v>IVANISE MARIA DA LUZ SANTOS</v>
      </c>
    </row>
    <row r="37" spans="1:9">
      <c r="A37" s="113">
        <v>1</v>
      </c>
      <c r="B37" s="113">
        <v>1333</v>
      </c>
      <c r="C37" s="111" t="s">
        <v>34</v>
      </c>
      <c r="D37" s="115">
        <v>3408.38</v>
      </c>
      <c r="E37" s="43">
        <f t="shared" si="0"/>
        <v>1324.65</v>
      </c>
      <c r="F37" s="73">
        <f>IFERROR(VLOOKUP(B37,Plan1!B:D,3,0),"0,00")</f>
        <v>1158.8499999999999</v>
      </c>
      <c r="G37" s="121">
        <v>924.88</v>
      </c>
      <c r="H37" s="43">
        <f t="shared" si="1"/>
        <v>2083.73</v>
      </c>
      <c r="I37" s="24" t="str">
        <f>VLOOKUP(B37,'FOLHA RESUMIDA'!C:D,2,0)</f>
        <v>JORGE CUNHA OLIVEIRA</v>
      </c>
    </row>
    <row r="38" spans="1:9">
      <c r="A38" s="113">
        <v>1</v>
      </c>
      <c r="B38" s="113">
        <v>1337</v>
      </c>
      <c r="C38" s="111" t="s">
        <v>35</v>
      </c>
      <c r="D38" s="115">
        <v>4227.74</v>
      </c>
      <c r="E38" s="43">
        <f t="shared" si="0"/>
        <v>1274.4199999999996</v>
      </c>
      <c r="F38" s="73">
        <f>IFERROR(VLOOKUP(B38,Plan1!B:D,3,0),"0,00")</f>
        <v>1437.43</v>
      </c>
      <c r="G38" s="121">
        <v>1515.89</v>
      </c>
      <c r="H38" s="43">
        <f t="shared" si="1"/>
        <v>2953.32</v>
      </c>
      <c r="I38" s="24" t="str">
        <f>VLOOKUP(B38,'FOLHA RESUMIDA'!C:D,2,0)</f>
        <v>ROSILDA BARBOSA DOS SANTOS</v>
      </c>
    </row>
    <row r="39" spans="1:9">
      <c r="A39" s="113">
        <v>1</v>
      </c>
      <c r="B39" s="113">
        <v>1363</v>
      </c>
      <c r="C39" s="111" t="s">
        <v>36</v>
      </c>
      <c r="D39" s="115">
        <v>4564.3900000000003</v>
      </c>
      <c r="E39" s="43">
        <f t="shared" si="0"/>
        <v>1589.1500000000005</v>
      </c>
      <c r="F39" s="73">
        <f>IFERROR(VLOOKUP(B39,Plan1!B:D,3,0),"0,00")</f>
        <v>1551.89</v>
      </c>
      <c r="G39" s="121">
        <v>1423.35</v>
      </c>
      <c r="H39" s="43">
        <f t="shared" si="1"/>
        <v>2975.24</v>
      </c>
      <c r="I39" s="24" t="str">
        <f>VLOOKUP(B39,'FOLHA RESUMIDA'!C:D,2,0)</f>
        <v>JOSE CARLOS FERREIRA DE ARRUDA</v>
      </c>
    </row>
    <row r="40" spans="1:9">
      <c r="A40" s="113">
        <v>1</v>
      </c>
      <c r="B40" s="113">
        <v>1369</v>
      </c>
      <c r="C40" s="111" t="s">
        <v>37</v>
      </c>
      <c r="D40" s="115">
        <v>2698.3</v>
      </c>
      <c r="E40" s="43">
        <f t="shared" si="0"/>
        <v>1628.9700000000003</v>
      </c>
      <c r="F40" s="73">
        <f>IFERROR(VLOOKUP(B40,Plan1!B:D,3,0),"0,00")</f>
        <v>781.07</v>
      </c>
      <c r="G40" s="121">
        <v>288.26</v>
      </c>
      <c r="H40" s="43">
        <f t="shared" si="1"/>
        <v>1069.33</v>
      </c>
      <c r="I40" s="24" t="str">
        <f>VLOOKUP(B40,'FOLHA RESUMIDA'!C:D,2,0)</f>
        <v>ELIANE BATISTA DE CASTILHO</v>
      </c>
    </row>
    <row r="41" spans="1:9">
      <c r="A41" s="113">
        <v>1</v>
      </c>
      <c r="B41" s="113">
        <v>1393</v>
      </c>
      <c r="C41" s="111" t="s">
        <v>38</v>
      </c>
      <c r="D41" s="115">
        <v>3394.11</v>
      </c>
      <c r="E41" s="43">
        <f t="shared" si="0"/>
        <v>1028.23</v>
      </c>
      <c r="F41" s="73">
        <f>IFERROR(VLOOKUP(B41,Plan1!B:D,3,0),"0,00")</f>
        <v>1154</v>
      </c>
      <c r="G41" s="121">
        <v>1211.8800000000001</v>
      </c>
      <c r="H41" s="43">
        <f t="shared" si="1"/>
        <v>2365.88</v>
      </c>
      <c r="I41" s="24" t="str">
        <f>VLOOKUP(B41,'FOLHA RESUMIDA'!C:D,2,0)</f>
        <v>MANOEL CORREIA DOS SANTOS</v>
      </c>
    </row>
    <row r="42" spans="1:9">
      <c r="A42" s="113">
        <v>1</v>
      </c>
      <c r="B42" s="113">
        <v>1413</v>
      </c>
      <c r="C42" s="111" t="s">
        <v>39</v>
      </c>
      <c r="D42" s="115">
        <v>22822.99</v>
      </c>
      <c r="E42" s="43">
        <f t="shared" si="0"/>
        <v>9765.0400000000009</v>
      </c>
      <c r="F42" s="73">
        <f>IFERROR(VLOOKUP(B42,Plan1!B:D,3,0),"0,00")</f>
        <v>7759.82</v>
      </c>
      <c r="G42" s="121">
        <v>5298.13</v>
      </c>
      <c r="H42" s="43">
        <f t="shared" si="1"/>
        <v>13057.95</v>
      </c>
      <c r="I42" s="24" t="str">
        <f>VLOOKUP(B42,'FOLHA RESUMIDA'!C:D,2,0)</f>
        <v>LEDUAR GUEDES DE LIMA</v>
      </c>
    </row>
    <row r="43" spans="1:9">
      <c r="A43" s="113">
        <v>1</v>
      </c>
      <c r="B43" s="113">
        <v>1418</v>
      </c>
      <c r="C43" s="111" t="s">
        <v>40</v>
      </c>
      <c r="D43" s="115">
        <v>4125.55</v>
      </c>
      <c r="E43" s="43">
        <f t="shared" si="0"/>
        <v>2476.73</v>
      </c>
      <c r="F43" s="73">
        <f>IFERROR(VLOOKUP(B43,Plan1!B:D,3,0),"0,00")</f>
        <v>1402.69</v>
      </c>
      <c r="G43" s="121">
        <v>246.13</v>
      </c>
      <c r="H43" s="43">
        <f t="shared" si="1"/>
        <v>1648.8200000000002</v>
      </c>
      <c r="I43" s="24" t="str">
        <f>VLOOKUP(B43,'FOLHA RESUMIDA'!C:D,2,0)</f>
        <v>ELVIS GOMES PEREIRA</v>
      </c>
    </row>
    <row r="44" spans="1:9">
      <c r="A44" s="113">
        <v>1</v>
      </c>
      <c r="B44" s="113">
        <v>1427</v>
      </c>
      <c r="C44" s="111" t="s">
        <v>41</v>
      </c>
      <c r="D44" s="115">
        <v>12169.68</v>
      </c>
      <c r="E44" s="43">
        <f t="shared" si="0"/>
        <v>4136.3500000000004</v>
      </c>
      <c r="F44" s="73">
        <f>IFERROR(VLOOKUP(B44,Plan1!B:D,3,0),"0,00")</f>
        <v>4137.6899999999996</v>
      </c>
      <c r="G44" s="121">
        <v>3895.64</v>
      </c>
      <c r="H44" s="43">
        <f t="shared" si="1"/>
        <v>8033.33</v>
      </c>
      <c r="I44" s="24" t="str">
        <f>VLOOKUP(B44,'FOLHA RESUMIDA'!C:D,2,0)</f>
        <v>ANA MARIA ELOI DA H  DA SILVA</v>
      </c>
    </row>
    <row r="45" spans="1:9">
      <c r="A45" s="113">
        <v>1</v>
      </c>
      <c r="B45" s="113">
        <v>1429</v>
      </c>
      <c r="C45" s="111" t="s">
        <v>42</v>
      </c>
      <c r="D45" s="115">
        <v>4439.0600000000004</v>
      </c>
      <c r="E45" s="43">
        <f t="shared" si="0"/>
        <v>799.0600000000004</v>
      </c>
      <c r="F45" s="73">
        <f>IFERROR(VLOOKUP(B45,Plan1!B:D,3,0),"0,00")</f>
        <v>1509.28</v>
      </c>
      <c r="G45" s="121">
        <v>2130.7199999999998</v>
      </c>
      <c r="H45" s="43">
        <f t="shared" si="1"/>
        <v>3640</v>
      </c>
      <c r="I45" s="24" t="str">
        <f>VLOOKUP(B45,'FOLHA RESUMIDA'!C:D,2,0)</f>
        <v>JOSE HENRIQUE DA PAZ</v>
      </c>
    </row>
    <row r="46" spans="1:9">
      <c r="A46" s="113">
        <v>1</v>
      </c>
      <c r="B46" s="113">
        <v>1454</v>
      </c>
      <c r="C46" s="111" t="s">
        <v>43</v>
      </c>
      <c r="D46" s="115">
        <v>5306.22</v>
      </c>
      <c r="E46" s="43">
        <f t="shared" si="0"/>
        <v>2465.5300000000002</v>
      </c>
      <c r="F46" s="73">
        <f>IFERROR(VLOOKUP(B46,Plan1!B:D,3,0),"0,00")</f>
        <v>1381.88</v>
      </c>
      <c r="G46" s="121">
        <v>1458.81</v>
      </c>
      <c r="H46" s="43">
        <f t="shared" si="1"/>
        <v>2840.69</v>
      </c>
      <c r="I46" s="24" t="str">
        <f>VLOOKUP(B46,'FOLHA RESUMIDA'!C:D,2,0)</f>
        <v>MAURICIO LOPES DA SILVA</v>
      </c>
    </row>
    <row r="47" spans="1:9">
      <c r="A47" s="113">
        <v>1</v>
      </c>
      <c r="B47" s="113">
        <v>1475</v>
      </c>
      <c r="C47" s="111" t="s">
        <v>44</v>
      </c>
      <c r="D47" s="115">
        <v>3394.11</v>
      </c>
      <c r="E47" s="43">
        <f t="shared" si="0"/>
        <v>551.19000000000005</v>
      </c>
      <c r="F47" s="73">
        <f>IFERROR(VLOOKUP(B47,Plan1!B:D,3,0),"0,00")</f>
        <v>1154</v>
      </c>
      <c r="G47" s="121">
        <v>1688.92</v>
      </c>
      <c r="H47" s="43">
        <f t="shared" si="1"/>
        <v>2842.92</v>
      </c>
      <c r="I47" s="24" t="str">
        <f>VLOOKUP(B47,'FOLHA RESUMIDA'!C:D,2,0)</f>
        <v>MARTA ARAUJO DA F  SANTANA</v>
      </c>
    </row>
    <row r="48" spans="1:9">
      <c r="A48" s="113">
        <v>1</v>
      </c>
      <c r="B48" s="113">
        <v>1483</v>
      </c>
      <c r="C48" s="111" t="s">
        <v>45</v>
      </c>
      <c r="D48" s="115">
        <v>1897.9</v>
      </c>
      <c r="E48" s="43">
        <f t="shared" si="0"/>
        <v>1260.6200000000001</v>
      </c>
      <c r="F48" s="73">
        <f>IFERROR(VLOOKUP(B48,Plan1!B:D,3,0),"0,00")</f>
        <v>189.79</v>
      </c>
      <c r="G48" s="121">
        <v>447.49</v>
      </c>
      <c r="H48" s="43">
        <f t="shared" si="1"/>
        <v>637.28</v>
      </c>
      <c r="I48" s="24" t="str">
        <f>VLOOKUP(B48,'FOLHA RESUMIDA'!C:D,2,0)</f>
        <v>REGINA LEANDRO SANTOS DE LIMA</v>
      </c>
    </row>
    <row r="49" spans="1:9">
      <c r="A49" s="113">
        <v>1</v>
      </c>
      <c r="B49" s="113">
        <v>1522</v>
      </c>
      <c r="C49" s="111" t="s">
        <v>46</v>
      </c>
      <c r="D49" s="115">
        <v>2094.9</v>
      </c>
      <c r="E49" s="43">
        <f t="shared" si="0"/>
        <v>1039.9000000000001</v>
      </c>
      <c r="F49" s="73">
        <f>IFERROR(VLOOKUP(B49,Plan1!B:D,3,0),"0,00")</f>
        <v>557.42999999999995</v>
      </c>
      <c r="G49" s="121">
        <v>497.57</v>
      </c>
      <c r="H49" s="43">
        <f t="shared" si="1"/>
        <v>1055</v>
      </c>
      <c r="I49" s="24" t="str">
        <f>VLOOKUP(B49,'FOLHA RESUMIDA'!C:D,2,0)</f>
        <v>TEREZINHA P  DA SILVA CORREIA</v>
      </c>
    </row>
    <row r="50" spans="1:9">
      <c r="A50" s="113">
        <v>1</v>
      </c>
      <c r="B50" s="113">
        <v>1536</v>
      </c>
      <c r="C50" s="111" t="s">
        <v>47</v>
      </c>
      <c r="D50" s="115">
        <v>3078.55</v>
      </c>
      <c r="E50" s="43">
        <f t="shared" si="0"/>
        <v>1867.89</v>
      </c>
      <c r="F50" s="73">
        <f>IFERROR(VLOOKUP(B50,Plan1!B:D,3,0),"0,00")</f>
        <v>1046.71</v>
      </c>
      <c r="G50" s="121">
        <v>163.95</v>
      </c>
      <c r="H50" s="43">
        <f t="shared" si="1"/>
        <v>1210.6600000000001</v>
      </c>
      <c r="I50" s="24" t="str">
        <f>VLOOKUP(B50,'FOLHA RESUMIDA'!C:D,2,0)</f>
        <v>MARIA ADRIAO DA SILVA</v>
      </c>
    </row>
    <row r="51" spans="1:9">
      <c r="A51" s="113">
        <v>1</v>
      </c>
      <c r="B51" s="113">
        <v>1545</v>
      </c>
      <c r="C51" s="111" t="s">
        <v>48</v>
      </c>
      <c r="D51" s="115">
        <v>3679.64</v>
      </c>
      <c r="E51" s="43">
        <f t="shared" si="0"/>
        <v>1627.2800000000002</v>
      </c>
      <c r="F51" s="73">
        <f>IFERROR(VLOOKUP(B51,Plan1!B:D,3,0),"0,00")</f>
        <v>1251.08</v>
      </c>
      <c r="G51" s="121">
        <v>801.28</v>
      </c>
      <c r="H51" s="43">
        <f t="shared" si="1"/>
        <v>2052.3599999999997</v>
      </c>
      <c r="I51" s="24" t="str">
        <f>VLOOKUP(B51,'FOLHA RESUMIDA'!C:D,2,0)</f>
        <v>HERON VILAR DE ANDRADE</v>
      </c>
    </row>
    <row r="52" spans="1:9">
      <c r="A52" s="113">
        <v>1</v>
      </c>
      <c r="B52" s="113">
        <v>1549</v>
      </c>
      <c r="C52" s="111" t="s">
        <v>49</v>
      </c>
      <c r="D52" s="115">
        <v>3563.82</v>
      </c>
      <c r="E52" s="43">
        <f t="shared" si="0"/>
        <v>594.75000000000045</v>
      </c>
      <c r="F52" s="73">
        <f>IFERROR(VLOOKUP(B52,Plan1!B:D,3,0),"0,00")</f>
        <v>1211.7</v>
      </c>
      <c r="G52" s="121">
        <v>1757.37</v>
      </c>
      <c r="H52" s="43">
        <f t="shared" si="1"/>
        <v>2969.0699999999997</v>
      </c>
      <c r="I52" s="24" t="str">
        <f>VLOOKUP(B52,'FOLHA RESUMIDA'!C:D,2,0)</f>
        <v>JOSE JOAQUIM DA SILVA FILHO</v>
      </c>
    </row>
    <row r="53" spans="1:9">
      <c r="A53" s="113">
        <v>1</v>
      </c>
      <c r="B53" s="113">
        <v>1553</v>
      </c>
      <c r="C53" s="111" t="s">
        <v>50</v>
      </c>
      <c r="D53" s="115">
        <v>3408.38</v>
      </c>
      <c r="E53" s="43">
        <f t="shared" si="0"/>
        <v>538.98000000000047</v>
      </c>
      <c r="F53" s="73">
        <f>IFERROR(VLOOKUP(B53,Plan1!B:D,3,0),"0,00")</f>
        <v>1158.8499999999999</v>
      </c>
      <c r="G53" s="121">
        <v>1710.55</v>
      </c>
      <c r="H53" s="43">
        <f t="shared" si="1"/>
        <v>2869.3999999999996</v>
      </c>
      <c r="I53" s="24" t="str">
        <f>VLOOKUP(B53,'FOLHA RESUMIDA'!C:D,2,0)</f>
        <v>MARIA DO CARMO A DOS SANTOS</v>
      </c>
    </row>
    <row r="54" spans="1:9">
      <c r="A54" s="113">
        <v>1</v>
      </c>
      <c r="B54" s="113">
        <v>1554</v>
      </c>
      <c r="C54" s="111" t="s">
        <v>51</v>
      </c>
      <c r="D54" s="115">
        <v>5265.37</v>
      </c>
      <c r="E54" s="43">
        <f t="shared" si="0"/>
        <v>3132.79</v>
      </c>
      <c r="F54" s="73">
        <f>IFERROR(VLOOKUP(B54,Plan1!B:D,3,0),"0,00")</f>
        <v>1790.23</v>
      </c>
      <c r="G54" s="121">
        <v>342.35</v>
      </c>
      <c r="H54" s="43">
        <f t="shared" si="1"/>
        <v>2132.58</v>
      </c>
      <c r="I54" s="24" t="str">
        <f>VLOOKUP(B54,'FOLHA RESUMIDA'!C:D,2,0)</f>
        <v>SONEIDE P DO NASCIMENTO CORREA</v>
      </c>
    </row>
    <row r="55" spans="1:9">
      <c r="A55" s="113">
        <v>1</v>
      </c>
      <c r="B55" s="113">
        <v>1561</v>
      </c>
      <c r="C55" s="111" t="s">
        <v>52</v>
      </c>
      <c r="D55" s="115">
        <v>1639.49</v>
      </c>
      <c r="E55" s="43">
        <f t="shared" si="0"/>
        <v>631.79000000000008</v>
      </c>
      <c r="F55" s="73">
        <f>IFERROR(VLOOKUP(B55,Plan1!B:D,3,0),"0,00")</f>
        <v>557.42999999999995</v>
      </c>
      <c r="G55" s="121">
        <v>450.27</v>
      </c>
      <c r="H55" s="43">
        <f t="shared" si="1"/>
        <v>1007.6999999999999</v>
      </c>
      <c r="I55" s="24" t="str">
        <f>VLOOKUP(B55,'FOLHA RESUMIDA'!C:D,2,0)</f>
        <v>ANDRE LUIZ MACIEL FERREIRA</v>
      </c>
    </row>
    <row r="56" spans="1:9">
      <c r="A56" s="113">
        <v>1</v>
      </c>
      <c r="B56" s="113">
        <v>1588</v>
      </c>
      <c r="C56" s="111" t="s">
        <v>53</v>
      </c>
      <c r="D56" s="115">
        <v>2543.83</v>
      </c>
      <c r="E56" s="43">
        <f t="shared" si="0"/>
        <v>1429.4099999999999</v>
      </c>
      <c r="F56" s="73">
        <f>IFERROR(VLOOKUP(B56,Plan1!B:D,3,0),"0,00")</f>
        <v>172.15</v>
      </c>
      <c r="G56" s="121">
        <v>942.27</v>
      </c>
      <c r="H56" s="43">
        <f t="shared" si="1"/>
        <v>1114.42</v>
      </c>
      <c r="I56" s="24" t="str">
        <f>VLOOKUP(B56,'FOLHA RESUMIDA'!C:D,2,0)</f>
        <v>MARIA ANDREA DOS SANTOS</v>
      </c>
    </row>
    <row r="57" spans="1:9">
      <c r="A57" s="113">
        <v>1</v>
      </c>
      <c r="B57" s="113">
        <v>1589</v>
      </c>
      <c r="C57" s="111" t="s">
        <v>54</v>
      </c>
      <c r="D57" s="115">
        <v>1639.49</v>
      </c>
      <c r="E57" s="43">
        <f t="shared" si="0"/>
        <v>1044.04</v>
      </c>
      <c r="F57" s="73">
        <f>IFERROR(VLOOKUP(B57,Plan1!B:D,3,0),"0,00")</f>
        <v>557.42999999999995</v>
      </c>
      <c r="G57" s="121">
        <v>38.020000000000003</v>
      </c>
      <c r="H57" s="43">
        <f t="shared" si="1"/>
        <v>595.44999999999993</v>
      </c>
      <c r="I57" s="24" t="str">
        <f>VLOOKUP(B57,'FOLHA RESUMIDA'!C:D,2,0)</f>
        <v>SEVERINA DE SANTANA NEVES</v>
      </c>
    </row>
    <row r="58" spans="1:9">
      <c r="A58" s="113">
        <v>1</v>
      </c>
      <c r="B58" s="113">
        <v>1596</v>
      </c>
      <c r="C58" s="111" t="s">
        <v>55</v>
      </c>
      <c r="D58" s="115">
        <v>2409.21</v>
      </c>
      <c r="E58" s="43">
        <f t="shared" si="0"/>
        <v>1624.8600000000001</v>
      </c>
      <c r="F58" s="73">
        <f>IFERROR(VLOOKUP(B58,Plan1!B:D,3,0),"0,00")</f>
        <v>784.35</v>
      </c>
      <c r="G58" s="121">
        <v>0</v>
      </c>
      <c r="H58" s="43">
        <f t="shared" si="1"/>
        <v>784.35</v>
      </c>
      <c r="I58" s="24" t="str">
        <f>VLOOKUP(B58,'FOLHA RESUMIDA'!C:D,2,0)</f>
        <v>IVANE FRANCISCO DE AZEVEDO</v>
      </c>
    </row>
    <row r="59" spans="1:9">
      <c r="A59" s="113">
        <v>1</v>
      </c>
      <c r="B59" s="113">
        <v>1597</v>
      </c>
      <c r="C59" s="111" t="s">
        <v>56</v>
      </c>
      <c r="D59" s="115">
        <v>3394.11</v>
      </c>
      <c r="E59" s="43">
        <f t="shared" si="0"/>
        <v>1918.8600000000001</v>
      </c>
      <c r="F59" s="73">
        <f>IFERROR(VLOOKUP(B59,Plan1!B:D,3,0),"0,00")</f>
        <v>1154</v>
      </c>
      <c r="G59" s="121">
        <v>321.25</v>
      </c>
      <c r="H59" s="43">
        <f t="shared" si="1"/>
        <v>1475.25</v>
      </c>
      <c r="I59" s="24" t="str">
        <f>VLOOKUP(B59,'FOLHA RESUMIDA'!C:D,2,0)</f>
        <v>DILMA NEUZA DAS MERCES</v>
      </c>
    </row>
    <row r="60" spans="1:9">
      <c r="A60" s="113">
        <v>1</v>
      </c>
      <c r="B60" s="113">
        <v>1631</v>
      </c>
      <c r="C60" s="111" t="s">
        <v>57</v>
      </c>
      <c r="D60" s="115">
        <v>2886.54</v>
      </c>
      <c r="E60" s="43">
        <f t="shared" si="0"/>
        <v>2886.54</v>
      </c>
      <c r="F60" s="73" t="str">
        <f>IFERROR(VLOOKUP(B60,Plan1!B:D,3,0),"0,00")</f>
        <v>0,00</v>
      </c>
      <c r="G60" s="121">
        <v>0</v>
      </c>
      <c r="H60" s="43">
        <f t="shared" si="1"/>
        <v>0</v>
      </c>
      <c r="I60" s="24" t="str">
        <f>VLOOKUP(B60,'FOLHA RESUMIDA'!C:D,2,0)</f>
        <v>GERSON MARTINS DA SILVA</v>
      </c>
    </row>
    <row r="61" spans="1:9">
      <c r="A61" s="113">
        <v>1</v>
      </c>
      <c r="B61" s="113">
        <v>1641</v>
      </c>
      <c r="C61" s="111" t="s">
        <v>58</v>
      </c>
      <c r="D61" s="115">
        <v>2403.42</v>
      </c>
      <c r="E61" s="43">
        <f t="shared" si="0"/>
        <v>531.82000000000016</v>
      </c>
      <c r="F61" s="73">
        <f>IFERROR(VLOOKUP(B61,Plan1!B:D,3,0),"0,00")</f>
        <v>711.43</v>
      </c>
      <c r="G61" s="121">
        <v>1160.17</v>
      </c>
      <c r="H61" s="43">
        <f t="shared" si="1"/>
        <v>1871.6</v>
      </c>
      <c r="I61" s="24" t="str">
        <f>VLOOKUP(B61,'FOLHA RESUMIDA'!C:D,2,0)</f>
        <v>JOAO FELICIANO ALVES</v>
      </c>
    </row>
    <row r="62" spans="1:9">
      <c r="A62" s="113">
        <v>1</v>
      </c>
      <c r="B62" s="113">
        <v>1650</v>
      </c>
      <c r="C62" s="111" t="s">
        <v>59</v>
      </c>
      <c r="D62" s="115">
        <v>1897.9</v>
      </c>
      <c r="E62" s="43">
        <f t="shared" si="0"/>
        <v>1426.18</v>
      </c>
      <c r="F62" s="73">
        <f>IFERROR(VLOOKUP(B62,Plan1!B:D,3,0),"0,00")</f>
        <v>284.69</v>
      </c>
      <c r="G62" s="121">
        <v>187.03</v>
      </c>
      <c r="H62" s="43">
        <f t="shared" si="1"/>
        <v>471.72</v>
      </c>
      <c r="I62" s="24" t="str">
        <f>VLOOKUP(B62,'FOLHA RESUMIDA'!C:D,2,0)</f>
        <v>JANETE MARIA DA SILVA</v>
      </c>
    </row>
    <row r="63" spans="1:9">
      <c r="A63" s="113">
        <v>1</v>
      </c>
      <c r="B63" s="113">
        <v>1652</v>
      </c>
      <c r="C63" s="111" t="s">
        <v>60</v>
      </c>
      <c r="D63" s="115">
        <v>2271.41</v>
      </c>
      <c r="E63" s="43">
        <f t="shared" si="0"/>
        <v>326.01</v>
      </c>
      <c r="F63" s="73">
        <f>IFERROR(VLOOKUP(B63,Plan1!B:D,3,0),"0,00")</f>
        <v>645.29</v>
      </c>
      <c r="G63" s="121">
        <v>1300.1099999999999</v>
      </c>
      <c r="H63" s="43">
        <f t="shared" si="1"/>
        <v>1945.3999999999999</v>
      </c>
      <c r="I63" s="24" t="str">
        <f>VLOOKUP(B63,'FOLHA RESUMIDA'!C:D,2,0)</f>
        <v>ROMILDO NUNES DIAS</v>
      </c>
    </row>
    <row r="64" spans="1:9">
      <c r="A64" s="113">
        <v>1</v>
      </c>
      <c r="B64" s="113">
        <v>1665</v>
      </c>
      <c r="C64" s="111" t="s">
        <v>61</v>
      </c>
      <c r="D64" s="115">
        <v>2092.4499999999998</v>
      </c>
      <c r="E64" s="43">
        <f t="shared" si="0"/>
        <v>1299.3399999999999</v>
      </c>
      <c r="F64" s="73">
        <f>IFERROR(VLOOKUP(B64,Plan1!B:D,3,0),"0,00")</f>
        <v>711.43</v>
      </c>
      <c r="G64" s="121">
        <v>81.680000000000007</v>
      </c>
      <c r="H64" s="43">
        <f t="shared" si="1"/>
        <v>793.1099999999999</v>
      </c>
      <c r="I64" s="24" t="str">
        <f>VLOOKUP(B64,'FOLHA RESUMIDA'!C:D,2,0)</f>
        <v>LUZIA BERNARDO DE SOUSA</v>
      </c>
    </row>
    <row r="65" spans="1:9">
      <c r="A65" s="113">
        <v>1</v>
      </c>
      <c r="B65" s="113">
        <v>1672</v>
      </c>
      <c r="C65" s="111" t="s">
        <v>62</v>
      </c>
      <c r="D65" s="115">
        <v>2092.4499999999998</v>
      </c>
      <c r="E65" s="43">
        <f t="shared" si="0"/>
        <v>935.3599999999999</v>
      </c>
      <c r="F65" s="73">
        <f>IFERROR(VLOOKUP(B65,Plan1!B:D,3,0),"0,00")</f>
        <v>711.43</v>
      </c>
      <c r="G65" s="121">
        <v>445.66</v>
      </c>
      <c r="H65" s="43">
        <f t="shared" si="1"/>
        <v>1157.0899999999999</v>
      </c>
      <c r="I65" s="24" t="str">
        <f>VLOOKUP(B65,'FOLHA RESUMIDA'!C:D,2,0)</f>
        <v>JOSE KENNEDY DA SILVA</v>
      </c>
    </row>
    <row r="66" spans="1:9">
      <c r="A66" s="113">
        <v>1</v>
      </c>
      <c r="B66" s="113">
        <v>1674</v>
      </c>
      <c r="C66" s="111" t="s">
        <v>63</v>
      </c>
      <c r="D66" s="115">
        <v>1721.45</v>
      </c>
      <c r="E66" s="43">
        <f t="shared" si="0"/>
        <v>1015.79</v>
      </c>
      <c r="F66" s="73">
        <f>IFERROR(VLOOKUP(B66,Plan1!B:D,3,0),"0,00")</f>
        <v>430.36</v>
      </c>
      <c r="G66" s="121">
        <v>275.3</v>
      </c>
      <c r="H66" s="43">
        <f t="shared" si="1"/>
        <v>705.66000000000008</v>
      </c>
      <c r="I66" s="24" t="str">
        <f>VLOOKUP(B66,'FOLHA RESUMIDA'!C:D,2,0)</f>
        <v>MARIA HELENA FERREIRA DA SILVA</v>
      </c>
    </row>
    <row r="67" spans="1:9">
      <c r="A67" s="113">
        <v>16</v>
      </c>
      <c r="B67" s="113">
        <v>1682</v>
      </c>
      <c r="C67" s="111" t="s">
        <v>414</v>
      </c>
      <c r="D67" s="115">
        <v>3645.3</v>
      </c>
      <c r="E67" s="43">
        <f t="shared" si="0"/>
        <v>1524.27</v>
      </c>
      <c r="F67" s="73">
        <f>IFERROR(VLOOKUP(B67,Plan1!B:D,3,0),"0,00")</f>
        <v>1239.4000000000001</v>
      </c>
      <c r="G67" s="121">
        <v>881.63</v>
      </c>
      <c r="H67" s="43">
        <f t="shared" si="1"/>
        <v>2121.0300000000002</v>
      </c>
      <c r="I67" s="24" t="str">
        <f>VLOOKUP(B67,'FOLHA RESUMIDA'!C:D,2,0)</f>
        <v>MOISES MARTINS DE MELO NETO</v>
      </c>
    </row>
    <row r="68" spans="1:9">
      <c r="A68" s="113">
        <v>10</v>
      </c>
      <c r="B68" s="113">
        <v>1683</v>
      </c>
      <c r="C68" s="111" t="s">
        <v>450</v>
      </c>
      <c r="D68" s="115">
        <v>3645.3</v>
      </c>
      <c r="E68" s="43">
        <f t="shared" si="0"/>
        <v>1920.5100000000002</v>
      </c>
      <c r="F68" s="73">
        <f>IFERROR(VLOOKUP(B68,Plan1!B:D,3,0),"0,00")</f>
        <v>1239.4000000000001</v>
      </c>
      <c r="G68" s="121">
        <v>485.39</v>
      </c>
      <c r="H68" s="43">
        <f t="shared" si="1"/>
        <v>1724.79</v>
      </c>
      <c r="I68" s="24" t="str">
        <f>VLOOKUP(B68,'FOLHA RESUMIDA'!C:D,2,0)</f>
        <v>ADEMIR LOPES DA SILVA</v>
      </c>
    </row>
    <row r="69" spans="1:9">
      <c r="A69" s="113">
        <v>51</v>
      </c>
      <c r="B69" s="113">
        <v>1726</v>
      </c>
      <c r="C69" s="111" t="s">
        <v>451</v>
      </c>
      <c r="D69" s="115">
        <v>3645.3</v>
      </c>
      <c r="E69" s="43">
        <f t="shared" si="0"/>
        <v>1136.5300000000002</v>
      </c>
      <c r="F69" s="73">
        <f>IFERROR(VLOOKUP(B69,Plan1!B:D,3,0),"0,00")</f>
        <v>1239.4000000000001</v>
      </c>
      <c r="G69" s="121">
        <v>1269.3699999999999</v>
      </c>
      <c r="H69" s="43">
        <f t="shared" si="1"/>
        <v>2508.77</v>
      </c>
      <c r="I69" s="24" t="str">
        <f>VLOOKUP(B69,'FOLHA RESUMIDA'!C:D,2,0)</f>
        <v>JOSE CARLOS VIEIRA</v>
      </c>
    </row>
    <row r="70" spans="1:9">
      <c r="A70" s="113">
        <v>1</v>
      </c>
      <c r="B70" s="113">
        <v>1741</v>
      </c>
      <c r="C70" s="111" t="s">
        <v>64</v>
      </c>
      <c r="D70" s="115">
        <v>2944.26</v>
      </c>
      <c r="E70" s="43">
        <f t="shared" ref="E70:E133" si="2">D70-H70</f>
        <v>1336.2200000000003</v>
      </c>
      <c r="F70" s="73">
        <f>IFERROR(VLOOKUP(B70,Plan1!B:D,3,0),"0,00")</f>
        <v>1001.05</v>
      </c>
      <c r="G70" s="121">
        <v>606.99</v>
      </c>
      <c r="H70" s="43">
        <f t="shared" ref="H70:H133" si="3">F70+G70</f>
        <v>1608.04</v>
      </c>
      <c r="I70" s="24" t="str">
        <f>VLOOKUP(B70,'FOLHA RESUMIDA'!C:D,2,0)</f>
        <v>MARCONDES C  DE OLIVEIRA</v>
      </c>
    </row>
    <row r="71" spans="1:9">
      <c r="A71" s="113">
        <v>1</v>
      </c>
      <c r="B71" s="113">
        <v>1749</v>
      </c>
      <c r="C71" s="111" t="s">
        <v>65</v>
      </c>
      <c r="D71" s="115">
        <v>2981.83</v>
      </c>
      <c r="E71" s="43">
        <f t="shared" si="2"/>
        <v>2981.83</v>
      </c>
      <c r="F71" s="73" t="str">
        <f>IFERROR(VLOOKUP(B71,Plan1!B:D,3,0),"0,00")</f>
        <v>0,00</v>
      </c>
      <c r="G71" s="121">
        <v>0</v>
      </c>
      <c r="H71" s="43">
        <f t="shared" si="3"/>
        <v>0</v>
      </c>
      <c r="I71" s="24" t="str">
        <f>VLOOKUP(B71,'FOLHA RESUMIDA'!C:D,2,0)</f>
        <v>MANOEL MARTINS LEITE NETO</v>
      </c>
    </row>
    <row r="72" spans="1:9">
      <c r="A72" s="113">
        <v>1</v>
      </c>
      <c r="B72" s="113">
        <v>1774</v>
      </c>
      <c r="C72" s="111" t="s">
        <v>66</v>
      </c>
      <c r="D72" s="115">
        <v>2414.2199999999998</v>
      </c>
      <c r="E72" s="43">
        <f t="shared" si="2"/>
        <v>574.91999999999985</v>
      </c>
      <c r="F72" s="73">
        <f>IFERROR(VLOOKUP(B72,Plan1!B:D,3,0),"0,00")</f>
        <v>747</v>
      </c>
      <c r="G72" s="121">
        <v>1092.3</v>
      </c>
      <c r="H72" s="43">
        <f t="shared" si="3"/>
        <v>1839.3</v>
      </c>
      <c r="I72" s="24" t="str">
        <f>VLOOKUP(B72,'FOLHA RESUMIDA'!C:D,2,0)</f>
        <v>FRANCISCO DE ASSIS BEZERRA</v>
      </c>
    </row>
    <row r="73" spans="1:9">
      <c r="A73" s="113">
        <v>1</v>
      </c>
      <c r="B73" s="113">
        <v>1794</v>
      </c>
      <c r="C73" s="111" t="s">
        <v>67</v>
      </c>
      <c r="D73" s="115">
        <v>5078.49</v>
      </c>
      <c r="E73" s="43">
        <f t="shared" si="2"/>
        <v>3606.6499999999996</v>
      </c>
      <c r="F73" s="73">
        <f>IFERROR(VLOOKUP(B73,Plan1!B:D,3,0),"0,00")</f>
        <v>1335.9</v>
      </c>
      <c r="G73" s="121">
        <v>135.94</v>
      </c>
      <c r="H73" s="43">
        <f t="shared" si="3"/>
        <v>1471.8400000000001</v>
      </c>
      <c r="I73" s="24" t="str">
        <f>VLOOKUP(B73,'FOLHA RESUMIDA'!C:D,2,0)</f>
        <v>LUCIENE MARIA DE ANDRADE</v>
      </c>
    </row>
    <row r="74" spans="1:9">
      <c r="A74" s="113">
        <v>1</v>
      </c>
      <c r="B74" s="113">
        <v>1796</v>
      </c>
      <c r="C74" s="111" t="s">
        <v>68</v>
      </c>
      <c r="D74" s="115">
        <v>1721.45</v>
      </c>
      <c r="E74" s="43">
        <f t="shared" si="2"/>
        <v>363.6400000000001</v>
      </c>
      <c r="F74" s="73">
        <f>IFERROR(VLOOKUP(B74,Plan1!B:D,3,0),"0,00")</f>
        <v>585.29</v>
      </c>
      <c r="G74" s="121">
        <v>772.52</v>
      </c>
      <c r="H74" s="43">
        <f t="shared" si="3"/>
        <v>1357.81</v>
      </c>
      <c r="I74" s="24" t="str">
        <f>VLOOKUP(B74,'FOLHA RESUMIDA'!C:D,2,0)</f>
        <v>NEUZA ANUNCIACAO COELHO</v>
      </c>
    </row>
    <row r="75" spans="1:9">
      <c r="A75" s="113">
        <v>1</v>
      </c>
      <c r="B75" s="113">
        <v>1809</v>
      </c>
      <c r="C75" s="111" t="s">
        <v>69</v>
      </c>
      <c r="D75" s="115">
        <v>3579.33</v>
      </c>
      <c r="E75" s="43">
        <f t="shared" si="2"/>
        <v>1096.58</v>
      </c>
      <c r="F75" s="73">
        <f>IFERROR(VLOOKUP(B75,Plan1!B:D,3,0),"0,00")</f>
        <v>996.86</v>
      </c>
      <c r="G75" s="121">
        <v>1485.89</v>
      </c>
      <c r="H75" s="43">
        <f t="shared" si="3"/>
        <v>2482.75</v>
      </c>
      <c r="I75" s="24" t="str">
        <f>VLOOKUP(B75,'FOLHA RESUMIDA'!C:D,2,0)</f>
        <v>JOSE IRANILDO DE ANDRADE SILVA</v>
      </c>
    </row>
    <row r="76" spans="1:9">
      <c r="A76" s="113">
        <v>1</v>
      </c>
      <c r="B76" s="113">
        <v>1821</v>
      </c>
      <c r="C76" s="111" t="s">
        <v>70</v>
      </c>
      <c r="D76" s="115">
        <v>3725.16</v>
      </c>
      <c r="E76" s="43">
        <f t="shared" si="2"/>
        <v>2436.1</v>
      </c>
      <c r="F76" s="73">
        <f>IFERROR(VLOOKUP(B76,Plan1!B:D,3,0),"0,00")</f>
        <v>1266.55</v>
      </c>
      <c r="G76" s="121">
        <v>22.51</v>
      </c>
      <c r="H76" s="43">
        <f t="shared" si="3"/>
        <v>1289.06</v>
      </c>
      <c r="I76" s="24" t="str">
        <f>VLOOKUP(B76,'FOLHA RESUMIDA'!C:D,2,0)</f>
        <v>CARLOS STENIO DE DEUS</v>
      </c>
    </row>
    <row r="77" spans="1:9">
      <c r="A77" s="113">
        <v>1</v>
      </c>
      <c r="B77" s="113">
        <v>1822</v>
      </c>
      <c r="C77" s="111" t="s">
        <v>71</v>
      </c>
      <c r="D77" s="115">
        <v>4215.79</v>
      </c>
      <c r="E77" s="43">
        <f t="shared" si="2"/>
        <v>2205.23</v>
      </c>
      <c r="F77" s="73" t="str">
        <f>IFERROR(VLOOKUP(B77,Plan1!B:D,3,0),"0,00")</f>
        <v>0,00</v>
      </c>
      <c r="G77" s="121">
        <v>2010.56</v>
      </c>
      <c r="H77" s="43">
        <f t="shared" si="3"/>
        <v>2010.56</v>
      </c>
      <c r="I77" s="24" t="str">
        <f>VLOOKUP(B77,'FOLHA RESUMIDA'!C:D,2,0)</f>
        <v>GILMAR BEZERRA DE OLIVEIRA</v>
      </c>
    </row>
    <row r="78" spans="1:9">
      <c r="A78" s="113">
        <v>1</v>
      </c>
      <c r="B78" s="113">
        <v>1906</v>
      </c>
      <c r="C78" s="111" t="s">
        <v>72</v>
      </c>
      <c r="D78" s="115">
        <v>4812.83</v>
      </c>
      <c r="E78" s="43">
        <f t="shared" si="2"/>
        <v>3356.38</v>
      </c>
      <c r="F78" s="73" t="str">
        <f>IFERROR(VLOOKUP(B78,Plan1!B:D,3,0),"0,00")</f>
        <v>0,00</v>
      </c>
      <c r="G78" s="121">
        <v>1456.45</v>
      </c>
      <c r="H78" s="43">
        <f t="shared" si="3"/>
        <v>1456.45</v>
      </c>
      <c r="I78" s="24" t="str">
        <f>VLOOKUP(B78,'FOLHA RESUMIDA'!C:D,2,0)</f>
        <v>IZABEL CRISTINA F DE ARRUDA</v>
      </c>
    </row>
    <row r="79" spans="1:9">
      <c r="A79" s="113">
        <v>1</v>
      </c>
      <c r="B79" s="113">
        <v>1907</v>
      </c>
      <c r="C79" s="111" t="s">
        <v>73</v>
      </c>
      <c r="D79" s="115">
        <v>6438.5</v>
      </c>
      <c r="E79" s="43">
        <f t="shared" si="2"/>
        <v>2832.85</v>
      </c>
      <c r="F79" s="73">
        <f>IFERROR(VLOOKUP(B79,Plan1!B:D,3,0),"0,00")</f>
        <v>2189.09</v>
      </c>
      <c r="G79" s="121">
        <v>1416.56</v>
      </c>
      <c r="H79" s="43">
        <f t="shared" si="3"/>
        <v>3605.65</v>
      </c>
      <c r="I79" s="24" t="str">
        <f>VLOOKUP(B79,'FOLHA RESUMIDA'!C:D,2,0)</f>
        <v>SUELY RICARDO DE FIGUEIREDO</v>
      </c>
    </row>
    <row r="80" spans="1:9">
      <c r="A80" s="113">
        <v>1</v>
      </c>
      <c r="B80" s="113">
        <v>1908</v>
      </c>
      <c r="C80" s="111" t="s">
        <v>74</v>
      </c>
      <c r="D80" s="115">
        <v>7043.82</v>
      </c>
      <c r="E80" s="43">
        <f t="shared" si="2"/>
        <v>3614.37</v>
      </c>
      <c r="F80" s="73">
        <f>IFERROR(VLOOKUP(B80,Plan1!B:D,3,0),"0,00")</f>
        <v>2394.9</v>
      </c>
      <c r="G80" s="121">
        <v>1034.55</v>
      </c>
      <c r="H80" s="43">
        <f t="shared" si="3"/>
        <v>3429.45</v>
      </c>
      <c r="I80" s="24" t="str">
        <f>VLOOKUP(B80,'FOLHA RESUMIDA'!C:D,2,0)</f>
        <v>LUCIA MARIA ARAUJO LAVOR</v>
      </c>
    </row>
    <row r="81" spans="1:9">
      <c r="A81" s="113">
        <v>1</v>
      </c>
      <c r="B81" s="113">
        <v>1909</v>
      </c>
      <c r="C81" s="111" t="s">
        <v>75</v>
      </c>
      <c r="D81" s="115">
        <v>2804.08</v>
      </c>
      <c r="E81" s="43">
        <f t="shared" si="2"/>
        <v>599.59000000000015</v>
      </c>
      <c r="F81" s="73">
        <f>IFERROR(VLOOKUP(B81,Plan1!B:D,3,0),"0,00")</f>
        <v>953.39</v>
      </c>
      <c r="G81" s="121">
        <v>1251.0999999999999</v>
      </c>
      <c r="H81" s="43">
        <f t="shared" si="3"/>
        <v>2204.4899999999998</v>
      </c>
      <c r="I81" s="24" t="str">
        <f>VLOOKUP(B81,'FOLHA RESUMIDA'!C:D,2,0)</f>
        <v>IVANILDO BATISTA DA SILVA</v>
      </c>
    </row>
    <row r="82" spans="1:9">
      <c r="A82" s="113">
        <v>1</v>
      </c>
      <c r="B82" s="113">
        <v>1916</v>
      </c>
      <c r="C82" s="111" t="s">
        <v>410</v>
      </c>
      <c r="D82" s="115">
        <v>4293.3599999999997</v>
      </c>
      <c r="E82" s="43">
        <f t="shared" si="2"/>
        <v>3609.3899999999994</v>
      </c>
      <c r="F82" s="73" t="str">
        <f>IFERROR(VLOOKUP(B82,Plan1!B:D,3,0),"0,00")</f>
        <v>0,00</v>
      </c>
      <c r="G82" s="121">
        <v>683.97</v>
      </c>
      <c r="H82" s="43">
        <f t="shared" si="3"/>
        <v>683.97</v>
      </c>
      <c r="I82" s="24" t="str">
        <f>VLOOKUP(B82,'FOLHA RESUMIDA'!C:D,2,0)</f>
        <v>FABIOLA ALBUQUERQUE PINHEIRO</v>
      </c>
    </row>
    <row r="83" spans="1:9">
      <c r="A83" s="113">
        <v>1</v>
      </c>
      <c r="B83" s="113">
        <v>1921</v>
      </c>
      <c r="C83" s="111" t="s">
        <v>76</v>
      </c>
      <c r="D83" s="115">
        <v>10793.58</v>
      </c>
      <c r="E83" s="43">
        <f t="shared" si="2"/>
        <v>3631.84</v>
      </c>
      <c r="F83" s="73">
        <f>IFERROR(VLOOKUP(B83,Plan1!B:D,3,0),"0,00")</f>
        <v>3669.82</v>
      </c>
      <c r="G83" s="121">
        <v>3491.92</v>
      </c>
      <c r="H83" s="43">
        <f t="shared" si="3"/>
        <v>7161.74</v>
      </c>
      <c r="I83" s="24" t="str">
        <f>VLOOKUP(B83,'FOLHA RESUMIDA'!C:D,2,0)</f>
        <v>MARCIA APARECIDA DA SILVA</v>
      </c>
    </row>
    <row r="84" spans="1:9">
      <c r="A84" s="113">
        <v>1</v>
      </c>
      <c r="B84" s="113">
        <v>1924</v>
      </c>
      <c r="C84" s="111" t="s">
        <v>77</v>
      </c>
      <c r="D84" s="115">
        <v>6885.75</v>
      </c>
      <c r="E84" s="43">
        <f t="shared" si="2"/>
        <v>2740.0599999999995</v>
      </c>
      <c r="F84" s="73">
        <f>IFERROR(VLOOKUP(B84,Plan1!B:D,3,0),"0,00")</f>
        <v>2238.69</v>
      </c>
      <c r="G84" s="121">
        <v>1907</v>
      </c>
      <c r="H84" s="43">
        <f t="shared" si="3"/>
        <v>4145.6900000000005</v>
      </c>
      <c r="I84" s="24" t="str">
        <f>VLOOKUP(B84,'FOLHA RESUMIDA'!C:D,2,0)</f>
        <v>CARLOS HENRIQUE LIMA DE MELO</v>
      </c>
    </row>
    <row r="85" spans="1:9">
      <c r="A85" s="113">
        <v>1</v>
      </c>
      <c r="B85" s="113">
        <v>1927</v>
      </c>
      <c r="C85" s="111" t="s">
        <v>78</v>
      </c>
      <c r="D85" s="115">
        <v>9600.7999999999993</v>
      </c>
      <c r="E85" s="43">
        <f t="shared" si="2"/>
        <v>8248.24</v>
      </c>
      <c r="F85" s="73" t="str">
        <f>IFERROR(VLOOKUP(B85,Plan1!B:D,3,0),"0,00")</f>
        <v>0,00</v>
      </c>
      <c r="G85" s="121">
        <v>1352.56</v>
      </c>
      <c r="H85" s="43">
        <f t="shared" si="3"/>
        <v>1352.56</v>
      </c>
      <c r="I85" s="24" t="str">
        <f>VLOOKUP(B85,'FOLHA RESUMIDA'!C:D,2,0)</f>
        <v>RITA DE CASSIA CHAGAS</v>
      </c>
    </row>
    <row r="86" spans="1:9">
      <c r="A86" s="113">
        <v>1</v>
      </c>
      <c r="B86" s="113">
        <v>1932</v>
      </c>
      <c r="C86" s="111" t="s">
        <v>79</v>
      </c>
      <c r="D86" s="115">
        <v>10797.16</v>
      </c>
      <c r="E86" s="43">
        <f t="shared" si="2"/>
        <v>8787.2099999999991</v>
      </c>
      <c r="F86" s="73" t="str">
        <f>IFERROR(VLOOKUP(B86,Plan1!B:D,3,0),"0,00")</f>
        <v>0,00</v>
      </c>
      <c r="G86" s="121">
        <v>2009.95</v>
      </c>
      <c r="H86" s="43">
        <f t="shared" si="3"/>
        <v>2009.95</v>
      </c>
      <c r="I86" s="24" t="str">
        <f>VLOOKUP(B86,'FOLHA RESUMIDA'!C:D,2,0)</f>
        <v>ROSILENE MARIA ANACLETO</v>
      </c>
    </row>
    <row r="87" spans="1:9">
      <c r="A87" s="113">
        <v>1</v>
      </c>
      <c r="B87" s="113">
        <v>1937</v>
      </c>
      <c r="C87" s="111" t="s">
        <v>80</v>
      </c>
      <c r="D87" s="115">
        <v>3029.39</v>
      </c>
      <c r="E87" s="43">
        <f t="shared" si="2"/>
        <v>1439.87</v>
      </c>
      <c r="F87" s="73">
        <f>IFERROR(VLOOKUP(B87,Plan1!B:D,3,0),"0,00")</f>
        <v>1029.99</v>
      </c>
      <c r="G87" s="121">
        <v>559.53</v>
      </c>
      <c r="H87" s="43">
        <f t="shared" si="3"/>
        <v>1589.52</v>
      </c>
      <c r="I87" s="24" t="str">
        <f>VLOOKUP(B87,'FOLHA RESUMIDA'!C:D,2,0)</f>
        <v>RILDA MARIA DA SILVA</v>
      </c>
    </row>
    <row r="88" spans="1:9">
      <c r="A88" s="113">
        <v>1</v>
      </c>
      <c r="B88" s="113">
        <v>1980</v>
      </c>
      <c r="C88" s="111" t="s">
        <v>81</v>
      </c>
      <c r="D88" s="115">
        <v>11467.07</v>
      </c>
      <c r="E88" s="43">
        <f t="shared" si="2"/>
        <v>4753.6299999999992</v>
      </c>
      <c r="F88" s="73">
        <f>IFERROR(VLOOKUP(B88,Plan1!B:D,3,0),"0,00")</f>
        <v>3898.8</v>
      </c>
      <c r="G88" s="121">
        <v>2814.64</v>
      </c>
      <c r="H88" s="43">
        <f t="shared" si="3"/>
        <v>6713.4400000000005</v>
      </c>
      <c r="I88" s="24" t="str">
        <f>VLOOKUP(B88,'FOLHA RESUMIDA'!C:D,2,0)</f>
        <v>MANOEL NETO DINIZ</v>
      </c>
    </row>
    <row r="89" spans="1:9">
      <c r="A89" s="113">
        <v>1</v>
      </c>
      <c r="B89" s="113">
        <v>1988</v>
      </c>
      <c r="C89" s="111" t="s">
        <v>82</v>
      </c>
      <c r="D89" s="115">
        <v>3232.49</v>
      </c>
      <c r="E89" s="43">
        <f t="shared" si="2"/>
        <v>1478.3899999999999</v>
      </c>
      <c r="F89" s="73">
        <f>IFERROR(VLOOKUP(B89,Plan1!B:D,3,0),"0,00")</f>
        <v>1099.05</v>
      </c>
      <c r="G89" s="121">
        <v>655.04999999999995</v>
      </c>
      <c r="H89" s="43">
        <f t="shared" si="3"/>
        <v>1754.1</v>
      </c>
      <c r="I89" s="24" t="str">
        <f>VLOOKUP(B89,'FOLHA RESUMIDA'!C:D,2,0)</f>
        <v>FRANCISCA CARVALHO NASCIMENTO</v>
      </c>
    </row>
    <row r="90" spans="1:9">
      <c r="A90" s="113">
        <v>1</v>
      </c>
      <c r="B90" s="113">
        <v>1994</v>
      </c>
      <c r="C90" s="111" t="s">
        <v>83</v>
      </c>
      <c r="D90" s="115">
        <v>4277.4399999999996</v>
      </c>
      <c r="E90" s="43">
        <f t="shared" si="2"/>
        <v>1819.6699999999996</v>
      </c>
      <c r="F90" s="73">
        <f>IFERROR(VLOOKUP(B90,Plan1!B:D,3,0),"0,00")</f>
        <v>1454.33</v>
      </c>
      <c r="G90" s="121">
        <v>1003.44</v>
      </c>
      <c r="H90" s="43">
        <f t="shared" si="3"/>
        <v>2457.77</v>
      </c>
      <c r="I90" s="24" t="str">
        <f>VLOOKUP(B90,'FOLHA RESUMIDA'!C:D,2,0)</f>
        <v>PAULO JOSE DA SILVA</v>
      </c>
    </row>
    <row r="91" spans="1:9">
      <c r="A91" s="113">
        <v>1</v>
      </c>
      <c r="B91" s="113">
        <v>1999</v>
      </c>
      <c r="C91" s="111" t="s">
        <v>84</v>
      </c>
      <c r="D91" s="115">
        <v>2412.11</v>
      </c>
      <c r="E91" s="43">
        <f t="shared" si="2"/>
        <v>995.92000000000007</v>
      </c>
      <c r="F91" s="73">
        <f>IFERROR(VLOOKUP(B91,Plan1!B:D,3,0),"0,00")</f>
        <v>820.12</v>
      </c>
      <c r="G91" s="121">
        <v>596.07000000000005</v>
      </c>
      <c r="H91" s="43">
        <f t="shared" si="3"/>
        <v>1416.19</v>
      </c>
      <c r="I91" s="24" t="str">
        <f>VLOOKUP(B91,'FOLHA RESUMIDA'!C:D,2,0)</f>
        <v>ELIAS RIBEIRO DA SILVA FILHO</v>
      </c>
    </row>
    <row r="92" spans="1:9">
      <c r="A92" s="113">
        <v>1</v>
      </c>
      <c r="B92" s="113">
        <v>2008</v>
      </c>
      <c r="C92" s="111" t="s">
        <v>85</v>
      </c>
      <c r="D92" s="115">
        <v>3246.07</v>
      </c>
      <c r="E92" s="43">
        <f t="shared" si="2"/>
        <v>366.66000000000031</v>
      </c>
      <c r="F92" s="73">
        <f>IFERROR(VLOOKUP(B92,Plan1!B:D,3,0),"0,00")</f>
        <v>1103.6600000000001</v>
      </c>
      <c r="G92" s="121">
        <v>1775.75</v>
      </c>
      <c r="H92" s="43">
        <f t="shared" si="3"/>
        <v>2879.41</v>
      </c>
      <c r="I92" s="24" t="str">
        <f>VLOOKUP(B92,'FOLHA RESUMIDA'!C:D,2,0)</f>
        <v>AMAURI GONCALO DA SILVA</v>
      </c>
    </row>
    <row r="93" spans="1:9">
      <c r="A93" s="113">
        <v>1</v>
      </c>
      <c r="B93" s="113">
        <v>2014</v>
      </c>
      <c r="C93" s="111" t="s">
        <v>86</v>
      </c>
      <c r="D93" s="115">
        <v>2197.0700000000002</v>
      </c>
      <c r="E93" s="43">
        <f t="shared" si="2"/>
        <v>665.31000000000017</v>
      </c>
      <c r="F93" s="73">
        <f>IFERROR(VLOOKUP(B93,Plan1!B:D,3,0),"0,00")</f>
        <v>747</v>
      </c>
      <c r="G93" s="121">
        <v>784.76</v>
      </c>
      <c r="H93" s="43">
        <f t="shared" si="3"/>
        <v>1531.76</v>
      </c>
      <c r="I93" s="24" t="str">
        <f>VLOOKUP(B93,'FOLHA RESUMIDA'!C:D,2,0)</f>
        <v>SOLANGE NASCIMENTO DE LIMA</v>
      </c>
    </row>
    <row r="94" spans="1:9">
      <c r="A94" s="113">
        <v>1</v>
      </c>
      <c r="B94" s="113">
        <v>2015</v>
      </c>
      <c r="C94" s="111" t="s">
        <v>87</v>
      </c>
      <c r="D94" s="115">
        <v>9583.01</v>
      </c>
      <c r="E94" s="43">
        <f t="shared" si="2"/>
        <v>3419.9600000000009</v>
      </c>
      <c r="F94" s="73">
        <f>IFERROR(VLOOKUP(B94,Plan1!B:D,3,0),"0,00")</f>
        <v>3258.22</v>
      </c>
      <c r="G94" s="121">
        <v>2904.83</v>
      </c>
      <c r="H94" s="43">
        <f t="shared" si="3"/>
        <v>6163.0499999999993</v>
      </c>
      <c r="I94" s="24" t="str">
        <f>VLOOKUP(B94,'FOLHA RESUMIDA'!C:D,2,0)</f>
        <v>MARIA SANDRA PONTES MENDONCA</v>
      </c>
    </row>
    <row r="95" spans="1:9">
      <c r="A95" s="113">
        <v>1</v>
      </c>
      <c r="B95" s="113">
        <v>2019</v>
      </c>
      <c r="C95" s="111" t="s">
        <v>88</v>
      </c>
      <c r="D95" s="115">
        <v>1984.44</v>
      </c>
      <c r="E95" s="43">
        <f t="shared" si="2"/>
        <v>472.82999999999993</v>
      </c>
      <c r="F95" s="73">
        <f>IFERROR(VLOOKUP(B95,Plan1!B:D,3,0),"0,00")</f>
        <v>674.71</v>
      </c>
      <c r="G95" s="121">
        <v>836.9</v>
      </c>
      <c r="H95" s="43">
        <f t="shared" si="3"/>
        <v>1511.6100000000001</v>
      </c>
      <c r="I95" s="24" t="str">
        <f>VLOOKUP(B95,'FOLHA RESUMIDA'!C:D,2,0)</f>
        <v>MARCOS DO NASCIMENTO</v>
      </c>
    </row>
    <row r="96" spans="1:9">
      <c r="A96" s="113">
        <v>1</v>
      </c>
      <c r="B96" s="113">
        <v>2038</v>
      </c>
      <c r="C96" s="111" t="s">
        <v>89</v>
      </c>
      <c r="D96" s="115">
        <v>3346.26</v>
      </c>
      <c r="E96" s="43">
        <f t="shared" si="2"/>
        <v>1790.8200000000002</v>
      </c>
      <c r="F96" s="73">
        <f>IFERROR(VLOOKUP(B96,Plan1!B:D,3,0),"0,00")</f>
        <v>1137.73</v>
      </c>
      <c r="G96" s="121">
        <v>417.71</v>
      </c>
      <c r="H96" s="43">
        <f t="shared" si="3"/>
        <v>1555.44</v>
      </c>
      <c r="I96" s="24" t="str">
        <f>VLOOKUP(B96,'FOLHA RESUMIDA'!C:D,2,0)</f>
        <v>IRONILDA FERREIRA DA SILVA</v>
      </c>
    </row>
    <row r="97" spans="1:9">
      <c r="A97" s="113">
        <v>1</v>
      </c>
      <c r="B97" s="113">
        <v>2043</v>
      </c>
      <c r="C97" s="111" t="s">
        <v>90</v>
      </c>
      <c r="D97" s="115">
        <v>3376.58</v>
      </c>
      <c r="E97" s="43">
        <f t="shared" si="2"/>
        <v>1126.1300000000001</v>
      </c>
      <c r="F97" s="73">
        <f>IFERROR(VLOOKUP(B97,Plan1!B:D,3,0),"0,00")</f>
        <v>953.39</v>
      </c>
      <c r="G97" s="121">
        <v>1297.06</v>
      </c>
      <c r="H97" s="43">
        <f t="shared" si="3"/>
        <v>2250.4499999999998</v>
      </c>
      <c r="I97" s="24" t="str">
        <f>VLOOKUP(B97,'FOLHA RESUMIDA'!C:D,2,0)</f>
        <v>JOAO LUIZ BRAGA DE PONTES</v>
      </c>
    </row>
    <row r="98" spans="1:9">
      <c r="A98" s="113">
        <v>1</v>
      </c>
      <c r="B98" s="113">
        <v>2052</v>
      </c>
      <c r="C98" s="111" t="s">
        <v>91</v>
      </c>
      <c r="D98" s="115">
        <v>4840.28</v>
      </c>
      <c r="E98" s="43">
        <f t="shared" si="2"/>
        <v>3736.62</v>
      </c>
      <c r="F98" s="73">
        <f>IFERROR(VLOOKUP(B98,Plan1!B:D,3,0),"0,00")</f>
        <v>1103.6600000000001</v>
      </c>
      <c r="G98" s="121">
        <v>0</v>
      </c>
      <c r="H98" s="43">
        <f t="shared" si="3"/>
        <v>1103.6600000000001</v>
      </c>
      <c r="I98" s="24" t="str">
        <f>VLOOKUP(B98,'FOLHA RESUMIDA'!C:D,2,0)</f>
        <v>JOSE FERNANDO PEREIRA DA COSTA</v>
      </c>
    </row>
    <row r="99" spans="1:9">
      <c r="A99" s="113">
        <v>1</v>
      </c>
      <c r="B99" s="113">
        <v>2063</v>
      </c>
      <c r="C99" s="111" t="s">
        <v>92</v>
      </c>
      <c r="D99" s="115">
        <v>13569.1</v>
      </c>
      <c r="E99" s="43">
        <f t="shared" si="2"/>
        <v>4537.5500000000011</v>
      </c>
      <c r="F99" s="73">
        <f>IFERROR(VLOOKUP(B99,Plan1!B:D,3,0),"0,00")</f>
        <v>4613.49</v>
      </c>
      <c r="G99" s="121">
        <v>4418.0600000000004</v>
      </c>
      <c r="H99" s="43">
        <f t="shared" si="3"/>
        <v>9031.5499999999993</v>
      </c>
      <c r="I99" s="24" t="str">
        <f>VLOOKUP(B99,'FOLHA RESUMIDA'!C:D,2,0)</f>
        <v>JOAQUIM PEDRO CARNEIRO C NETO</v>
      </c>
    </row>
    <row r="100" spans="1:9">
      <c r="A100" s="113">
        <v>1</v>
      </c>
      <c r="B100" s="113">
        <v>2069</v>
      </c>
      <c r="C100" s="111" t="s">
        <v>93</v>
      </c>
      <c r="D100" s="115">
        <v>17304.63</v>
      </c>
      <c r="E100" s="43">
        <f t="shared" si="2"/>
        <v>5847.2800000000007</v>
      </c>
      <c r="F100" s="73">
        <f>IFERROR(VLOOKUP(B100,Plan1!B:D,3,0),"0,00")</f>
        <v>5883.58</v>
      </c>
      <c r="G100" s="121">
        <v>5573.77</v>
      </c>
      <c r="H100" s="43">
        <f t="shared" si="3"/>
        <v>11457.35</v>
      </c>
      <c r="I100" s="24" t="str">
        <f>VLOOKUP(B100,'FOLHA RESUMIDA'!C:D,2,0)</f>
        <v>SELMA VERONICA VIEIRA RAMOS</v>
      </c>
    </row>
    <row r="101" spans="1:9">
      <c r="A101" s="113">
        <v>1</v>
      </c>
      <c r="B101" s="113">
        <v>2079</v>
      </c>
      <c r="C101" s="111" t="s">
        <v>94</v>
      </c>
      <c r="D101" s="115">
        <v>6838.5</v>
      </c>
      <c r="E101" s="43">
        <f t="shared" si="2"/>
        <v>6838.5</v>
      </c>
      <c r="F101" s="73" t="str">
        <f>IFERROR(VLOOKUP(B101,Plan1!B:D,3,0),"0,00")</f>
        <v>0,00</v>
      </c>
      <c r="G101" s="121">
        <v>0</v>
      </c>
      <c r="H101" s="43">
        <f t="shared" si="3"/>
        <v>0</v>
      </c>
      <c r="I101" s="24" t="str">
        <f>VLOOKUP(B101,'FOLHA RESUMIDA'!C:D,2,0)</f>
        <v>SANDRO JOSE MARTINS</v>
      </c>
    </row>
    <row r="102" spans="1:9">
      <c r="A102" s="113">
        <v>1</v>
      </c>
      <c r="B102" s="113">
        <v>2086</v>
      </c>
      <c r="C102" s="111" t="s">
        <v>95</v>
      </c>
      <c r="D102" s="115">
        <v>2461.87</v>
      </c>
      <c r="E102" s="43">
        <f t="shared" si="2"/>
        <v>1427.8799999999999</v>
      </c>
      <c r="F102" s="73">
        <f>IFERROR(VLOOKUP(B102,Plan1!B:D,3,0),"0,00")</f>
        <v>837.04</v>
      </c>
      <c r="G102" s="121">
        <v>196.95</v>
      </c>
      <c r="H102" s="43">
        <f t="shared" si="3"/>
        <v>1033.99</v>
      </c>
      <c r="I102" s="24" t="str">
        <f>VLOOKUP(B102,'FOLHA RESUMIDA'!C:D,2,0)</f>
        <v>ALBANITA LUCIANA DA SILVA</v>
      </c>
    </row>
    <row r="103" spans="1:9">
      <c r="A103" s="113">
        <v>1</v>
      </c>
      <c r="B103" s="113">
        <v>2092</v>
      </c>
      <c r="C103" s="111" t="s">
        <v>96</v>
      </c>
      <c r="D103" s="115">
        <v>2206.46</v>
      </c>
      <c r="E103" s="43">
        <f t="shared" si="2"/>
        <v>915.55000000000018</v>
      </c>
      <c r="F103" s="73">
        <f>IFERROR(VLOOKUP(B103,Plan1!B:D,3,0),"0,00")</f>
        <v>743.87</v>
      </c>
      <c r="G103" s="121">
        <v>547.04</v>
      </c>
      <c r="H103" s="43">
        <f t="shared" si="3"/>
        <v>1290.9099999999999</v>
      </c>
      <c r="I103" s="24" t="str">
        <f>VLOOKUP(B103,'FOLHA RESUMIDA'!C:D,2,0)</f>
        <v>REINALDO PEREIRA DA SILVA</v>
      </c>
    </row>
    <row r="104" spans="1:9">
      <c r="A104" s="113">
        <v>1</v>
      </c>
      <c r="B104" s="113">
        <v>2093</v>
      </c>
      <c r="C104" s="111" t="s">
        <v>97</v>
      </c>
      <c r="D104" s="115">
        <v>2285.8200000000002</v>
      </c>
      <c r="E104" s="43">
        <f t="shared" si="2"/>
        <v>1483.8000000000002</v>
      </c>
      <c r="F104" s="73">
        <f>IFERROR(VLOOKUP(B104,Plan1!B:D,3,0),"0,00")</f>
        <v>674.71</v>
      </c>
      <c r="G104" s="121">
        <v>127.31</v>
      </c>
      <c r="H104" s="43">
        <f t="shared" si="3"/>
        <v>802.02</v>
      </c>
      <c r="I104" s="24" t="str">
        <f>VLOOKUP(B104,'FOLHA RESUMIDA'!C:D,2,0)</f>
        <v>GILBERTO RIBEIRO DA SILVA</v>
      </c>
    </row>
    <row r="105" spans="1:9">
      <c r="A105" s="113">
        <v>51</v>
      </c>
      <c r="B105" s="113">
        <v>2096</v>
      </c>
      <c r="C105" s="111" t="s">
        <v>402</v>
      </c>
      <c r="D105" s="115">
        <v>3645.3</v>
      </c>
      <c r="E105" s="43">
        <f t="shared" si="2"/>
        <v>1746.8200000000002</v>
      </c>
      <c r="F105" s="73">
        <f>IFERROR(VLOOKUP(B105,Plan1!B:D,3,0),"0,00")</f>
        <v>1239.4000000000001</v>
      </c>
      <c r="G105" s="121">
        <v>659.08</v>
      </c>
      <c r="H105" s="43">
        <f t="shared" si="3"/>
        <v>1898.48</v>
      </c>
      <c r="I105" s="24" t="str">
        <f>VLOOKUP(B105,'FOLHA RESUMIDA'!C:D,2,0)</f>
        <v>MARCELO MORAIS DE OLIVEIRA</v>
      </c>
    </row>
    <row r="106" spans="1:9">
      <c r="A106" s="113">
        <v>1</v>
      </c>
      <c r="B106" s="113">
        <v>2101</v>
      </c>
      <c r="C106" s="111" t="s">
        <v>98</v>
      </c>
      <c r="D106" s="115">
        <v>2804.08</v>
      </c>
      <c r="E106" s="43">
        <f t="shared" si="2"/>
        <v>1793.36</v>
      </c>
      <c r="F106" s="73">
        <f>IFERROR(VLOOKUP(B106,Plan1!B:D,3,0),"0,00")</f>
        <v>953.39</v>
      </c>
      <c r="G106" s="121">
        <v>57.33</v>
      </c>
      <c r="H106" s="43">
        <f t="shared" si="3"/>
        <v>1010.72</v>
      </c>
      <c r="I106" s="24" t="str">
        <f>VLOOKUP(B106,'FOLHA RESUMIDA'!C:D,2,0)</f>
        <v>JOSE LUCIANO CANDIDO DA SILVA</v>
      </c>
    </row>
    <row r="107" spans="1:9">
      <c r="A107" s="113">
        <v>16</v>
      </c>
      <c r="B107" s="113">
        <v>2115</v>
      </c>
      <c r="C107" s="111" t="s">
        <v>415</v>
      </c>
      <c r="D107" s="115">
        <v>9001.1</v>
      </c>
      <c r="E107" s="43">
        <f t="shared" si="2"/>
        <v>5050.22</v>
      </c>
      <c r="F107" s="73" t="str">
        <f>IFERROR(VLOOKUP(B107,Plan1!B:D,3,0),"0,00")</f>
        <v>0,00</v>
      </c>
      <c r="G107" s="121">
        <v>3950.88</v>
      </c>
      <c r="H107" s="43">
        <f t="shared" si="3"/>
        <v>3950.88</v>
      </c>
      <c r="I107" s="24" t="str">
        <f>VLOOKUP(B107,'FOLHA RESUMIDA'!C:D,2,0)</f>
        <v>SEVERINO JOSE RAMOS DE SOUZA</v>
      </c>
    </row>
    <row r="108" spans="1:9">
      <c r="A108" s="113">
        <v>1</v>
      </c>
      <c r="B108" s="113">
        <v>2117</v>
      </c>
      <c r="C108" s="111" t="s">
        <v>99</v>
      </c>
      <c r="D108" s="115">
        <v>2092.4499999999998</v>
      </c>
      <c r="E108" s="43">
        <f t="shared" si="2"/>
        <v>633.57999999999993</v>
      </c>
      <c r="F108" s="73">
        <f>IFERROR(VLOOKUP(B108,Plan1!B:D,3,0),"0,00")</f>
        <v>711.43</v>
      </c>
      <c r="G108" s="121">
        <v>747.44</v>
      </c>
      <c r="H108" s="43">
        <f t="shared" si="3"/>
        <v>1458.87</v>
      </c>
      <c r="I108" s="24" t="str">
        <f>VLOOKUP(B108,'FOLHA RESUMIDA'!C:D,2,0)</f>
        <v>WILSON JOSE QUEIROZ DE LIMA</v>
      </c>
    </row>
    <row r="109" spans="1:9">
      <c r="A109" s="113">
        <v>1</v>
      </c>
      <c r="B109" s="113">
        <v>2120</v>
      </c>
      <c r="C109" s="111" t="s">
        <v>100</v>
      </c>
      <c r="D109" s="115">
        <v>2224.34</v>
      </c>
      <c r="E109" s="43">
        <f t="shared" si="2"/>
        <v>729.61000000000013</v>
      </c>
      <c r="F109" s="73">
        <f>IFERROR(VLOOKUP(B109,Plan1!B:D,3,0),"0,00")</f>
        <v>756.28</v>
      </c>
      <c r="G109" s="121">
        <v>738.45</v>
      </c>
      <c r="H109" s="43">
        <f t="shared" si="3"/>
        <v>1494.73</v>
      </c>
      <c r="I109" s="24" t="str">
        <f>VLOOKUP(B109,'FOLHA RESUMIDA'!C:D,2,0)</f>
        <v>ANTONIO SOARES DE MELO</v>
      </c>
    </row>
    <row r="110" spans="1:9">
      <c r="A110" s="113">
        <v>1</v>
      </c>
      <c r="B110" s="113">
        <v>2121</v>
      </c>
      <c r="C110" s="111" t="s">
        <v>101</v>
      </c>
      <c r="D110" s="115">
        <v>1984.44</v>
      </c>
      <c r="E110" s="43">
        <f t="shared" si="2"/>
        <v>854.76</v>
      </c>
      <c r="F110" s="73">
        <f>IFERROR(VLOOKUP(B110,Plan1!B:D,3,0),"0,00")</f>
        <v>674.71</v>
      </c>
      <c r="G110" s="121">
        <v>454.97</v>
      </c>
      <c r="H110" s="43">
        <f t="shared" si="3"/>
        <v>1129.68</v>
      </c>
      <c r="I110" s="24" t="str">
        <f>VLOOKUP(B110,'FOLHA RESUMIDA'!C:D,2,0)</f>
        <v>SAMUEL MAURICIO</v>
      </c>
    </row>
    <row r="111" spans="1:9">
      <c r="A111" s="113">
        <v>1</v>
      </c>
      <c r="B111" s="113">
        <v>2122</v>
      </c>
      <c r="C111" s="111" t="s">
        <v>102</v>
      </c>
      <c r="D111" s="115">
        <v>1984.44</v>
      </c>
      <c r="E111" s="43">
        <f t="shared" si="2"/>
        <v>1282.33</v>
      </c>
      <c r="F111" s="73">
        <f>IFERROR(VLOOKUP(B111,Plan1!B:D,3,0),"0,00")</f>
        <v>674.71</v>
      </c>
      <c r="G111" s="121">
        <v>27.4</v>
      </c>
      <c r="H111" s="43">
        <f t="shared" si="3"/>
        <v>702.11</v>
      </c>
      <c r="I111" s="24" t="str">
        <f>VLOOKUP(B111,'FOLHA RESUMIDA'!C:D,2,0)</f>
        <v>JOSE MARIO MACHADO G  LINS</v>
      </c>
    </row>
    <row r="112" spans="1:9">
      <c r="A112" s="113">
        <v>10</v>
      </c>
      <c r="B112" s="113">
        <v>2124</v>
      </c>
      <c r="C112" s="111" t="s">
        <v>406</v>
      </c>
      <c r="D112" s="115">
        <v>3645.3</v>
      </c>
      <c r="E112" s="43">
        <f t="shared" si="2"/>
        <v>1357.37</v>
      </c>
      <c r="F112" s="73">
        <f>IFERROR(VLOOKUP(B112,Plan1!B:D,3,0),"0,00")</f>
        <v>1239.4000000000001</v>
      </c>
      <c r="G112" s="121">
        <v>1048.53</v>
      </c>
      <c r="H112" s="43">
        <f t="shared" si="3"/>
        <v>2287.9300000000003</v>
      </c>
      <c r="I112" s="24" t="str">
        <f>VLOOKUP(B112,'FOLHA RESUMIDA'!C:D,2,0)</f>
        <v>JOSE ALVES FIGUEIREDO FILHO</v>
      </c>
    </row>
    <row r="113" spans="1:9">
      <c r="A113" s="113">
        <v>1</v>
      </c>
      <c r="B113" s="113">
        <v>2125</v>
      </c>
      <c r="C113" s="111" t="s">
        <v>103</v>
      </c>
      <c r="D113" s="115">
        <v>3913.87</v>
      </c>
      <c r="E113" s="43">
        <f t="shared" si="2"/>
        <v>1583.8899999999999</v>
      </c>
      <c r="F113" s="73">
        <f>IFERROR(VLOOKUP(B113,Plan1!B:D,3,0),"0,00")</f>
        <v>1330.72</v>
      </c>
      <c r="G113" s="121">
        <v>999.26</v>
      </c>
      <c r="H113" s="43">
        <f t="shared" si="3"/>
        <v>2329.98</v>
      </c>
      <c r="I113" s="24" t="str">
        <f>VLOOKUP(B113,'FOLHA RESUMIDA'!C:D,2,0)</f>
        <v>GILMAR GALVAO SANTANA</v>
      </c>
    </row>
    <row r="114" spans="1:9">
      <c r="A114" s="113">
        <v>1</v>
      </c>
      <c r="B114" s="113">
        <v>2126</v>
      </c>
      <c r="C114" s="111" t="s">
        <v>104</v>
      </c>
      <c r="D114" s="115">
        <v>3091.49</v>
      </c>
      <c r="E114" s="43">
        <f t="shared" si="2"/>
        <v>2044.2399999999998</v>
      </c>
      <c r="F114" s="73">
        <f>IFERROR(VLOOKUP(B114,Plan1!B:D,3,0),"0,00")</f>
        <v>618.29999999999995</v>
      </c>
      <c r="G114" s="121">
        <v>428.95</v>
      </c>
      <c r="H114" s="43">
        <f t="shared" si="3"/>
        <v>1047.25</v>
      </c>
      <c r="I114" s="24" t="str">
        <f>VLOOKUP(B114,'FOLHA RESUMIDA'!C:D,2,0)</f>
        <v>JAFFE JOSE LIMA XAVIER</v>
      </c>
    </row>
    <row r="115" spans="1:9">
      <c r="A115" s="113">
        <v>1</v>
      </c>
      <c r="B115" s="113">
        <v>2128</v>
      </c>
      <c r="C115" s="111" t="s">
        <v>105</v>
      </c>
      <c r="D115" s="115">
        <v>8790.26</v>
      </c>
      <c r="E115" s="43">
        <f t="shared" si="2"/>
        <v>4928.0600000000004</v>
      </c>
      <c r="F115" s="73">
        <f>IFERROR(VLOOKUP(B115,Plan1!B:D,3,0),"0,00")</f>
        <v>2886.22</v>
      </c>
      <c r="G115" s="121">
        <v>975.98</v>
      </c>
      <c r="H115" s="43">
        <f t="shared" si="3"/>
        <v>3862.2</v>
      </c>
      <c r="I115" s="24" t="str">
        <f>VLOOKUP(B115,'FOLHA RESUMIDA'!C:D,2,0)</f>
        <v>JORGE DA SILVA LIMA</v>
      </c>
    </row>
    <row r="116" spans="1:9">
      <c r="A116" s="113">
        <v>1</v>
      </c>
      <c r="B116" s="113">
        <v>2129</v>
      </c>
      <c r="C116" s="111" t="s">
        <v>106</v>
      </c>
      <c r="D116" s="115">
        <v>2602.04</v>
      </c>
      <c r="E116" s="43">
        <f t="shared" si="2"/>
        <v>1201.8800000000001</v>
      </c>
      <c r="F116" s="73">
        <f>IFERROR(VLOOKUP(B116,Plan1!B:D,3,0),"0,00")</f>
        <v>611.98</v>
      </c>
      <c r="G116" s="121">
        <v>788.18</v>
      </c>
      <c r="H116" s="43">
        <f t="shared" si="3"/>
        <v>1400.1599999999999</v>
      </c>
      <c r="I116" s="24" t="str">
        <f>VLOOKUP(B116,'FOLHA RESUMIDA'!C:D,2,0)</f>
        <v>RICARDO JORGE XAVIER</v>
      </c>
    </row>
    <row r="117" spans="1:9">
      <c r="A117" s="113">
        <v>1</v>
      </c>
      <c r="B117" s="113">
        <v>2130</v>
      </c>
      <c r="C117" s="111" t="s">
        <v>107</v>
      </c>
      <c r="D117" s="115">
        <v>4799.8599999999997</v>
      </c>
      <c r="E117" s="43">
        <f t="shared" si="2"/>
        <v>2577.7299999999996</v>
      </c>
      <c r="F117" s="73" t="str">
        <f>IFERROR(VLOOKUP(B117,Plan1!B:D,3,0),"0,00")</f>
        <v>0,00</v>
      </c>
      <c r="G117" s="121">
        <v>2222.13</v>
      </c>
      <c r="H117" s="43">
        <f t="shared" si="3"/>
        <v>2222.13</v>
      </c>
      <c r="I117" s="24" t="str">
        <f>VLOOKUP(B117,'FOLHA RESUMIDA'!C:D,2,0)</f>
        <v>HELVIO MOZART MONTENEGRO</v>
      </c>
    </row>
    <row r="118" spans="1:9">
      <c r="A118" s="113">
        <v>1</v>
      </c>
      <c r="B118" s="113">
        <v>2131</v>
      </c>
      <c r="C118" s="111" t="s">
        <v>108</v>
      </c>
      <c r="D118" s="115">
        <v>3634.73</v>
      </c>
      <c r="E118" s="43">
        <f t="shared" si="2"/>
        <v>2146.52</v>
      </c>
      <c r="F118" s="73">
        <f>IFERROR(VLOOKUP(B118,Plan1!B:D,3,0),"0,00")</f>
        <v>757.1</v>
      </c>
      <c r="G118" s="121">
        <v>731.11</v>
      </c>
      <c r="H118" s="43">
        <f t="shared" si="3"/>
        <v>1488.21</v>
      </c>
      <c r="I118" s="24" t="str">
        <f>VLOOKUP(B118,'FOLHA RESUMIDA'!C:D,2,0)</f>
        <v>ALEXANDRE BARBOSA DA SILVA</v>
      </c>
    </row>
    <row r="119" spans="1:9">
      <c r="A119" s="113">
        <v>1</v>
      </c>
      <c r="B119" s="113">
        <v>2134</v>
      </c>
      <c r="C119" s="111" t="s">
        <v>109</v>
      </c>
      <c r="D119" s="115">
        <v>3091.49</v>
      </c>
      <c r="E119" s="43">
        <f t="shared" si="2"/>
        <v>1646.87</v>
      </c>
      <c r="F119" s="73">
        <f>IFERROR(VLOOKUP(B119,Plan1!B:D,3,0),"0,00")</f>
        <v>1051.1099999999999</v>
      </c>
      <c r="G119" s="121">
        <v>393.51</v>
      </c>
      <c r="H119" s="43">
        <f t="shared" si="3"/>
        <v>1444.62</v>
      </c>
      <c r="I119" s="24" t="str">
        <f>VLOOKUP(B119,'FOLHA RESUMIDA'!C:D,2,0)</f>
        <v>ROSIVALDO SATIRO DOS SANTOS</v>
      </c>
    </row>
    <row r="120" spans="1:9">
      <c r="A120" s="113">
        <v>1</v>
      </c>
      <c r="B120" s="113">
        <v>2136</v>
      </c>
      <c r="C120" s="111" t="s">
        <v>110</v>
      </c>
      <c r="D120" s="115">
        <v>2629.9</v>
      </c>
      <c r="E120" s="43">
        <f t="shared" si="2"/>
        <v>784.02</v>
      </c>
      <c r="F120" s="73">
        <f>IFERROR(VLOOKUP(B120,Plan1!B:D,3,0),"0,00")</f>
        <v>894.17</v>
      </c>
      <c r="G120" s="121">
        <v>951.71</v>
      </c>
      <c r="H120" s="43">
        <f t="shared" si="3"/>
        <v>1845.88</v>
      </c>
      <c r="I120" s="24" t="str">
        <f>VLOOKUP(B120,'FOLHA RESUMIDA'!C:D,2,0)</f>
        <v>GESIEL DAVID DE CASTRO</v>
      </c>
    </row>
    <row r="121" spans="1:9">
      <c r="A121" s="113">
        <v>1</v>
      </c>
      <c r="B121" s="113">
        <v>2137</v>
      </c>
      <c r="C121" s="111" t="s">
        <v>111</v>
      </c>
      <c r="D121" s="115">
        <v>7753.86</v>
      </c>
      <c r="E121" s="43">
        <f t="shared" si="2"/>
        <v>3676.47</v>
      </c>
      <c r="F121" s="73">
        <f>IFERROR(VLOOKUP(B121,Plan1!B:D,3,0),"0,00")</f>
        <v>2636.31</v>
      </c>
      <c r="G121" s="121">
        <v>1441.08</v>
      </c>
      <c r="H121" s="43">
        <f t="shared" si="3"/>
        <v>4077.39</v>
      </c>
      <c r="I121" s="24" t="str">
        <f>VLOOKUP(B121,'FOLHA RESUMIDA'!C:D,2,0)</f>
        <v>FRANCISCO DE ASSIS DE OLIVEIRA</v>
      </c>
    </row>
    <row r="122" spans="1:9">
      <c r="A122" s="113">
        <v>1</v>
      </c>
      <c r="B122" s="113">
        <v>2140</v>
      </c>
      <c r="C122" s="111" t="s">
        <v>112</v>
      </c>
      <c r="D122" s="115">
        <v>7034.77</v>
      </c>
      <c r="E122" s="43">
        <f t="shared" si="2"/>
        <v>3453.9700000000003</v>
      </c>
      <c r="F122" s="73">
        <f>IFERROR(VLOOKUP(B122,Plan1!B:D,3,0),"0,00")</f>
        <v>1776.3</v>
      </c>
      <c r="G122" s="121">
        <v>1804.5</v>
      </c>
      <c r="H122" s="43">
        <f t="shared" si="3"/>
        <v>3580.8</v>
      </c>
      <c r="I122" s="24" t="str">
        <f>VLOOKUP(B122,'FOLHA RESUMIDA'!C:D,2,0)</f>
        <v>LUCIENE PEREIRA DE A NASCIMENT</v>
      </c>
    </row>
    <row r="123" spans="1:9">
      <c r="A123" s="113">
        <v>1</v>
      </c>
      <c r="B123" s="113">
        <v>2142</v>
      </c>
      <c r="C123" s="111" t="s">
        <v>113</v>
      </c>
      <c r="D123" s="115">
        <v>6564.18</v>
      </c>
      <c r="E123" s="43">
        <f t="shared" si="2"/>
        <v>1541.6999999999998</v>
      </c>
      <c r="F123" s="73">
        <f>IFERROR(VLOOKUP(B123,Plan1!B:D,3,0),"0,00")</f>
        <v>1691.18</v>
      </c>
      <c r="G123" s="121">
        <v>3331.3</v>
      </c>
      <c r="H123" s="43">
        <f t="shared" si="3"/>
        <v>5022.4800000000005</v>
      </c>
      <c r="I123" s="24" t="str">
        <f>VLOOKUP(B123,'FOLHA RESUMIDA'!C:D,2,0)</f>
        <v>LAERCIO LUIZ SANTOS A  ASSIS</v>
      </c>
    </row>
    <row r="124" spans="1:9">
      <c r="A124" s="113">
        <v>1</v>
      </c>
      <c r="B124" s="113">
        <v>2143</v>
      </c>
      <c r="C124" s="111" t="s">
        <v>114</v>
      </c>
      <c r="D124" s="115">
        <v>1983.76</v>
      </c>
      <c r="E124" s="43">
        <f t="shared" si="2"/>
        <v>484.03</v>
      </c>
      <c r="F124" s="73">
        <f>IFERROR(VLOOKUP(B124,Plan1!B:D,3,0),"0,00")</f>
        <v>614.55999999999995</v>
      </c>
      <c r="G124" s="121">
        <v>885.17</v>
      </c>
      <c r="H124" s="43">
        <f t="shared" si="3"/>
        <v>1499.73</v>
      </c>
      <c r="I124" s="24" t="str">
        <f>VLOOKUP(B124,'FOLHA RESUMIDA'!C:D,2,0)</f>
        <v>RUBEM JOSE DOS S DE PAULA</v>
      </c>
    </row>
    <row r="125" spans="1:9">
      <c r="A125" s="113">
        <v>1</v>
      </c>
      <c r="B125" s="113">
        <v>2145</v>
      </c>
      <c r="C125" s="111" t="s">
        <v>115</v>
      </c>
      <c r="D125" s="115">
        <v>3091.49</v>
      </c>
      <c r="E125" s="43">
        <f t="shared" si="2"/>
        <v>1162.96</v>
      </c>
      <c r="F125" s="73">
        <f>IFERROR(VLOOKUP(B125,Plan1!B:D,3,0),"0,00")</f>
        <v>1051.1099999999999</v>
      </c>
      <c r="G125" s="121">
        <v>877.42</v>
      </c>
      <c r="H125" s="43">
        <f t="shared" si="3"/>
        <v>1928.5299999999997</v>
      </c>
      <c r="I125" s="24" t="str">
        <f>VLOOKUP(B125,'FOLHA RESUMIDA'!C:D,2,0)</f>
        <v>EVERALDO DA SILVA CABRAL</v>
      </c>
    </row>
    <row r="126" spans="1:9">
      <c r="A126" s="113">
        <v>1</v>
      </c>
      <c r="B126" s="113">
        <v>2146</v>
      </c>
      <c r="C126" s="111" t="s">
        <v>116</v>
      </c>
      <c r="D126" s="115">
        <v>2403.4699999999998</v>
      </c>
      <c r="E126" s="43">
        <f t="shared" si="2"/>
        <v>1237.6599999999999</v>
      </c>
      <c r="F126" s="73">
        <f>IFERROR(VLOOKUP(B126,Plan1!B:D,3,0),"0,00")</f>
        <v>907.98</v>
      </c>
      <c r="G126" s="121">
        <v>257.83</v>
      </c>
      <c r="H126" s="43">
        <f t="shared" si="3"/>
        <v>1165.81</v>
      </c>
      <c r="I126" s="24" t="str">
        <f>VLOOKUP(B126,'FOLHA RESUMIDA'!C:D,2,0)</f>
        <v>ROGERIO BARROS DOS SANTOS</v>
      </c>
    </row>
    <row r="127" spans="1:9">
      <c r="A127" s="113">
        <v>1</v>
      </c>
      <c r="B127" s="113">
        <v>2149</v>
      </c>
      <c r="C127" s="111" t="s">
        <v>117</v>
      </c>
      <c r="D127" s="115">
        <v>2670.52</v>
      </c>
      <c r="E127" s="43">
        <f t="shared" si="2"/>
        <v>717.53</v>
      </c>
      <c r="F127" s="73">
        <f>IFERROR(VLOOKUP(B127,Plan1!B:D,3,0),"0,00")</f>
        <v>907.98</v>
      </c>
      <c r="G127" s="121">
        <v>1045.01</v>
      </c>
      <c r="H127" s="43">
        <f t="shared" si="3"/>
        <v>1952.99</v>
      </c>
      <c r="I127" s="24" t="str">
        <f>VLOOKUP(B127,'FOLHA RESUMIDA'!C:D,2,0)</f>
        <v>CARLOS AUGUSTO O  DA SILVA</v>
      </c>
    </row>
    <row r="128" spans="1:9">
      <c r="A128" s="113">
        <v>16</v>
      </c>
      <c r="B128" s="113">
        <v>2151</v>
      </c>
      <c r="C128" s="111" t="s">
        <v>118</v>
      </c>
      <c r="D128" s="115">
        <v>2785.75</v>
      </c>
      <c r="E128" s="43">
        <f t="shared" si="2"/>
        <v>594.76000000000022</v>
      </c>
      <c r="F128" s="73">
        <f>IFERROR(VLOOKUP(B128,Plan1!B:D,3,0),"0,00")</f>
        <v>947.16</v>
      </c>
      <c r="G128" s="121">
        <v>1243.83</v>
      </c>
      <c r="H128" s="43">
        <f t="shared" si="3"/>
        <v>2190.9899999999998</v>
      </c>
      <c r="I128" s="24" t="str">
        <f>VLOOKUP(B128,'FOLHA RESUMIDA'!C:D,2,0)</f>
        <v>JUREMA MARIA BONGALHARDO</v>
      </c>
    </row>
    <row r="129" spans="1:9">
      <c r="A129" s="113">
        <v>1</v>
      </c>
      <c r="B129" s="113">
        <v>2153</v>
      </c>
      <c r="C129" s="111" t="s">
        <v>119</v>
      </c>
      <c r="D129" s="115">
        <v>3246.07</v>
      </c>
      <c r="E129" s="43">
        <f t="shared" si="2"/>
        <v>1712.9</v>
      </c>
      <c r="F129" s="73">
        <f>IFERROR(VLOOKUP(B129,Plan1!B:D,3,0),"0,00")</f>
        <v>1103.6600000000001</v>
      </c>
      <c r="G129" s="121">
        <v>429.51</v>
      </c>
      <c r="H129" s="43">
        <f t="shared" si="3"/>
        <v>1533.17</v>
      </c>
      <c r="I129" s="24" t="str">
        <f>VLOOKUP(B129,'FOLHA RESUMIDA'!C:D,2,0)</f>
        <v>SERGIO PEREIRA DA COSTA</v>
      </c>
    </row>
    <row r="130" spans="1:9">
      <c r="A130" s="113">
        <v>1</v>
      </c>
      <c r="B130" s="113">
        <v>2156</v>
      </c>
      <c r="C130" s="111" t="s">
        <v>120</v>
      </c>
      <c r="D130" s="115">
        <v>3078.55</v>
      </c>
      <c r="E130" s="43">
        <f t="shared" si="2"/>
        <v>1654.8500000000001</v>
      </c>
      <c r="F130" s="73">
        <f>IFERROR(VLOOKUP(B130,Plan1!B:D,3,0),"0,00")</f>
        <v>1046.71</v>
      </c>
      <c r="G130" s="121">
        <v>376.99</v>
      </c>
      <c r="H130" s="43">
        <f t="shared" si="3"/>
        <v>1423.7</v>
      </c>
      <c r="I130" s="24" t="str">
        <f>VLOOKUP(B130,'FOLHA RESUMIDA'!C:D,2,0)</f>
        <v>EDLEUSA LUCIA BATISTA DA SILVA</v>
      </c>
    </row>
    <row r="131" spans="1:9">
      <c r="A131" s="113">
        <v>1</v>
      </c>
      <c r="B131" s="113">
        <v>2159</v>
      </c>
      <c r="C131" s="111" t="s">
        <v>121</v>
      </c>
      <c r="D131" s="115">
        <v>5760.97</v>
      </c>
      <c r="E131" s="43">
        <f t="shared" si="2"/>
        <v>1420.54</v>
      </c>
      <c r="F131" s="73">
        <f>IFERROR(VLOOKUP(B131,Plan1!B:D,3,0),"0,00")</f>
        <v>1958.73</v>
      </c>
      <c r="G131" s="121">
        <v>2381.6999999999998</v>
      </c>
      <c r="H131" s="43">
        <f t="shared" si="3"/>
        <v>4340.43</v>
      </c>
      <c r="I131" s="24" t="str">
        <f>VLOOKUP(B131,'FOLHA RESUMIDA'!C:D,2,0)</f>
        <v>FREDERICO JOSE C  DA NOBREGA</v>
      </c>
    </row>
    <row r="132" spans="1:9">
      <c r="A132" s="113">
        <v>1</v>
      </c>
      <c r="B132" s="113">
        <v>2161</v>
      </c>
      <c r="C132" s="111" t="s">
        <v>122</v>
      </c>
      <c r="D132" s="115">
        <v>5122.76</v>
      </c>
      <c r="E132" s="43">
        <f t="shared" si="2"/>
        <v>2881.9900000000002</v>
      </c>
      <c r="F132" s="73">
        <f>IFERROR(VLOOKUP(B132,Plan1!B:D,3,0),"0,00")</f>
        <v>1454.33</v>
      </c>
      <c r="G132" s="121">
        <v>786.44</v>
      </c>
      <c r="H132" s="43">
        <f t="shared" si="3"/>
        <v>2240.77</v>
      </c>
      <c r="I132" s="24" t="str">
        <f>VLOOKUP(B132,'FOLHA RESUMIDA'!C:D,2,0)</f>
        <v>WLADIMIR MACHADO DO E  SANTO</v>
      </c>
    </row>
    <row r="133" spans="1:9">
      <c r="A133" s="113">
        <v>1</v>
      </c>
      <c r="B133" s="113">
        <v>2181</v>
      </c>
      <c r="C133" s="111" t="s">
        <v>123</v>
      </c>
      <c r="D133" s="115">
        <v>10516.85</v>
      </c>
      <c r="E133" s="43">
        <f t="shared" si="2"/>
        <v>3969.67</v>
      </c>
      <c r="F133" s="73">
        <f>IFERROR(VLOOKUP(B133,Plan1!B:D,3,0),"0,00")</f>
        <v>3575.73</v>
      </c>
      <c r="G133" s="121">
        <v>2971.45</v>
      </c>
      <c r="H133" s="43">
        <f t="shared" si="3"/>
        <v>6547.18</v>
      </c>
      <c r="I133" s="24" t="str">
        <f>VLOOKUP(B133,'FOLHA RESUMIDA'!C:D,2,0)</f>
        <v>ELCY SILVA DE ARAUJO</v>
      </c>
    </row>
    <row r="134" spans="1:9">
      <c r="A134" s="113">
        <v>1</v>
      </c>
      <c r="B134" s="113">
        <v>2274</v>
      </c>
      <c r="C134" s="111" t="s">
        <v>124</v>
      </c>
      <c r="D134" s="115">
        <v>16784.88</v>
      </c>
      <c r="E134" s="43">
        <f t="shared" ref="E134:E197" si="4">D134-H134</f>
        <v>5147.7200000000012</v>
      </c>
      <c r="F134" s="73">
        <f>IFERROR(VLOOKUP(B134,Plan1!B:D,3,0),"0,00")</f>
        <v>5706.86</v>
      </c>
      <c r="G134" s="121">
        <v>5930.3</v>
      </c>
      <c r="H134" s="43">
        <f t="shared" ref="H134:H197" si="5">F134+G134</f>
        <v>11637.16</v>
      </c>
      <c r="I134" s="24" t="str">
        <f>VLOOKUP(B134,'FOLHA RESUMIDA'!C:D,2,0)</f>
        <v>DJALMA LIMA DE OLIVEIRA DANTAS</v>
      </c>
    </row>
    <row r="135" spans="1:9">
      <c r="A135" s="113">
        <v>1</v>
      </c>
      <c r="B135" s="113">
        <v>2280</v>
      </c>
      <c r="C135" s="111" t="s">
        <v>125</v>
      </c>
      <c r="D135" s="115">
        <v>3181.83</v>
      </c>
      <c r="E135" s="43">
        <f t="shared" si="4"/>
        <v>372.76000000000022</v>
      </c>
      <c r="F135" s="73">
        <f>IFERROR(VLOOKUP(B135,Plan1!B:D,3,0),"0,00")</f>
        <v>1081.82</v>
      </c>
      <c r="G135" s="121">
        <v>1727.25</v>
      </c>
      <c r="H135" s="43">
        <f t="shared" si="5"/>
        <v>2809.0699999999997</v>
      </c>
      <c r="I135" s="24" t="str">
        <f>VLOOKUP(B135,'FOLHA RESUMIDA'!C:D,2,0)</f>
        <v>JACQUELINE CESAR DE GUSMAO</v>
      </c>
    </row>
    <row r="136" spans="1:9">
      <c r="A136" s="113">
        <v>1</v>
      </c>
      <c r="B136" s="113">
        <v>2291</v>
      </c>
      <c r="C136" s="111" t="s">
        <v>126</v>
      </c>
      <c r="D136" s="115">
        <v>4405.6099999999997</v>
      </c>
      <c r="E136" s="43">
        <f t="shared" si="4"/>
        <v>1644.2599999999993</v>
      </c>
      <c r="F136" s="73">
        <f>IFERROR(VLOOKUP(B136,Plan1!B:D,3,0),"0,00")</f>
        <v>1497.91</v>
      </c>
      <c r="G136" s="121">
        <v>1263.44</v>
      </c>
      <c r="H136" s="43">
        <f t="shared" si="5"/>
        <v>2761.3500000000004</v>
      </c>
      <c r="I136" s="24" t="str">
        <f>VLOOKUP(B136,'FOLHA RESUMIDA'!C:D,2,0)</f>
        <v>PAULO PEDROSA VICTOR NETO</v>
      </c>
    </row>
    <row r="137" spans="1:9">
      <c r="A137" s="113">
        <v>1</v>
      </c>
      <c r="B137" s="113">
        <v>2295</v>
      </c>
      <c r="C137" s="111" t="s">
        <v>127</v>
      </c>
      <c r="D137" s="115">
        <v>4405.6099999999997</v>
      </c>
      <c r="E137" s="43">
        <f t="shared" si="4"/>
        <v>707.26999999999953</v>
      </c>
      <c r="F137" s="73">
        <f>IFERROR(VLOOKUP(B137,Plan1!B:D,3,0),"0,00")</f>
        <v>1497.91</v>
      </c>
      <c r="G137" s="121">
        <v>2200.4299999999998</v>
      </c>
      <c r="H137" s="43">
        <f t="shared" si="5"/>
        <v>3698.34</v>
      </c>
      <c r="I137" s="24" t="str">
        <f>VLOOKUP(B137,'FOLHA RESUMIDA'!C:D,2,0)</f>
        <v>VINCENZO PAPARIELLO</v>
      </c>
    </row>
    <row r="138" spans="1:9">
      <c r="A138" s="113">
        <v>1</v>
      </c>
      <c r="B138" s="113">
        <v>2308</v>
      </c>
      <c r="C138" s="111" t="s">
        <v>128</v>
      </c>
      <c r="D138" s="115">
        <v>3181.83</v>
      </c>
      <c r="E138" s="43">
        <f t="shared" si="4"/>
        <v>1350.6100000000001</v>
      </c>
      <c r="F138" s="73">
        <f>IFERROR(VLOOKUP(B138,Plan1!B:D,3,0),"0,00")</f>
        <v>1081.82</v>
      </c>
      <c r="G138" s="121">
        <v>749.4</v>
      </c>
      <c r="H138" s="43">
        <f t="shared" si="5"/>
        <v>1831.2199999999998</v>
      </c>
      <c r="I138" s="24" t="str">
        <f>VLOOKUP(B138,'FOLHA RESUMIDA'!C:D,2,0)</f>
        <v>ADEILDO CARLOS DIAS BEZERRA</v>
      </c>
    </row>
    <row r="139" spans="1:9">
      <c r="A139" s="113">
        <v>1</v>
      </c>
      <c r="B139" s="113">
        <v>2330</v>
      </c>
      <c r="C139" s="111" t="s">
        <v>129</v>
      </c>
      <c r="D139" s="115">
        <v>6509.75</v>
      </c>
      <c r="E139" s="43">
        <f t="shared" si="4"/>
        <v>1491.3799999999992</v>
      </c>
      <c r="F139" s="73">
        <f>IFERROR(VLOOKUP(B139,Plan1!B:D,3,0),"0,00")</f>
        <v>2213.3200000000002</v>
      </c>
      <c r="G139" s="121">
        <v>2805.05</v>
      </c>
      <c r="H139" s="43">
        <f t="shared" si="5"/>
        <v>5018.3700000000008</v>
      </c>
      <c r="I139" s="24" t="str">
        <f>VLOOKUP(B139,'FOLHA RESUMIDA'!C:D,2,0)</f>
        <v>ERICK RENAN PEREIRA DE ACIOLI</v>
      </c>
    </row>
    <row r="140" spans="1:9">
      <c r="A140" s="113">
        <v>1</v>
      </c>
      <c r="B140" s="113">
        <v>2337</v>
      </c>
      <c r="C140" s="111" t="s">
        <v>130</v>
      </c>
      <c r="D140" s="115">
        <v>11249.14</v>
      </c>
      <c r="E140" s="43">
        <f t="shared" si="4"/>
        <v>6974.9699999999993</v>
      </c>
      <c r="F140" s="73">
        <f>IFERROR(VLOOKUP(B140,Plan1!B:D,3,0),"0,00")</f>
        <v>1765.25</v>
      </c>
      <c r="G140" s="121">
        <v>2508.92</v>
      </c>
      <c r="H140" s="43">
        <f t="shared" si="5"/>
        <v>4274.17</v>
      </c>
      <c r="I140" s="24" t="str">
        <f>VLOOKUP(B140,'FOLHA RESUMIDA'!C:D,2,0)</f>
        <v>FLAVIA PATRICIA M  MEDEIROS</v>
      </c>
    </row>
    <row r="141" spans="1:9">
      <c r="A141" s="113">
        <v>1</v>
      </c>
      <c r="B141" s="113">
        <v>2339</v>
      </c>
      <c r="C141" s="111" t="s">
        <v>131</v>
      </c>
      <c r="D141" s="115">
        <v>8594.1299999999992</v>
      </c>
      <c r="E141" s="43">
        <f t="shared" si="4"/>
        <v>2586.7199999999993</v>
      </c>
      <c r="F141" s="73">
        <f>IFERROR(VLOOKUP(B141,Plan1!B:D,3,0),"0,00")</f>
        <v>2922</v>
      </c>
      <c r="G141" s="121">
        <v>3085.41</v>
      </c>
      <c r="H141" s="43">
        <f t="shared" si="5"/>
        <v>6007.41</v>
      </c>
      <c r="I141" s="24" t="str">
        <f>VLOOKUP(B141,'FOLHA RESUMIDA'!C:D,2,0)</f>
        <v>DEBORAH BEZERRA MONTEIRO</v>
      </c>
    </row>
    <row r="142" spans="1:9">
      <c r="A142" s="113">
        <v>1</v>
      </c>
      <c r="B142" s="113">
        <v>2342</v>
      </c>
      <c r="C142" s="111" t="s">
        <v>132</v>
      </c>
      <c r="D142" s="115">
        <v>7504.86</v>
      </c>
      <c r="E142" s="43">
        <f t="shared" si="4"/>
        <v>3502.0199999999995</v>
      </c>
      <c r="F142" s="73">
        <f>IFERROR(VLOOKUP(B142,Plan1!B:D,3,0),"0,00")</f>
        <v>2551.65</v>
      </c>
      <c r="G142" s="121">
        <v>1451.19</v>
      </c>
      <c r="H142" s="43">
        <f t="shared" si="5"/>
        <v>4002.84</v>
      </c>
      <c r="I142" s="24" t="str">
        <f>VLOOKUP(B142,'FOLHA RESUMIDA'!C:D,2,0)</f>
        <v>MARCOS ANDRE CUNHA DE OLIVEIRA</v>
      </c>
    </row>
    <row r="143" spans="1:9">
      <c r="A143" s="113">
        <v>1</v>
      </c>
      <c r="B143" s="113">
        <v>2343</v>
      </c>
      <c r="C143" s="111" t="s">
        <v>133</v>
      </c>
      <c r="D143" s="115">
        <v>8594.1299999999992</v>
      </c>
      <c r="E143" s="43">
        <f t="shared" si="4"/>
        <v>2117.5199999999986</v>
      </c>
      <c r="F143" s="73">
        <f>IFERROR(VLOOKUP(B143,Plan1!B:D,3,0),"0,00")</f>
        <v>2922</v>
      </c>
      <c r="G143" s="121">
        <v>3554.61</v>
      </c>
      <c r="H143" s="43">
        <f t="shared" si="5"/>
        <v>6476.6100000000006</v>
      </c>
      <c r="I143" s="24" t="str">
        <f>VLOOKUP(B143,'FOLHA RESUMIDA'!C:D,2,0)</f>
        <v>SEVERINO GRANGEIRO JUNIOR</v>
      </c>
    </row>
    <row r="144" spans="1:9">
      <c r="A144" s="113">
        <v>1</v>
      </c>
      <c r="B144" s="113">
        <v>2344</v>
      </c>
      <c r="C144" s="111" t="s">
        <v>134</v>
      </c>
      <c r="D144" s="115">
        <v>6219.88</v>
      </c>
      <c r="E144" s="43">
        <f t="shared" si="4"/>
        <v>1359.7400000000007</v>
      </c>
      <c r="F144" s="73">
        <f>IFERROR(VLOOKUP(B144,Plan1!B:D,3,0),"0,00")</f>
        <v>1765.25</v>
      </c>
      <c r="G144" s="121">
        <v>3094.89</v>
      </c>
      <c r="H144" s="43">
        <f t="shared" si="5"/>
        <v>4860.1399999999994</v>
      </c>
      <c r="I144" s="24" t="str">
        <f>VLOOKUP(B144,'FOLHA RESUMIDA'!C:D,2,0)</f>
        <v>AMANDA TATIANE C  DE OLIVEIRA</v>
      </c>
    </row>
    <row r="145" spans="1:9">
      <c r="A145" s="113">
        <v>1</v>
      </c>
      <c r="B145" s="113">
        <v>2351</v>
      </c>
      <c r="C145" s="111" t="s">
        <v>135</v>
      </c>
      <c r="D145" s="115">
        <v>1487.05</v>
      </c>
      <c r="E145" s="43">
        <f t="shared" si="4"/>
        <v>1083.25</v>
      </c>
      <c r="F145" s="73">
        <f>IFERROR(VLOOKUP(B145,Plan1!B:D,3,0),"0,00")</f>
        <v>74.349999999999994</v>
      </c>
      <c r="G145" s="121">
        <v>329.45</v>
      </c>
      <c r="H145" s="43">
        <f t="shared" si="5"/>
        <v>403.79999999999995</v>
      </c>
      <c r="I145" s="24" t="str">
        <f>VLOOKUP(B145,'FOLHA RESUMIDA'!C:D,2,0)</f>
        <v>CLAUDIA SALVINA DE SANTANA</v>
      </c>
    </row>
    <row r="146" spans="1:9">
      <c r="A146" s="113">
        <v>1</v>
      </c>
      <c r="B146" s="113">
        <v>2363</v>
      </c>
      <c r="C146" s="111" t="s">
        <v>136</v>
      </c>
      <c r="D146" s="115">
        <v>2195.46</v>
      </c>
      <c r="E146" s="43">
        <f t="shared" si="4"/>
        <v>1053.58</v>
      </c>
      <c r="F146" s="73">
        <f>IFERROR(VLOOKUP(B146,Plan1!B:D,3,0),"0,00")</f>
        <v>614.55999999999995</v>
      </c>
      <c r="G146" s="121">
        <v>527.32000000000005</v>
      </c>
      <c r="H146" s="43">
        <f t="shared" si="5"/>
        <v>1141.8800000000001</v>
      </c>
      <c r="I146" s="24" t="str">
        <f>VLOOKUP(B146,'FOLHA RESUMIDA'!C:D,2,0)</f>
        <v>MIRIAM ALVES BASTOS DA SILVA</v>
      </c>
    </row>
    <row r="147" spans="1:9">
      <c r="A147" s="113">
        <v>1</v>
      </c>
      <c r="B147" s="113">
        <v>2367</v>
      </c>
      <c r="C147" s="111" t="s">
        <v>137</v>
      </c>
      <c r="D147" s="115">
        <v>1746.89</v>
      </c>
      <c r="E147" s="43">
        <f t="shared" si="4"/>
        <v>1164.06</v>
      </c>
      <c r="F147" s="73">
        <f>IFERROR(VLOOKUP(B147,Plan1!B:D,3,0),"0,00")</f>
        <v>582.83000000000004</v>
      </c>
      <c r="G147" s="121">
        <v>0</v>
      </c>
      <c r="H147" s="43">
        <f t="shared" si="5"/>
        <v>582.83000000000004</v>
      </c>
      <c r="I147" s="24" t="str">
        <f>VLOOKUP(B147,'FOLHA RESUMIDA'!C:D,2,0)</f>
        <v>PRISCILLA RODRIGUES P DA SILVA</v>
      </c>
    </row>
    <row r="148" spans="1:9">
      <c r="A148" s="113">
        <v>1</v>
      </c>
      <c r="B148" s="113">
        <v>2371</v>
      </c>
      <c r="C148" s="111" t="s">
        <v>138</v>
      </c>
      <c r="D148" s="115">
        <v>4565.7299999999996</v>
      </c>
      <c r="E148" s="43">
        <f t="shared" si="4"/>
        <v>3821.8599999999997</v>
      </c>
      <c r="F148" s="73">
        <f>IFERROR(VLOOKUP(B148,Plan1!B:D,3,0),"0,00")</f>
        <v>743.87</v>
      </c>
      <c r="G148" s="121">
        <v>0</v>
      </c>
      <c r="H148" s="43">
        <f t="shared" si="5"/>
        <v>743.87</v>
      </c>
      <c r="I148" s="24" t="str">
        <f>VLOOKUP(B148,'FOLHA RESUMIDA'!C:D,2,0)</f>
        <v>SUZELLE TRAJANO BENTO</v>
      </c>
    </row>
    <row r="149" spans="1:9">
      <c r="A149" s="113">
        <v>1</v>
      </c>
      <c r="B149" s="113">
        <v>2382</v>
      </c>
      <c r="C149" s="111" t="s">
        <v>139</v>
      </c>
      <c r="D149" s="115">
        <v>11849.7</v>
      </c>
      <c r="E149" s="43">
        <f t="shared" si="4"/>
        <v>3906.9300000000003</v>
      </c>
      <c r="F149" s="73">
        <f>IFERROR(VLOOKUP(B149,Plan1!B:D,3,0),"0,00")</f>
        <v>4028.9</v>
      </c>
      <c r="G149" s="121">
        <v>3913.87</v>
      </c>
      <c r="H149" s="43">
        <f t="shared" si="5"/>
        <v>7942.77</v>
      </c>
      <c r="I149" s="24" t="str">
        <f>VLOOKUP(B149,'FOLHA RESUMIDA'!C:D,2,0)</f>
        <v>AILA KARLA MOTA SANTANA</v>
      </c>
    </row>
    <row r="150" spans="1:9">
      <c r="A150" s="113">
        <v>1</v>
      </c>
      <c r="B150" s="113">
        <v>2384</v>
      </c>
      <c r="C150" s="111" t="s">
        <v>140</v>
      </c>
      <c r="D150" s="115">
        <v>2117.5500000000002</v>
      </c>
      <c r="E150" s="43">
        <f t="shared" si="4"/>
        <v>237.30999999999995</v>
      </c>
      <c r="F150" s="73">
        <f>IFERROR(VLOOKUP(B150,Plan1!B:D,3,0),"0,00")</f>
        <v>582.83000000000004</v>
      </c>
      <c r="G150" s="121">
        <v>1297.4100000000001</v>
      </c>
      <c r="H150" s="43">
        <f t="shared" si="5"/>
        <v>1880.2400000000002</v>
      </c>
      <c r="I150" s="24" t="str">
        <f>VLOOKUP(B150,'FOLHA RESUMIDA'!C:D,2,0)</f>
        <v>KATIA MIRANDA DE ARAUJO LOPES</v>
      </c>
    </row>
    <row r="151" spans="1:9">
      <c r="A151" s="113">
        <v>1</v>
      </c>
      <c r="B151" s="113">
        <v>2392</v>
      </c>
      <c r="C151" s="111" t="s">
        <v>141</v>
      </c>
      <c r="D151" s="115">
        <v>11040.5</v>
      </c>
      <c r="E151" s="43">
        <f t="shared" si="4"/>
        <v>9621.5</v>
      </c>
      <c r="F151" s="73" t="str">
        <f>IFERROR(VLOOKUP(B151,Plan1!B:D,3,0),"0,00")</f>
        <v>0,00</v>
      </c>
      <c r="G151" s="121">
        <v>1419</v>
      </c>
      <c r="H151" s="43">
        <f t="shared" si="5"/>
        <v>1419</v>
      </c>
      <c r="I151" s="24" t="str">
        <f>VLOOKUP(B151,'FOLHA RESUMIDA'!C:D,2,0)</f>
        <v>KLEYTON DA SILVA A PEREIRA</v>
      </c>
    </row>
    <row r="152" spans="1:9">
      <c r="A152" s="113">
        <v>1</v>
      </c>
      <c r="B152" s="113">
        <v>2406</v>
      </c>
      <c r="C152" s="111" t="s">
        <v>142</v>
      </c>
      <c r="D152" s="115">
        <v>1706.64</v>
      </c>
      <c r="E152" s="43">
        <f t="shared" si="4"/>
        <v>715.41000000000008</v>
      </c>
      <c r="F152" s="73">
        <f>IFERROR(VLOOKUP(B152,Plan1!B:D,3,0),"0,00")</f>
        <v>458.59</v>
      </c>
      <c r="G152" s="121">
        <v>532.64</v>
      </c>
      <c r="H152" s="43">
        <f t="shared" si="5"/>
        <v>991.23</v>
      </c>
      <c r="I152" s="24" t="str">
        <f>VLOOKUP(B152,'FOLHA RESUMIDA'!C:D,2,0)</f>
        <v>DEYSE MARIA DOS SANTOS SILVA</v>
      </c>
    </row>
    <row r="153" spans="1:9">
      <c r="A153" s="113">
        <v>1</v>
      </c>
      <c r="B153" s="113">
        <v>2414</v>
      </c>
      <c r="C153" s="111" t="s">
        <v>143</v>
      </c>
      <c r="D153" s="115">
        <v>1223.3900000000001</v>
      </c>
      <c r="E153" s="43">
        <f t="shared" si="4"/>
        <v>575.36000000000013</v>
      </c>
      <c r="F153" s="73">
        <f>IFERROR(VLOOKUP(B153,Plan1!B:D,3,0),"0,00")</f>
        <v>415.95</v>
      </c>
      <c r="G153" s="121">
        <v>232.08</v>
      </c>
      <c r="H153" s="43">
        <f t="shared" si="5"/>
        <v>648.03</v>
      </c>
      <c r="I153" s="24" t="str">
        <f>VLOOKUP(B153,'FOLHA RESUMIDA'!C:D,2,0)</f>
        <v>SILAS PINTO BEZERRA</v>
      </c>
    </row>
    <row r="154" spans="1:9">
      <c r="A154" s="113">
        <v>1</v>
      </c>
      <c r="B154" s="113">
        <v>2415</v>
      </c>
      <c r="C154" s="111" t="s">
        <v>144</v>
      </c>
      <c r="D154" s="115">
        <v>11889.32</v>
      </c>
      <c r="E154" s="43">
        <f t="shared" si="4"/>
        <v>3006.869999999999</v>
      </c>
      <c r="F154" s="73">
        <f>IFERROR(VLOOKUP(B154,Plan1!B:D,3,0),"0,00")</f>
        <v>4028.9</v>
      </c>
      <c r="G154" s="121">
        <v>4853.55</v>
      </c>
      <c r="H154" s="43">
        <f t="shared" si="5"/>
        <v>8882.4500000000007</v>
      </c>
      <c r="I154" s="24" t="str">
        <f>VLOOKUP(B154,'FOLHA RESUMIDA'!C:D,2,0)</f>
        <v>SILVIA RENATA QUEIROZ DE FARIA</v>
      </c>
    </row>
    <row r="155" spans="1:9">
      <c r="A155" s="113">
        <v>1</v>
      </c>
      <c r="B155" s="113">
        <v>2417</v>
      </c>
      <c r="C155" s="111" t="s">
        <v>145</v>
      </c>
      <c r="D155" s="115">
        <v>1487.05</v>
      </c>
      <c r="E155" s="43">
        <f t="shared" si="4"/>
        <v>457.34999999999991</v>
      </c>
      <c r="F155" s="73">
        <f>IFERROR(VLOOKUP(B155,Plan1!B:D,3,0),"0,00")</f>
        <v>505.6</v>
      </c>
      <c r="G155" s="121">
        <v>524.1</v>
      </c>
      <c r="H155" s="43">
        <f t="shared" si="5"/>
        <v>1029.7</v>
      </c>
      <c r="I155" s="24" t="str">
        <f>VLOOKUP(B155,'FOLHA RESUMIDA'!C:D,2,0)</f>
        <v>ZILDA FRUTUOSO DA SILVA</v>
      </c>
    </row>
    <row r="156" spans="1:9">
      <c r="A156" s="113">
        <v>1</v>
      </c>
      <c r="B156" s="113">
        <v>2420</v>
      </c>
      <c r="C156" s="111" t="s">
        <v>146</v>
      </c>
      <c r="D156" s="115">
        <v>12839.93</v>
      </c>
      <c r="E156" s="43">
        <f t="shared" si="4"/>
        <v>4895.99</v>
      </c>
      <c r="F156" s="73">
        <f>IFERROR(VLOOKUP(B156,Plan1!B:D,3,0),"0,00")</f>
        <v>4028.9</v>
      </c>
      <c r="G156" s="121">
        <v>3915.04</v>
      </c>
      <c r="H156" s="43">
        <f t="shared" si="5"/>
        <v>7943.9400000000005</v>
      </c>
      <c r="I156" s="24" t="str">
        <f>VLOOKUP(B156,'FOLHA RESUMIDA'!C:D,2,0)</f>
        <v>TEREZA RAQUEL F ALMEIDA</v>
      </c>
    </row>
    <row r="157" spans="1:9">
      <c r="A157" s="113">
        <v>1</v>
      </c>
      <c r="B157" s="113">
        <v>2421</v>
      </c>
      <c r="C157" s="111" t="s">
        <v>147</v>
      </c>
      <c r="D157" s="115">
        <v>6845.97</v>
      </c>
      <c r="E157" s="43">
        <f t="shared" si="4"/>
        <v>6415.01</v>
      </c>
      <c r="F157" s="73" t="str">
        <f>IFERROR(VLOOKUP(B157,Plan1!B:D,3,0),"0,00")</f>
        <v>0,00</v>
      </c>
      <c r="G157" s="121">
        <v>430.96</v>
      </c>
      <c r="H157" s="43">
        <f t="shared" si="5"/>
        <v>430.96</v>
      </c>
      <c r="I157" s="24" t="str">
        <f>VLOOKUP(B157,'FOLHA RESUMIDA'!C:D,2,0)</f>
        <v>ANA CLAUDIA NUNES DE MOURA</v>
      </c>
    </row>
    <row r="158" spans="1:9">
      <c r="A158" s="113">
        <v>1</v>
      </c>
      <c r="B158" s="113">
        <v>2437</v>
      </c>
      <c r="C158" s="111" t="s">
        <v>148</v>
      </c>
      <c r="D158" s="115">
        <v>1714.22</v>
      </c>
      <c r="E158" s="43">
        <f t="shared" si="4"/>
        <v>381.03999999999996</v>
      </c>
      <c r="F158" s="73">
        <f>IFERROR(VLOOKUP(B158,Plan1!B:D,3,0),"0,00")</f>
        <v>582.83000000000004</v>
      </c>
      <c r="G158" s="121">
        <v>750.35</v>
      </c>
      <c r="H158" s="43">
        <f t="shared" si="5"/>
        <v>1333.18</v>
      </c>
      <c r="I158" s="24" t="str">
        <f>VLOOKUP(B158,'FOLHA RESUMIDA'!C:D,2,0)</f>
        <v>CLAUDILENE DE LIMA</v>
      </c>
    </row>
    <row r="159" spans="1:9">
      <c r="A159" s="113">
        <v>1</v>
      </c>
      <c r="B159" s="113">
        <v>2440</v>
      </c>
      <c r="C159" s="111" t="s">
        <v>149</v>
      </c>
      <c r="D159" s="115">
        <v>2783.44</v>
      </c>
      <c r="E159" s="43">
        <f t="shared" si="4"/>
        <v>909.32000000000016</v>
      </c>
      <c r="F159" s="73">
        <f>IFERROR(VLOOKUP(B159,Plan1!B:D,3,0),"0,00")</f>
        <v>942.49</v>
      </c>
      <c r="G159" s="121">
        <v>931.63</v>
      </c>
      <c r="H159" s="43">
        <f t="shared" si="5"/>
        <v>1874.12</v>
      </c>
      <c r="I159" s="24" t="str">
        <f>VLOOKUP(B159,'FOLHA RESUMIDA'!C:D,2,0)</f>
        <v>ELIANE MOREIRA DE SOUZA</v>
      </c>
    </row>
    <row r="160" spans="1:9">
      <c r="A160" s="113">
        <v>1</v>
      </c>
      <c r="B160" s="113">
        <v>2443</v>
      </c>
      <c r="C160" s="111" t="s">
        <v>538</v>
      </c>
      <c r="D160" s="115">
        <v>1844.9</v>
      </c>
      <c r="E160" s="43">
        <f t="shared" si="4"/>
        <v>435.7800000000002</v>
      </c>
      <c r="F160" s="73">
        <f>IFERROR(VLOOKUP(B160,Plan1!B:D,3,0),"0,00")</f>
        <v>505.6</v>
      </c>
      <c r="G160" s="121">
        <v>903.52</v>
      </c>
      <c r="H160" s="43">
        <f t="shared" si="5"/>
        <v>1409.12</v>
      </c>
      <c r="I160" s="24" t="str">
        <f>VLOOKUP(B160,'FOLHA RESUMIDA'!C:D,2,0)</f>
        <v>GEYZA JANAINA FERREIRA L ALVES</v>
      </c>
    </row>
    <row r="161" spans="1:9">
      <c r="A161" s="113">
        <v>1</v>
      </c>
      <c r="B161" s="113">
        <v>2448</v>
      </c>
      <c r="C161" s="111" t="s">
        <v>150</v>
      </c>
      <c r="D161" s="115">
        <v>3850.92</v>
      </c>
      <c r="E161" s="43">
        <f t="shared" si="4"/>
        <v>1209.48</v>
      </c>
      <c r="F161" s="73">
        <f>IFERROR(VLOOKUP(B161,Plan1!B:D,3,0),"0,00")</f>
        <v>942.49</v>
      </c>
      <c r="G161" s="121">
        <v>1698.95</v>
      </c>
      <c r="H161" s="43">
        <f t="shared" si="5"/>
        <v>2641.44</v>
      </c>
      <c r="I161" s="24" t="str">
        <f>VLOOKUP(B161,'FOLHA RESUMIDA'!C:D,2,0)</f>
        <v>JULIO CESAR DA SILVA</v>
      </c>
    </row>
    <row r="162" spans="1:9">
      <c r="A162" s="113">
        <v>1</v>
      </c>
      <c r="B162" s="113">
        <v>2451</v>
      </c>
      <c r="C162" s="111" t="s">
        <v>151</v>
      </c>
      <c r="D162" s="115">
        <v>1982.51</v>
      </c>
      <c r="E162" s="43">
        <f t="shared" si="4"/>
        <v>224.01</v>
      </c>
      <c r="F162" s="73">
        <f>IFERROR(VLOOKUP(B162,Plan1!B:D,3,0),"0,00")</f>
        <v>944.59</v>
      </c>
      <c r="G162" s="121">
        <v>813.91</v>
      </c>
      <c r="H162" s="43">
        <f t="shared" si="5"/>
        <v>1758.5</v>
      </c>
      <c r="I162" s="24" t="str">
        <f>VLOOKUP(B162,'FOLHA RESUMIDA'!C:D,2,0)</f>
        <v>MANUELLA BOMFIM DA SILVA</v>
      </c>
    </row>
    <row r="163" spans="1:9">
      <c r="A163" s="113">
        <v>1</v>
      </c>
      <c r="B163" s="113">
        <v>2460</v>
      </c>
      <c r="C163" s="111" t="s">
        <v>152</v>
      </c>
      <c r="D163" s="115">
        <v>1901.37</v>
      </c>
      <c r="E163" s="43">
        <f t="shared" si="4"/>
        <v>628.30999999999995</v>
      </c>
      <c r="F163" s="73">
        <f>IFERROR(VLOOKUP(B163,Plan1!B:D,3,0),"0,00")</f>
        <v>505.6</v>
      </c>
      <c r="G163" s="121">
        <v>767.46</v>
      </c>
      <c r="H163" s="43">
        <f t="shared" si="5"/>
        <v>1273.06</v>
      </c>
      <c r="I163" s="24" t="str">
        <f>VLOOKUP(B163,'FOLHA RESUMIDA'!C:D,2,0)</f>
        <v>VIVIANE OLIMPIO DOS SANTOS</v>
      </c>
    </row>
    <row r="164" spans="1:9">
      <c r="A164" s="113">
        <v>1</v>
      </c>
      <c r="B164" s="113">
        <v>2468</v>
      </c>
      <c r="C164" s="111" t="s">
        <v>153</v>
      </c>
      <c r="D164" s="115">
        <v>7894.28</v>
      </c>
      <c r="E164" s="43">
        <f t="shared" si="4"/>
        <v>3825.9299999999994</v>
      </c>
      <c r="F164" s="73">
        <f>IFERROR(VLOOKUP(B164,Plan1!B:D,3,0),"0,00")</f>
        <v>2581.59</v>
      </c>
      <c r="G164" s="121">
        <v>1486.76</v>
      </c>
      <c r="H164" s="43">
        <f t="shared" si="5"/>
        <v>4068.3500000000004</v>
      </c>
      <c r="I164" s="24" t="str">
        <f>VLOOKUP(B164,'FOLHA RESUMIDA'!C:D,2,0)</f>
        <v>ANA GERTRUDES DE A F GUERRA</v>
      </c>
    </row>
    <row r="165" spans="1:9">
      <c r="A165" s="113">
        <v>1</v>
      </c>
      <c r="B165" s="113">
        <v>2474</v>
      </c>
      <c r="C165" s="111" t="s">
        <v>154</v>
      </c>
      <c r="D165" s="115">
        <v>12738.52</v>
      </c>
      <c r="E165" s="43">
        <f t="shared" si="4"/>
        <v>3760.8600000000006</v>
      </c>
      <c r="F165" s="73">
        <f>IFERROR(VLOOKUP(B165,Plan1!B:D,3,0),"0,00")</f>
        <v>4228.63</v>
      </c>
      <c r="G165" s="121">
        <v>4749.03</v>
      </c>
      <c r="H165" s="43">
        <f t="shared" si="5"/>
        <v>8977.66</v>
      </c>
      <c r="I165" s="24" t="str">
        <f>VLOOKUP(B165,'FOLHA RESUMIDA'!C:D,2,0)</f>
        <v>MARIA ROSEANE DOS A CLEMENTINO</v>
      </c>
    </row>
    <row r="166" spans="1:9">
      <c r="A166" s="113">
        <v>50</v>
      </c>
      <c r="B166" s="113">
        <v>2478</v>
      </c>
      <c r="C166" s="111" t="s">
        <v>446</v>
      </c>
      <c r="D166" s="115">
        <v>4626.9799999999996</v>
      </c>
      <c r="E166" s="43">
        <f t="shared" si="4"/>
        <v>935.72999999999956</v>
      </c>
      <c r="F166" s="73">
        <f>IFERROR(VLOOKUP(B166,Plan1!B:D,3,0),"0,00")</f>
        <v>1573.17</v>
      </c>
      <c r="G166" s="121">
        <v>2118.08</v>
      </c>
      <c r="H166" s="43">
        <f t="shared" si="5"/>
        <v>3691.25</v>
      </c>
      <c r="I166" s="24" t="str">
        <f>VLOOKUP(B166,'FOLHA RESUMIDA'!C:D,2,0)</f>
        <v>ROGERIO MOURA VIEIRA</v>
      </c>
    </row>
    <row r="167" spans="1:9">
      <c r="A167" s="113">
        <v>20</v>
      </c>
      <c r="B167" s="113">
        <v>2481</v>
      </c>
      <c r="C167" s="111" t="s">
        <v>419</v>
      </c>
      <c r="D167" s="115">
        <v>4626.9799999999996</v>
      </c>
      <c r="E167" s="43">
        <f t="shared" si="4"/>
        <v>1117.6499999999996</v>
      </c>
      <c r="F167" s="73">
        <f>IFERROR(VLOOKUP(B167,Plan1!B:D,3,0),"0,00")</f>
        <v>1573.17</v>
      </c>
      <c r="G167" s="121">
        <v>1936.16</v>
      </c>
      <c r="H167" s="43">
        <f t="shared" si="5"/>
        <v>3509.33</v>
      </c>
      <c r="I167" s="24" t="str">
        <f>VLOOKUP(B167,'FOLHA RESUMIDA'!C:D,2,0)</f>
        <v>RAFAELLA MICHELLE DE L MIRANDA</v>
      </c>
    </row>
    <row r="168" spans="1:9">
      <c r="A168" s="113">
        <v>39</v>
      </c>
      <c r="B168" s="113">
        <v>2484</v>
      </c>
      <c r="C168" s="111" t="s">
        <v>439</v>
      </c>
      <c r="D168" s="115">
        <v>4858.32</v>
      </c>
      <c r="E168" s="43">
        <f t="shared" si="4"/>
        <v>1480.9899999999998</v>
      </c>
      <c r="F168" s="73">
        <f>IFERROR(VLOOKUP(B168,Plan1!B:D,3,0),"0,00")</f>
        <v>1651.83</v>
      </c>
      <c r="G168" s="121">
        <v>1725.5</v>
      </c>
      <c r="H168" s="43">
        <f t="shared" si="5"/>
        <v>3377.33</v>
      </c>
      <c r="I168" s="24" t="str">
        <f>VLOOKUP(B168,'FOLHA RESUMIDA'!C:D,2,0)</f>
        <v>ARLEY ANDERSON TAVARES MOREIRA</v>
      </c>
    </row>
    <row r="169" spans="1:9">
      <c r="A169" s="113">
        <v>1</v>
      </c>
      <c r="B169" s="113">
        <v>2490</v>
      </c>
      <c r="C169" s="111" t="s">
        <v>155</v>
      </c>
      <c r="D169" s="115">
        <v>635.45000000000005</v>
      </c>
      <c r="E169" s="43">
        <f t="shared" si="4"/>
        <v>635.45000000000005</v>
      </c>
      <c r="F169" s="73" t="str">
        <f>IFERROR(VLOOKUP(B169,Plan1!B:D,3,0),"0,00")</f>
        <v>0,00</v>
      </c>
      <c r="G169" s="121">
        <v>0</v>
      </c>
      <c r="H169" s="43">
        <f t="shared" si="5"/>
        <v>0</v>
      </c>
      <c r="I169" s="24" t="str">
        <f>VLOOKUP(B169,'FOLHA RESUMIDA'!C:D,2,0)</f>
        <v>PAULO EDUARDO SANTOS FERREIRA</v>
      </c>
    </row>
    <row r="170" spans="1:9">
      <c r="A170" s="113">
        <v>1</v>
      </c>
      <c r="B170" s="113">
        <v>2493</v>
      </c>
      <c r="C170" s="111" t="s">
        <v>156</v>
      </c>
      <c r="D170" s="115">
        <v>4112.8999999999996</v>
      </c>
      <c r="E170" s="43">
        <f t="shared" si="4"/>
        <v>1475.6799999999994</v>
      </c>
      <c r="F170" s="73">
        <f>IFERROR(VLOOKUP(B170,Plan1!B:D,3,0),"0,00")</f>
        <v>1398.39</v>
      </c>
      <c r="G170" s="121">
        <v>1238.83</v>
      </c>
      <c r="H170" s="43">
        <f t="shared" si="5"/>
        <v>2637.2200000000003</v>
      </c>
      <c r="I170" s="24" t="str">
        <f>VLOOKUP(B170,'FOLHA RESUMIDA'!C:D,2,0)</f>
        <v>CRISTIANE R  DE O  GONCALVES</v>
      </c>
    </row>
    <row r="171" spans="1:9">
      <c r="A171" s="113">
        <v>1</v>
      </c>
      <c r="B171" s="113">
        <v>2498</v>
      </c>
      <c r="C171" s="111" t="s">
        <v>157</v>
      </c>
      <c r="D171" s="115">
        <v>2015.6</v>
      </c>
      <c r="E171" s="43">
        <f t="shared" si="4"/>
        <v>592.16999999999985</v>
      </c>
      <c r="F171" s="73">
        <f>IFERROR(VLOOKUP(B171,Plan1!B:D,3,0),"0,00")</f>
        <v>582.83000000000004</v>
      </c>
      <c r="G171" s="121">
        <v>840.6</v>
      </c>
      <c r="H171" s="43">
        <f t="shared" si="5"/>
        <v>1423.43</v>
      </c>
      <c r="I171" s="24" t="str">
        <f>VLOOKUP(B171,'FOLHA RESUMIDA'!C:D,2,0)</f>
        <v>TEREZINHA DE J  DE L  M  NETA</v>
      </c>
    </row>
    <row r="172" spans="1:9">
      <c r="A172" s="113">
        <v>1</v>
      </c>
      <c r="B172" s="113">
        <v>2502</v>
      </c>
      <c r="C172" s="111" t="s">
        <v>158</v>
      </c>
      <c r="D172" s="115">
        <v>1714.22</v>
      </c>
      <c r="E172" s="43">
        <f t="shared" si="4"/>
        <v>692.72</v>
      </c>
      <c r="F172" s="73">
        <f>IFERROR(VLOOKUP(B172,Plan1!B:D,3,0),"0,00")</f>
        <v>582.83000000000004</v>
      </c>
      <c r="G172" s="121">
        <v>438.67</v>
      </c>
      <c r="H172" s="43">
        <f t="shared" si="5"/>
        <v>1021.5</v>
      </c>
      <c r="I172" s="24" t="str">
        <f>VLOOKUP(B172,'FOLHA RESUMIDA'!C:D,2,0)</f>
        <v>PAULO ROBERTO DA SILVA CUNHA</v>
      </c>
    </row>
    <row r="173" spans="1:9">
      <c r="A173" s="113">
        <v>1</v>
      </c>
      <c r="B173" s="113">
        <v>2503</v>
      </c>
      <c r="C173" s="111" t="s">
        <v>159</v>
      </c>
      <c r="D173" s="115">
        <v>4626.9799999999996</v>
      </c>
      <c r="E173" s="43">
        <f t="shared" si="4"/>
        <v>1247.8499999999995</v>
      </c>
      <c r="F173" s="73">
        <f>IFERROR(VLOOKUP(B173,Plan1!B:D,3,0),"0,00")</f>
        <v>1573.17</v>
      </c>
      <c r="G173" s="121">
        <v>1805.96</v>
      </c>
      <c r="H173" s="43">
        <f t="shared" si="5"/>
        <v>3379.13</v>
      </c>
      <c r="I173" s="24" t="str">
        <f>VLOOKUP(B173,'FOLHA RESUMIDA'!C:D,2,0)</f>
        <v>TACIZO LUIZ PEREIRA DA SILVA</v>
      </c>
    </row>
    <row r="174" spans="1:9">
      <c r="A174" s="113">
        <v>1</v>
      </c>
      <c r="B174" s="113">
        <v>2504</v>
      </c>
      <c r="C174" s="111" t="s">
        <v>160</v>
      </c>
      <c r="D174" s="115">
        <v>1468.53</v>
      </c>
      <c r="E174" s="43">
        <f t="shared" si="4"/>
        <v>806.3</v>
      </c>
      <c r="F174" s="73">
        <f>IFERROR(VLOOKUP(B174,Plan1!B:D,3,0),"0,00")</f>
        <v>499.3</v>
      </c>
      <c r="G174" s="121">
        <v>162.93</v>
      </c>
      <c r="H174" s="43">
        <f t="shared" si="5"/>
        <v>662.23</v>
      </c>
      <c r="I174" s="24" t="str">
        <f>VLOOKUP(B174,'FOLHA RESUMIDA'!C:D,2,0)</f>
        <v>RIVALDO GOMES DA SILVA</v>
      </c>
    </row>
    <row r="175" spans="1:9">
      <c r="A175" s="113">
        <v>1</v>
      </c>
      <c r="B175" s="113">
        <v>2506</v>
      </c>
      <c r="C175" s="111" t="s">
        <v>161</v>
      </c>
      <c r="D175" s="115">
        <v>1802.01</v>
      </c>
      <c r="E175" s="43">
        <f t="shared" si="4"/>
        <v>736.56999999999994</v>
      </c>
      <c r="F175" s="73">
        <f>IFERROR(VLOOKUP(B175,Plan1!B:D,3,0),"0,00")</f>
        <v>499.3</v>
      </c>
      <c r="G175" s="121">
        <v>566.14</v>
      </c>
      <c r="H175" s="43">
        <f t="shared" si="5"/>
        <v>1065.44</v>
      </c>
      <c r="I175" s="24" t="str">
        <f>VLOOKUP(B175,'FOLHA RESUMIDA'!C:D,2,0)</f>
        <v>IVETE ANTONIETA B  DE CARVALHO</v>
      </c>
    </row>
    <row r="176" spans="1:9">
      <c r="A176" s="113">
        <v>1</v>
      </c>
      <c r="B176" s="113">
        <v>2507</v>
      </c>
      <c r="C176" s="111" t="s">
        <v>162</v>
      </c>
      <c r="D176" s="115">
        <v>1468.53</v>
      </c>
      <c r="E176" s="43">
        <f t="shared" si="4"/>
        <v>332.03</v>
      </c>
      <c r="F176" s="73">
        <f>IFERROR(VLOOKUP(B176,Plan1!B:D,3,0),"0,00")</f>
        <v>499.3</v>
      </c>
      <c r="G176" s="121">
        <v>637.20000000000005</v>
      </c>
      <c r="H176" s="43">
        <f t="shared" si="5"/>
        <v>1136.5</v>
      </c>
      <c r="I176" s="24" t="str">
        <f>VLOOKUP(B176,'FOLHA RESUMIDA'!C:D,2,0)</f>
        <v>ANANIAS TEIXEIRA DE LIMA</v>
      </c>
    </row>
    <row r="177" spans="1:9">
      <c r="A177" s="113">
        <v>1</v>
      </c>
      <c r="B177" s="113">
        <v>2508</v>
      </c>
      <c r="C177" s="111" t="s">
        <v>163</v>
      </c>
      <c r="D177" s="115">
        <v>3181.83</v>
      </c>
      <c r="E177" s="43">
        <f t="shared" si="4"/>
        <v>929.65999999999985</v>
      </c>
      <c r="F177" s="73">
        <f>IFERROR(VLOOKUP(B177,Plan1!B:D,3,0),"0,00")</f>
        <v>1081.82</v>
      </c>
      <c r="G177" s="121">
        <v>1170.3499999999999</v>
      </c>
      <c r="H177" s="43">
        <f t="shared" si="5"/>
        <v>2252.17</v>
      </c>
      <c r="I177" s="24" t="str">
        <f>VLOOKUP(B177,'FOLHA RESUMIDA'!C:D,2,0)</f>
        <v>JOSE ALEXANDRE DE BARROS ALVES</v>
      </c>
    </row>
    <row r="178" spans="1:9">
      <c r="A178" s="113">
        <v>1</v>
      </c>
      <c r="B178" s="113">
        <v>2509</v>
      </c>
      <c r="C178" s="111" t="s">
        <v>164</v>
      </c>
      <c r="D178" s="115">
        <v>1468.53</v>
      </c>
      <c r="E178" s="43">
        <f t="shared" si="4"/>
        <v>1010.52</v>
      </c>
      <c r="F178" s="73">
        <f>IFERROR(VLOOKUP(B178,Plan1!B:D,3,0),"0,00")</f>
        <v>220.28</v>
      </c>
      <c r="G178" s="121">
        <v>237.73</v>
      </c>
      <c r="H178" s="43">
        <f t="shared" si="5"/>
        <v>458.01</v>
      </c>
      <c r="I178" s="24" t="str">
        <f>VLOOKUP(B178,'FOLHA RESUMIDA'!C:D,2,0)</f>
        <v>ALDEMIR NASCIMENTO DA SILVA</v>
      </c>
    </row>
    <row r="179" spans="1:9">
      <c r="A179" s="113">
        <v>1</v>
      </c>
      <c r="B179" s="113">
        <v>2512</v>
      </c>
      <c r="C179" s="111" t="s">
        <v>431</v>
      </c>
      <c r="D179" s="115">
        <v>4626.9799999999996</v>
      </c>
      <c r="E179" s="43">
        <f t="shared" si="4"/>
        <v>1142.5799999999995</v>
      </c>
      <c r="F179" s="73">
        <f>IFERROR(VLOOKUP(B179,Plan1!B:D,3,0),"0,00")</f>
        <v>1573.17</v>
      </c>
      <c r="G179" s="121">
        <v>1911.23</v>
      </c>
      <c r="H179" s="43">
        <f t="shared" si="5"/>
        <v>3484.4</v>
      </c>
      <c r="I179" s="24" t="str">
        <f>VLOOKUP(B179,'FOLHA RESUMIDA'!C:D,2,0)</f>
        <v>JOSENILDO JOSE TORRES</v>
      </c>
    </row>
    <row r="180" spans="1:9">
      <c r="A180" s="113">
        <v>1</v>
      </c>
      <c r="B180" s="113">
        <v>2514</v>
      </c>
      <c r="C180" s="111" t="s">
        <v>165</v>
      </c>
      <c r="D180" s="115">
        <v>2622.33</v>
      </c>
      <c r="E180" s="43">
        <f t="shared" si="4"/>
        <v>632.75</v>
      </c>
      <c r="F180" s="73">
        <f>IFERROR(VLOOKUP(B180,Plan1!B:D,3,0),"0,00")</f>
        <v>891.6</v>
      </c>
      <c r="G180" s="121">
        <v>1097.98</v>
      </c>
      <c r="H180" s="43">
        <f t="shared" si="5"/>
        <v>1989.58</v>
      </c>
      <c r="I180" s="24" t="str">
        <f>VLOOKUP(B180,'FOLHA RESUMIDA'!C:D,2,0)</f>
        <v>JULIANA CAVALCANTI DE SOUSA</v>
      </c>
    </row>
    <row r="181" spans="1:9">
      <c r="A181" s="113">
        <v>1</v>
      </c>
      <c r="B181" s="113">
        <v>2518</v>
      </c>
      <c r="C181" s="111" t="s">
        <v>430</v>
      </c>
      <c r="D181" s="115">
        <v>1799.95</v>
      </c>
      <c r="E181" s="43">
        <f t="shared" si="4"/>
        <v>145.80999999999995</v>
      </c>
      <c r="F181" s="73">
        <f>IFERROR(VLOOKUP(B181,Plan1!B:D,3,0),"0,00")</f>
        <v>611.98</v>
      </c>
      <c r="G181" s="121">
        <v>1042.1600000000001</v>
      </c>
      <c r="H181" s="43">
        <f t="shared" si="5"/>
        <v>1654.14</v>
      </c>
      <c r="I181" s="24" t="str">
        <f>VLOOKUP(B181,'FOLHA RESUMIDA'!C:D,2,0)</f>
        <v>ROSA MARIA BARROS VALOES</v>
      </c>
    </row>
    <row r="182" spans="1:9">
      <c r="A182" s="113">
        <v>1</v>
      </c>
      <c r="B182" s="113">
        <v>2520</v>
      </c>
      <c r="C182" s="111" t="s">
        <v>432</v>
      </c>
      <c r="D182" s="115">
        <v>1799.95</v>
      </c>
      <c r="E182" s="43">
        <f t="shared" si="4"/>
        <v>970.77</v>
      </c>
      <c r="F182" s="73">
        <f>IFERROR(VLOOKUP(B182,Plan1!B:D,3,0),"0,00")</f>
        <v>611.98</v>
      </c>
      <c r="G182" s="121">
        <v>217.2</v>
      </c>
      <c r="H182" s="43">
        <f t="shared" si="5"/>
        <v>829.18000000000006</v>
      </c>
      <c r="I182" s="24" t="str">
        <f>VLOOKUP(B182,'FOLHA RESUMIDA'!C:D,2,0)</f>
        <v>SELMA CRISTIANIA LIMA RORIZ</v>
      </c>
    </row>
    <row r="183" spans="1:9">
      <c r="A183" s="113">
        <v>39</v>
      </c>
      <c r="B183" s="113">
        <v>2523</v>
      </c>
      <c r="C183" s="111" t="s">
        <v>440</v>
      </c>
      <c r="D183" s="115">
        <v>1995.01</v>
      </c>
      <c r="E183" s="43">
        <f t="shared" si="4"/>
        <v>432.65000000000009</v>
      </c>
      <c r="F183" s="73">
        <f>IFERROR(VLOOKUP(B183,Plan1!B:D,3,0),"0,00")</f>
        <v>678.3</v>
      </c>
      <c r="G183" s="121">
        <v>884.06</v>
      </c>
      <c r="H183" s="43">
        <f t="shared" si="5"/>
        <v>1562.36</v>
      </c>
      <c r="I183" s="24" t="str">
        <f>VLOOKUP(B183,'FOLHA RESUMIDA'!C:D,2,0)</f>
        <v>JANISSON COELHO DE VASCONCELOS</v>
      </c>
    </row>
    <row r="184" spans="1:9">
      <c r="A184" s="113">
        <v>10</v>
      </c>
      <c r="B184" s="113">
        <v>2525</v>
      </c>
      <c r="C184" s="111" t="s">
        <v>395</v>
      </c>
      <c r="D184" s="115">
        <v>787.04</v>
      </c>
      <c r="E184" s="43">
        <f t="shared" si="4"/>
        <v>787.04</v>
      </c>
      <c r="F184" s="73" t="str">
        <f>IFERROR(VLOOKUP(B184,Plan1!B:D,3,0),"0,00")</f>
        <v>0,00</v>
      </c>
      <c r="G184" s="121">
        <v>0</v>
      </c>
      <c r="H184" s="43">
        <f t="shared" si="5"/>
        <v>0</v>
      </c>
      <c r="I184" s="24" t="str">
        <f>VLOOKUP(B184,'FOLHA RESUMIDA'!C:D,2,0)</f>
        <v>FABIANE TAVARES DE SOUZA</v>
      </c>
    </row>
    <row r="185" spans="1:9">
      <c r="A185" s="113">
        <v>1</v>
      </c>
      <c r="B185" s="113">
        <v>2526</v>
      </c>
      <c r="C185" s="111" t="s">
        <v>166</v>
      </c>
      <c r="D185" s="115">
        <v>2228.4899999999998</v>
      </c>
      <c r="E185" s="43">
        <f t="shared" si="4"/>
        <v>1010.9399999999996</v>
      </c>
      <c r="F185" s="73">
        <f>IFERROR(VLOOKUP(B185,Plan1!B:D,3,0),"0,00")</f>
        <v>757.69</v>
      </c>
      <c r="G185" s="121">
        <v>459.86</v>
      </c>
      <c r="H185" s="43">
        <f t="shared" si="5"/>
        <v>1217.5500000000002</v>
      </c>
      <c r="I185" s="24" t="str">
        <f>VLOOKUP(B185,'FOLHA RESUMIDA'!C:D,2,0)</f>
        <v>JARBAS FERREIRA DE LIMA JUNIOR</v>
      </c>
    </row>
    <row r="186" spans="1:9">
      <c r="A186" s="113">
        <v>1</v>
      </c>
      <c r="B186" s="113">
        <v>2530</v>
      </c>
      <c r="C186" s="111" t="s">
        <v>167</v>
      </c>
      <c r="D186" s="115">
        <v>1487.05</v>
      </c>
      <c r="E186" s="43">
        <f t="shared" si="4"/>
        <v>475.94999999999993</v>
      </c>
      <c r="F186" s="73">
        <f>IFERROR(VLOOKUP(B186,Plan1!B:D,3,0),"0,00")</f>
        <v>505.6</v>
      </c>
      <c r="G186" s="121">
        <v>505.5</v>
      </c>
      <c r="H186" s="43">
        <f t="shared" si="5"/>
        <v>1011.1</v>
      </c>
      <c r="I186" s="24" t="str">
        <f>VLOOKUP(B186,'FOLHA RESUMIDA'!C:D,2,0)</f>
        <v>ARLEILDA MENDES DA SILVA</v>
      </c>
    </row>
    <row r="187" spans="1:9">
      <c r="A187" s="113">
        <v>1</v>
      </c>
      <c r="B187" s="113">
        <v>2534</v>
      </c>
      <c r="C187" s="111" t="s">
        <v>168</v>
      </c>
      <c r="D187" s="115">
        <v>1652.28</v>
      </c>
      <c r="E187" s="43">
        <f t="shared" si="4"/>
        <v>1063.17</v>
      </c>
      <c r="F187" s="73">
        <f>IFERROR(VLOOKUP(B187,Plan1!B:D,3,0),"0,00")</f>
        <v>505.6</v>
      </c>
      <c r="G187" s="121">
        <v>83.51</v>
      </c>
      <c r="H187" s="43">
        <f t="shared" si="5"/>
        <v>589.11</v>
      </c>
      <c r="I187" s="24" t="str">
        <f>VLOOKUP(B187,'FOLHA RESUMIDA'!C:D,2,0)</f>
        <v>EMANUEL MESSIAS RIBEIRO COSTA</v>
      </c>
    </row>
    <row r="188" spans="1:9">
      <c r="A188" s="113">
        <v>1</v>
      </c>
      <c r="B188" s="113">
        <v>2539</v>
      </c>
      <c r="C188" s="111" t="s">
        <v>169</v>
      </c>
      <c r="D188" s="115">
        <v>2232.85</v>
      </c>
      <c r="E188" s="43">
        <f t="shared" si="4"/>
        <v>1599.6699999999998</v>
      </c>
      <c r="F188" s="73">
        <f>IFERROR(VLOOKUP(B188,Plan1!B:D,3,0),"0,00")</f>
        <v>395.94</v>
      </c>
      <c r="G188" s="121">
        <v>237.24</v>
      </c>
      <c r="H188" s="43">
        <f t="shared" si="5"/>
        <v>633.18000000000006</v>
      </c>
      <c r="I188" s="24" t="str">
        <f>VLOOKUP(B188,'FOLHA RESUMIDA'!C:D,2,0)</f>
        <v>JOSENILDA BEZERRA DA SILVA</v>
      </c>
    </row>
    <row r="189" spans="1:9">
      <c r="A189" s="113">
        <v>1</v>
      </c>
      <c r="B189" s="113">
        <v>2541</v>
      </c>
      <c r="C189" s="111" t="s">
        <v>170</v>
      </c>
      <c r="D189" s="115">
        <v>3800</v>
      </c>
      <c r="E189" s="43">
        <f t="shared" si="4"/>
        <v>1441.19</v>
      </c>
      <c r="F189" s="73">
        <f>IFERROR(VLOOKUP(B189,Plan1!B:D,3,0),"0,00")</f>
        <v>1140</v>
      </c>
      <c r="G189" s="121">
        <v>1218.81</v>
      </c>
      <c r="H189" s="43">
        <f t="shared" si="5"/>
        <v>2358.81</v>
      </c>
      <c r="I189" s="24" t="str">
        <f>VLOOKUP(B189,'FOLHA RESUMIDA'!C:D,2,0)</f>
        <v>MARCELA SALLES DA SILVA</v>
      </c>
    </row>
    <row r="190" spans="1:9">
      <c r="A190" s="113">
        <v>59</v>
      </c>
      <c r="B190" s="113">
        <v>2547</v>
      </c>
      <c r="C190" s="111" t="s">
        <v>459</v>
      </c>
      <c r="D190" s="115">
        <v>9265.51</v>
      </c>
      <c r="E190" s="43">
        <f t="shared" si="4"/>
        <v>9265.51</v>
      </c>
      <c r="F190" s="73" t="str">
        <f>IFERROR(VLOOKUP(B190,Plan1!B:D,3,0),"0,00")</f>
        <v>0,00</v>
      </c>
      <c r="G190" s="121">
        <v>0</v>
      </c>
      <c r="H190" s="43">
        <f t="shared" si="5"/>
        <v>0</v>
      </c>
      <c r="I190" s="24" t="str">
        <f>VLOOKUP(B190,'FOLHA RESUMIDA'!C:D,2,0)</f>
        <v>CYNTHIA RODRIGUES DE ALMEIDA</v>
      </c>
    </row>
    <row r="191" spans="1:9">
      <c r="A191" s="113">
        <v>1</v>
      </c>
      <c r="B191" s="113">
        <v>2548</v>
      </c>
      <c r="C191" s="111" t="s">
        <v>171</v>
      </c>
      <c r="D191" s="115">
        <v>3757.78</v>
      </c>
      <c r="E191" s="43">
        <f t="shared" si="4"/>
        <v>1266.9900000000002</v>
      </c>
      <c r="F191" s="73">
        <f>IFERROR(VLOOKUP(B191,Plan1!B:D,3,0),"0,00")</f>
        <v>1175.18</v>
      </c>
      <c r="G191" s="121">
        <v>1315.61</v>
      </c>
      <c r="H191" s="43">
        <f t="shared" si="5"/>
        <v>2490.79</v>
      </c>
      <c r="I191" s="24" t="str">
        <f>VLOOKUP(B191,'FOLHA RESUMIDA'!C:D,2,0)</f>
        <v>ELIANA PEREIRA SANTANA</v>
      </c>
    </row>
    <row r="192" spans="1:9">
      <c r="A192" s="113">
        <v>1</v>
      </c>
      <c r="B192" s="113">
        <v>2553</v>
      </c>
      <c r="C192" s="111" t="s">
        <v>172</v>
      </c>
      <c r="D192" s="115">
        <v>4414.28</v>
      </c>
      <c r="E192" s="43">
        <f t="shared" si="4"/>
        <v>987.09999999999945</v>
      </c>
      <c r="F192" s="73">
        <f>IFERROR(VLOOKUP(B192,Plan1!B:D,3,0),"0,00")</f>
        <v>1398.39</v>
      </c>
      <c r="G192" s="121">
        <v>2028.79</v>
      </c>
      <c r="H192" s="43">
        <f t="shared" si="5"/>
        <v>3427.1800000000003</v>
      </c>
      <c r="I192" s="24" t="str">
        <f>VLOOKUP(B192,'FOLHA RESUMIDA'!C:D,2,0)</f>
        <v>LIVIA DA SILVA LIMA</v>
      </c>
    </row>
    <row r="193" spans="1:9">
      <c r="A193" s="113">
        <v>1</v>
      </c>
      <c r="B193" s="113">
        <v>2559</v>
      </c>
      <c r="C193" s="111" t="s">
        <v>403</v>
      </c>
      <c r="D193" s="115">
        <v>1799.95</v>
      </c>
      <c r="E193" s="43">
        <f t="shared" si="4"/>
        <v>854.59</v>
      </c>
      <c r="F193" s="73">
        <f>IFERROR(VLOOKUP(B193,Plan1!B:D,3,0),"0,00")</f>
        <v>611.98</v>
      </c>
      <c r="G193" s="121">
        <v>333.38</v>
      </c>
      <c r="H193" s="43">
        <f t="shared" si="5"/>
        <v>945.36</v>
      </c>
      <c r="I193" s="24" t="str">
        <f>VLOOKUP(B193,'FOLHA RESUMIDA'!C:D,2,0)</f>
        <v>SANDRO DE MIRANDA SANTOS</v>
      </c>
    </row>
    <row r="194" spans="1:9">
      <c r="A194" s="113">
        <v>1</v>
      </c>
      <c r="B194" s="113">
        <v>2562</v>
      </c>
      <c r="C194" s="111" t="s">
        <v>421</v>
      </c>
      <c r="D194" s="115">
        <v>4626.9799999999996</v>
      </c>
      <c r="E194" s="43">
        <f t="shared" si="4"/>
        <v>2821.1199999999994</v>
      </c>
      <c r="F194" s="73">
        <f>IFERROR(VLOOKUP(B194,Plan1!B:D,3,0),"0,00")</f>
        <v>1573.17</v>
      </c>
      <c r="G194" s="121">
        <v>232.69</v>
      </c>
      <c r="H194" s="43">
        <f t="shared" si="5"/>
        <v>1805.8600000000001</v>
      </c>
      <c r="I194" s="24" t="str">
        <f>VLOOKUP(B194,'FOLHA RESUMIDA'!C:D,2,0)</f>
        <v>ERIKA MARQUES BEZERRA</v>
      </c>
    </row>
    <row r="195" spans="1:9">
      <c r="A195" s="113">
        <v>50</v>
      </c>
      <c r="B195" s="113">
        <v>2568</v>
      </c>
      <c r="C195" s="111" t="s">
        <v>458</v>
      </c>
      <c r="D195" s="115">
        <v>4626.9799999999996</v>
      </c>
      <c r="E195" s="43">
        <f t="shared" si="4"/>
        <v>2503.3099999999995</v>
      </c>
      <c r="F195" s="73">
        <f>IFERROR(VLOOKUP(B195,Plan1!B:D,3,0),"0,00")</f>
        <v>1573.17</v>
      </c>
      <c r="G195" s="121">
        <v>550.5</v>
      </c>
      <c r="H195" s="43">
        <f t="shared" si="5"/>
        <v>2123.67</v>
      </c>
      <c r="I195" s="24" t="str">
        <f>VLOOKUP(B195,'FOLHA RESUMIDA'!C:D,2,0)</f>
        <v>CATARINA DANIELLE DA S AMORIM</v>
      </c>
    </row>
    <row r="196" spans="1:9">
      <c r="A196" s="113">
        <v>1</v>
      </c>
      <c r="B196" s="113">
        <v>2574</v>
      </c>
      <c r="C196" s="111" t="s">
        <v>173</v>
      </c>
      <c r="D196" s="115">
        <v>5323.69</v>
      </c>
      <c r="E196" s="43">
        <f t="shared" si="4"/>
        <v>3109.2999999999997</v>
      </c>
      <c r="F196" s="73" t="str">
        <f>IFERROR(VLOOKUP(B196,Plan1!B:D,3,0),"0,00")</f>
        <v>0,00</v>
      </c>
      <c r="G196" s="121">
        <v>2214.39</v>
      </c>
      <c r="H196" s="43">
        <f t="shared" si="5"/>
        <v>2214.39</v>
      </c>
      <c r="I196" s="24" t="str">
        <f>VLOOKUP(B196,'FOLHA RESUMIDA'!C:D,2,0)</f>
        <v>ANDERSON SANTOS DE LIMA FARIAS</v>
      </c>
    </row>
    <row r="197" spans="1:9">
      <c r="A197" s="113">
        <v>1</v>
      </c>
      <c r="B197" s="113">
        <v>2577</v>
      </c>
      <c r="C197" s="111" t="s">
        <v>174</v>
      </c>
      <c r="D197" s="115">
        <v>2622.33</v>
      </c>
      <c r="E197" s="43">
        <f t="shared" si="4"/>
        <v>815.21</v>
      </c>
      <c r="F197" s="73">
        <f>IFERROR(VLOOKUP(B197,Plan1!B:D,3,0),"0,00")</f>
        <v>891.59</v>
      </c>
      <c r="G197" s="121">
        <v>915.53</v>
      </c>
      <c r="H197" s="43">
        <f t="shared" si="5"/>
        <v>1807.12</v>
      </c>
      <c r="I197" s="24" t="str">
        <f>VLOOKUP(B197,'FOLHA RESUMIDA'!C:D,2,0)</f>
        <v>CARLA CRISTINA OLIVEIRA MATOS</v>
      </c>
    </row>
    <row r="198" spans="1:9">
      <c r="A198" s="113">
        <v>1</v>
      </c>
      <c r="B198" s="113">
        <v>2584</v>
      </c>
      <c r="C198" s="111" t="s">
        <v>175</v>
      </c>
      <c r="D198" s="115">
        <v>1799.96</v>
      </c>
      <c r="E198" s="43">
        <f t="shared" ref="E198:E261" si="6">D198-H198</f>
        <v>379.76</v>
      </c>
      <c r="F198" s="73">
        <f>IFERROR(VLOOKUP(B198,Plan1!B:D,3,0),"0,00")</f>
        <v>611.99</v>
      </c>
      <c r="G198" s="121">
        <v>808.21</v>
      </c>
      <c r="H198" s="43">
        <f t="shared" ref="H198:H261" si="7">F198+G198</f>
        <v>1420.2</v>
      </c>
      <c r="I198" s="24" t="str">
        <f>VLOOKUP(B198,'FOLHA RESUMIDA'!C:D,2,0)</f>
        <v>HELIA MARIA ALEXANDRE DE SOUZA</v>
      </c>
    </row>
    <row r="199" spans="1:9">
      <c r="A199" s="113">
        <v>1</v>
      </c>
      <c r="B199" s="113">
        <v>2585</v>
      </c>
      <c r="C199" s="111" t="s">
        <v>176</v>
      </c>
      <c r="D199" s="115">
        <v>1799.95</v>
      </c>
      <c r="E199" s="43">
        <f t="shared" si="6"/>
        <v>543.71</v>
      </c>
      <c r="F199" s="73">
        <f>IFERROR(VLOOKUP(B199,Plan1!B:D,3,0),"0,00")</f>
        <v>611.98</v>
      </c>
      <c r="G199" s="121">
        <v>644.26</v>
      </c>
      <c r="H199" s="43">
        <f t="shared" si="7"/>
        <v>1256.24</v>
      </c>
      <c r="I199" s="24" t="str">
        <f>VLOOKUP(B199,'FOLHA RESUMIDA'!C:D,2,0)</f>
        <v>HELIO DO N BARBOZA JUNIOR</v>
      </c>
    </row>
    <row r="200" spans="1:9">
      <c r="A200" s="113">
        <v>1</v>
      </c>
      <c r="B200" s="113">
        <v>2586</v>
      </c>
      <c r="C200" s="111" t="s">
        <v>404</v>
      </c>
      <c r="D200" s="115">
        <v>2622.33</v>
      </c>
      <c r="E200" s="43">
        <f t="shared" si="6"/>
        <v>1203.73</v>
      </c>
      <c r="F200" s="73">
        <f>IFERROR(VLOOKUP(B200,Plan1!B:D,3,0),"0,00")</f>
        <v>891.59</v>
      </c>
      <c r="G200" s="121">
        <v>527.01</v>
      </c>
      <c r="H200" s="43">
        <f t="shared" si="7"/>
        <v>1418.6</v>
      </c>
      <c r="I200" s="24" t="str">
        <f>VLOOKUP(B200,'FOLHA RESUMIDA'!C:D,2,0)</f>
        <v>JAQUELINE P F DE OLIVEIRA</v>
      </c>
    </row>
    <row r="201" spans="1:9">
      <c r="A201" s="113">
        <v>1</v>
      </c>
      <c r="B201" s="113">
        <v>2588</v>
      </c>
      <c r="C201" s="111" t="s">
        <v>177</v>
      </c>
      <c r="D201" s="115">
        <v>4112.8999999999996</v>
      </c>
      <c r="E201" s="43">
        <f t="shared" si="6"/>
        <v>2082.4299999999994</v>
      </c>
      <c r="F201" s="73">
        <f>IFERROR(VLOOKUP(B201,Plan1!B:D,3,0),"0,00")</f>
        <v>1398.39</v>
      </c>
      <c r="G201" s="121">
        <v>632.08000000000004</v>
      </c>
      <c r="H201" s="43">
        <f t="shared" si="7"/>
        <v>2030.4700000000003</v>
      </c>
      <c r="I201" s="24" t="str">
        <f>VLOOKUP(B201,'FOLHA RESUMIDA'!C:D,2,0)</f>
        <v>JOSE NEVES DA SILVA JUNIOR</v>
      </c>
    </row>
    <row r="202" spans="1:9">
      <c r="A202" s="113">
        <v>1</v>
      </c>
      <c r="B202" s="113">
        <v>2596</v>
      </c>
      <c r="C202" s="111" t="s">
        <v>433</v>
      </c>
      <c r="D202" s="115">
        <v>2492.06</v>
      </c>
      <c r="E202" s="43">
        <f t="shared" si="6"/>
        <v>914.92000000000007</v>
      </c>
      <c r="F202" s="73">
        <f>IFERROR(VLOOKUP(B202,Plan1!B:D,3,0),"0,00")</f>
        <v>1142.0999999999999</v>
      </c>
      <c r="G202" s="121">
        <v>435.04</v>
      </c>
      <c r="H202" s="43">
        <f t="shared" si="7"/>
        <v>1577.1399999999999</v>
      </c>
      <c r="I202" s="24" t="str">
        <f>VLOOKUP(B202,'FOLHA RESUMIDA'!C:D,2,0)</f>
        <v>WELLIDA CRISTIANE DE M  GUERRA</v>
      </c>
    </row>
    <row r="203" spans="1:9">
      <c r="A203" s="113">
        <v>47</v>
      </c>
      <c r="B203" s="113">
        <v>2602</v>
      </c>
      <c r="C203" s="111" t="s">
        <v>441</v>
      </c>
      <c r="D203" s="115">
        <v>4626.9799999999996</v>
      </c>
      <c r="E203" s="43">
        <f t="shared" si="6"/>
        <v>812.91999999999962</v>
      </c>
      <c r="F203" s="73">
        <f>IFERROR(VLOOKUP(B203,Plan1!B:D,3,0),"0,00")</f>
        <v>1573.17</v>
      </c>
      <c r="G203" s="121">
        <v>2240.89</v>
      </c>
      <c r="H203" s="43">
        <f t="shared" si="7"/>
        <v>3814.06</v>
      </c>
      <c r="I203" s="24" t="str">
        <f>VLOOKUP(B203,'FOLHA RESUMIDA'!C:D,2,0)</f>
        <v>DIANA ATALECIA NEVES DE SA</v>
      </c>
    </row>
    <row r="204" spans="1:9">
      <c r="A204" s="113">
        <v>59</v>
      </c>
      <c r="B204" s="113">
        <v>2604</v>
      </c>
      <c r="C204" s="111" t="s">
        <v>460</v>
      </c>
      <c r="D204" s="115">
        <v>4626.9799999999996</v>
      </c>
      <c r="E204" s="43">
        <f t="shared" si="6"/>
        <v>1716.3299999999995</v>
      </c>
      <c r="F204" s="73">
        <f>IFERROR(VLOOKUP(B204,Plan1!B:D,3,0),"0,00")</f>
        <v>1573.17</v>
      </c>
      <c r="G204" s="121">
        <v>1337.48</v>
      </c>
      <c r="H204" s="43">
        <f t="shared" si="7"/>
        <v>2910.65</v>
      </c>
      <c r="I204" s="24" t="str">
        <f>VLOOKUP(B204,'FOLHA RESUMIDA'!C:D,2,0)</f>
        <v>JAMINE K  G  DA ROCHA MARTINS</v>
      </c>
    </row>
    <row r="205" spans="1:9">
      <c r="A205" s="113">
        <v>1</v>
      </c>
      <c r="B205" s="113">
        <v>2614</v>
      </c>
      <c r="C205" s="111" t="s">
        <v>178</v>
      </c>
      <c r="D205" s="115">
        <v>2867.81</v>
      </c>
      <c r="E205" s="43">
        <f t="shared" si="6"/>
        <v>1122.5299999999997</v>
      </c>
      <c r="F205" s="73">
        <f>IFERROR(VLOOKUP(B205,Plan1!B:D,3,0),"0,00")</f>
        <v>872.59</v>
      </c>
      <c r="G205" s="121">
        <v>872.69</v>
      </c>
      <c r="H205" s="43">
        <f t="shared" si="7"/>
        <v>1745.2800000000002</v>
      </c>
      <c r="I205" s="24" t="str">
        <f>VLOOKUP(B205,'FOLHA RESUMIDA'!C:D,2,0)</f>
        <v>EDVANIA GOMES DE SOUZA PONTES</v>
      </c>
    </row>
    <row r="206" spans="1:9">
      <c r="A206" s="113">
        <v>1</v>
      </c>
      <c r="B206" s="113">
        <v>2618</v>
      </c>
      <c r="C206" s="111" t="s">
        <v>179</v>
      </c>
      <c r="D206" s="115">
        <v>1487.05</v>
      </c>
      <c r="E206" s="43">
        <f t="shared" si="6"/>
        <v>212.24</v>
      </c>
      <c r="F206" s="73">
        <f>IFERROR(VLOOKUP(B206,Plan1!B:D,3,0),"0,00")</f>
        <v>505.6</v>
      </c>
      <c r="G206" s="121">
        <v>769.21</v>
      </c>
      <c r="H206" s="43">
        <f t="shared" si="7"/>
        <v>1274.81</v>
      </c>
      <c r="I206" s="24" t="str">
        <f>VLOOKUP(B206,'FOLHA RESUMIDA'!C:D,2,0)</f>
        <v>MARIA DA CONCEICAO O DOS SANTO</v>
      </c>
    </row>
    <row r="207" spans="1:9">
      <c r="A207" s="113">
        <v>1</v>
      </c>
      <c r="B207" s="113">
        <v>2623</v>
      </c>
      <c r="C207" s="111" t="s">
        <v>180</v>
      </c>
      <c r="D207" s="115">
        <v>1348.78</v>
      </c>
      <c r="E207" s="43">
        <f t="shared" si="6"/>
        <v>545.83999999999992</v>
      </c>
      <c r="F207" s="73">
        <f>IFERROR(VLOOKUP(B207,Plan1!B:D,3,0),"0,00")</f>
        <v>458.59</v>
      </c>
      <c r="G207" s="121">
        <v>344.35</v>
      </c>
      <c r="H207" s="43">
        <f t="shared" si="7"/>
        <v>802.94</v>
      </c>
      <c r="I207" s="24" t="str">
        <f>VLOOKUP(B207,'FOLHA RESUMIDA'!C:D,2,0)</f>
        <v>RUTH BARBOSA DE ARAUJO</v>
      </c>
    </row>
    <row r="208" spans="1:9">
      <c r="A208" s="113">
        <v>1</v>
      </c>
      <c r="B208" s="113">
        <v>2627</v>
      </c>
      <c r="C208" s="111" t="s">
        <v>397</v>
      </c>
      <c r="D208" s="115">
        <v>7309.1</v>
      </c>
      <c r="E208" s="43">
        <f t="shared" si="6"/>
        <v>1719.2000000000007</v>
      </c>
      <c r="F208" s="73">
        <f>IFERROR(VLOOKUP(B208,Plan1!B:D,3,0),"0,00")</f>
        <v>2359.58</v>
      </c>
      <c r="G208" s="121">
        <v>3230.32</v>
      </c>
      <c r="H208" s="43">
        <f t="shared" si="7"/>
        <v>5589.9</v>
      </c>
      <c r="I208" s="24" t="str">
        <f>VLOOKUP(B208,'FOLHA RESUMIDA'!C:D,2,0)</f>
        <v>LIBNI DE MEDEIROS MELO</v>
      </c>
    </row>
    <row r="209" spans="1:9">
      <c r="A209" s="113">
        <v>1</v>
      </c>
      <c r="B209" s="113">
        <v>2628</v>
      </c>
      <c r="C209" s="111" t="s">
        <v>181</v>
      </c>
      <c r="D209" s="115">
        <v>5279.95</v>
      </c>
      <c r="E209" s="43">
        <f t="shared" si="6"/>
        <v>1823.87</v>
      </c>
      <c r="F209" s="73">
        <f>IFERROR(VLOOKUP(B209,Plan1!B:D,3,0),"0,00")</f>
        <v>1795.18</v>
      </c>
      <c r="G209" s="121">
        <v>1660.9</v>
      </c>
      <c r="H209" s="43">
        <f t="shared" si="7"/>
        <v>3456.08</v>
      </c>
      <c r="I209" s="24" t="str">
        <f>VLOOKUP(B209,'FOLHA RESUMIDA'!C:D,2,0)</f>
        <v>ADELE GOMES DE SANTANA</v>
      </c>
    </row>
    <row r="210" spans="1:9">
      <c r="A210" s="113">
        <v>1</v>
      </c>
      <c r="B210" s="113">
        <v>2634</v>
      </c>
      <c r="C210" s="111" t="s">
        <v>434</v>
      </c>
      <c r="D210" s="115">
        <v>1799.95</v>
      </c>
      <c r="E210" s="43">
        <f t="shared" si="6"/>
        <v>374.08999999999992</v>
      </c>
      <c r="F210" s="73">
        <f>IFERROR(VLOOKUP(B210,Plan1!B:D,3,0),"0,00")</f>
        <v>611.98</v>
      </c>
      <c r="G210" s="121">
        <v>813.88</v>
      </c>
      <c r="H210" s="43">
        <f t="shared" si="7"/>
        <v>1425.8600000000001</v>
      </c>
      <c r="I210" s="24" t="str">
        <f>VLOOKUP(B210,'FOLHA RESUMIDA'!C:D,2,0)</f>
        <v>KATHYWSKY MELO PINHEIRO</v>
      </c>
    </row>
    <row r="211" spans="1:9">
      <c r="A211" s="113">
        <v>1</v>
      </c>
      <c r="B211" s="113">
        <v>2642</v>
      </c>
      <c r="C211" s="111" t="s">
        <v>182</v>
      </c>
      <c r="D211" s="115">
        <v>2969.34</v>
      </c>
      <c r="E211" s="43">
        <f t="shared" si="6"/>
        <v>935.84000000000015</v>
      </c>
      <c r="F211" s="73">
        <f>IFERROR(VLOOKUP(B211,Plan1!B:D,3,0),"0,00")</f>
        <v>1009.58</v>
      </c>
      <c r="G211" s="121">
        <v>1023.92</v>
      </c>
      <c r="H211" s="43">
        <f t="shared" si="7"/>
        <v>2033.5</v>
      </c>
      <c r="I211" s="24" t="str">
        <f>VLOOKUP(B211,'FOLHA RESUMIDA'!C:D,2,0)</f>
        <v>THAMIRYS CLAUDIA R  BATISTA</v>
      </c>
    </row>
    <row r="212" spans="1:9">
      <c r="A212" s="113">
        <v>48</v>
      </c>
      <c r="B212" s="113">
        <v>2644</v>
      </c>
      <c r="C212" s="111" t="s">
        <v>444</v>
      </c>
      <c r="D212" s="115">
        <v>4928.3599999999997</v>
      </c>
      <c r="E212" s="43">
        <f t="shared" si="6"/>
        <v>2784.8099999999995</v>
      </c>
      <c r="F212" s="73">
        <f>IFERROR(VLOOKUP(B212,Plan1!B:D,3,0),"0,00")</f>
        <v>1573.17</v>
      </c>
      <c r="G212" s="121">
        <v>570.38</v>
      </c>
      <c r="H212" s="43">
        <f t="shared" si="7"/>
        <v>2143.5500000000002</v>
      </c>
      <c r="I212" s="24" t="str">
        <f>VLOOKUP(B212,'FOLHA RESUMIDA'!C:D,2,0)</f>
        <v>FABRICIO MENEZES DE SOUSA MELO</v>
      </c>
    </row>
    <row r="213" spans="1:9">
      <c r="A213" s="113">
        <v>59</v>
      </c>
      <c r="B213" s="113">
        <v>2651</v>
      </c>
      <c r="C213" s="111" t="s">
        <v>445</v>
      </c>
      <c r="D213" s="115">
        <v>4928.3599999999997</v>
      </c>
      <c r="E213" s="43">
        <f t="shared" si="6"/>
        <v>1429.58</v>
      </c>
      <c r="F213" s="73">
        <f>IFERROR(VLOOKUP(B213,Plan1!B:D,3,0),"0,00")</f>
        <v>1573.17</v>
      </c>
      <c r="G213" s="121">
        <v>1925.61</v>
      </c>
      <c r="H213" s="43">
        <f t="shared" si="7"/>
        <v>3498.7799999999997</v>
      </c>
      <c r="I213" s="24" t="str">
        <f>VLOOKUP(B213,'FOLHA RESUMIDA'!C:D,2,0)</f>
        <v>PAULO ANDRE R DOS SANTOS</v>
      </c>
    </row>
    <row r="214" spans="1:9">
      <c r="A214" s="113">
        <v>1</v>
      </c>
      <c r="B214" s="113">
        <v>2656</v>
      </c>
      <c r="C214" s="111" t="s">
        <v>183</v>
      </c>
      <c r="D214" s="115">
        <v>2622.33</v>
      </c>
      <c r="E214" s="43">
        <f t="shared" si="6"/>
        <v>1180.54</v>
      </c>
      <c r="F214" s="73">
        <f>IFERROR(VLOOKUP(B214,Plan1!B:D,3,0),"0,00")</f>
        <v>891.59</v>
      </c>
      <c r="G214" s="121">
        <v>550.20000000000005</v>
      </c>
      <c r="H214" s="43">
        <f t="shared" si="7"/>
        <v>1441.79</v>
      </c>
      <c r="I214" s="24" t="str">
        <f>VLOOKUP(B214,'FOLHA RESUMIDA'!C:D,2,0)</f>
        <v>RAFAELLA ALVES DE ARAUJO SILVA</v>
      </c>
    </row>
    <row r="215" spans="1:9">
      <c r="A215" s="113">
        <v>1</v>
      </c>
      <c r="B215" s="113">
        <v>2659</v>
      </c>
      <c r="C215" s="111" t="s">
        <v>184</v>
      </c>
      <c r="D215" s="115">
        <v>4414.28</v>
      </c>
      <c r="E215" s="43">
        <f t="shared" si="6"/>
        <v>1883.4899999999998</v>
      </c>
      <c r="F215" s="73">
        <f>IFERROR(VLOOKUP(B215,Plan1!B:D,3,0),"0,00")</f>
        <v>1398.39</v>
      </c>
      <c r="G215" s="121">
        <v>1132.4000000000001</v>
      </c>
      <c r="H215" s="43">
        <f t="shared" si="7"/>
        <v>2530.79</v>
      </c>
      <c r="I215" s="24" t="str">
        <f>VLOOKUP(B215,'FOLHA RESUMIDA'!C:D,2,0)</f>
        <v>THIAGO SANTOS DE OLIVEIRA</v>
      </c>
    </row>
    <row r="216" spans="1:9">
      <c r="A216" s="113">
        <v>1</v>
      </c>
      <c r="B216" s="113">
        <v>2661</v>
      </c>
      <c r="C216" s="111" t="s">
        <v>185</v>
      </c>
      <c r="D216" s="115">
        <v>1551.21</v>
      </c>
      <c r="E216" s="43">
        <f t="shared" si="6"/>
        <v>668.44</v>
      </c>
      <c r="F216" s="73">
        <f>IFERROR(VLOOKUP(B216,Plan1!B:D,3,0),"0,00")</f>
        <v>481.51</v>
      </c>
      <c r="G216" s="121">
        <v>401.26</v>
      </c>
      <c r="H216" s="43">
        <f t="shared" si="7"/>
        <v>882.77</v>
      </c>
      <c r="I216" s="24" t="str">
        <f>VLOOKUP(B216,'FOLHA RESUMIDA'!C:D,2,0)</f>
        <v>IVALDA XAVIER DE CARVALHO</v>
      </c>
    </row>
    <row r="217" spans="1:9">
      <c r="A217" s="113">
        <v>1</v>
      </c>
      <c r="B217" s="113">
        <v>2664</v>
      </c>
      <c r="C217" s="111" t="s">
        <v>186</v>
      </c>
      <c r="D217" s="115">
        <v>7504.86</v>
      </c>
      <c r="E217" s="43">
        <f t="shared" si="6"/>
        <v>2895.96</v>
      </c>
      <c r="F217" s="73">
        <f>IFERROR(VLOOKUP(B217,Plan1!B:D,3,0),"0,00")</f>
        <v>2551.65</v>
      </c>
      <c r="G217" s="121">
        <v>2057.25</v>
      </c>
      <c r="H217" s="43">
        <f t="shared" si="7"/>
        <v>4608.8999999999996</v>
      </c>
      <c r="I217" s="24" t="str">
        <f>VLOOKUP(B217,'FOLHA RESUMIDA'!C:D,2,0)</f>
        <v>BRUNO AIRES DOS SANTOS</v>
      </c>
    </row>
    <row r="218" spans="1:9">
      <c r="A218" s="113">
        <v>1</v>
      </c>
      <c r="B218" s="113">
        <v>2665</v>
      </c>
      <c r="C218" s="111" t="s">
        <v>187</v>
      </c>
      <c r="D218" s="115">
        <v>3432.96</v>
      </c>
      <c r="E218" s="43">
        <f t="shared" si="6"/>
        <v>1557.24</v>
      </c>
      <c r="F218" s="73">
        <f>IFERROR(VLOOKUP(B218,Plan1!B:D,3,0),"0,00")</f>
        <v>891.59</v>
      </c>
      <c r="G218" s="121">
        <v>984.13</v>
      </c>
      <c r="H218" s="43">
        <f t="shared" si="7"/>
        <v>1875.72</v>
      </c>
      <c r="I218" s="24" t="str">
        <f>VLOOKUP(B218,'FOLHA RESUMIDA'!C:D,2,0)</f>
        <v>MARCELO BARLAVENTO DAS C SILVA</v>
      </c>
    </row>
    <row r="219" spans="1:9">
      <c r="A219" s="113">
        <v>1</v>
      </c>
      <c r="B219" s="113">
        <v>2666</v>
      </c>
      <c r="C219" s="111" t="s">
        <v>188</v>
      </c>
      <c r="D219" s="115">
        <v>4414.28</v>
      </c>
      <c r="E219" s="43">
        <f t="shared" si="6"/>
        <v>2005.3199999999997</v>
      </c>
      <c r="F219" s="73">
        <f>IFERROR(VLOOKUP(B219,Plan1!B:D,3,0),"0,00")</f>
        <v>1398.39</v>
      </c>
      <c r="G219" s="121">
        <v>1010.57</v>
      </c>
      <c r="H219" s="43">
        <f t="shared" si="7"/>
        <v>2408.96</v>
      </c>
      <c r="I219" s="24" t="str">
        <f>VLOOKUP(B219,'FOLHA RESUMIDA'!C:D,2,0)</f>
        <v>RODRIGO VASCONCELOS DINIZ</v>
      </c>
    </row>
    <row r="220" spans="1:9">
      <c r="A220" s="113">
        <v>1</v>
      </c>
      <c r="B220" s="113">
        <v>2668</v>
      </c>
      <c r="C220" s="111" t="s">
        <v>189</v>
      </c>
      <c r="D220" s="115">
        <v>1799.95</v>
      </c>
      <c r="E220" s="43">
        <f t="shared" si="6"/>
        <v>199.1400000000001</v>
      </c>
      <c r="F220" s="73">
        <f>IFERROR(VLOOKUP(B220,Plan1!B:D,3,0),"0,00")</f>
        <v>611.98</v>
      </c>
      <c r="G220" s="121">
        <v>988.83</v>
      </c>
      <c r="H220" s="43">
        <f t="shared" si="7"/>
        <v>1600.81</v>
      </c>
      <c r="I220" s="24" t="str">
        <f>VLOOKUP(B220,'FOLHA RESUMIDA'!C:D,2,0)</f>
        <v>CARLA BRANDAO DE C  FIGUEIREDO</v>
      </c>
    </row>
    <row r="221" spans="1:9">
      <c r="A221" s="113">
        <v>1</v>
      </c>
      <c r="B221" s="113">
        <v>2671</v>
      </c>
      <c r="C221" s="111" t="s">
        <v>190</v>
      </c>
      <c r="D221" s="115">
        <v>1543.52</v>
      </c>
      <c r="E221" s="43">
        <f t="shared" si="6"/>
        <v>137.88999999999987</v>
      </c>
      <c r="F221" s="73">
        <f>IFERROR(VLOOKUP(B221,Plan1!B:D,3,0),"0,00")</f>
        <v>505.6</v>
      </c>
      <c r="G221" s="121">
        <v>900.03</v>
      </c>
      <c r="H221" s="43">
        <f t="shared" si="7"/>
        <v>1405.63</v>
      </c>
      <c r="I221" s="24" t="str">
        <f>VLOOKUP(B221,'FOLHA RESUMIDA'!C:D,2,0)</f>
        <v>KATIA ADRIANA F D SILVA SOARES</v>
      </c>
    </row>
    <row r="222" spans="1:9">
      <c r="A222" s="113">
        <v>1</v>
      </c>
      <c r="B222" s="113">
        <v>2672</v>
      </c>
      <c r="C222" s="111" t="s">
        <v>191</v>
      </c>
      <c r="D222" s="115">
        <v>1834.03</v>
      </c>
      <c r="E222" s="43">
        <f t="shared" si="6"/>
        <v>415.5</v>
      </c>
      <c r="F222" s="73">
        <f>IFERROR(VLOOKUP(B222,Plan1!B:D,3,0),"0,00")</f>
        <v>481.52</v>
      </c>
      <c r="G222" s="121">
        <v>937.01</v>
      </c>
      <c r="H222" s="43">
        <f t="shared" si="7"/>
        <v>1418.53</v>
      </c>
      <c r="I222" s="24" t="str">
        <f>VLOOKUP(B222,'FOLHA RESUMIDA'!C:D,2,0)</f>
        <v>IVANISE VIANA ALBUQUERQUE</v>
      </c>
    </row>
    <row r="223" spans="1:9">
      <c r="A223" s="113">
        <v>1</v>
      </c>
      <c r="B223" s="113">
        <v>2675</v>
      </c>
      <c r="C223" s="111" t="s">
        <v>192</v>
      </c>
      <c r="D223" s="115">
        <v>1507.07</v>
      </c>
      <c r="E223" s="43">
        <f t="shared" si="6"/>
        <v>942.1099999999999</v>
      </c>
      <c r="F223" s="73">
        <f>IFERROR(VLOOKUP(B223,Plan1!B:D,3,0),"0,00")</f>
        <v>458.59</v>
      </c>
      <c r="G223" s="121">
        <v>106.37</v>
      </c>
      <c r="H223" s="43">
        <f t="shared" si="7"/>
        <v>564.96</v>
      </c>
      <c r="I223" s="24" t="str">
        <f>VLOOKUP(B223,'FOLHA RESUMIDA'!C:D,2,0)</f>
        <v>RUTE FERNANDES BORBA</v>
      </c>
    </row>
    <row r="224" spans="1:9">
      <c r="A224" s="113">
        <v>1</v>
      </c>
      <c r="B224" s="113">
        <v>2682</v>
      </c>
      <c r="C224" s="111" t="s">
        <v>193</v>
      </c>
      <c r="D224" s="115">
        <v>1799.96</v>
      </c>
      <c r="E224" s="43">
        <f t="shared" si="6"/>
        <v>1326.13</v>
      </c>
      <c r="F224" s="73">
        <f>IFERROR(VLOOKUP(B224,Plan1!B:D,3,0),"0,00")</f>
        <v>269.99</v>
      </c>
      <c r="G224" s="121">
        <v>203.84</v>
      </c>
      <c r="H224" s="43">
        <f t="shared" si="7"/>
        <v>473.83000000000004</v>
      </c>
      <c r="I224" s="24" t="str">
        <f>VLOOKUP(B224,'FOLHA RESUMIDA'!C:D,2,0)</f>
        <v>JENARIO LUCENA DA SILVA</v>
      </c>
    </row>
    <row r="225" spans="1:9">
      <c r="A225" s="113">
        <v>3</v>
      </c>
      <c r="B225" s="113">
        <v>2684</v>
      </c>
      <c r="C225" s="111" t="s">
        <v>407</v>
      </c>
      <c r="D225" s="115">
        <v>4928.3599999999997</v>
      </c>
      <c r="E225" s="43">
        <f t="shared" si="6"/>
        <v>2594.3999999999996</v>
      </c>
      <c r="F225" s="73">
        <f>IFERROR(VLOOKUP(B225,Plan1!B:D,3,0),"0,00")</f>
        <v>1573.17</v>
      </c>
      <c r="G225" s="121">
        <v>760.79</v>
      </c>
      <c r="H225" s="43">
        <f t="shared" si="7"/>
        <v>2333.96</v>
      </c>
      <c r="I225" s="24" t="str">
        <f>VLOOKUP(B225,'FOLHA RESUMIDA'!C:D,2,0)</f>
        <v>DULCE NARIELE ANHAIA LEMES</v>
      </c>
    </row>
    <row r="226" spans="1:9">
      <c r="A226" s="113">
        <v>1</v>
      </c>
      <c r="B226" s="113">
        <v>2687</v>
      </c>
      <c r="C226" s="111" t="s">
        <v>194</v>
      </c>
      <c r="D226" s="115">
        <v>3180.71</v>
      </c>
      <c r="E226" s="43">
        <f t="shared" si="6"/>
        <v>722.06999999999971</v>
      </c>
      <c r="F226" s="73">
        <f>IFERROR(VLOOKUP(B226,Plan1!B:D,3,0),"0,00")</f>
        <v>978.97</v>
      </c>
      <c r="G226" s="121">
        <v>1479.67</v>
      </c>
      <c r="H226" s="43">
        <f t="shared" si="7"/>
        <v>2458.6400000000003</v>
      </c>
      <c r="I226" s="24" t="str">
        <f>VLOOKUP(B226,'FOLHA RESUMIDA'!C:D,2,0)</f>
        <v>MONICA MARIA G R F DE OLIVEIRA</v>
      </c>
    </row>
    <row r="227" spans="1:9">
      <c r="A227" s="113">
        <v>1</v>
      </c>
      <c r="B227" s="113">
        <v>2689</v>
      </c>
      <c r="C227" s="111" t="s">
        <v>620</v>
      </c>
      <c r="D227" s="115">
        <v>238.91</v>
      </c>
      <c r="E227" s="43">
        <f t="shared" si="6"/>
        <v>238.91</v>
      </c>
      <c r="F227" s="73" t="str">
        <f>IFERROR(VLOOKUP(B227,Plan1!B:D,3,0),"0,00")</f>
        <v>0,00</v>
      </c>
      <c r="G227" s="121">
        <v>0</v>
      </c>
      <c r="H227" s="43">
        <f t="shared" si="7"/>
        <v>0</v>
      </c>
      <c r="I227" s="24" t="str">
        <f>VLOOKUP(B227,'FOLHA RESUMIDA'!C:D,2,0)</f>
        <v>ILMA DE ALBUQUERQUE PEREIRA</v>
      </c>
    </row>
    <row r="228" spans="1:9">
      <c r="A228" s="113">
        <v>1</v>
      </c>
      <c r="B228" s="113">
        <v>2697</v>
      </c>
      <c r="C228" s="111" t="s">
        <v>196</v>
      </c>
      <c r="D228" s="115">
        <v>1799.95</v>
      </c>
      <c r="E228" s="43">
        <f t="shared" si="6"/>
        <v>1523.69</v>
      </c>
      <c r="F228" s="73">
        <f>IFERROR(VLOOKUP(B228,Plan1!B:D,3,0),"0,00")</f>
        <v>269.99</v>
      </c>
      <c r="G228" s="121">
        <v>6.27</v>
      </c>
      <c r="H228" s="43">
        <f t="shared" si="7"/>
        <v>276.26</v>
      </c>
      <c r="I228" s="24" t="str">
        <f>VLOOKUP(B228,'FOLHA RESUMIDA'!C:D,2,0)</f>
        <v>ELIANA BEZERRA CARVALHO</v>
      </c>
    </row>
    <row r="229" spans="1:9">
      <c r="A229" s="113">
        <v>1</v>
      </c>
      <c r="B229" s="113">
        <v>2701</v>
      </c>
      <c r="C229" s="111" t="s">
        <v>197</v>
      </c>
      <c r="D229" s="115">
        <v>3180.71</v>
      </c>
      <c r="E229" s="43">
        <f t="shared" si="6"/>
        <v>1090.54</v>
      </c>
      <c r="F229" s="73">
        <f>IFERROR(VLOOKUP(B229,Plan1!B:D,3,0),"0,00")</f>
        <v>978.97</v>
      </c>
      <c r="G229" s="121">
        <v>1111.2</v>
      </c>
      <c r="H229" s="43">
        <f t="shared" si="7"/>
        <v>2090.17</v>
      </c>
      <c r="I229" s="24" t="str">
        <f>VLOOKUP(B229,'FOLHA RESUMIDA'!C:D,2,0)</f>
        <v>PETULLA DE MOURA E SILVA</v>
      </c>
    </row>
    <row r="230" spans="1:9">
      <c r="A230" s="113">
        <v>1</v>
      </c>
      <c r="B230" s="113">
        <v>2702</v>
      </c>
      <c r="C230" s="111" t="s">
        <v>435</v>
      </c>
      <c r="D230" s="115">
        <v>5141.09</v>
      </c>
      <c r="E230" s="43">
        <f t="shared" si="6"/>
        <v>3067.69</v>
      </c>
      <c r="F230" s="73">
        <f>IFERROR(VLOOKUP(B230,Plan1!B:D,3,0),"0,00")</f>
        <v>1573.17</v>
      </c>
      <c r="G230" s="121">
        <v>500.23</v>
      </c>
      <c r="H230" s="43">
        <f t="shared" si="7"/>
        <v>2073.4</v>
      </c>
      <c r="I230" s="24" t="str">
        <f>VLOOKUP(B230,'FOLHA RESUMIDA'!C:D,2,0)</f>
        <v>DANILO DAVI DA SILVA DIAS</v>
      </c>
    </row>
    <row r="231" spans="1:9">
      <c r="A231" s="113">
        <v>1</v>
      </c>
      <c r="B231" s="113">
        <v>2705</v>
      </c>
      <c r="C231" s="111" t="s">
        <v>436</v>
      </c>
      <c r="D231" s="115">
        <v>1799.95</v>
      </c>
      <c r="E231" s="43">
        <f t="shared" si="6"/>
        <v>417.17000000000007</v>
      </c>
      <c r="F231" s="73">
        <f>IFERROR(VLOOKUP(B231,Plan1!B:D,3,0),"0,00")</f>
        <v>611.98</v>
      </c>
      <c r="G231" s="121">
        <v>770.8</v>
      </c>
      <c r="H231" s="43">
        <f t="shared" si="7"/>
        <v>1382.78</v>
      </c>
      <c r="I231" s="24" t="str">
        <f>VLOOKUP(B231,'FOLHA RESUMIDA'!C:D,2,0)</f>
        <v>JOSINALDO OLIVEIRA DE ANDRADE</v>
      </c>
    </row>
    <row r="232" spans="1:9">
      <c r="A232" s="113">
        <v>50</v>
      </c>
      <c r="B232" s="113">
        <v>2706</v>
      </c>
      <c r="C232" s="111" t="s">
        <v>424</v>
      </c>
      <c r="D232" s="115">
        <v>4928.3599999999997</v>
      </c>
      <c r="E232" s="43">
        <f t="shared" si="6"/>
        <v>1269.3999999999996</v>
      </c>
      <c r="F232" s="73">
        <f>IFERROR(VLOOKUP(B232,Plan1!B:D,3,0),"0,00")</f>
        <v>1573.17</v>
      </c>
      <c r="G232" s="121">
        <v>2085.79</v>
      </c>
      <c r="H232" s="43">
        <f t="shared" si="7"/>
        <v>3658.96</v>
      </c>
      <c r="I232" s="24" t="str">
        <f>VLOOKUP(B232,'FOLHA RESUMIDA'!C:D,2,0)</f>
        <v>AMANDA FREITAS BASILIO</v>
      </c>
    </row>
    <row r="233" spans="1:9">
      <c r="A233" s="113">
        <v>1</v>
      </c>
      <c r="B233" s="113">
        <v>2707</v>
      </c>
      <c r="C233" s="111" t="s">
        <v>198</v>
      </c>
      <c r="D233" s="115">
        <v>3700.41</v>
      </c>
      <c r="E233" s="43">
        <f t="shared" si="6"/>
        <v>2121.66</v>
      </c>
      <c r="F233" s="73">
        <f>IFERROR(VLOOKUP(B233,Plan1!B:D,3,0),"0,00")</f>
        <v>891.59</v>
      </c>
      <c r="G233" s="121">
        <v>687.16</v>
      </c>
      <c r="H233" s="43">
        <f t="shared" si="7"/>
        <v>1578.75</v>
      </c>
      <c r="I233" s="24" t="str">
        <f>VLOOKUP(B233,'FOLHA RESUMIDA'!C:D,2,0)</f>
        <v>ROMARIO LUIZ DO NASCIMENTO</v>
      </c>
    </row>
    <row r="234" spans="1:9">
      <c r="A234" s="113">
        <v>1</v>
      </c>
      <c r="B234" s="113">
        <v>2709</v>
      </c>
      <c r="C234" s="111" t="s">
        <v>199</v>
      </c>
      <c r="D234" s="115">
        <v>4112.8999999999996</v>
      </c>
      <c r="E234" s="43">
        <f t="shared" si="6"/>
        <v>1644.7999999999993</v>
      </c>
      <c r="F234" s="73">
        <f>IFERROR(VLOOKUP(B234,Plan1!B:D,3,0),"0,00")</f>
        <v>1398.39</v>
      </c>
      <c r="G234" s="121">
        <v>1069.71</v>
      </c>
      <c r="H234" s="43">
        <f t="shared" si="7"/>
        <v>2468.1000000000004</v>
      </c>
      <c r="I234" s="24" t="str">
        <f>VLOOKUP(B234,'FOLHA RESUMIDA'!C:D,2,0)</f>
        <v>KATIA DA CONCEICAO DA SILVA</v>
      </c>
    </row>
    <row r="235" spans="1:9">
      <c r="A235" s="113">
        <v>1</v>
      </c>
      <c r="B235" s="113">
        <v>2710</v>
      </c>
      <c r="C235" s="111" t="s">
        <v>200</v>
      </c>
      <c r="D235" s="115">
        <v>3315.09</v>
      </c>
      <c r="E235" s="43">
        <f t="shared" si="6"/>
        <v>2659.69</v>
      </c>
      <c r="F235" s="73" t="str">
        <f>IFERROR(VLOOKUP(B235,Plan1!B:D,3,0),"0,00")</f>
        <v>0,00</v>
      </c>
      <c r="G235" s="121">
        <v>655.4</v>
      </c>
      <c r="H235" s="43">
        <f t="shared" si="7"/>
        <v>655.4</v>
      </c>
      <c r="I235" s="24" t="str">
        <f>VLOOKUP(B235,'FOLHA RESUMIDA'!C:D,2,0)</f>
        <v>PAULA FRASSINETTI S L BELIAN</v>
      </c>
    </row>
    <row r="236" spans="1:9">
      <c r="A236" s="113">
        <v>1</v>
      </c>
      <c r="B236" s="113">
        <v>2712</v>
      </c>
      <c r="C236" s="111" t="s">
        <v>201</v>
      </c>
      <c r="D236" s="115">
        <v>3759.01</v>
      </c>
      <c r="E236" s="43">
        <f t="shared" si="6"/>
        <v>1021.8400000000001</v>
      </c>
      <c r="F236" s="73">
        <f>IFERROR(VLOOKUP(B236,Plan1!B:D,3,0),"0,00")</f>
        <v>922.2</v>
      </c>
      <c r="G236" s="121">
        <v>1814.97</v>
      </c>
      <c r="H236" s="43">
        <f t="shared" si="7"/>
        <v>2737.17</v>
      </c>
      <c r="I236" s="24" t="str">
        <f>VLOOKUP(B236,'FOLHA RESUMIDA'!C:D,2,0)</f>
        <v>AUGUSTO CESAR N  A  DA SILVA</v>
      </c>
    </row>
    <row r="237" spans="1:9">
      <c r="A237" s="113">
        <v>1</v>
      </c>
      <c r="B237" s="113">
        <v>2717</v>
      </c>
      <c r="C237" s="111" t="s">
        <v>202</v>
      </c>
      <c r="D237" s="115">
        <v>11278.04</v>
      </c>
      <c r="E237" s="43">
        <f t="shared" si="6"/>
        <v>5832.0500000000011</v>
      </c>
      <c r="F237" s="73">
        <f>IFERROR(VLOOKUP(B237,Plan1!B:D,3,0),"0,00")</f>
        <v>2359.58</v>
      </c>
      <c r="G237" s="121">
        <v>3086.41</v>
      </c>
      <c r="H237" s="43">
        <f t="shared" si="7"/>
        <v>5445.99</v>
      </c>
      <c r="I237" s="24" t="str">
        <f>VLOOKUP(B237,'FOLHA RESUMIDA'!C:D,2,0)</f>
        <v>MARCIA ANDREA F SECUNDINO</v>
      </c>
    </row>
    <row r="238" spans="1:9">
      <c r="A238" s="113">
        <v>3</v>
      </c>
      <c r="B238" s="113">
        <v>2718</v>
      </c>
      <c r="C238" s="111" t="s">
        <v>425</v>
      </c>
      <c r="D238" s="115">
        <v>2296.39</v>
      </c>
      <c r="E238" s="43">
        <f t="shared" si="6"/>
        <v>387.66999999999985</v>
      </c>
      <c r="F238" s="73">
        <f>IFERROR(VLOOKUP(B238,Plan1!B:D,3,0),"0,00")</f>
        <v>678.3</v>
      </c>
      <c r="G238" s="121">
        <v>1230.42</v>
      </c>
      <c r="H238" s="43">
        <f t="shared" si="7"/>
        <v>1908.72</v>
      </c>
      <c r="I238" s="24" t="str">
        <f>VLOOKUP(B238,'FOLHA RESUMIDA'!C:D,2,0)</f>
        <v>PAULA SHEMILLY GALDINO SANTIAG</v>
      </c>
    </row>
    <row r="239" spans="1:9">
      <c r="A239" s="113">
        <v>1</v>
      </c>
      <c r="B239" s="113">
        <v>2719</v>
      </c>
      <c r="C239" s="111" t="s">
        <v>411</v>
      </c>
      <c r="D239" s="115">
        <v>2191.34</v>
      </c>
      <c r="E239" s="43">
        <f t="shared" si="6"/>
        <v>1234</v>
      </c>
      <c r="F239" s="73">
        <f>IFERROR(VLOOKUP(B239,Plan1!B:D,3,0),"0,00")</f>
        <v>642.59</v>
      </c>
      <c r="G239" s="121">
        <v>314.75</v>
      </c>
      <c r="H239" s="43">
        <f t="shared" si="7"/>
        <v>957.34</v>
      </c>
      <c r="I239" s="24" t="str">
        <f>VLOOKUP(B239,'FOLHA RESUMIDA'!C:D,2,0)</f>
        <v>DANIELLE MEDEIROS PONTES</v>
      </c>
    </row>
    <row r="240" spans="1:9">
      <c r="A240" s="113">
        <v>51</v>
      </c>
      <c r="B240" s="113">
        <v>2720</v>
      </c>
      <c r="C240" s="111" t="s">
        <v>437</v>
      </c>
      <c r="D240" s="115">
        <v>1799.96</v>
      </c>
      <c r="E240" s="43">
        <f t="shared" si="6"/>
        <v>563.95000000000005</v>
      </c>
      <c r="F240" s="73">
        <f>IFERROR(VLOOKUP(B240,Plan1!B:D,3,0),"0,00")</f>
        <v>611.99</v>
      </c>
      <c r="G240" s="121">
        <v>624.02</v>
      </c>
      <c r="H240" s="43">
        <f t="shared" si="7"/>
        <v>1236.01</v>
      </c>
      <c r="I240" s="24" t="str">
        <f>VLOOKUP(B240,'FOLHA RESUMIDA'!C:D,2,0)</f>
        <v>JONATAS BERNARDINO R  DA SILVA</v>
      </c>
    </row>
    <row r="241" spans="1:9">
      <c r="A241" s="113">
        <v>50</v>
      </c>
      <c r="B241" s="113">
        <v>2721</v>
      </c>
      <c r="C241" s="111" t="s">
        <v>447</v>
      </c>
      <c r="D241" s="115">
        <v>1995.01</v>
      </c>
      <c r="E241" s="43">
        <f t="shared" si="6"/>
        <v>334.04000000000019</v>
      </c>
      <c r="F241" s="73">
        <f>IFERROR(VLOOKUP(B241,Plan1!B:D,3,0),"0,00")</f>
        <v>678.3</v>
      </c>
      <c r="G241" s="121">
        <v>982.67</v>
      </c>
      <c r="H241" s="43">
        <f t="shared" si="7"/>
        <v>1660.9699999999998</v>
      </c>
      <c r="I241" s="24" t="str">
        <f>VLOOKUP(B241,'FOLHA RESUMIDA'!C:D,2,0)</f>
        <v>CLECIO JOSE DA SILVA</v>
      </c>
    </row>
    <row r="242" spans="1:9">
      <c r="A242" s="113">
        <v>1</v>
      </c>
      <c r="B242" s="113">
        <v>2726</v>
      </c>
      <c r="C242" s="111" t="s">
        <v>203</v>
      </c>
      <c r="D242" s="115">
        <v>3339.96</v>
      </c>
      <c r="E242" s="43">
        <f t="shared" si="6"/>
        <v>815.85000000000036</v>
      </c>
      <c r="F242" s="73">
        <f>IFERROR(VLOOKUP(B242,Plan1!B:D,3,0),"0,00")</f>
        <v>1135.5899999999999</v>
      </c>
      <c r="G242" s="121">
        <v>1388.52</v>
      </c>
      <c r="H242" s="43">
        <f t="shared" si="7"/>
        <v>2524.1099999999997</v>
      </c>
      <c r="I242" s="24" t="str">
        <f>VLOOKUP(B242,'FOLHA RESUMIDA'!C:D,2,0)</f>
        <v>MARIA GILVANEIDE SANTOS LIMA</v>
      </c>
    </row>
    <row r="243" spans="1:9">
      <c r="A243" s="113">
        <v>1</v>
      </c>
      <c r="B243" s="113">
        <v>2732</v>
      </c>
      <c r="C243" s="111" t="s">
        <v>204</v>
      </c>
      <c r="D243" s="115">
        <v>1799.95</v>
      </c>
      <c r="E243" s="43">
        <f t="shared" si="6"/>
        <v>285.5</v>
      </c>
      <c r="F243" s="73">
        <f>IFERROR(VLOOKUP(B243,Plan1!B:D,3,0),"0,00")</f>
        <v>611.98</v>
      </c>
      <c r="G243" s="121">
        <v>902.47</v>
      </c>
      <c r="H243" s="43">
        <f t="shared" si="7"/>
        <v>1514.45</v>
      </c>
      <c r="I243" s="24" t="str">
        <f>VLOOKUP(B243,'FOLHA RESUMIDA'!C:D,2,0)</f>
        <v>LILIANE DA SILVA SALVADOR</v>
      </c>
    </row>
    <row r="244" spans="1:9">
      <c r="A244" s="113">
        <v>47</v>
      </c>
      <c r="B244" s="113">
        <v>2736</v>
      </c>
      <c r="C244" s="111" t="s">
        <v>442</v>
      </c>
      <c r="D244" s="115">
        <v>1995.01</v>
      </c>
      <c r="E244" s="43">
        <f t="shared" si="6"/>
        <v>380.8599999999999</v>
      </c>
      <c r="F244" s="73">
        <f>IFERROR(VLOOKUP(B244,Plan1!B:D,3,0),"0,00")</f>
        <v>678.3</v>
      </c>
      <c r="G244" s="121">
        <v>935.85</v>
      </c>
      <c r="H244" s="43">
        <f t="shared" si="7"/>
        <v>1614.15</v>
      </c>
      <c r="I244" s="24" t="str">
        <f>VLOOKUP(B244,'FOLHA RESUMIDA'!C:D,2,0)</f>
        <v>LUCENILDO JOSE DA SILVA</v>
      </c>
    </row>
    <row r="245" spans="1:9">
      <c r="A245" s="113">
        <v>1</v>
      </c>
      <c r="B245" s="113">
        <v>2748</v>
      </c>
      <c r="C245" s="111" t="s">
        <v>205</v>
      </c>
      <c r="D245" s="115">
        <v>1348.78</v>
      </c>
      <c r="E245" s="43">
        <f t="shared" si="6"/>
        <v>325.86999999999989</v>
      </c>
      <c r="F245" s="73">
        <f>IFERROR(VLOOKUP(B245,Plan1!B:D,3,0),"0,00")</f>
        <v>458.59</v>
      </c>
      <c r="G245" s="121">
        <v>564.32000000000005</v>
      </c>
      <c r="H245" s="43">
        <f t="shared" si="7"/>
        <v>1022.9100000000001</v>
      </c>
      <c r="I245" s="24" t="str">
        <f>VLOOKUP(B245,'FOLHA RESUMIDA'!C:D,2,0)</f>
        <v>LEONINO CLEMENTE DA SILVA</v>
      </c>
    </row>
    <row r="246" spans="1:9">
      <c r="A246" s="113">
        <v>1</v>
      </c>
      <c r="B246" s="113">
        <v>2751</v>
      </c>
      <c r="C246" s="111" t="s">
        <v>206</v>
      </c>
      <c r="D246" s="115">
        <v>1639.5</v>
      </c>
      <c r="E246" s="43">
        <f t="shared" si="6"/>
        <v>768.80000000000007</v>
      </c>
      <c r="F246" s="73">
        <f>IFERROR(VLOOKUP(B246,Plan1!B:D,3,0),"0,00")</f>
        <v>557.42999999999995</v>
      </c>
      <c r="G246" s="121">
        <v>313.27</v>
      </c>
      <c r="H246" s="43">
        <f t="shared" si="7"/>
        <v>870.69999999999993</v>
      </c>
      <c r="I246" s="24" t="str">
        <f>VLOOKUP(B246,'FOLHA RESUMIDA'!C:D,2,0)</f>
        <v>DENNYS RYAN GUILHERME PEREIRA</v>
      </c>
    </row>
    <row r="247" spans="1:9">
      <c r="A247" s="113">
        <v>1</v>
      </c>
      <c r="B247" s="113">
        <v>2757</v>
      </c>
      <c r="C247" s="111" t="s">
        <v>207</v>
      </c>
      <c r="D247" s="115">
        <v>3164.06</v>
      </c>
      <c r="E247" s="43">
        <f t="shared" si="6"/>
        <v>2658.46</v>
      </c>
      <c r="F247" s="73">
        <f>IFERROR(VLOOKUP(B247,Plan1!B:D,3,0),"0,00")</f>
        <v>505.6</v>
      </c>
      <c r="G247" s="121">
        <v>0</v>
      </c>
      <c r="H247" s="43">
        <f t="shared" si="7"/>
        <v>505.6</v>
      </c>
      <c r="I247" s="24" t="str">
        <f>VLOOKUP(B247,'FOLHA RESUMIDA'!C:D,2,0)</f>
        <v>CLAUDIA REGINA NEVES DE MELO</v>
      </c>
    </row>
    <row r="248" spans="1:9">
      <c r="A248" s="113">
        <v>1</v>
      </c>
      <c r="B248" s="113">
        <v>2766</v>
      </c>
      <c r="C248" s="111" t="s">
        <v>208</v>
      </c>
      <c r="D248" s="115">
        <v>1714.22</v>
      </c>
      <c r="E248" s="43">
        <f t="shared" si="6"/>
        <v>798.28</v>
      </c>
      <c r="F248" s="73">
        <f>IFERROR(VLOOKUP(B248,Plan1!B:D,3,0),"0,00")</f>
        <v>582.83000000000004</v>
      </c>
      <c r="G248" s="121">
        <v>333.11</v>
      </c>
      <c r="H248" s="43">
        <f t="shared" si="7"/>
        <v>915.94</v>
      </c>
      <c r="I248" s="24" t="str">
        <f>VLOOKUP(B248,'FOLHA RESUMIDA'!C:D,2,0)</f>
        <v>EMANOEL VIEIRA LAURIA</v>
      </c>
    </row>
    <row r="249" spans="1:9">
      <c r="A249" s="113">
        <v>1</v>
      </c>
      <c r="B249" s="113">
        <v>2768</v>
      </c>
      <c r="C249" s="111" t="s">
        <v>209</v>
      </c>
      <c r="D249" s="115">
        <v>1543.52</v>
      </c>
      <c r="E249" s="43">
        <f t="shared" si="6"/>
        <v>369.77</v>
      </c>
      <c r="F249" s="73">
        <f>IFERROR(VLOOKUP(B249,Plan1!B:D,3,0),"0,00")</f>
        <v>505.6</v>
      </c>
      <c r="G249" s="121">
        <v>668.15</v>
      </c>
      <c r="H249" s="43">
        <f t="shared" si="7"/>
        <v>1173.75</v>
      </c>
      <c r="I249" s="24" t="str">
        <f>VLOOKUP(B249,'FOLHA RESUMIDA'!C:D,2,0)</f>
        <v>IZABEL LUIZA SOARES DE SOUZA</v>
      </c>
    </row>
    <row r="250" spans="1:9">
      <c r="A250" s="113">
        <v>1</v>
      </c>
      <c r="B250" s="113">
        <v>2770</v>
      </c>
      <c r="C250" s="111" t="s">
        <v>210</v>
      </c>
      <c r="D250" s="115">
        <v>1424.07</v>
      </c>
      <c r="E250" s="43">
        <f t="shared" si="6"/>
        <v>1008.1199999999999</v>
      </c>
      <c r="F250" s="73">
        <f>IFERROR(VLOOKUP(B250,Plan1!B:D,3,0),"0,00")</f>
        <v>415.95</v>
      </c>
      <c r="G250" s="121">
        <v>0</v>
      </c>
      <c r="H250" s="43">
        <f t="shared" si="7"/>
        <v>415.95</v>
      </c>
      <c r="I250" s="24" t="str">
        <f>VLOOKUP(B250,'FOLHA RESUMIDA'!C:D,2,0)</f>
        <v>JOSE PIMENTEL SILVA</v>
      </c>
    </row>
    <row r="251" spans="1:9">
      <c r="A251" s="113">
        <v>1</v>
      </c>
      <c r="B251" s="113">
        <v>2772</v>
      </c>
      <c r="C251" s="111" t="s">
        <v>426</v>
      </c>
      <c r="D251" s="115">
        <v>1799.95</v>
      </c>
      <c r="E251" s="43">
        <f t="shared" si="6"/>
        <v>260.77999999999997</v>
      </c>
      <c r="F251" s="73">
        <f>IFERROR(VLOOKUP(B251,Plan1!B:D,3,0),"0,00")</f>
        <v>611.98</v>
      </c>
      <c r="G251" s="121">
        <v>927.19</v>
      </c>
      <c r="H251" s="43">
        <f t="shared" si="7"/>
        <v>1539.17</v>
      </c>
      <c r="I251" s="24" t="str">
        <f>VLOOKUP(B251,'FOLHA RESUMIDA'!C:D,2,0)</f>
        <v>CARMEM ALUISIA LEITE DE ANDRAD</v>
      </c>
    </row>
    <row r="252" spans="1:9">
      <c r="A252" s="113">
        <v>1</v>
      </c>
      <c r="B252" s="113">
        <v>2773</v>
      </c>
      <c r="C252" s="111" t="s">
        <v>211</v>
      </c>
      <c r="D252" s="115">
        <v>1714.22</v>
      </c>
      <c r="E252" s="43">
        <f t="shared" si="6"/>
        <v>294.3599999999999</v>
      </c>
      <c r="F252" s="73">
        <f>IFERROR(VLOOKUP(B252,Plan1!B:D,3,0),"0,00")</f>
        <v>582.83000000000004</v>
      </c>
      <c r="G252" s="121">
        <v>837.03</v>
      </c>
      <c r="H252" s="43">
        <f t="shared" si="7"/>
        <v>1419.8600000000001</v>
      </c>
      <c r="I252" s="24" t="str">
        <f>VLOOKUP(B252,'FOLHA RESUMIDA'!C:D,2,0)</f>
        <v>WALDNER NERTAM F  DE ALENCAR</v>
      </c>
    </row>
    <row r="253" spans="1:9">
      <c r="A253" s="113">
        <v>1</v>
      </c>
      <c r="B253" s="113">
        <v>2775</v>
      </c>
      <c r="C253" s="111" t="s">
        <v>212</v>
      </c>
      <c r="D253" s="115">
        <v>3013.72</v>
      </c>
      <c r="E253" s="43">
        <f t="shared" si="6"/>
        <v>1799.3199999999997</v>
      </c>
      <c r="F253" s="73">
        <f>IFERROR(VLOOKUP(B253,Plan1!B:D,3,0),"0,00")</f>
        <v>542.47</v>
      </c>
      <c r="G253" s="121">
        <v>671.93</v>
      </c>
      <c r="H253" s="43">
        <f t="shared" si="7"/>
        <v>1214.4000000000001</v>
      </c>
      <c r="I253" s="24" t="str">
        <f>VLOOKUP(B253,'FOLHA RESUMIDA'!C:D,2,0)</f>
        <v>MARCELA FREITAS DA C SALLES</v>
      </c>
    </row>
    <row r="254" spans="1:9">
      <c r="A254" s="113">
        <v>1</v>
      </c>
      <c r="B254" s="113">
        <v>2779</v>
      </c>
      <c r="C254" s="111" t="s">
        <v>213</v>
      </c>
      <c r="D254" s="115">
        <v>3157.74</v>
      </c>
      <c r="E254" s="43">
        <f t="shared" si="6"/>
        <v>1462.56</v>
      </c>
      <c r="F254" s="73">
        <f>IFERROR(VLOOKUP(B254,Plan1!B:D,3,0),"0,00")</f>
        <v>837.04</v>
      </c>
      <c r="G254" s="121">
        <v>858.14</v>
      </c>
      <c r="H254" s="43">
        <f t="shared" si="7"/>
        <v>1695.1799999999998</v>
      </c>
      <c r="I254" s="24" t="str">
        <f>VLOOKUP(B254,'FOLHA RESUMIDA'!C:D,2,0)</f>
        <v>THAIS REGINA BORGES LOPES</v>
      </c>
    </row>
    <row r="255" spans="1:9">
      <c r="A255" s="113">
        <v>1</v>
      </c>
      <c r="B255" s="113">
        <v>2782</v>
      </c>
      <c r="C255" s="111" t="s">
        <v>214</v>
      </c>
      <c r="D255" s="115">
        <v>1348.78</v>
      </c>
      <c r="E255" s="43">
        <f t="shared" si="6"/>
        <v>192.8900000000001</v>
      </c>
      <c r="F255" s="73">
        <f>IFERROR(VLOOKUP(B255,Plan1!B:D,3,0),"0,00")</f>
        <v>458.59</v>
      </c>
      <c r="G255" s="121">
        <v>697.3</v>
      </c>
      <c r="H255" s="43">
        <f t="shared" si="7"/>
        <v>1155.8899999999999</v>
      </c>
      <c r="I255" s="24" t="str">
        <f>VLOOKUP(B255,'FOLHA RESUMIDA'!C:D,2,0)</f>
        <v>ELVIS ALVES DA COSTA</v>
      </c>
    </row>
    <row r="256" spans="1:9">
      <c r="A256" s="113">
        <v>1</v>
      </c>
      <c r="B256" s="113">
        <v>2784</v>
      </c>
      <c r="C256" s="111" t="s">
        <v>215</v>
      </c>
      <c r="D256" s="115">
        <v>1423.01</v>
      </c>
      <c r="E256" s="43">
        <f t="shared" si="6"/>
        <v>464.68000000000006</v>
      </c>
      <c r="F256" s="73">
        <f>IFERROR(VLOOKUP(B256,Plan1!B:D,3,0),"0,00")</f>
        <v>481.51</v>
      </c>
      <c r="G256" s="121">
        <v>476.82</v>
      </c>
      <c r="H256" s="43">
        <f t="shared" si="7"/>
        <v>958.32999999999993</v>
      </c>
      <c r="I256" s="24" t="str">
        <f>VLOOKUP(B256,'FOLHA RESUMIDA'!C:D,2,0)</f>
        <v>FERNANDO ALVES DO NASCIMENTO</v>
      </c>
    </row>
    <row r="257" spans="1:9">
      <c r="A257" s="113">
        <v>1</v>
      </c>
      <c r="B257" s="113">
        <v>2785</v>
      </c>
      <c r="C257" s="111" t="s">
        <v>216</v>
      </c>
      <c r="D257" s="115">
        <v>1461.73</v>
      </c>
      <c r="E257" s="43">
        <f t="shared" si="6"/>
        <v>677.82</v>
      </c>
      <c r="F257" s="73">
        <f>IFERROR(VLOOKUP(B257,Plan1!B:D,3,0),"0,00")</f>
        <v>458.59</v>
      </c>
      <c r="G257" s="121">
        <v>325.32</v>
      </c>
      <c r="H257" s="43">
        <f t="shared" si="7"/>
        <v>783.91</v>
      </c>
      <c r="I257" s="24" t="str">
        <f>VLOOKUP(B257,'FOLHA RESUMIDA'!C:D,2,0)</f>
        <v>JEANNE D ARC PEDROSA PESSOA</v>
      </c>
    </row>
    <row r="258" spans="1:9">
      <c r="A258" s="113">
        <v>1</v>
      </c>
      <c r="B258" s="113">
        <v>2788</v>
      </c>
      <c r="C258" s="111" t="s">
        <v>217</v>
      </c>
      <c r="D258" s="115">
        <v>1632.25</v>
      </c>
      <c r="E258" s="43">
        <f t="shared" si="6"/>
        <v>254.84999999999991</v>
      </c>
      <c r="F258" s="73">
        <f>IFERROR(VLOOKUP(B258,Plan1!B:D,3,0),"0,00")</f>
        <v>505.6</v>
      </c>
      <c r="G258" s="121">
        <v>871.8</v>
      </c>
      <c r="H258" s="43">
        <f t="shared" si="7"/>
        <v>1377.4</v>
      </c>
      <c r="I258" s="24" t="str">
        <f>VLOOKUP(B258,'FOLHA RESUMIDA'!C:D,2,0)</f>
        <v>ROSANIA EMIDIA PEREIRA</v>
      </c>
    </row>
    <row r="259" spans="1:9">
      <c r="A259" s="113">
        <v>1</v>
      </c>
      <c r="B259" s="113">
        <v>2790</v>
      </c>
      <c r="C259" s="111" t="s">
        <v>218</v>
      </c>
      <c r="D259" s="115">
        <v>2879.33</v>
      </c>
      <c r="E259" s="43">
        <f t="shared" si="6"/>
        <v>1517.62</v>
      </c>
      <c r="F259" s="73">
        <f>IFERROR(VLOOKUP(B259,Plan1!B:D,3,0),"0,00")</f>
        <v>978.97</v>
      </c>
      <c r="G259" s="121">
        <v>382.74</v>
      </c>
      <c r="H259" s="43">
        <f t="shared" si="7"/>
        <v>1361.71</v>
      </c>
      <c r="I259" s="24" t="str">
        <f>VLOOKUP(B259,'FOLHA RESUMIDA'!C:D,2,0)</f>
        <v>ROSANA DE FATIMA UCHOA  AREDE</v>
      </c>
    </row>
    <row r="260" spans="1:9">
      <c r="A260" s="113">
        <v>1</v>
      </c>
      <c r="B260" s="113">
        <v>2791</v>
      </c>
      <c r="C260" s="111" t="s">
        <v>219</v>
      </c>
      <c r="D260" s="115">
        <v>7504.86</v>
      </c>
      <c r="E260" s="43">
        <f t="shared" si="6"/>
        <v>1769.9700000000003</v>
      </c>
      <c r="F260" s="73">
        <f>IFERROR(VLOOKUP(B260,Plan1!B:D,3,0),"0,00")</f>
        <v>2551.65</v>
      </c>
      <c r="G260" s="121">
        <v>3183.24</v>
      </c>
      <c r="H260" s="43">
        <f t="shared" si="7"/>
        <v>5734.8899999999994</v>
      </c>
      <c r="I260" s="24" t="str">
        <f>VLOOKUP(B260,'FOLHA RESUMIDA'!C:D,2,0)</f>
        <v>JOSIMAR SILVA</v>
      </c>
    </row>
    <row r="261" spans="1:9">
      <c r="A261" s="113">
        <v>1</v>
      </c>
      <c r="B261" s="113">
        <v>2797</v>
      </c>
      <c r="C261" s="111" t="s">
        <v>220</v>
      </c>
      <c r="D261" s="115">
        <v>4380.09</v>
      </c>
      <c r="E261" s="43">
        <f t="shared" si="6"/>
        <v>2887.09</v>
      </c>
      <c r="F261" s="73">
        <f>IFERROR(VLOOKUP(B261,Plan1!B:D,3,0),"0,00")</f>
        <v>452.42</v>
      </c>
      <c r="G261" s="121">
        <v>1040.58</v>
      </c>
      <c r="H261" s="43">
        <f t="shared" si="7"/>
        <v>1493</v>
      </c>
      <c r="I261" s="24" t="str">
        <f>VLOOKUP(B261,'FOLHA RESUMIDA'!C:D,2,0)</f>
        <v>JULIANA SILVA CEDRIM</v>
      </c>
    </row>
    <row r="262" spans="1:9">
      <c r="A262" s="113">
        <v>1</v>
      </c>
      <c r="B262" s="113">
        <v>2798</v>
      </c>
      <c r="C262" s="111" t="s">
        <v>221</v>
      </c>
      <c r="D262" s="115">
        <v>4112.8999999999996</v>
      </c>
      <c r="E262" s="43">
        <f t="shared" ref="E262:E325" si="8">D262-H262</f>
        <v>1194.3499999999995</v>
      </c>
      <c r="F262" s="73">
        <f>IFERROR(VLOOKUP(B262,Plan1!B:D,3,0),"0,00")</f>
        <v>1398.39</v>
      </c>
      <c r="G262" s="121">
        <v>1520.16</v>
      </c>
      <c r="H262" s="43">
        <f t="shared" ref="H262:H325" si="9">F262+G262</f>
        <v>2918.55</v>
      </c>
      <c r="I262" s="24" t="str">
        <f>VLOOKUP(B262,'FOLHA RESUMIDA'!C:D,2,0)</f>
        <v>MARCO ANDRE ANTUNES CORREIA</v>
      </c>
    </row>
    <row r="263" spans="1:9">
      <c r="A263" s="113">
        <v>20</v>
      </c>
      <c r="B263" s="113">
        <v>2799</v>
      </c>
      <c r="C263" s="111" t="s">
        <v>420</v>
      </c>
      <c r="D263" s="115">
        <v>2296.39</v>
      </c>
      <c r="E263" s="43">
        <f t="shared" si="8"/>
        <v>565.79</v>
      </c>
      <c r="F263" s="73">
        <f>IFERROR(VLOOKUP(B263,Plan1!B:D,3,0),"0,00")</f>
        <v>678.3</v>
      </c>
      <c r="G263" s="121">
        <v>1052.3</v>
      </c>
      <c r="H263" s="43">
        <f t="shared" si="9"/>
        <v>1730.6</v>
      </c>
      <c r="I263" s="24" t="str">
        <f>VLOOKUP(B263,'FOLHA RESUMIDA'!C:D,2,0)</f>
        <v>ALYSSON FABIO O FLORENCIO</v>
      </c>
    </row>
    <row r="264" spans="1:9">
      <c r="A264" s="113">
        <v>1</v>
      </c>
      <c r="B264" s="113">
        <v>2801</v>
      </c>
      <c r="C264" s="111" t="s">
        <v>222</v>
      </c>
      <c r="D264" s="115">
        <v>5738.92</v>
      </c>
      <c r="E264" s="43">
        <f t="shared" si="8"/>
        <v>3647.21</v>
      </c>
      <c r="F264" s="73">
        <f>IFERROR(VLOOKUP(B264,Plan1!B:D,3,0),"0,00")</f>
        <v>1705.14</v>
      </c>
      <c r="G264" s="121">
        <v>386.57</v>
      </c>
      <c r="H264" s="43">
        <f t="shared" si="9"/>
        <v>2091.71</v>
      </c>
      <c r="I264" s="24" t="str">
        <f>VLOOKUP(B264,'FOLHA RESUMIDA'!C:D,2,0)</f>
        <v>VALERIA JALES DA SILVA</v>
      </c>
    </row>
    <row r="265" spans="1:9">
      <c r="A265" s="113">
        <v>1</v>
      </c>
      <c r="B265" s="113">
        <v>2806</v>
      </c>
      <c r="C265" s="111" t="s">
        <v>223</v>
      </c>
      <c r="D265" s="115">
        <v>4396.62</v>
      </c>
      <c r="E265" s="43">
        <f t="shared" si="8"/>
        <v>1987.65</v>
      </c>
      <c r="F265" s="73">
        <f>IFERROR(VLOOKUP(B265,Plan1!B:D,3,0),"0,00")</f>
        <v>1494.85</v>
      </c>
      <c r="G265" s="121">
        <v>914.12</v>
      </c>
      <c r="H265" s="43">
        <f t="shared" si="9"/>
        <v>2408.9699999999998</v>
      </c>
      <c r="I265" s="24" t="str">
        <f>VLOOKUP(B265,'FOLHA RESUMIDA'!C:D,2,0)</f>
        <v>ANA APARECIDA DE ANDRADE LIMA</v>
      </c>
    </row>
    <row r="266" spans="1:9">
      <c r="A266" s="113">
        <v>16</v>
      </c>
      <c r="B266" s="113">
        <v>2808</v>
      </c>
      <c r="C266" s="111" t="s">
        <v>427</v>
      </c>
      <c r="D266" s="115">
        <v>1889.96</v>
      </c>
      <c r="E266" s="43">
        <f t="shared" si="8"/>
        <v>609.73</v>
      </c>
      <c r="F266" s="73">
        <f>IFERROR(VLOOKUP(B266,Plan1!B:D,3,0),"0,00")</f>
        <v>642.59</v>
      </c>
      <c r="G266" s="121">
        <v>637.64</v>
      </c>
      <c r="H266" s="43">
        <f t="shared" si="9"/>
        <v>1280.23</v>
      </c>
      <c r="I266" s="24" t="str">
        <f>VLOOKUP(B266,'FOLHA RESUMIDA'!C:D,2,0)</f>
        <v>GABRIELA FERNANDA M  G  CEAN</v>
      </c>
    </row>
    <row r="267" spans="1:9">
      <c r="A267" s="113">
        <v>1</v>
      </c>
      <c r="B267" s="113">
        <v>2816</v>
      </c>
      <c r="C267" s="111" t="s">
        <v>224</v>
      </c>
      <c r="D267" s="115">
        <v>2636.5</v>
      </c>
      <c r="E267" s="43">
        <f t="shared" si="8"/>
        <v>1766.17</v>
      </c>
      <c r="F267" s="73">
        <f>IFERROR(VLOOKUP(B267,Plan1!B:D,3,0),"0,00")</f>
        <v>732.35</v>
      </c>
      <c r="G267" s="121">
        <v>137.97999999999999</v>
      </c>
      <c r="H267" s="43">
        <f t="shared" si="9"/>
        <v>870.33</v>
      </c>
      <c r="I267" s="24" t="str">
        <f>VLOOKUP(B267,'FOLHA RESUMIDA'!C:D,2,0)</f>
        <v>MIRIAM DA SILVA FONSECA</v>
      </c>
    </row>
    <row r="268" spans="1:9">
      <c r="A268" s="113">
        <v>1</v>
      </c>
      <c r="B268" s="113">
        <v>2819</v>
      </c>
      <c r="C268" s="111" t="s">
        <v>225</v>
      </c>
      <c r="D268" s="115">
        <v>1799.95</v>
      </c>
      <c r="E268" s="43">
        <f t="shared" si="8"/>
        <v>1063.28</v>
      </c>
      <c r="F268" s="73">
        <f>IFERROR(VLOOKUP(B268,Plan1!B:D,3,0),"0,00")</f>
        <v>611.98</v>
      </c>
      <c r="G268" s="121">
        <v>124.69</v>
      </c>
      <c r="H268" s="43">
        <f t="shared" si="9"/>
        <v>736.67000000000007</v>
      </c>
      <c r="I268" s="24" t="str">
        <f>VLOOKUP(B268,'FOLHA RESUMIDA'!C:D,2,0)</f>
        <v>RAFAEL LEITAO DE A  G DA SILVA</v>
      </c>
    </row>
    <row r="269" spans="1:9">
      <c r="A269" s="113">
        <v>1</v>
      </c>
      <c r="B269" s="113">
        <v>2820</v>
      </c>
      <c r="C269" s="111" t="s">
        <v>226</v>
      </c>
      <c r="D269" s="115">
        <v>5279.95</v>
      </c>
      <c r="E269" s="43">
        <f t="shared" si="8"/>
        <v>2070.16</v>
      </c>
      <c r="F269" s="73">
        <f>IFERROR(VLOOKUP(B269,Plan1!B:D,3,0),"0,00")</f>
        <v>1795.18</v>
      </c>
      <c r="G269" s="121">
        <v>1414.61</v>
      </c>
      <c r="H269" s="43">
        <f t="shared" si="9"/>
        <v>3209.79</v>
      </c>
      <c r="I269" s="24" t="str">
        <f>VLOOKUP(B269,'FOLHA RESUMIDA'!C:D,2,0)</f>
        <v>ROSIANE SANTOS BRITO</v>
      </c>
    </row>
    <row r="270" spans="1:9">
      <c r="A270" s="113">
        <v>25</v>
      </c>
      <c r="B270" s="113">
        <v>2821</v>
      </c>
      <c r="C270" s="111" t="s">
        <v>428</v>
      </c>
      <c r="D270" s="115">
        <v>4406.6499999999996</v>
      </c>
      <c r="E270" s="43">
        <f t="shared" si="8"/>
        <v>710.60999999999967</v>
      </c>
      <c r="F270" s="73">
        <f>IFERROR(VLOOKUP(B270,Plan1!B:D,3,0),"0,00")</f>
        <v>1498.26</v>
      </c>
      <c r="G270" s="121">
        <v>2197.7800000000002</v>
      </c>
      <c r="H270" s="43">
        <f t="shared" si="9"/>
        <v>3696.04</v>
      </c>
      <c r="I270" s="24" t="str">
        <f>VLOOKUP(B270,'FOLHA RESUMIDA'!C:D,2,0)</f>
        <v>HERBET CANDEIA MAIA</v>
      </c>
    </row>
    <row r="271" spans="1:9">
      <c r="A271" s="113">
        <v>1</v>
      </c>
      <c r="B271" s="113">
        <v>2823</v>
      </c>
      <c r="C271" s="111" t="s">
        <v>412</v>
      </c>
      <c r="D271" s="115">
        <v>1799.95</v>
      </c>
      <c r="E271" s="43">
        <f t="shared" si="8"/>
        <v>920.24</v>
      </c>
      <c r="F271" s="73">
        <f>IFERROR(VLOOKUP(B271,Plan1!B:D,3,0),"0,00")</f>
        <v>611.98</v>
      </c>
      <c r="G271" s="121">
        <v>267.73</v>
      </c>
      <c r="H271" s="43">
        <f t="shared" si="9"/>
        <v>879.71</v>
      </c>
      <c r="I271" s="24" t="str">
        <f>VLOOKUP(B271,'FOLHA RESUMIDA'!C:D,2,0)</f>
        <v>ADRIANA MARIA DA SILVA</v>
      </c>
    </row>
    <row r="272" spans="1:9">
      <c r="A272" s="113">
        <v>25</v>
      </c>
      <c r="B272" s="113">
        <v>2824</v>
      </c>
      <c r="C272" s="111" t="s">
        <v>467</v>
      </c>
      <c r="D272" s="115">
        <v>2021.59</v>
      </c>
      <c r="E272" s="43">
        <f t="shared" si="8"/>
        <v>2021.59</v>
      </c>
      <c r="F272" s="73" t="str">
        <f>IFERROR(VLOOKUP(B272,Plan1!B:D,3,0),"0,00")</f>
        <v>0,00</v>
      </c>
      <c r="G272" s="121">
        <v>0</v>
      </c>
      <c r="H272" s="43">
        <f t="shared" si="9"/>
        <v>0</v>
      </c>
      <c r="I272" s="24" t="str">
        <f>VLOOKUP(B272,'FOLHA RESUMIDA'!C:D,2,0)</f>
        <v>ANA PAULA BARBOSA CAVALCANTI</v>
      </c>
    </row>
    <row r="273" spans="1:9">
      <c r="A273" s="113">
        <v>1</v>
      </c>
      <c r="B273" s="113">
        <v>2827</v>
      </c>
      <c r="C273" s="111" t="s">
        <v>438</v>
      </c>
      <c r="D273" s="115">
        <v>1799.95</v>
      </c>
      <c r="E273" s="43">
        <f t="shared" si="8"/>
        <v>761.42000000000007</v>
      </c>
      <c r="F273" s="73">
        <f>IFERROR(VLOOKUP(B273,Plan1!B:D,3,0),"0,00")</f>
        <v>611.98</v>
      </c>
      <c r="G273" s="121">
        <v>426.55</v>
      </c>
      <c r="H273" s="43">
        <f t="shared" si="9"/>
        <v>1038.53</v>
      </c>
      <c r="I273" s="24" t="str">
        <f>VLOOKUP(B273,'FOLHA RESUMIDA'!C:D,2,0)</f>
        <v>FABIO BARBOSA S  DE LIMA</v>
      </c>
    </row>
    <row r="274" spans="1:9">
      <c r="A274" s="113">
        <v>1</v>
      </c>
      <c r="B274" s="113">
        <v>2831</v>
      </c>
      <c r="C274" s="111" t="s">
        <v>227</v>
      </c>
      <c r="D274" s="115">
        <v>5279.95</v>
      </c>
      <c r="E274" s="43">
        <f t="shared" si="8"/>
        <v>1862.75</v>
      </c>
      <c r="F274" s="73">
        <f>IFERROR(VLOOKUP(B274,Plan1!B:D,3,0),"0,00")</f>
        <v>1795.18</v>
      </c>
      <c r="G274" s="121">
        <v>1622.02</v>
      </c>
      <c r="H274" s="43">
        <f t="shared" si="9"/>
        <v>3417.2</v>
      </c>
      <c r="I274" s="24" t="str">
        <f>VLOOKUP(B274,'FOLHA RESUMIDA'!C:D,2,0)</f>
        <v>AMANDA BEZERRA MASCARENHAS</v>
      </c>
    </row>
    <row r="275" spans="1:9">
      <c r="A275" s="113">
        <v>1</v>
      </c>
      <c r="B275" s="113">
        <v>2833</v>
      </c>
      <c r="C275" s="111" t="s">
        <v>228</v>
      </c>
      <c r="D275" s="115">
        <v>5022.1000000000004</v>
      </c>
      <c r="E275" s="43">
        <f t="shared" si="8"/>
        <v>2706.84</v>
      </c>
      <c r="F275" s="73">
        <f>IFERROR(VLOOKUP(B275,Plan1!B:D,3,0),"0,00")</f>
        <v>972.25</v>
      </c>
      <c r="G275" s="121">
        <v>1343.01</v>
      </c>
      <c r="H275" s="43">
        <f t="shared" si="9"/>
        <v>2315.2600000000002</v>
      </c>
      <c r="I275" s="24" t="str">
        <f>VLOOKUP(B275,'FOLHA RESUMIDA'!C:D,2,0)</f>
        <v>JAMESSON AMANCIO DA ROCHA</v>
      </c>
    </row>
    <row r="276" spans="1:9">
      <c r="A276" s="113">
        <v>1</v>
      </c>
      <c r="B276" s="113">
        <v>2834</v>
      </c>
      <c r="C276" s="111" t="s">
        <v>229</v>
      </c>
      <c r="D276" s="115">
        <v>2923.71</v>
      </c>
      <c r="E276" s="43">
        <f t="shared" si="8"/>
        <v>629.55000000000018</v>
      </c>
      <c r="F276" s="73">
        <f>IFERROR(VLOOKUP(B276,Plan1!B:D,3,0),"0,00")</f>
        <v>891.59</v>
      </c>
      <c r="G276" s="121">
        <v>1402.57</v>
      </c>
      <c r="H276" s="43">
        <f t="shared" si="9"/>
        <v>2294.16</v>
      </c>
      <c r="I276" s="24" t="str">
        <f>VLOOKUP(B276,'FOLHA RESUMIDA'!C:D,2,0)</f>
        <v>LUIZ F  DE LIMA CAVALCANTI</v>
      </c>
    </row>
    <row r="277" spans="1:9">
      <c r="A277" s="113">
        <v>1</v>
      </c>
      <c r="B277" s="113">
        <v>2835</v>
      </c>
      <c r="C277" s="111" t="s">
        <v>454</v>
      </c>
      <c r="D277" s="115">
        <v>2099.9499999999998</v>
      </c>
      <c r="E277" s="43">
        <f t="shared" si="8"/>
        <v>1437.4899999999998</v>
      </c>
      <c r="F277" s="73" t="str">
        <f>IFERROR(VLOOKUP(B277,Plan1!B:D,3,0),"0,00")</f>
        <v>0,00</v>
      </c>
      <c r="G277" s="121">
        <v>662.46</v>
      </c>
      <c r="H277" s="43">
        <f t="shared" si="9"/>
        <v>662.46</v>
      </c>
      <c r="I277" s="24" t="str">
        <f>VLOOKUP(B277,'FOLHA RESUMIDA'!C:D,2,0)</f>
        <v>JOSE MARCELO DE FRANCA MATOS</v>
      </c>
    </row>
    <row r="278" spans="1:9">
      <c r="A278" s="113">
        <v>50</v>
      </c>
      <c r="B278" s="113">
        <v>2836</v>
      </c>
      <c r="C278" s="111" t="s">
        <v>448</v>
      </c>
      <c r="D278" s="115">
        <v>2510.2199999999998</v>
      </c>
      <c r="E278" s="43">
        <f t="shared" si="8"/>
        <v>1087.8599999999997</v>
      </c>
      <c r="F278" s="73">
        <f>IFERROR(VLOOKUP(B278,Plan1!B:D,3,0),"0,00")</f>
        <v>611.98</v>
      </c>
      <c r="G278" s="121">
        <v>810.38</v>
      </c>
      <c r="H278" s="43">
        <f t="shared" si="9"/>
        <v>1422.3600000000001</v>
      </c>
      <c r="I278" s="24" t="str">
        <f>VLOOKUP(B278,'FOLHA RESUMIDA'!C:D,2,0)</f>
        <v>MONALISA MARIA LEANDRO RIBEIRO</v>
      </c>
    </row>
    <row r="279" spans="1:9">
      <c r="A279" s="113">
        <v>1</v>
      </c>
      <c r="B279" s="113">
        <v>2837</v>
      </c>
      <c r="C279" s="111" t="s">
        <v>230</v>
      </c>
      <c r="D279" s="115">
        <v>4414.28</v>
      </c>
      <c r="E279" s="43">
        <f t="shared" si="8"/>
        <v>1121.7799999999997</v>
      </c>
      <c r="F279" s="73">
        <f>IFERROR(VLOOKUP(B279,Plan1!B:D,3,0),"0,00")</f>
        <v>1398.39</v>
      </c>
      <c r="G279" s="121">
        <v>1894.11</v>
      </c>
      <c r="H279" s="43">
        <f t="shared" si="9"/>
        <v>3292.5</v>
      </c>
      <c r="I279" s="24" t="str">
        <f>VLOOKUP(B279,'FOLHA RESUMIDA'!C:D,2,0)</f>
        <v>BEZALIEL ROSA DOS S JUNIOR</v>
      </c>
    </row>
    <row r="280" spans="1:9">
      <c r="A280" s="113">
        <v>16</v>
      </c>
      <c r="B280" s="113">
        <v>2838</v>
      </c>
      <c r="C280" s="111" t="s">
        <v>416</v>
      </c>
      <c r="D280" s="115">
        <v>1995.01</v>
      </c>
      <c r="E280" s="43">
        <f t="shared" si="8"/>
        <v>667.74</v>
      </c>
      <c r="F280" s="73">
        <f>IFERROR(VLOOKUP(B280,Plan1!B:D,3,0),"0,00")</f>
        <v>678.3</v>
      </c>
      <c r="G280" s="121">
        <v>648.97</v>
      </c>
      <c r="H280" s="43">
        <f t="shared" si="9"/>
        <v>1327.27</v>
      </c>
      <c r="I280" s="24" t="str">
        <f>VLOOKUP(B280,'FOLHA RESUMIDA'!C:D,2,0)</f>
        <v>CAIO CEZAR F  E  DO NASCIMENTO</v>
      </c>
    </row>
    <row r="281" spans="1:9">
      <c r="A281" s="113">
        <v>1</v>
      </c>
      <c r="B281" s="113">
        <v>2839</v>
      </c>
      <c r="C281" s="111" t="s">
        <v>231</v>
      </c>
      <c r="D281" s="115">
        <v>4396.62</v>
      </c>
      <c r="E281" s="43">
        <f t="shared" si="8"/>
        <v>1320.9300000000003</v>
      </c>
      <c r="F281" s="73">
        <f>IFERROR(VLOOKUP(B281,Plan1!B:D,3,0),"0,00")</f>
        <v>1494.85</v>
      </c>
      <c r="G281" s="121">
        <v>1580.84</v>
      </c>
      <c r="H281" s="43">
        <f t="shared" si="9"/>
        <v>3075.6899999999996</v>
      </c>
      <c r="I281" s="24" t="str">
        <f>VLOOKUP(B281,'FOLHA RESUMIDA'!C:D,2,0)</f>
        <v>ANGELINA MEDEIROS VERONESE</v>
      </c>
    </row>
    <row r="282" spans="1:9">
      <c r="A282" s="113">
        <v>1</v>
      </c>
      <c r="B282" s="113">
        <v>2849</v>
      </c>
      <c r="C282" s="111" t="s">
        <v>232</v>
      </c>
      <c r="D282" s="115">
        <v>1279.8599999999999</v>
      </c>
      <c r="E282" s="43">
        <f t="shared" si="8"/>
        <v>204.94999999999982</v>
      </c>
      <c r="F282" s="73">
        <f>IFERROR(VLOOKUP(B282,Plan1!B:D,3,0),"0,00")</f>
        <v>415.95</v>
      </c>
      <c r="G282" s="121">
        <v>658.96</v>
      </c>
      <c r="H282" s="43">
        <f t="shared" si="9"/>
        <v>1074.9100000000001</v>
      </c>
      <c r="I282" s="24" t="str">
        <f>VLOOKUP(B282,'FOLHA RESUMIDA'!C:D,2,0)</f>
        <v>JULIANA CESAR MARTINS DE LIMA</v>
      </c>
    </row>
    <row r="283" spans="1:9">
      <c r="A283" s="113">
        <v>1</v>
      </c>
      <c r="B283" s="113">
        <v>2850</v>
      </c>
      <c r="C283" s="111" t="s">
        <v>233</v>
      </c>
      <c r="D283" s="115">
        <v>1223.3900000000001</v>
      </c>
      <c r="E283" s="43">
        <f t="shared" si="8"/>
        <v>733.8900000000001</v>
      </c>
      <c r="F283" s="73">
        <f>IFERROR(VLOOKUP(B283,Plan1!B:D,3,0),"0,00")</f>
        <v>367.02</v>
      </c>
      <c r="G283" s="121">
        <v>122.48</v>
      </c>
      <c r="H283" s="43">
        <f t="shared" si="9"/>
        <v>489.5</v>
      </c>
      <c r="I283" s="24" t="str">
        <f>VLOOKUP(B283,'FOLHA RESUMIDA'!C:D,2,0)</f>
        <v>JAMERSON A  RAFAEL DE LIMA</v>
      </c>
    </row>
    <row r="284" spans="1:9">
      <c r="A284" s="113">
        <v>1</v>
      </c>
      <c r="B284" s="113">
        <v>2853</v>
      </c>
      <c r="C284" s="111" t="s">
        <v>234</v>
      </c>
      <c r="D284" s="115">
        <v>1892.6</v>
      </c>
      <c r="E284" s="43">
        <f t="shared" si="8"/>
        <v>297.8599999999999</v>
      </c>
      <c r="F284" s="73">
        <f>IFERROR(VLOOKUP(B284,Plan1!B:D,3,0),"0,00")</f>
        <v>458.59</v>
      </c>
      <c r="G284" s="121">
        <v>1136.1500000000001</v>
      </c>
      <c r="H284" s="43">
        <f t="shared" si="9"/>
        <v>1594.74</v>
      </c>
      <c r="I284" s="24" t="str">
        <f>VLOOKUP(B284,'FOLHA RESUMIDA'!C:D,2,0)</f>
        <v>ALCILEIDE MONTE DA SILVA LIMA</v>
      </c>
    </row>
    <row r="285" spans="1:9">
      <c r="A285" s="113">
        <v>1</v>
      </c>
      <c r="B285" s="113">
        <v>2854</v>
      </c>
      <c r="C285" s="111" t="s">
        <v>235</v>
      </c>
      <c r="D285" s="115">
        <v>1832.1</v>
      </c>
      <c r="E285" s="43">
        <f t="shared" si="8"/>
        <v>943.94999999999982</v>
      </c>
      <c r="F285" s="73">
        <f>IFERROR(VLOOKUP(B285,Plan1!B:D,3,0),"0,00")</f>
        <v>458.6</v>
      </c>
      <c r="G285" s="121">
        <v>429.55</v>
      </c>
      <c r="H285" s="43">
        <f t="shared" si="9"/>
        <v>888.15000000000009</v>
      </c>
      <c r="I285" s="24" t="str">
        <f>VLOOKUP(B285,'FOLHA RESUMIDA'!C:D,2,0)</f>
        <v>ANDRE RICARDO CAMARA TORRES</v>
      </c>
    </row>
    <row r="286" spans="1:9">
      <c r="A286" s="113">
        <v>1</v>
      </c>
      <c r="B286" s="113">
        <v>2856</v>
      </c>
      <c r="C286" s="111" t="s">
        <v>236</v>
      </c>
      <c r="D286" s="115">
        <v>2125.37</v>
      </c>
      <c r="E286" s="43">
        <f t="shared" si="8"/>
        <v>847.38999999999987</v>
      </c>
      <c r="F286" s="73">
        <f>IFERROR(VLOOKUP(B286,Plan1!B:D,3,0),"0,00")</f>
        <v>582.83000000000004</v>
      </c>
      <c r="G286" s="121">
        <v>695.15</v>
      </c>
      <c r="H286" s="43">
        <f t="shared" si="9"/>
        <v>1277.98</v>
      </c>
      <c r="I286" s="24" t="str">
        <f>VLOOKUP(B286,'FOLHA RESUMIDA'!C:D,2,0)</f>
        <v>ALEXSANDRA DA SILVA M  CABRAL</v>
      </c>
    </row>
    <row r="287" spans="1:9">
      <c r="A287" s="113">
        <v>1</v>
      </c>
      <c r="B287" s="113">
        <v>2857</v>
      </c>
      <c r="C287" s="111" t="s">
        <v>237</v>
      </c>
      <c r="D287" s="115">
        <v>3084.93</v>
      </c>
      <c r="E287" s="43">
        <f t="shared" si="8"/>
        <v>1203.0899999999997</v>
      </c>
      <c r="F287" s="73">
        <f>IFERROR(VLOOKUP(B287,Plan1!B:D,3,0),"0,00")</f>
        <v>1048.8800000000001</v>
      </c>
      <c r="G287" s="121">
        <v>832.96</v>
      </c>
      <c r="H287" s="43">
        <f t="shared" si="9"/>
        <v>1881.8400000000001</v>
      </c>
      <c r="I287" s="24" t="str">
        <f>VLOOKUP(B287,'FOLHA RESUMIDA'!C:D,2,0)</f>
        <v>CAROLINE ALVES LEAL</v>
      </c>
    </row>
    <row r="288" spans="1:9">
      <c r="A288" s="113">
        <v>1</v>
      </c>
      <c r="B288" s="113">
        <v>2860</v>
      </c>
      <c r="C288" s="111" t="s">
        <v>238</v>
      </c>
      <c r="D288" s="115">
        <v>1281.94</v>
      </c>
      <c r="E288" s="43">
        <f t="shared" si="8"/>
        <v>711.79000000000008</v>
      </c>
      <c r="F288" s="73">
        <f>IFERROR(VLOOKUP(B288,Plan1!B:D,3,0),"0,00")</f>
        <v>12.23</v>
      </c>
      <c r="G288" s="121">
        <v>557.91999999999996</v>
      </c>
      <c r="H288" s="43">
        <f t="shared" si="9"/>
        <v>570.15</v>
      </c>
      <c r="I288" s="24" t="str">
        <f>VLOOKUP(B288,'FOLHA RESUMIDA'!C:D,2,0)</f>
        <v>ADRIANA MAYO DE SOUZA E SILVA</v>
      </c>
    </row>
    <row r="289" spans="1:9">
      <c r="A289" s="113">
        <v>1</v>
      </c>
      <c r="B289" s="113">
        <v>2864</v>
      </c>
      <c r="C289" s="111" t="s">
        <v>239</v>
      </c>
      <c r="D289" s="115">
        <v>2238.6</v>
      </c>
      <c r="E289" s="43">
        <f t="shared" si="8"/>
        <v>1057.2599999999998</v>
      </c>
      <c r="F289" s="73">
        <f>IFERROR(VLOOKUP(B289,Plan1!B:D,3,0),"0,00")</f>
        <v>761.12</v>
      </c>
      <c r="G289" s="121">
        <v>420.22</v>
      </c>
      <c r="H289" s="43">
        <f t="shared" si="9"/>
        <v>1181.3400000000001</v>
      </c>
      <c r="I289" s="24" t="str">
        <f>VLOOKUP(B289,'FOLHA RESUMIDA'!C:D,2,0)</f>
        <v>DULCE HELENA PEREIRA</v>
      </c>
    </row>
    <row r="290" spans="1:9">
      <c r="A290" s="113">
        <v>1</v>
      </c>
      <c r="B290" s="113">
        <v>2866</v>
      </c>
      <c r="C290" s="111" t="s">
        <v>240</v>
      </c>
      <c r="D290" s="115">
        <v>2302.77</v>
      </c>
      <c r="E290" s="43">
        <f t="shared" si="8"/>
        <v>462.44999999999982</v>
      </c>
      <c r="F290" s="73">
        <f>IFERROR(VLOOKUP(B290,Plan1!B:D,3,0),"0,00")</f>
        <v>782.94</v>
      </c>
      <c r="G290" s="121">
        <v>1057.3800000000001</v>
      </c>
      <c r="H290" s="43">
        <f t="shared" si="9"/>
        <v>1840.3200000000002</v>
      </c>
      <c r="I290" s="24" t="str">
        <f>VLOOKUP(B290,'FOLHA RESUMIDA'!C:D,2,0)</f>
        <v>LUCICLEIDE M  DE A  CAMPOS</v>
      </c>
    </row>
    <row r="291" spans="1:9">
      <c r="A291" s="113">
        <v>1</v>
      </c>
      <c r="B291" s="113">
        <v>2867</v>
      </c>
      <c r="C291" s="111" t="s">
        <v>241</v>
      </c>
      <c r="D291" s="115">
        <v>2890.75</v>
      </c>
      <c r="E291" s="43">
        <f t="shared" si="8"/>
        <v>590.30999999999995</v>
      </c>
      <c r="F291" s="73">
        <f>IFERROR(VLOOKUP(B291,Plan1!B:D,3,0),"0,00")</f>
        <v>458.59</v>
      </c>
      <c r="G291" s="121">
        <v>1841.85</v>
      </c>
      <c r="H291" s="43">
        <f t="shared" si="9"/>
        <v>2300.44</v>
      </c>
      <c r="I291" s="24" t="str">
        <f>VLOOKUP(B291,'FOLHA RESUMIDA'!C:D,2,0)</f>
        <v>MARIA CONCEICAO D DO AMARAL</v>
      </c>
    </row>
    <row r="292" spans="1:9">
      <c r="A292" s="113">
        <v>1</v>
      </c>
      <c r="B292" s="113">
        <v>2869</v>
      </c>
      <c r="C292" s="111" t="s">
        <v>242</v>
      </c>
      <c r="D292" s="115">
        <v>1489.29</v>
      </c>
      <c r="E292" s="43">
        <f t="shared" si="8"/>
        <v>1073.3399999999999</v>
      </c>
      <c r="F292" s="73">
        <f>IFERROR(VLOOKUP(B292,Plan1!B:D,3,0),"0,00")</f>
        <v>415.95</v>
      </c>
      <c r="G292" s="121">
        <v>0</v>
      </c>
      <c r="H292" s="43">
        <f t="shared" si="9"/>
        <v>415.95</v>
      </c>
      <c r="I292" s="24" t="str">
        <f>VLOOKUP(B292,'FOLHA RESUMIDA'!C:D,2,0)</f>
        <v>RICARDO J FERNANDES DA CUNHA</v>
      </c>
    </row>
    <row r="293" spans="1:9">
      <c r="A293" s="113">
        <v>1</v>
      </c>
      <c r="B293" s="113">
        <v>2870</v>
      </c>
      <c r="C293" s="111" t="s">
        <v>243</v>
      </c>
      <c r="D293" s="115">
        <v>1348.8</v>
      </c>
      <c r="E293" s="43">
        <f t="shared" si="8"/>
        <v>620.93000000000006</v>
      </c>
      <c r="F293" s="73">
        <f>IFERROR(VLOOKUP(B293,Plan1!B:D,3,0),"0,00")</f>
        <v>458.59</v>
      </c>
      <c r="G293" s="121">
        <v>269.27999999999997</v>
      </c>
      <c r="H293" s="43">
        <f t="shared" si="9"/>
        <v>727.86999999999989</v>
      </c>
      <c r="I293" s="24" t="str">
        <f>VLOOKUP(B293,'FOLHA RESUMIDA'!C:D,2,0)</f>
        <v>SUZANA VALERIA PINHEIRO</v>
      </c>
    </row>
    <row r="294" spans="1:9">
      <c r="A294" s="113">
        <v>1</v>
      </c>
      <c r="B294" s="113">
        <v>2871</v>
      </c>
      <c r="C294" s="111" t="s">
        <v>244</v>
      </c>
      <c r="D294" s="115">
        <v>1666.64</v>
      </c>
      <c r="E294" s="43">
        <f t="shared" si="8"/>
        <v>758.11000000000013</v>
      </c>
      <c r="F294" s="73">
        <f>IFERROR(VLOOKUP(B294,Plan1!B:D,3,0),"0,00")</f>
        <v>458.59</v>
      </c>
      <c r="G294" s="121">
        <v>449.94</v>
      </c>
      <c r="H294" s="43">
        <f t="shared" si="9"/>
        <v>908.53</v>
      </c>
      <c r="I294" s="24" t="str">
        <f>VLOOKUP(B294,'FOLHA RESUMIDA'!C:D,2,0)</f>
        <v>SUZELY ARANTES DA S MELO</v>
      </c>
    </row>
    <row r="295" spans="1:9">
      <c r="A295" s="113">
        <v>16</v>
      </c>
      <c r="B295" s="113">
        <v>2873</v>
      </c>
      <c r="C295" s="111" t="s">
        <v>417</v>
      </c>
      <c r="D295" s="115">
        <v>4406.6400000000003</v>
      </c>
      <c r="E295" s="43">
        <f t="shared" si="8"/>
        <v>933.28000000000065</v>
      </c>
      <c r="F295" s="73">
        <f>IFERROR(VLOOKUP(B295,Plan1!B:D,3,0),"0,00")</f>
        <v>1498.26</v>
      </c>
      <c r="G295" s="121">
        <v>1975.1</v>
      </c>
      <c r="H295" s="43">
        <f t="shared" si="9"/>
        <v>3473.3599999999997</v>
      </c>
      <c r="I295" s="24" t="str">
        <f>VLOOKUP(B295,'FOLHA RESUMIDA'!C:D,2,0)</f>
        <v>AURELIA RODRIGUES TORREIRO</v>
      </c>
    </row>
    <row r="296" spans="1:9">
      <c r="A296" s="113">
        <v>25</v>
      </c>
      <c r="B296" s="113">
        <v>2878</v>
      </c>
      <c r="C296" s="111" t="s">
        <v>429</v>
      </c>
      <c r="D296" s="115">
        <v>1995.01</v>
      </c>
      <c r="E296" s="43">
        <f t="shared" si="8"/>
        <v>932.2</v>
      </c>
      <c r="F296" s="73">
        <f>IFERROR(VLOOKUP(B296,Plan1!B:D,3,0),"0,00")</f>
        <v>678.3</v>
      </c>
      <c r="G296" s="121">
        <v>384.51</v>
      </c>
      <c r="H296" s="43">
        <f t="shared" si="9"/>
        <v>1062.81</v>
      </c>
      <c r="I296" s="24" t="str">
        <f>VLOOKUP(B296,'FOLHA RESUMIDA'!C:D,2,0)</f>
        <v>JAMSON ALESSANDRO DA SILVA</v>
      </c>
    </row>
    <row r="297" spans="1:9">
      <c r="A297" s="113">
        <v>1</v>
      </c>
      <c r="B297" s="113">
        <v>2882</v>
      </c>
      <c r="C297" s="111" t="s">
        <v>245</v>
      </c>
      <c r="D297" s="115">
        <v>1808.38</v>
      </c>
      <c r="E297" s="43">
        <f t="shared" si="8"/>
        <v>1329.65</v>
      </c>
      <c r="F297" s="73">
        <f>IFERROR(VLOOKUP(B297,Plan1!B:D,3,0),"0,00")</f>
        <v>458.59</v>
      </c>
      <c r="G297" s="121">
        <v>20.14</v>
      </c>
      <c r="H297" s="43">
        <f t="shared" si="9"/>
        <v>478.72999999999996</v>
      </c>
      <c r="I297" s="24" t="str">
        <f>VLOOKUP(B297,'FOLHA RESUMIDA'!C:D,2,0)</f>
        <v>CINTIA GOMES DA SILVA</v>
      </c>
    </row>
    <row r="298" spans="1:9">
      <c r="A298" s="113">
        <v>1</v>
      </c>
      <c r="B298" s="113">
        <v>2887</v>
      </c>
      <c r="C298" s="111" t="s">
        <v>246</v>
      </c>
      <c r="D298" s="115">
        <v>1799.96</v>
      </c>
      <c r="E298" s="43">
        <f t="shared" si="8"/>
        <v>411.02</v>
      </c>
      <c r="F298" s="73">
        <f>IFERROR(VLOOKUP(B298,Plan1!B:D,3,0),"0,00")</f>
        <v>611.99</v>
      </c>
      <c r="G298" s="121">
        <v>776.95</v>
      </c>
      <c r="H298" s="43">
        <f t="shared" si="9"/>
        <v>1388.94</v>
      </c>
      <c r="I298" s="24" t="str">
        <f>VLOOKUP(B298,'FOLHA RESUMIDA'!C:D,2,0)</f>
        <v>MARIA EUZENI DA SILVA GARCEZ</v>
      </c>
    </row>
    <row r="299" spans="1:9">
      <c r="A299" s="113">
        <v>1</v>
      </c>
      <c r="B299" s="113">
        <v>2889</v>
      </c>
      <c r="C299" s="111" t="s">
        <v>247</v>
      </c>
      <c r="D299" s="115">
        <v>2083.67</v>
      </c>
      <c r="E299" s="43">
        <f t="shared" si="8"/>
        <v>760.73</v>
      </c>
      <c r="F299" s="73">
        <f>IFERROR(VLOOKUP(B299,Plan1!B:D,3,0),"0,00")</f>
        <v>708.45</v>
      </c>
      <c r="G299" s="121">
        <v>614.49</v>
      </c>
      <c r="H299" s="43">
        <f t="shared" si="9"/>
        <v>1322.94</v>
      </c>
      <c r="I299" s="24" t="str">
        <f>VLOOKUP(B299,'FOLHA RESUMIDA'!C:D,2,0)</f>
        <v>EJANE FERREIRA TEXEIRA</v>
      </c>
    </row>
    <row r="300" spans="1:9">
      <c r="A300" s="113">
        <v>1</v>
      </c>
      <c r="B300" s="113">
        <v>2890</v>
      </c>
      <c r="C300" s="111" t="s">
        <v>248</v>
      </c>
      <c r="D300" s="115">
        <v>1223.3900000000001</v>
      </c>
      <c r="E300" s="43">
        <f t="shared" si="8"/>
        <v>257.35000000000014</v>
      </c>
      <c r="F300" s="73">
        <f>IFERROR(VLOOKUP(B300,Plan1!B:D,3,0),"0,00")</f>
        <v>415.95</v>
      </c>
      <c r="G300" s="121">
        <v>550.09</v>
      </c>
      <c r="H300" s="43">
        <f t="shared" si="9"/>
        <v>966.04</v>
      </c>
      <c r="I300" s="24" t="str">
        <f>VLOOKUP(B300,'FOLHA RESUMIDA'!C:D,2,0)</f>
        <v>CLELIO FIRMINO SILVA</v>
      </c>
    </row>
    <row r="301" spans="1:9">
      <c r="A301" s="113">
        <v>1</v>
      </c>
      <c r="B301" s="113">
        <v>2891</v>
      </c>
      <c r="C301" s="111" t="s">
        <v>249</v>
      </c>
      <c r="D301" s="115">
        <v>1285.74</v>
      </c>
      <c r="E301" s="43">
        <f t="shared" si="8"/>
        <v>594.98</v>
      </c>
      <c r="F301" s="73">
        <f>IFERROR(VLOOKUP(B301,Plan1!B:D,3,0),"0,00")</f>
        <v>436.75</v>
      </c>
      <c r="G301" s="121">
        <v>254.01</v>
      </c>
      <c r="H301" s="43">
        <f t="shared" si="9"/>
        <v>690.76</v>
      </c>
      <c r="I301" s="24" t="str">
        <f>VLOOKUP(B301,'FOLHA RESUMIDA'!C:D,2,0)</f>
        <v>ERICK MEDEIROS</v>
      </c>
    </row>
    <row r="302" spans="1:9">
      <c r="A302" s="113">
        <v>1</v>
      </c>
      <c r="B302" s="113">
        <v>2894</v>
      </c>
      <c r="C302" s="111" t="s">
        <v>250</v>
      </c>
      <c r="D302" s="115">
        <v>1618.87</v>
      </c>
      <c r="E302" s="43">
        <f t="shared" si="8"/>
        <v>1379.6899999999998</v>
      </c>
      <c r="F302" s="73">
        <f>IFERROR(VLOOKUP(B302,Plan1!B:D,3,0),"0,00")</f>
        <v>229.29</v>
      </c>
      <c r="G302" s="121">
        <v>9.89</v>
      </c>
      <c r="H302" s="43">
        <f t="shared" si="9"/>
        <v>239.18</v>
      </c>
      <c r="I302" s="24" t="str">
        <f>VLOOKUP(B302,'FOLHA RESUMIDA'!C:D,2,0)</f>
        <v>JOELNA DINIZ PEREIRA DE SOUSA</v>
      </c>
    </row>
    <row r="303" spans="1:9">
      <c r="A303" s="113">
        <v>1</v>
      </c>
      <c r="B303" s="113">
        <v>2895</v>
      </c>
      <c r="C303" s="111" t="s">
        <v>251</v>
      </c>
      <c r="D303" s="115">
        <v>1223.3900000000001</v>
      </c>
      <c r="E303" s="43">
        <f t="shared" si="8"/>
        <v>286.66000000000008</v>
      </c>
      <c r="F303" s="73">
        <f>IFERROR(VLOOKUP(B303,Plan1!B:D,3,0),"0,00")</f>
        <v>415.95</v>
      </c>
      <c r="G303" s="121">
        <v>520.78</v>
      </c>
      <c r="H303" s="43">
        <f t="shared" si="9"/>
        <v>936.73</v>
      </c>
      <c r="I303" s="24" t="str">
        <f>VLOOKUP(B303,'FOLHA RESUMIDA'!C:D,2,0)</f>
        <v>KLEBER DE OLIVEIRA GALDINO</v>
      </c>
    </row>
    <row r="304" spans="1:9">
      <c r="A304" s="113">
        <v>47</v>
      </c>
      <c r="B304" s="113">
        <v>2904</v>
      </c>
      <c r="C304" s="111" t="s">
        <v>443</v>
      </c>
      <c r="D304" s="115">
        <v>1799.96</v>
      </c>
      <c r="E304" s="43">
        <f t="shared" si="8"/>
        <v>334.25</v>
      </c>
      <c r="F304" s="73">
        <f>IFERROR(VLOOKUP(B304,Plan1!B:D,3,0),"0,00")</f>
        <v>611.99</v>
      </c>
      <c r="G304" s="121">
        <v>853.72</v>
      </c>
      <c r="H304" s="43">
        <f t="shared" si="9"/>
        <v>1465.71</v>
      </c>
      <c r="I304" s="24" t="str">
        <f>VLOOKUP(B304,'FOLHA RESUMIDA'!C:D,2,0)</f>
        <v>ANTONIO S ALVES DE O JUNIOR</v>
      </c>
    </row>
    <row r="305" spans="1:9">
      <c r="A305" s="113">
        <v>1</v>
      </c>
      <c r="B305" s="113">
        <v>2906</v>
      </c>
      <c r="C305" s="111" t="s">
        <v>413</v>
      </c>
      <c r="D305" s="115">
        <v>4838.1099999999997</v>
      </c>
      <c r="E305" s="43">
        <f t="shared" si="8"/>
        <v>1034.2399999999998</v>
      </c>
      <c r="F305" s="73">
        <f>IFERROR(VLOOKUP(B305,Plan1!B:D,3,0),"0,00")</f>
        <v>1498.26</v>
      </c>
      <c r="G305" s="121">
        <v>2305.61</v>
      </c>
      <c r="H305" s="43">
        <f t="shared" si="9"/>
        <v>3803.87</v>
      </c>
      <c r="I305" s="24" t="str">
        <f>VLOOKUP(B305,'FOLHA RESUMIDA'!C:D,2,0)</f>
        <v>ARTHUR A SANTOS WANDERLEY</v>
      </c>
    </row>
    <row r="306" spans="1:9">
      <c r="A306" s="113">
        <v>1</v>
      </c>
      <c r="B306" s="113">
        <v>2907</v>
      </c>
      <c r="C306" s="111" t="s">
        <v>252</v>
      </c>
      <c r="D306" s="115">
        <v>1799.96</v>
      </c>
      <c r="E306" s="43">
        <f t="shared" si="8"/>
        <v>1125.29</v>
      </c>
      <c r="F306" s="73">
        <f>IFERROR(VLOOKUP(B306,Plan1!B:D,3,0),"0,00")</f>
        <v>611.99</v>
      </c>
      <c r="G306" s="121">
        <v>62.68</v>
      </c>
      <c r="H306" s="43">
        <f t="shared" si="9"/>
        <v>674.67</v>
      </c>
      <c r="I306" s="24" t="str">
        <f>VLOOKUP(B306,'FOLHA RESUMIDA'!C:D,2,0)</f>
        <v>JOELINE LIMA DO NASCIMENTO</v>
      </c>
    </row>
    <row r="307" spans="1:9">
      <c r="A307" s="113">
        <v>1</v>
      </c>
      <c r="B307" s="113">
        <v>2909</v>
      </c>
      <c r="C307" s="111" t="s">
        <v>253</v>
      </c>
      <c r="D307" s="115">
        <v>1799.96</v>
      </c>
      <c r="E307" s="43">
        <f t="shared" si="8"/>
        <v>146.91000000000008</v>
      </c>
      <c r="F307" s="73">
        <f>IFERROR(VLOOKUP(B307,Plan1!B:D,3,0),"0,00")</f>
        <v>611.99</v>
      </c>
      <c r="G307" s="121">
        <v>1041.06</v>
      </c>
      <c r="H307" s="43">
        <f t="shared" si="9"/>
        <v>1653.05</v>
      </c>
      <c r="I307" s="24" t="str">
        <f>VLOOKUP(B307,'FOLHA RESUMIDA'!C:D,2,0)</f>
        <v>ROBSON CARNEIRO DA SILVA</v>
      </c>
    </row>
    <row r="308" spans="1:9">
      <c r="A308" s="113">
        <v>1</v>
      </c>
      <c r="B308" s="113">
        <v>2910</v>
      </c>
      <c r="C308" s="111" t="s">
        <v>254</v>
      </c>
      <c r="D308" s="115">
        <v>5954.29</v>
      </c>
      <c r="E308" s="43">
        <f t="shared" si="8"/>
        <v>1268.8400000000001</v>
      </c>
      <c r="F308" s="73">
        <f>IFERROR(VLOOKUP(B308,Plan1!B:D,3,0),"0,00")</f>
        <v>1921.99</v>
      </c>
      <c r="G308" s="121">
        <v>2763.46</v>
      </c>
      <c r="H308" s="43">
        <f t="shared" si="9"/>
        <v>4685.45</v>
      </c>
      <c r="I308" s="24" t="str">
        <f>VLOOKUP(B308,'FOLHA RESUMIDA'!C:D,2,0)</f>
        <v>JOSE VITAL DUARTE JUNIOR</v>
      </c>
    </row>
    <row r="309" spans="1:9">
      <c r="A309" s="113">
        <v>1</v>
      </c>
      <c r="B309" s="113">
        <v>2911</v>
      </c>
      <c r="C309" s="111" t="s">
        <v>255</v>
      </c>
      <c r="D309" s="115">
        <v>1612.01</v>
      </c>
      <c r="E309" s="43">
        <f t="shared" si="8"/>
        <v>894.3900000000001</v>
      </c>
      <c r="F309" s="73">
        <f>IFERROR(VLOOKUP(B309,Plan1!B:D,3,0),"0,00")</f>
        <v>458.59</v>
      </c>
      <c r="G309" s="121">
        <v>259.02999999999997</v>
      </c>
      <c r="H309" s="43">
        <f t="shared" si="9"/>
        <v>717.61999999999989</v>
      </c>
      <c r="I309" s="24" t="str">
        <f>VLOOKUP(B309,'FOLHA RESUMIDA'!C:D,2,0)</f>
        <v>ALDJANE MARIA DOS SANTOS</v>
      </c>
    </row>
    <row r="310" spans="1:9">
      <c r="A310" s="113">
        <v>1</v>
      </c>
      <c r="B310" s="113">
        <v>2913</v>
      </c>
      <c r="C310" s="111" t="s">
        <v>256</v>
      </c>
      <c r="D310" s="115">
        <v>1591.41</v>
      </c>
      <c r="E310" s="43">
        <f t="shared" si="8"/>
        <v>263.46000000000004</v>
      </c>
      <c r="F310" s="73">
        <f>IFERROR(VLOOKUP(B310,Plan1!B:D,3,0),"0,00")</f>
        <v>458.59</v>
      </c>
      <c r="G310" s="121">
        <v>869.36</v>
      </c>
      <c r="H310" s="43">
        <f t="shared" si="9"/>
        <v>1327.95</v>
      </c>
      <c r="I310" s="24" t="str">
        <f>VLOOKUP(B310,'FOLHA RESUMIDA'!C:D,2,0)</f>
        <v>CRISTIANE MARIA DA SILVA</v>
      </c>
    </row>
    <row r="311" spans="1:9">
      <c r="A311" s="113">
        <v>1</v>
      </c>
      <c r="B311" s="113">
        <v>2915</v>
      </c>
      <c r="C311" s="111" t="s">
        <v>257</v>
      </c>
      <c r="D311" s="115">
        <v>1602.83</v>
      </c>
      <c r="E311" s="43">
        <f t="shared" si="8"/>
        <v>1004.28</v>
      </c>
      <c r="F311" s="73" t="str">
        <f>IFERROR(VLOOKUP(B311,Plan1!B:D,3,0),"0,00")</f>
        <v>0,00</v>
      </c>
      <c r="G311" s="121">
        <v>598.54999999999995</v>
      </c>
      <c r="H311" s="43">
        <f t="shared" si="9"/>
        <v>598.54999999999995</v>
      </c>
      <c r="I311" s="24" t="str">
        <f>VLOOKUP(B311,'FOLHA RESUMIDA'!C:D,2,0)</f>
        <v>HAMILTON LINO ALVES</v>
      </c>
    </row>
    <row r="312" spans="1:9">
      <c r="A312" s="113">
        <v>1</v>
      </c>
      <c r="B312" s="113">
        <v>2917</v>
      </c>
      <c r="C312" s="111" t="s">
        <v>258</v>
      </c>
      <c r="D312" s="115">
        <v>1472.69</v>
      </c>
      <c r="E312" s="43">
        <f t="shared" si="8"/>
        <v>599.24</v>
      </c>
      <c r="F312" s="73">
        <f>IFERROR(VLOOKUP(B312,Plan1!B:D,3,0),"0,00")</f>
        <v>481.51</v>
      </c>
      <c r="G312" s="121">
        <v>391.94</v>
      </c>
      <c r="H312" s="43">
        <f t="shared" si="9"/>
        <v>873.45</v>
      </c>
      <c r="I312" s="24" t="str">
        <f>VLOOKUP(B312,'FOLHA RESUMIDA'!C:D,2,0)</f>
        <v>LUCICLEIDE PEREIRA DEODATO</v>
      </c>
    </row>
    <row r="313" spans="1:9">
      <c r="A313" s="113">
        <v>1</v>
      </c>
      <c r="B313" s="113">
        <v>2918</v>
      </c>
      <c r="C313" s="111" t="s">
        <v>259</v>
      </c>
      <c r="D313" s="115">
        <v>1223.3900000000001</v>
      </c>
      <c r="E313" s="43">
        <f t="shared" si="8"/>
        <v>345.62000000000012</v>
      </c>
      <c r="F313" s="73">
        <f>IFERROR(VLOOKUP(B313,Plan1!B:D,3,0),"0,00")</f>
        <v>415.95</v>
      </c>
      <c r="G313" s="121">
        <v>461.82</v>
      </c>
      <c r="H313" s="43">
        <f t="shared" si="9"/>
        <v>877.77</v>
      </c>
      <c r="I313" s="24" t="str">
        <f>VLOOKUP(B313,'FOLHA RESUMIDA'!C:D,2,0)</f>
        <v>MARIA DAS NEVES DE BARROS</v>
      </c>
    </row>
    <row r="314" spans="1:9">
      <c r="A314" s="113">
        <v>1</v>
      </c>
      <c r="B314" s="113">
        <v>2921</v>
      </c>
      <c r="C314" s="111" t="s">
        <v>260</v>
      </c>
      <c r="D314" s="115">
        <v>2589.86</v>
      </c>
      <c r="E314" s="43">
        <f t="shared" si="8"/>
        <v>2576.3700000000003</v>
      </c>
      <c r="F314" s="73">
        <f>IFERROR(VLOOKUP(B314,Plan1!B:D,3,0),"0,00")</f>
        <v>13.49</v>
      </c>
      <c r="G314" s="121">
        <v>0</v>
      </c>
      <c r="H314" s="43">
        <f t="shared" si="9"/>
        <v>13.49</v>
      </c>
      <c r="I314" s="24" t="str">
        <f>VLOOKUP(B314,'FOLHA RESUMIDA'!C:D,2,0)</f>
        <v>TIAGO MANOEL DE SOUSA LEITE</v>
      </c>
    </row>
    <row r="315" spans="1:9">
      <c r="A315" s="113">
        <v>1</v>
      </c>
      <c r="B315" s="113">
        <v>2922</v>
      </c>
      <c r="C315" s="111" t="s">
        <v>261</v>
      </c>
      <c r="D315" s="115">
        <v>1416.22</v>
      </c>
      <c r="E315" s="43">
        <f t="shared" si="8"/>
        <v>262.81000000000017</v>
      </c>
      <c r="F315" s="73">
        <f>IFERROR(VLOOKUP(B315,Plan1!B:D,3,0),"0,00")</f>
        <v>481.51</v>
      </c>
      <c r="G315" s="121">
        <v>671.9</v>
      </c>
      <c r="H315" s="43">
        <f t="shared" si="9"/>
        <v>1153.4099999999999</v>
      </c>
      <c r="I315" s="24" t="str">
        <f>VLOOKUP(B315,'FOLHA RESUMIDA'!C:D,2,0)</f>
        <v>XENIA KELY VERISSIMO DINIZ</v>
      </c>
    </row>
    <row r="316" spans="1:9">
      <c r="A316" s="113">
        <v>1</v>
      </c>
      <c r="B316" s="113">
        <v>2924</v>
      </c>
      <c r="C316" s="111" t="s">
        <v>262</v>
      </c>
      <c r="D316" s="115">
        <v>3481.07</v>
      </c>
      <c r="E316" s="43">
        <f t="shared" si="8"/>
        <v>785.38999999999987</v>
      </c>
      <c r="F316" s="73">
        <f>IFERROR(VLOOKUP(B316,Plan1!B:D,3,0),"0,00")</f>
        <v>1104.98</v>
      </c>
      <c r="G316" s="121">
        <v>1590.7</v>
      </c>
      <c r="H316" s="43">
        <f t="shared" si="9"/>
        <v>2695.6800000000003</v>
      </c>
      <c r="I316" s="24" t="str">
        <f>VLOOKUP(B316,'FOLHA RESUMIDA'!C:D,2,0)</f>
        <v>MARCO AURELIO DE ARAUJO</v>
      </c>
    </row>
    <row r="317" spans="1:9">
      <c r="A317" s="113">
        <v>1</v>
      </c>
      <c r="B317" s="113">
        <v>2926</v>
      </c>
      <c r="C317" s="111" t="s">
        <v>263</v>
      </c>
      <c r="D317" s="115">
        <v>1642.38</v>
      </c>
      <c r="E317" s="43">
        <f t="shared" si="8"/>
        <v>249.72000000000025</v>
      </c>
      <c r="F317" s="73">
        <f>IFERROR(VLOOKUP(B317,Plan1!B:D,3,0),"0,00")</f>
        <v>505.61</v>
      </c>
      <c r="G317" s="121">
        <v>887.05</v>
      </c>
      <c r="H317" s="43">
        <f t="shared" si="9"/>
        <v>1392.6599999999999</v>
      </c>
      <c r="I317" s="24" t="str">
        <f>VLOOKUP(B317,'FOLHA RESUMIDA'!C:D,2,0)</f>
        <v>ANTONIO CARLOS DE LUNA MATOS</v>
      </c>
    </row>
    <row r="318" spans="1:9">
      <c r="A318" s="113">
        <v>1</v>
      </c>
      <c r="B318" s="113">
        <v>2927</v>
      </c>
      <c r="C318" s="111" t="s">
        <v>264</v>
      </c>
      <c r="D318" s="115">
        <v>1600.1</v>
      </c>
      <c r="E318" s="43">
        <f t="shared" si="8"/>
        <v>904.67</v>
      </c>
      <c r="F318" s="73">
        <f>IFERROR(VLOOKUP(B318,Plan1!B:D,3,0),"0,00")</f>
        <v>458.59</v>
      </c>
      <c r="G318" s="121">
        <v>236.84</v>
      </c>
      <c r="H318" s="43">
        <f t="shared" si="9"/>
        <v>695.43</v>
      </c>
      <c r="I318" s="24" t="str">
        <f>VLOOKUP(B318,'FOLHA RESUMIDA'!C:D,2,0)</f>
        <v>DEYVISON MACHADO DA SILVA</v>
      </c>
    </row>
    <row r="319" spans="1:9">
      <c r="A319" s="113">
        <v>1</v>
      </c>
      <c r="B319" s="113">
        <v>2930</v>
      </c>
      <c r="C319" s="111" t="s">
        <v>265</v>
      </c>
      <c r="D319" s="115">
        <v>1487.63</v>
      </c>
      <c r="E319" s="43">
        <f t="shared" si="8"/>
        <v>901.24000000000012</v>
      </c>
      <c r="F319" s="73">
        <f>IFERROR(VLOOKUP(B319,Plan1!B:D,3,0),"0,00")</f>
        <v>505.61</v>
      </c>
      <c r="G319" s="121">
        <v>80.78</v>
      </c>
      <c r="H319" s="43">
        <f t="shared" si="9"/>
        <v>586.39</v>
      </c>
      <c r="I319" s="24" t="str">
        <f>VLOOKUP(B319,'FOLHA RESUMIDA'!C:D,2,0)</f>
        <v>JOSE AURICELIO C DE ARAUJO</v>
      </c>
    </row>
    <row r="320" spans="1:9">
      <c r="A320" s="113">
        <v>1</v>
      </c>
      <c r="B320" s="113">
        <v>2931</v>
      </c>
      <c r="C320" s="111" t="s">
        <v>266</v>
      </c>
      <c r="D320" s="115">
        <v>2597.2600000000002</v>
      </c>
      <c r="E320" s="43">
        <f t="shared" si="8"/>
        <v>693.7800000000002</v>
      </c>
      <c r="F320" s="73">
        <f>IFERROR(VLOOKUP(B320,Plan1!B:D,3,0),"0,00")</f>
        <v>738.19</v>
      </c>
      <c r="G320" s="121">
        <v>1165.29</v>
      </c>
      <c r="H320" s="43">
        <f t="shared" si="9"/>
        <v>1903.48</v>
      </c>
      <c r="I320" s="24" t="str">
        <f>VLOOKUP(B320,'FOLHA RESUMIDA'!C:D,2,0)</f>
        <v>JOSILENE FARIAS DOS SANTOS ALM</v>
      </c>
    </row>
    <row r="321" spans="1:9">
      <c r="A321" s="113">
        <v>1</v>
      </c>
      <c r="B321" s="113">
        <v>2933</v>
      </c>
      <c r="C321" s="111" t="s">
        <v>267</v>
      </c>
      <c r="D321" s="115">
        <v>1348.78</v>
      </c>
      <c r="E321" s="43">
        <f t="shared" si="8"/>
        <v>238.01</v>
      </c>
      <c r="F321" s="73">
        <f>IFERROR(VLOOKUP(B321,Plan1!B:D,3,0),"0,00")</f>
        <v>458.59</v>
      </c>
      <c r="G321" s="121">
        <v>652.17999999999995</v>
      </c>
      <c r="H321" s="43">
        <f t="shared" si="9"/>
        <v>1110.77</v>
      </c>
      <c r="I321" s="24" t="str">
        <f>VLOOKUP(B321,'FOLHA RESUMIDA'!C:D,2,0)</f>
        <v>LUCY DIAS DE ANDRADE</v>
      </c>
    </row>
    <row r="322" spans="1:9">
      <c r="A322" s="113">
        <v>1</v>
      </c>
      <c r="B322" s="113">
        <v>2936</v>
      </c>
      <c r="C322" s="111" t="s">
        <v>268</v>
      </c>
      <c r="D322" s="115">
        <v>1348.78</v>
      </c>
      <c r="E322" s="43">
        <f t="shared" si="8"/>
        <v>699.12</v>
      </c>
      <c r="F322" s="73">
        <f>IFERROR(VLOOKUP(B322,Plan1!B:D,3,0),"0,00")</f>
        <v>458.59</v>
      </c>
      <c r="G322" s="121">
        <v>191.07</v>
      </c>
      <c r="H322" s="43">
        <f t="shared" si="9"/>
        <v>649.66</v>
      </c>
      <c r="I322" s="24" t="str">
        <f>VLOOKUP(B322,'FOLHA RESUMIDA'!C:D,2,0)</f>
        <v>ROSIMERE SOARES DA SILVA</v>
      </c>
    </row>
    <row r="323" spans="1:9">
      <c r="A323" s="113">
        <v>1</v>
      </c>
      <c r="B323" s="113">
        <v>2937</v>
      </c>
      <c r="C323" s="111" t="s">
        <v>269</v>
      </c>
      <c r="D323" s="115">
        <v>1471.72</v>
      </c>
      <c r="E323" s="43">
        <f t="shared" si="8"/>
        <v>325.54999999999995</v>
      </c>
      <c r="F323" s="73">
        <f>IFERROR(VLOOKUP(B323,Plan1!B:D,3,0),"0,00")</f>
        <v>415.95</v>
      </c>
      <c r="G323" s="121">
        <v>730.22</v>
      </c>
      <c r="H323" s="43">
        <f t="shared" si="9"/>
        <v>1146.17</v>
      </c>
      <c r="I323" s="24" t="str">
        <f>VLOOKUP(B323,'FOLHA RESUMIDA'!C:D,2,0)</f>
        <v>SANDRA REGINA V DOS SANTOS</v>
      </c>
    </row>
    <row r="324" spans="1:9">
      <c r="A324" s="113">
        <v>1</v>
      </c>
      <c r="B324" s="113">
        <v>2941</v>
      </c>
      <c r="C324" s="111" t="s">
        <v>270</v>
      </c>
      <c r="D324" s="115">
        <v>2622.33</v>
      </c>
      <c r="E324" s="43">
        <f t="shared" si="8"/>
        <v>1863.56</v>
      </c>
      <c r="F324" s="73">
        <f>IFERROR(VLOOKUP(B324,Plan1!B:D,3,0),"0,00")</f>
        <v>655.58</v>
      </c>
      <c r="G324" s="121">
        <v>103.19</v>
      </c>
      <c r="H324" s="43">
        <f t="shared" si="9"/>
        <v>758.77</v>
      </c>
      <c r="I324" s="24" t="str">
        <f>VLOOKUP(B324,'FOLHA RESUMIDA'!C:D,2,0)</f>
        <v>DANIELLE MARIA P NASCIMENTO</v>
      </c>
    </row>
    <row r="325" spans="1:9">
      <c r="A325" s="113">
        <v>1</v>
      </c>
      <c r="B325" s="113">
        <v>2942</v>
      </c>
      <c r="C325" s="111" t="s">
        <v>271</v>
      </c>
      <c r="D325" s="115">
        <v>1499.27</v>
      </c>
      <c r="E325" s="43">
        <f t="shared" si="8"/>
        <v>911.12</v>
      </c>
      <c r="F325" s="73">
        <f>IFERROR(VLOOKUP(B325,Plan1!B:D,3,0),"0,00")</f>
        <v>458.59</v>
      </c>
      <c r="G325" s="121">
        <v>129.56</v>
      </c>
      <c r="H325" s="43">
        <f t="shared" si="9"/>
        <v>588.15</v>
      </c>
      <c r="I325" s="24" t="str">
        <f>VLOOKUP(B325,'FOLHA RESUMIDA'!C:D,2,0)</f>
        <v>ELIDIANE BARROS DA CRUZ</v>
      </c>
    </row>
    <row r="326" spans="1:9">
      <c r="A326" s="113">
        <v>1</v>
      </c>
      <c r="B326" s="113">
        <v>2943</v>
      </c>
      <c r="C326" s="111" t="s">
        <v>272</v>
      </c>
      <c r="D326" s="115">
        <v>1417.34</v>
      </c>
      <c r="E326" s="43">
        <f t="shared" ref="E326:E389" si="10">D326-H326</f>
        <v>288.1099999999999</v>
      </c>
      <c r="F326" s="73">
        <f>IFERROR(VLOOKUP(B326,Plan1!B:D,3,0),"0,00")</f>
        <v>609.9</v>
      </c>
      <c r="G326" s="121">
        <v>519.33000000000004</v>
      </c>
      <c r="H326" s="43">
        <f t="shared" ref="H326:H389" si="11">F326+G326</f>
        <v>1129.23</v>
      </c>
      <c r="I326" s="24" t="str">
        <f>VLOOKUP(B326,'FOLHA RESUMIDA'!C:D,2,0)</f>
        <v>MARIA JOSE GUILHERME</v>
      </c>
    </row>
    <row r="327" spans="1:9">
      <c r="A327" s="113">
        <v>59</v>
      </c>
      <c r="B327" s="113">
        <v>2962</v>
      </c>
      <c r="C327" s="111" t="s">
        <v>461</v>
      </c>
      <c r="D327" s="115">
        <v>2210.66</v>
      </c>
      <c r="E327" s="43">
        <f t="shared" si="10"/>
        <v>822.48999999999978</v>
      </c>
      <c r="F327" s="73">
        <f>IFERROR(VLOOKUP(B327,Plan1!B:D,3,0),"0,00")</f>
        <v>649.16</v>
      </c>
      <c r="G327" s="121">
        <v>739.01</v>
      </c>
      <c r="H327" s="43">
        <f t="shared" si="11"/>
        <v>1388.17</v>
      </c>
      <c r="I327" s="24" t="str">
        <f>VLOOKUP(B327,'FOLHA RESUMIDA'!C:D,2,0)</f>
        <v>GYSELLE SANTOS AZEVEDO</v>
      </c>
    </row>
    <row r="328" spans="1:9">
      <c r="A328" s="113">
        <v>1</v>
      </c>
      <c r="B328" s="113">
        <v>2969</v>
      </c>
      <c r="C328" s="111" t="s">
        <v>273</v>
      </c>
      <c r="D328" s="115">
        <v>2793.61</v>
      </c>
      <c r="E328" s="43">
        <f t="shared" si="10"/>
        <v>1184.08</v>
      </c>
      <c r="F328" s="73">
        <f>IFERROR(VLOOKUP(B328,Plan1!B:D,3,0),"0,00")</f>
        <v>949.83</v>
      </c>
      <c r="G328" s="121">
        <v>659.7</v>
      </c>
      <c r="H328" s="43">
        <f t="shared" si="11"/>
        <v>1609.5300000000002</v>
      </c>
      <c r="I328" s="24" t="str">
        <f>VLOOKUP(B328,'FOLHA RESUMIDA'!C:D,2,0)</f>
        <v>LEYRIANE TELMA V FARIAS</v>
      </c>
    </row>
    <row r="329" spans="1:9">
      <c r="A329" s="113">
        <v>3</v>
      </c>
      <c r="B329" s="113">
        <v>2970</v>
      </c>
      <c r="C329" s="111" t="s">
        <v>399</v>
      </c>
      <c r="D329" s="115">
        <v>2316.98</v>
      </c>
      <c r="E329" s="43">
        <f t="shared" si="10"/>
        <v>1186.32</v>
      </c>
      <c r="F329" s="73">
        <f>IFERROR(VLOOKUP(B329,Plan1!B:D,3,0),"0,00")</f>
        <v>582.83000000000004</v>
      </c>
      <c r="G329" s="121">
        <v>547.83000000000004</v>
      </c>
      <c r="H329" s="43">
        <f t="shared" si="11"/>
        <v>1130.6600000000001</v>
      </c>
      <c r="I329" s="24" t="str">
        <f>VLOOKUP(B329,'FOLHA RESUMIDA'!C:D,2,0)</f>
        <v>DAYANE M VALENCA DE OLIVEIRA</v>
      </c>
    </row>
    <row r="330" spans="1:9">
      <c r="A330" s="113">
        <v>51</v>
      </c>
      <c r="B330" s="113">
        <v>2971</v>
      </c>
      <c r="C330" s="111" t="s">
        <v>452</v>
      </c>
      <c r="D330" s="115">
        <v>1714.22</v>
      </c>
      <c r="E330" s="43">
        <f t="shared" si="10"/>
        <v>539.04</v>
      </c>
      <c r="F330" s="73">
        <f>IFERROR(VLOOKUP(B330,Plan1!B:D,3,0),"0,00")</f>
        <v>582.83000000000004</v>
      </c>
      <c r="G330" s="121">
        <v>592.35</v>
      </c>
      <c r="H330" s="43">
        <f t="shared" si="11"/>
        <v>1175.18</v>
      </c>
      <c r="I330" s="24" t="str">
        <f>VLOOKUP(B330,'FOLHA RESUMIDA'!C:D,2,0)</f>
        <v>LETYCIA THAISA V FARIAS</v>
      </c>
    </row>
    <row r="331" spans="1:9">
      <c r="A331" s="113">
        <v>10</v>
      </c>
      <c r="B331" s="113">
        <v>2973</v>
      </c>
      <c r="C331" s="111" t="s">
        <v>408</v>
      </c>
      <c r="D331" s="115">
        <v>1909.28</v>
      </c>
      <c r="E331" s="43">
        <f t="shared" si="10"/>
        <v>1093.6599999999999</v>
      </c>
      <c r="F331" s="73">
        <f>IFERROR(VLOOKUP(B331,Plan1!B:D,3,0),"0,00")</f>
        <v>572.78</v>
      </c>
      <c r="G331" s="121">
        <v>242.84</v>
      </c>
      <c r="H331" s="43">
        <f t="shared" si="11"/>
        <v>815.62</v>
      </c>
      <c r="I331" s="24" t="str">
        <f>VLOOKUP(B331,'FOLHA RESUMIDA'!C:D,2,0)</f>
        <v>ELDERSON GOMES DA CUNHA</v>
      </c>
    </row>
    <row r="332" spans="1:9">
      <c r="A332" s="113">
        <v>3</v>
      </c>
      <c r="B332" s="113">
        <v>2974</v>
      </c>
      <c r="C332" s="111" t="s">
        <v>409</v>
      </c>
      <c r="D332" s="115">
        <v>1714.22</v>
      </c>
      <c r="E332" s="43">
        <f t="shared" si="10"/>
        <v>763.67</v>
      </c>
      <c r="F332" s="73">
        <f>IFERROR(VLOOKUP(B332,Plan1!B:D,3,0),"0,00")</f>
        <v>582.83000000000004</v>
      </c>
      <c r="G332" s="121">
        <v>367.72</v>
      </c>
      <c r="H332" s="43">
        <f t="shared" si="11"/>
        <v>950.55000000000007</v>
      </c>
      <c r="I332" s="24" t="str">
        <f>VLOOKUP(B332,'FOLHA RESUMIDA'!C:D,2,0)</f>
        <v>MARCELO DIEDERICHS PRATES</v>
      </c>
    </row>
    <row r="333" spans="1:9">
      <c r="A333" s="113">
        <v>23</v>
      </c>
      <c r="B333" s="113">
        <v>2977</v>
      </c>
      <c r="C333" s="111" t="s">
        <v>422</v>
      </c>
      <c r="D333" s="115">
        <v>3806.6</v>
      </c>
      <c r="E333" s="43">
        <f t="shared" si="10"/>
        <v>562.82999999999993</v>
      </c>
      <c r="F333" s="73">
        <f>IFERROR(VLOOKUP(B333,Plan1!B:D,3,0),"0,00")</f>
        <v>1294.24</v>
      </c>
      <c r="G333" s="121">
        <v>1949.53</v>
      </c>
      <c r="H333" s="43">
        <f t="shared" si="11"/>
        <v>3243.77</v>
      </c>
      <c r="I333" s="24" t="str">
        <f>VLOOKUP(B333,'FOLHA RESUMIDA'!C:D,2,0)</f>
        <v>VENILTON CARLOS M CARDOSO</v>
      </c>
    </row>
    <row r="334" spans="1:9">
      <c r="A334" s="113">
        <v>23</v>
      </c>
      <c r="B334" s="113">
        <v>2978</v>
      </c>
      <c r="C334" s="111" t="s">
        <v>423</v>
      </c>
      <c r="D334" s="115">
        <v>1909.28</v>
      </c>
      <c r="E334" s="43">
        <f t="shared" si="10"/>
        <v>644.93000000000006</v>
      </c>
      <c r="F334" s="73">
        <f>IFERROR(VLOOKUP(B334,Plan1!B:D,3,0),"0,00")</f>
        <v>649.16</v>
      </c>
      <c r="G334" s="121">
        <v>615.19000000000005</v>
      </c>
      <c r="H334" s="43">
        <f t="shared" si="11"/>
        <v>1264.3499999999999</v>
      </c>
      <c r="I334" s="24" t="str">
        <f>VLOOKUP(B334,'FOLHA RESUMIDA'!C:D,2,0)</f>
        <v>CARLOS BRUNO GOMES MACEDO</v>
      </c>
    </row>
    <row r="335" spans="1:9">
      <c r="A335" s="113">
        <v>1</v>
      </c>
      <c r="B335" s="113">
        <v>2982</v>
      </c>
      <c r="C335" s="111" t="s">
        <v>274</v>
      </c>
      <c r="D335" s="115">
        <v>3383.61</v>
      </c>
      <c r="E335" s="43">
        <f t="shared" si="10"/>
        <v>1866.02</v>
      </c>
      <c r="F335" s="73">
        <f>IFERROR(VLOOKUP(B335,Plan1!B:D,3,0),"0,00")</f>
        <v>1014.07</v>
      </c>
      <c r="G335" s="121">
        <v>503.52</v>
      </c>
      <c r="H335" s="43">
        <f t="shared" si="11"/>
        <v>1517.5900000000001</v>
      </c>
      <c r="I335" s="24" t="str">
        <f>VLOOKUP(B335,'FOLHA RESUMIDA'!C:D,2,0)</f>
        <v>CINTIA MARIA LEITE DO N AVELAR</v>
      </c>
    </row>
    <row r="336" spans="1:9">
      <c r="A336" s="113">
        <v>1</v>
      </c>
      <c r="B336" s="113">
        <v>2983</v>
      </c>
      <c r="C336" s="111" t="s">
        <v>275</v>
      </c>
      <c r="D336" s="115">
        <v>2837.98</v>
      </c>
      <c r="E336" s="43">
        <f t="shared" si="10"/>
        <v>882.8599999999999</v>
      </c>
      <c r="F336" s="73">
        <f>IFERROR(VLOOKUP(B336,Plan1!B:D,3,0),"0,00")</f>
        <v>862.44</v>
      </c>
      <c r="G336" s="121">
        <v>1092.68</v>
      </c>
      <c r="H336" s="43">
        <f t="shared" si="11"/>
        <v>1955.1200000000001</v>
      </c>
      <c r="I336" s="24" t="str">
        <f>VLOOKUP(B336,'FOLHA RESUMIDA'!C:D,2,0)</f>
        <v>EMILLY INOCENCIO DA SILVA</v>
      </c>
    </row>
    <row r="337" spans="1:9">
      <c r="A337" s="113">
        <v>1</v>
      </c>
      <c r="B337" s="113">
        <v>2988</v>
      </c>
      <c r="C337" s="111" t="s">
        <v>276</v>
      </c>
      <c r="D337" s="115">
        <v>2982.55</v>
      </c>
      <c r="E337" s="43">
        <f t="shared" si="10"/>
        <v>1132.1100000000001</v>
      </c>
      <c r="F337" s="73">
        <f>IFERROR(VLOOKUP(B337,Plan1!B:D,3,0),"0,00")</f>
        <v>1014.07</v>
      </c>
      <c r="G337" s="121">
        <v>836.37</v>
      </c>
      <c r="H337" s="43">
        <f t="shared" si="11"/>
        <v>1850.44</v>
      </c>
      <c r="I337" s="24" t="str">
        <f>VLOOKUP(B337,'FOLHA RESUMIDA'!C:D,2,0)</f>
        <v>GERALDO CRISTOVAO DE O FILHO</v>
      </c>
    </row>
    <row r="338" spans="1:9">
      <c r="A338" s="113">
        <v>1</v>
      </c>
      <c r="B338" s="113">
        <v>2991</v>
      </c>
      <c r="C338" s="111" t="s">
        <v>277</v>
      </c>
      <c r="D338" s="115">
        <v>2536.6</v>
      </c>
      <c r="E338" s="43">
        <f t="shared" si="10"/>
        <v>504.58999999999992</v>
      </c>
      <c r="F338" s="73">
        <f>IFERROR(VLOOKUP(B338,Plan1!B:D,3,0),"0,00")</f>
        <v>862.44</v>
      </c>
      <c r="G338" s="121">
        <v>1169.57</v>
      </c>
      <c r="H338" s="43">
        <f t="shared" si="11"/>
        <v>2032.01</v>
      </c>
      <c r="I338" s="24" t="str">
        <f>VLOOKUP(B338,'FOLHA RESUMIDA'!C:D,2,0)</f>
        <v>MARILENE ARRUDA DE BARROS</v>
      </c>
    </row>
    <row r="339" spans="1:9">
      <c r="A339" s="113">
        <v>1</v>
      </c>
      <c r="B339" s="113">
        <v>2996</v>
      </c>
      <c r="C339" s="111" t="s">
        <v>279</v>
      </c>
      <c r="D339" s="115">
        <v>5191.91</v>
      </c>
      <c r="E339" s="43">
        <f t="shared" si="10"/>
        <v>2182.54</v>
      </c>
      <c r="F339" s="73">
        <f>IFERROR(VLOOKUP(B339,Plan1!B:D,3,0),"0,00")</f>
        <v>1765.25</v>
      </c>
      <c r="G339" s="121">
        <v>1244.1199999999999</v>
      </c>
      <c r="H339" s="43">
        <f t="shared" si="11"/>
        <v>3009.37</v>
      </c>
      <c r="I339" s="24" t="str">
        <f>VLOOKUP(B339,'FOLHA RESUMIDA'!C:D,2,0)</f>
        <v>LUCIANO BARROS COSTA</v>
      </c>
    </row>
    <row r="340" spans="1:9">
      <c r="A340" s="113">
        <v>1</v>
      </c>
      <c r="B340" s="113">
        <v>2998</v>
      </c>
      <c r="C340" s="111" t="s">
        <v>281</v>
      </c>
      <c r="D340" s="115">
        <v>12151.08</v>
      </c>
      <c r="E340" s="43">
        <f t="shared" si="10"/>
        <v>4766.01</v>
      </c>
      <c r="F340" s="73">
        <f>IFERROR(VLOOKUP(B340,Plan1!B:D,3,0),"0,00")</f>
        <v>4028.9</v>
      </c>
      <c r="G340" s="121">
        <v>3356.17</v>
      </c>
      <c r="H340" s="43">
        <f t="shared" si="11"/>
        <v>7385.07</v>
      </c>
      <c r="I340" s="24" t="str">
        <f>VLOOKUP(B340,'FOLHA RESUMIDA'!C:D,2,0)</f>
        <v>MIGUEL WILSON REGUEIRA RIBEIRO</v>
      </c>
    </row>
    <row r="341" spans="1:9">
      <c r="A341" s="113">
        <v>1</v>
      </c>
      <c r="B341" s="113">
        <v>3003</v>
      </c>
      <c r="C341" s="111" t="s">
        <v>282</v>
      </c>
      <c r="D341" s="115">
        <v>3892.98</v>
      </c>
      <c r="E341" s="43">
        <f t="shared" si="10"/>
        <v>996.67999999999984</v>
      </c>
      <c r="F341" s="73">
        <f>IFERROR(VLOOKUP(B341,Plan1!B:D,3,0),"0,00")</f>
        <v>1293.68</v>
      </c>
      <c r="G341" s="121">
        <v>1602.62</v>
      </c>
      <c r="H341" s="43">
        <f t="shared" si="11"/>
        <v>2896.3</v>
      </c>
      <c r="I341" s="24" t="str">
        <f>VLOOKUP(B341,'FOLHA RESUMIDA'!C:D,2,0)</f>
        <v>CAETANO SILVA DIAS</v>
      </c>
    </row>
    <row r="342" spans="1:9">
      <c r="A342" s="113">
        <v>1</v>
      </c>
      <c r="B342" s="113">
        <v>3004</v>
      </c>
      <c r="C342" s="111" t="s">
        <v>283</v>
      </c>
      <c r="D342" s="115">
        <v>3804.93</v>
      </c>
      <c r="E342" s="43">
        <f t="shared" si="10"/>
        <v>642.94999999999982</v>
      </c>
      <c r="F342" s="73">
        <f>IFERROR(VLOOKUP(B342,Plan1!B:D,3,0),"0,00")</f>
        <v>1293.68</v>
      </c>
      <c r="G342" s="121">
        <v>1868.3</v>
      </c>
      <c r="H342" s="43">
        <f t="shared" si="11"/>
        <v>3161.98</v>
      </c>
      <c r="I342" s="24" t="str">
        <f>VLOOKUP(B342,'FOLHA RESUMIDA'!C:D,2,0)</f>
        <v>ITHALO IGOR DANTAS E SILVA</v>
      </c>
    </row>
    <row r="343" spans="1:9">
      <c r="A343" s="113">
        <v>1</v>
      </c>
      <c r="B343" s="113">
        <v>3012</v>
      </c>
      <c r="C343" s="111" t="s">
        <v>284</v>
      </c>
      <c r="D343" s="115">
        <v>1714.22</v>
      </c>
      <c r="E343" s="43">
        <f t="shared" si="10"/>
        <v>243.76</v>
      </c>
      <c r="F343" s="73">
        <f>IFERROR(VLOOKUP(B343,Plan1!B:D,3,0),"0,00")</f>
        <v>582.83000000000004</v>
      </c>
      <c r="G343" s="121">
        <v>887.63</v>
      </c>
      <c r="H343" s="43">
        <f t="shared" si="11"/>
        <v>1470.46</v>
      </c>
      <c r="I343" s="24" t="str">
        <f>VLOOKUP(B343,'FOLHA RESUMIDA'!C:D,2,0)</f>
        <v>ESTELA FELIPE DE OLIVEIRA</v>
      </c>
    </row>
    <row r="344" spans="1:9">
      <c r="A344" s="113">
        <v>1</v>
      </c>
      <c r="B344" s="113">
        <v>3015</v>
      </c>
      <c r="C344" s="111" t="s">
        <v>285</v>
      </c>
      <c r="D344" s="115">
        <v>1714.22</v>
      </c>
      <c r="E344" s="43">
        <f t="shared" si="10"/>
        <v>257.95000000000005</v>
      </c>
      <c r="F344" s="73">
        <f>IFERROR(VLOOKUP(B344,Plan1!B:D,3,0),"0,00")</f>
        <v>582.83000000000004</v>
      </c>
      <c r="G344" s="121">
        <v>873.44</v>
      </c>
      <c r="H344" s="43">
        <f t="shared" si="11"/>
        <v>1456.27</v>
      </c>
      <c r="I344" s="24" t="str">
        <f>VLOOKUP(B344,'FOLHA RESUMIDA'!C:D,2,0)</f>
        <v>MARIA DANIELLE DE SOUZA SANTOS</v>
      </c>
    </row>
    <row r="345" spans="1:9">
      <c r="A345" s="113">
        <v>1</v>
      </c>
      <c r="B345" s="113">
        <v>3016</v>
      </c>
      <c r="C345" s="111" t="s">
        <v>286</v>
      </c>
      <c r="D345" s="115">
        <v>2015.6</v>
      </c>
      <c r="E345" s="43">
        <f t="shared" si="10"/>
        <v>788.90999999999985</v>
      </c>
      <c r="F345" s="73">
        <f>IFERROR(VLOOKUP(B345,Plan1!B:D,3,0),"0,00")</f>
        <v>582.83000000000004</v>
      </c>
      <c r="G345" s="121">
        <v>643.86</v>
      </c>
      <c r="H345" s="43">
        <f t="shared" si="11"/>
        <v>1226.69</v>
      </c>
      <c r="I345" s="24" t="str">
        <f>VLOOKUP(B345,'FOLHA RESUMIDA'!C:D,2,0)</f>
        <v>MARIANA SILVA MONTEIRO</v>
      </c>
    </row>
    <row r="346" spans="1:9">
      <c r="A346" s="113">
        <v>1</v>
      </c>
      <c r="B346" s="113">
        <v>3019</v>
      </c>
      <c r="C346" s="111" t="s">
        <v>287</v>
      </c>
      <c r="D346" s="115">
        <v>2015.6</v>
      </c>
      <c r="E346" s="43">
        <f t="shared" si="10"/>
        <v>367.75</v>
      </c>
      <c r="F346" s="73">
        <f>IFERROR(VLOOKUP(B346,Plan1!B:D,3,0),"0,00")</f>
        <v>582.83000000000004</v>
      </c>
      <c r="G346" s="121">
        <v>1065.02</v>
      </c>
      <c r="H346" s="43">
        <f t="shared" si="11"/>
        <v>1647.85</v>
      </c>
      <c r="I346" s="24" t="str">
        <f>VLOOKUP(B346,'FOLHA RESUMIDA'!C:D,2,0)</f>
        <v>SUIANNE P PASSOS B MONTEIRO</v>
      </c>
    </row>
    <row r="347" spans="1:9">
      <c r="A347" s="113">
        <v>10</v>
      </c>
      <c r="B347" s="113">
        <v>3023</v>
      </c>
      <c r="C347" s="111" t="s">
        <v>418</v>
      </c>
      <c r="D347" s="115">
        <v>4107.9799999999996</v>
      </c>
      <c r="E347" s="43">
        <f t="shared" si="10"/>
        <v>603.08999999999924</v>
      </c>
      <c r="F347" s="73">
        <f>IFERROR(VLOOKUP(B347,Plan1!B:D,3,0),"0,00")</f>
        <v>1294.24</v>
      </c>
      <c r="G347" s="121">
        <v>2210.65</v>
      </c>
      <c r="H347" s="43">
        <f t="shared" si="11"/>
        <v>3504.8900000000003</v>
      </c>
      <c r="I347" s="24" t="str">
        <f>VLOOKUP(B347,'FOLHA RESUMIDA'!C:D,2,0)</f>
        <v>SERGIO ARAUJO DE OLIVEIRA</v>
      </c>
    </row>
    <row r="348" spans="1:9">
      <c r="A348" s="113">
        <v>3</v>
      </c>
      <c r="B348" s="113">
        <v>3025</v>
      </c>
      <c r="C348" s="111" t="s">
        <v>455</v>
      </c>
      <c r="D348" s="115">
        <v>4107.9799999999996</v>
      </c>
      <c r="E348" s="43">
        <f t="shared" si="10"/>
        <v>1751.0599999999995</v>
      </c>
      <c r="F348" s="73">
        <f>IFERROR(VLOOKUP(B348,Plan1!B:D,3,0),"0,00")</f>
        <v>1294.24</v>
      </c>
      <c r="G348" s="121">
        <v>1062.68</v>
      </c>
      <c r="H348" s="43">
        <f t="shared" si="11"/>
        <v>2356.92</v>
      </c>
      <c r="I348" s="24" t="str">
        <f>VLOOKUP(B348,'FOLHA RESUMIDA'!C:D,2,0)</f>
        <v>MARIANA KAROLYNE G DE SOUZA</v>
      </c>
    </row>
    <row r="349" spans="1:9">
      <c r="A349" s="113">
        <v>48</v>
      </c>
      <c r="B349" s="113">
        <v>3027</v>
      </c>
      <c r="C349" s="111" t="s">
        <v>289</v>
      </c>
      <c r="D349" s="115">
        <v>4107.9799999999996</v>
      </c>
      <c r="E349" s="43">
        <f t="shared" si="10"/>
        <v>957.36999999999989</v>
      </c>
      <c r="F349" s="73">
        <f>IFERROR(VLOOKUP(B349,Plan1!B:D,3,0),"0,00")</f>
        <v>1294.24</v>
      </c>
      <c r="G349" s="121">
        <v>1856.37</v>
      </c>
      <c r="H349" s="43">
        <f t="shared" si="11"/>
        <v>3150.6099999999997</v>
      </c>
      <c r="I349" s="24" t="str">
        <f>VLOOKUP(B349,'FOLHA RESUMIDA'!C:D,2,0)</f>
        <v>MARILIA MILENA R PIRES</v>
      </c>
    </row>
    <row r="350" spans="1:9">
      <c r="A350" s="113">
        <v>51</v>
      </c>
      <c r="B350" s="113">
        <v>3029</v>
      </c>
      <c r="C350" s="111" t="s">
        <v>453</v>
      </c>
      <c r="D350" s="115">
        <v>3806.6</v>
      </c>
      <c r="E350" s="43">
        <f t="shared" si="10"/>
        <v>534.38999999999987</v>
      </c>
      <c r="F350" s="73">
        <f>IFERROR(VLOOKUP(B350,Plan1!B:D,3,0),"0,00")</f>
        <v>1294.24</v>
      </c>
      <c r="G350" s="121">
        <v>1977.97</v>
      </c>
      <c r="H350" s="43">
        <f t="shared" si="11"/>
        <v>3272.21</v>
      </c>
      <c r="I350" s="24" t="str">
        <f>VLOOKUP(B350,'FOLHA RESUMIDA'!C:D,2,0)</f>
        <v>RISOALDO DUARTE DA S JUNIOR</v>
      </c>
    </row>
    <row r="351" spans="1:9">
      <c r="A351" s="113">
        <v>1</v>
      </c>
      <c r="B351" s="113">
        <v>3031</v>
      </c>
      <c r="C351" s="111" t="s">
        <v>291</v>
      </c>
      <c r="D351" s="115">
        <v>6909.13</v>
      </c>
      <c r="E351" s="43">
        <f t="shared" si="10"/>
        <v>1558.0600000000004</v>
      </c>
      <c r="F351" s="73">
        <f>IFERROR(VLOOKUP(B351,Plan1!B:D,3,0),"0,00")</f>
        <v>2007.81</v>
      </c>
      <c r="G351" s="121">
        <v>3343.26</v>
      </c>
      <c r="H351" s="43">
        <f t="shared" si="11"/>
        <v>5351.07</v>
      </c>
      <c r="I351" s="24" t="str">
        <f>VLOOKUP(B351,'FOLHA RESUMIDA'!C:D,2,0)</f>
        <v>DENNYS LAPENDA FAGUNDES</v>
      </c>
    </row>
    <row r="352" spans="1:9">
      <c r="A352" s="113">
        <v>1</v>
      </c>
      <c r="B352" s="113">
        <v>3032</v>
      </c>
      <c r="C352" s="111" t="s">
        <v>396</v>
      </c>
      <c r="D352" s="115">
        <v>3806.6</v>
      </c>
      <c r="E352" s="43">
        <f t="shared" si="10"/>
        <v>534.00999999999976</v>
      </c>
      <c r="F352" s="73">
        <f>IFERROR(VLOOKUP(B352,Plan1!B:D,3,0),"0,00")</f>
        <v>1294.24</v>
      </c>
      <c r="G352" s="121">
        <v>1978.35</v>
      </c>
      <c r="H352" s="43">
        <f t="shared" si="11"/>
        <v>3272.59</v>
      </c>
      <c r="I352" s="24" t="str">
        <f>VLOOKUP(B352,'FOLHA RESUMIDA'!C:D,2,0)</f>
        <v>KELEN CRISTINA DE AL F E SILVA</v>
      </c>
    </row>
    <row r="353" spans="1:9">
      <c r="A353" s="113">
        <v>1</v>
      </c>
      <c r="B353" s="113">
        <v>3036</v>
      </c>
      <c r="C353" s="111" t="s">
        <v>292</v>
      </c>
      <c r="D353" s="115">
        <v>2096.14</v>
      </c>
      <c r="E353" s="43">
        <f t="shared" si="10"/>
        <v>153.09999999999991</v>
      </c>
      <c r="F353" s="73">
        <f>IFERROR(VLOOKUP(B353,Plan1!B:D,3,0),"0,00")</f>
        <v>964.75</v>
      </c>
      <c r="G353" s="121">
        <v>978.29</v>
      </c>
      <c r="H353" s="43">
        <f t="shared" si="11"/>
        <v>1943.04</v>
      </c>
      <c r="I353" s="24" t="str">
        <f>VLOOKUP(B353,'FOLHA RESUMIDA'!C:D,2,0)</f>
        <v>CECILIA REGINA DO N S CABRAL</v>
      </c>
    </row>
    <row r="354" spans="1:9">
      <c r="A354" s="113">
        <v>1</v>
      </c>
      <c r="B354" s="113">
        <v>3037</v>
      </c>
      <c r="C354" s="111" t="s">
        <v>293</v>
      </c>
      <c r="D354" s="115">
        <v>1212</v>
      </c>
      <c r="E354" s="43">
        <f t="shared" si="10"/>
        <v>253.86</v>
      </c>
      <c r="F354" s="73">
        <f>IFERROR(VLOOKUP(B354,Plan1!B:D,3,0),"0,00")</f>
        <v>397.62</v>
      </c>
      <c r="G354" s="121">
        <v>560.52</v>
      </c>
      <c r="H354" s="43">
        <f t="shared" si="11"/>
        <v>958.14</v>
      </c>
      <c r="I354" s="24" t="str">
        <f>VLOOKUP(B354,'FOLHA RESUMIDA'!C:D,2,0)</f>
        <v>JADON JORGE OLIVEIRA DA SILVA</v>
      </c>
    </row>
    <row r="355" spans="1:9">
      <c r="A355" s="113">
        <v>1</v>
      </c>
      <c r="B355" s="113">
        <v>3039</v>
      </c>
      <c r="C355" s="111" t="s">
        <v>294</v>
      </c>
      <c r="D355" s="115">
        <v>2511.6999999999998</v>
      </c>
      <c r="E355" s="43">
        <f t="shared" si="10"/>
        <v>2511.6999999999998</v>
      </c>
      <c r="F355" s="73" t="str">
        <f>IFERROR(VLOOKUP(B355,Plan1!B:D,3,0),"0,00")</f>
        <v>0,00</v>
      </c>
      <c r="G355" s="121">
        <v>0</v>
      </c>
      <c r="H355" s="43">
        <f t="shared" si="11"/>
        <v>0</v>
      </c>
      <c r="I355" s="24" t="str">
        <f>VLOOKUP(B355,'FOLHA RESUMIDA'!C:D,2,0)</f>
        <v>CARLOS FREDERICO DOS SANTOS</v>
      </c>
    </row>
    <row r="356" spans="1:9">
      <c r="A356" s="113">
        <v>1</v>
      </c>
      <c r="B356" s="113">
        <v>3040</v>
      </c>
      <c r="C356" s="111" t="s">
        <v>295</v>
      </c>
      <c r="D356" s="115">
        <v>2275.4</v>
      </c>
      <c r="E356" s="43">
        <f t="shared" si="10"/>
        <v>1007.44</v>
      </c>
      <c r="F356" s="73">
        <f>IFERROR(VLOOKUP(B356,Plan1!B:D,3,0),"0,00")</f>
        <v>842.63</v>
      </c>
      <c r="G356" s="121">
        <v>425.33</v>
      </c>
      <c r="H356" s="43">
        <f t="shared" si="11"/>
        <v>1267.96</v>
      </c>
      <c r="I356" s="24" t="str">
        <f>VLOOKUP(B356,'FOLHA RESUMIDA'!C:D,2,0)</f>
        <v>LORENA ESTHER L M CAVALCANTI</v>
      </c>
    </row>
    <row r="357" spans="1:9">
      <c r="A357" s="113">
        <v>1</v>
      </c>
      <c r="B357" s="113">
        <v>3044</v>
      </c>
      <c r="C357" s="111" t="s">
        <v>405</v>
      </c>
      <c r="D357" s="115">
        <v>4963.08</v>
      </c>
      <c r="E357" s="43">
        <f t="shared" si="10"/>
        <v>1303.8800000000001</v>
      </c>
      <c r="F357" s="73">
        <f>IFERROR(VLOOKUP(B357,Plan1!B:D,3,0),"0,00")</f>
        <v>1294.24</v>
      </c>
      <c r="G357" s="121">
        <v>2364.96</v>
      </c>
      <c r="H357" s="43">
        <f t="shared" si="11"/>
        <v>3659.2</v>
      </c>
      <c r="I357" s="24" t="str">
        <f>VLOOKUP(B357,'FOLHA RESUMIDA'!C:D,2,0)</f>
        <v>THIANE NASCIMENTO PAIXAO</v>
      </c>
    </row>
    <row r="358" spans="1:9">
      <c r="A358" s="113">
        <v>1</v>
      </c>
      <c r="B358" s="113">
        <v>3046</v>
      </c>
      <c r="C358" s="111" t="s">
        <v>457</v>
      </c>
      <c r="D358" s="115">
        <v>4107.9799999999996</v>
      </c>
      <c r="E358" s="43">
        <f t="shared" si="10"/>
        <v>694.34999999999945</v>
      </c>
      <c r="F358" s="73">
        <f>IFERROR(VLOOKUP(B358,Plan1!B:D,3,0),"0,00")</f>
        <v>1294.24</v>
      </c>
      <c r="G358" s="121">
        <v>2119.39</v>
      </c>
      <c r="H358" s="43">
        <f t="shared" si="11"/>
        <v>3413.63</v>
      </c>
      <c r="I358" s="24" t="str">
        <f>VLOOKUP(B358,'FOLHA RESUMIDA'!C:D,2,0)</f>
        <v>RONALDO GOMINHO BISPO FILHO</v>
      </c>
    </row>
    <row r="359" spans="1:9">
      <c r="A359" s="113">
        <v>1</v>
      </c>
      <c r="B359" s="113">
        <v>3047</v>
      </c>
      <c r="C359" s="111" t="s">
        <v>296</v>
      </c>
      <c r="D359" s="115">
        <v>1714.22</v>
      </c>
      <c r="E359" s="43">
        <f t="shared" si="10"/>
        <v>336.33000000000015</v>
      </c>
      <c r="F359" s="73">
        <f>IFERROR(VLOOKUP(B359,Plan1!B:D,3,0),"0,00")</f>
        <v>582.83000000000004</v>
      </c>
      <c r="G359" s="121">
        <v>795.06</v>
      </c>
      <c r="H359" s="43">
        <f t="shared" si="11"/>
        <v>1377.8899999999999</v>
      </c>
      <c r="I359" s="24" t="str">
        <f>VLOOKUP(B359,'FOLHA RESUMIDA'!C:D,2,0)</f>
        <v>SWEET GALLEGHER CAETANO COSTA</v>
      </c>
    </row>
    <row r="360" spans="1:9">
      <c r="A360" s="113">
        <v>1</v>
      </c>
      <c r="B360" s="113">
        <v>3049</v>
      </c>
      <c r="C360" s="111" t="s">
        <v>297</v>
      </c>
      <c r="D360" s="115">
        <v>14468.14</v>
      </c>
      <c r="E360" s="43">
        <f t="shared" si="10"/>
        <v>7875.119999999999</v>
      </c>
      <c r="F360" s="73" t="str">
        <f>IFERROR(VLOOKUP(B360,Plan1!B:D,3,0),"0,00")</f>
        <v>0,00</v>
      </c>
      <c r="G360" s="121">
        <v>6593.02</v>
      </c>
      <c r="H360" s="43">
        <f t="shared" si="11"/>
        <v>6593.02</v>
      </c>
      <c r="I360" s="24" t="str">
        <f>VLOOKUP(B360,'FOLHA RESUMIDA'!C:D,2,0)</f>
        <v>DEBORA GUEDES NERES</v>
      </c>
    </row>
    <row r="361" spans="1:9">
      <c r="A361" s="113">
        <v>50</v>
      </c>
      <c r="B361" s="113">
        <v>3055</v>
      </c>
      <c r="C361" s="111" t="s">
        <v>449</v>
      </c>
      <c r="D361" s="115">
        <v>3806.6</v>
      </c>
      <c r="E361" s="43">
        <f t="shared" si="10"/>
        <v>880.04999999999973</v>
      </c>
      <c r="F361" s="73">
        <f>IFERROR(VLOOKUP(B361,Plan1!B:D,3,0),"0,00")</f>
        <v>1294.24</v>
      </c>
      <c r="G361" s="121">
        <v>1632.31</v>
      </c>
      <c r="H361" s="43">
        <f t="shared" si="11"/>
        <v>2926.55</v>
      </c>
      <c r="I361" s="24" t="str">
        <f>VLOOKUP(B361,'FOLHA RESUMIDA'!C:D,2,0)</f>
        <v>ANA PAULA SABINO L DE SOUZA</v>
      </c>
    </row>
    <row r="362" spans="1:9">
      <c r="A362" s="113">
        <v>1</v>
      </c>
      <c r="B362" s="113">
        <v>3057</v>
      </c>
      <c r="C362" s="111" t="s">
        <v>298</v>
      </c>
      <c r="D362" s="115">
        <v>1714.22</v>
      </c>
      <c r="E362" s="43">
        <f t="shared" si="10"/>
        <v>139.18999999999983</v>
      </c>
      <c r="F362" s="73">
        <f>IFERROR(VLOOKUP(B362,Plan1!B:D,3,0),"0,00")</f>
        <v>582.83000000000004</v>
      </c>
      <c r="G362" s="121">
        <v>992.2</v>
      </c>
      <c r="H362" s="43">
        <f t="shared" si="11"/>
        <v>1575.0300000000002</v>
      </c>
      <c r="I362" s="24" t="str">
        <f>VLOOKUP(B362,'FOLHA RESUMIDA'!C:D,2,0)</f>
        <v>YANNE TALITA PEREIRA CALIXTO</v>
      </c>
    </row>
    <row r="363" spans="1:9">
      <c r="A363" s="113">
        <v>1</v>
      </c>
      <c r="B363" s="113">
        <v>3062</v>
      </c>
      <c r="C363" s="111" t="s">
        <v>300</v>
      </c>
      <c r="D363" s="115">
        <v>1993.53</v>
      </c>
      <c r="E363" s="43">
        <f t="shared" si="10"/>
        <v>550.29</v>
      </c>
      <c r="F363" s="73">
        <f>IFERROR(VLOOKUP(B363,Plan1!B:D,3,0),"0,00")</f>
        <v>777.9</v>
      </c>
      <c r="G363" s="121">
        <v>665.34</v>
      </c>
      <c r="H363" s="43">
        <f t="shared" si="11"/>
        <v>1443.24</v>
      </c>
      <c r="I363" s="24" t="str">
        <f>VLOOKUP(B363,'FOLHA RESUMIDA'!C:D,2,0)</f>
        <v>GRAZIELE MARIA DA SILVA</v>
      </c>
    </row>
    <row r="364" spans="1:9">
      <c r="A364" s="113">
        <v>1</v>
      </c>
      <c r="B364" s="113">
        <v>3063</v>
      </c>
      <c r="C364" s="111" t="s">
        <v>301</v>
      </c>
      <c r="D364" s="115">
        <v>2015.61</v>
      </c>
      <c r="E364" s="43">
        <f t="shared" si="10"/>
        <v>666.47999999999979</v>
      </c>
      <c r="F364" s="73">
        <f>IFERROR(VLOOKUP(B364,Plan1!B:D,3,0),"0,00")</f>
        <v>582.84</v>
      </c>
      <c r="G364" s="121">
        <v>766.29</v>
      </c>
      <c r="H364" s="43">
        <f t="shared" si="11"/>
        <v>1349.13</v>
      </c>
      <c r="I364" s="24" t="str">
        <f>VLOOKUP(B364,'FOLHA RESUMIDA'!C:D,2,0)</f>
        <v>DEYBISON AFONSO PEREIRA</v>
      </c>
    </row>
    <row r="365" spans="1:9">
      <c r="A365" s="113">
        <v>1</v>
      </c>
      <c r="B365" s="113">
        <v>3066</v>
      </c>
      <c r="C365" s="111" t="s">
        <v>302</v>
      </c>
      <c r="D365" s="115">
        <v>329.01</v>
      </c>
      <c r="E365" s="43">
        <f t="shared" si="10"/>
        <v>329.01</v>
      </c>
      <c r="F365" s="73" t="str">
        <f>IFERROR(VLOOKUP(B365,Plan1!B:D,3,0),"0,00")</f>
        <v>0,00</v>
      </c>
      <c r="G365" s="121">
        <v>0</v>
      </c>
      <c r="H365" s="43">
        <f t="shared" si="11"/>
        <v>0</v>
      </c>
      <c r="I365" s="24" t="str">
        <f>VLOOKUP(B365,'FOLHA RESUMIDA'!C:D,2,0)</f>
        <v>GENIVAL F DA SILVA JUNIOR</v>
      </c>
    </row>
    <row r="366" spans="1:9">
      <c r="A366" s="113">
        <v>1</v>
      </c>
      <c r="B366" s="113">
        <v>3067</v>
      </c>
      <c r="C366" s="111" t="s">
        <v>303</v>
      </c>
      <c r="D366" s="115">
        <v>2536.6</v>
      </c>
      <c r="E366" s="43">
        <f t="shared" si="10"/>
        <v>1239.2599999999998</v>
      </c>
      <c r="F366" s="73">
        <f>IFERROR(VLOOKUP(B366,Plan1!B:D,3,0),"0,00")</f>
        <v>862.44</v>
      </c>
      <c r="G366" s="121">
        <v>434.9</v>
      </c>
      <c r="H366" s="43">
        <f t="shared" si="11"/>
        <v>1297.3400000000001</v>
      </c>
      <c r="I366" s="24" t="str">
        <f>VLOOKUP(B366,'FOLHA RESUMIDA'!C:D,2,0)</f>
        <v>EMANUELA AMELIA DE A  AGUIAR</v>
      </c>
    </row>
    <row r="367" spans="1:9">
      <c r="A367" s="113">
        <v>51</v>
      </c>
      <c r="B367" s="113">
        <v>3069</v>
      </c>
      <c r="C367" s="111" t="s">
        <v>400</v>
      </c>
      <c r="D367" s="115">
        <v>2512.04</v>
      </c>
      <c r="E367" s="43">
        <f t="shared" si="10"/>
        <v>872.86000000000013</v>
      </c>
      <c r="F367" s="73">
        <f>IFERROR(VLOOKUP(B367,Plan1!B:D,3,0),"0,00")</f>
        <v>649.16</v>
      </c>
      <c r="G367" s="121">
        <v>990.02</v>
      </c>
      <c r="H367" s="43">
        <f t="shared" si="11"/>
        <v>1639.1799999999998</v>
      </c>
      <c r="I367" s="24" t="str">
        <f>VLOOKUP(B367,'FOLHA RESUMIDA'!C:D,2,0)</f>
        <v>ANDRE LUIS MOTA PIRES</v>
      </c>
    </row>
    <row r="368" spans="1:9">
      <c r="A368" s="113">
        <v>1</v>
      </c>
      <c r="B368" s="113">
        <v>3080</v>
      </c>
      <c r="C368" s="111" t="s">
        <v>304</v>
      </c>
      <c r="D368" s="115">
        <v>3115.11</v>
      </c>
      <c r="E368" s="43">
        <f t="shared" si="10"/>
        <v>464.43000000000029</v>
      </c>
      <c r="F368" s="73">
        <f>IFERROR(VLOOKUP(B368,Plan1!B:D,3,0),"0,00")</f>
        <v>1014.07</v>
      </c>
      <c r="G368" s="121">
        <v>1636.61</v>
      </c>
      <c r="H368" s="43">
        <f t="shared" si="11"/>
        <v>2650.68</v>
      </c>
      <c r="I368" s="24" t="str">
        <f>VLOOKUP(B368,'FOLHA RESUMIDA'!C:D,2,0)</f>
        <v>ALICE JULIANA X DE PONTES</v>
      </c>
    </row>
    <row r="369" spans="1:9">
      <c r="A369" s="113">
        <v>1</v>
      </c>
      <c r="B369" s="113">
        <v>3081</v>
      </c>
      <c r="C369" s="111" t="s">
        <v>305</v>
      </c>
      <c r="D369" s="115">
        <v>1468.53</v>
      </c>
      <c r="E369" s="43">
        <f t="shared" si="10"/>
        <v>318.3599999999999</v>
      </c>
      <c r="F369" s="73">
        <f>IFERROR(VLOOKUP(B369,Plan1!B:D,3,0),"0,00")</f>
        <v>499.3</v>
      </c>
      <c r="G369" s="121">
        <v>650.87</v>
      </c>
      <c r="H369" s="43">
        <f t="shared" si="11"/>
        <v>1150.17</v>
      </c>
      <c r="I369" s="24" t="str">
        <f>VLOOKUP(B369,'FOLHA RESUMIDA'!C:D,2,0)</f>
        <v>MAILTON NOBRE DE MEDEIROS</v>
      </c>
    </row>
    <row r="370" spans="1:9">
      <c r="A370" s="113">
        <v>1</v>
      </c>
      <c r="B370" s="113">
        <v>3084</v>
      </c>
      <c r="C370" s="111" t="s">
        <v>306</v>
      </c>
      <c r="D370" s="115">
        <v>1714.22</v>
      </c>
      <c r="E370" s="43">
        <f t="shared" si="10"/>
        <v>153.10000000000014</v>
      </c>
      <c r="F370" s="73">
        <f>IFERROR(VLOOKUP(B370,Plan1!B:D,3,0),"0,00")</f>
        <v>582.83000000000004</v>
      </c>
      <c r="G370" s="121">
        <v>978.29</v>
      </c>
      <c r="H370" s="43">
        <f t="shared" si="11"/>
        <v>1561.12</v>
      </c>
      <c r="I370" s="24" t="str">
        <f>VLOOKUP(B370,'FOLHA RESUMIDA'!C:D,2,0)</f>
        <v>NATHALIA V DE A ITAPARICA</v>
      </c>
    </row>
    <row r="371" spans="1:9">
      <c r="A371" s="113">
        <v>1</v>
      </c>
      <c r="B371" s="113">
        <v>3085</v>
      </c>
      <c r="C371" s="111" t="s">
        <v>307</v>
      </c>
      <c r="D371" s="115">
        <v>2478.04</v>
      </c>
      <c r="E371" s="43">
        <f t="shared" si="10"/>
        <v>723.93999999999983</v>
      </c>
      <c r="F371" s="73">
        <f>IFERROR(VLOOKUP(B371,Plan1!B:D,3,0),"0,00")</f>
        <v>1346.65</v>
      </c>
      <c r="G371" s="121">
        <v>407.45</v>
      </c>
      <c r="H371" s="43">
        <f t="shared" si="11"/>
        <v>1754.1000000000001</v>
      </c>
      <c r="I371" s="24" t="str">
        <f>VLOOKUP(B371,'FOLHA RESUMIDA'!C:D,2,0)</f>
        <v>IVO LOURENCO DA SILVA</v>
      </c>
    </row>
    <row r="372" spans="1:9">
      <c r="A372" s="113">
        <v>1</v>
      </c>
      <c r="B372" s="113">
        <v>3086</v>
      </c>
      <c r="C372" s="111" t="s">
        <v>401</v>
      </c>
      <c r="D372" s="115">
        <v>3806.6</v>
      </c>
      <c r="E372" s="43">
        <f t="shared" si="10"/>
        <v>535.00999999999976</v>
      </c>
      <c r="F372" s="73">
        <f>IFERROR(VLOOKUP(B372,Plan1!B:D,3,0),"0,00")</f>
        <v>1294.24</v>
      </c>
      <c r="G372" s="121">
        <v>1977.35</v>
      </c>
      <c r="H372" s="43">
        <f t="shared" si="11"/>
        <v>3271.59</v>
      </c>
      <c r="I372" s="24" t="str">
        <f>VLOOKUP(B372,'FOLHA RESUMIDA'!C:D,2,0)</f>
        <v>DIMAS CARDOSO CAMPOS</v>
      </c>
    </row>
    <row r="373" spans="1:9">
      <c r="A373" s="113">
        <v>1</v>
      </c>
      <c r="B373" s="113">
        <v>3092</v>
      </c>
      <c r="C373" s="111" t="s">
        <v>308</v>
      </c>
      <c r="D373" s="115">
        <v>20981.1</v>
      </c>
      <c r="E373" s="43">
        <f t="shared" si="10"/>
        <v>5691.6299999999992</v>
      </c>
      <c r="F373" s="73">
        <f>IFERROR(VLOOKUP(B373,Plan1!B:D,3,0),"0,00")</f>
        <v>7133.57</v>
      </c>
      <c r="G373" s="121">
        <v>8155.9</v>
      </c>
      <c r="H373" s="43">
        <f t="shared" si="11"/>
        <v>15289.47</v>
      </c>
      <c r="I373" s="24" t="str">
        <f>VLOOKUP(B373,'FOLHA RESUMIDA'!C:D,2,0)</f>
        <v>BETY ANNE DE A S CORDULA</v>
      </c>
    </row>
    <row r="374" spans="1:9">
      <c r="A374" s="113">
        <v>1</v>
      </c>
      <c r="B374" s="113">
        <v>3112</v>
      </c>
      <c r="C374" s="111" t="s">
        <v>309</v>
      </c>
      <c r="D374" s="115">
        <v>2712.82</v>
      </c>
      <c r="E374" s="43">
        <f t="shared" si="10"/>
        <v>770.54000000000019</v>
      </c>
      <c r="F374" s="73">
        <f>IFERROR(VLOOKUP(B374,Plan1!B:D,3,0),"0,00")</f>
        <v>862.44</v>
      </c>
      <c r="G374" s="121">
        <v>1079.8399999999999</v>
      </c>
      <c r="H374" s="43">
        <f t="shared" si="11"/>
        <v>1942.28</v>
      </c>
      <c r="I374" s="24" t="str">
        <f>VLOOKUP(B374,'FOLHA RESUMIDA'!C:D,2,0)</f>
        <v>DIEGO SCHMITH OLIVEIRA DE LIMA</v>
      </c>
    </row>
    <row r="375" spans="1:9">
      <c r="A375" s="113">
        <v>1</v>
      </c>
      <c r="B375" s="113">
        <v>3113</v>
      </c>
      <c r="C375" s="111" t="s">
        <v>310</v>
      </c>
      <c r="D375" s="115">
        <v>1714.22</v>
      </c>
      <c r="E375" s="43">
        <f t="shared" si="10"/>
        <v>533.87999999999988</v>
      </c>
      <c r="F375" s="73">
        <f>IFERROR(VLOOKUP(B375,Plan1!B:D,3,0),"0,00")</f>
        <v>582.83000000000004</v>
      </c>
      <c r="G375" s="121">
        <v>597.51</v>
      </c>
      <c r="H375" s="43">
        <f t="shared" si="11"/>
        <v>1180.3400000000001</v>
      </c>
      <c r="I375" s="24" t="str">
        <f>VLOOKUP(B375,'FOLHA RESUMIDA'!C:D,2,0)</f>
        <v>CYNTHIA MARIA REGIS SIQUEIRA</v>
      </c>
    </row>
    <row r="376" spans="1:9">
      <c r="A376" s="113">
        <v>1</v>
      </c>
      <c r="B376" s="113">
        <v>3132</v>
      </c>
      <c r="C376" s="111" t="s">
        <v>311</v>
      </c>
      <c r="D376" s="115">
        <v>3757.37</v>
      </c>
      <c r="E376" s="43">
        <f t="shared" si="10"/>
        <v>3511.0899999999997</v>
      </c>
      <c r="F376" s="73" t="str">
        <f>IFERROR(VLOOKUP(B376,Plan1!B:D,3,0),"0,00")</f>
        <v>0,00</v>
      </c>
      <c r="G376" s="121">
        <v>246.28</v>
      </c>
      <c r="H376" s="43">
        <f t="shared" si="11"/>
        <v>246.28</v>
      </c>
      <c r="I376" s="24" t="str">
        <f>VLOOKUP(B376,'FOLHA RESUMIDA'!C:D,2,0)</f>
        <v>TALITA ANDREIA MARTINS GONZAGA</v>
      </c>
    </row>
    <row r="377" spans="1:9">
      <c r="A377" s="113">
        <v>1</v>
      </c>
      <c r="B377" s="113">
        <v>3134</v>
      </c>
      <c r="C377" s="111" t="s">
        <v>312</v>
      </c>
      <c r="D377" s="115">
        <v>2115.27</v>
      </c>
      <c r="E377" s="43">
        <f t="shared" si="10"/>
        <v>287.59999999999991</v>
      </c>
      <c r="F377" s="73">
        <f>IFERROR(VLOOKUP(B377,Plan1!B:D,3,0),"0,00")</f>
        <v>582.83000000000004</v>
      </c>
      <c r="G377" s="121">
        <v>1244.8399999999999</v>
      </c>
      <c r="H377" s="43">
        <f t="shared" si="11"/>
        <v>1827.67</v>
      </c>
      <c r="I377" s="24" t="str">
        <f>VLOOKUP(B377,'FOLHA RESUMIDA'!C:D,2,0)</f>
        <v>ESTEVAN DE ALMEIDA FALCAO</v>
      </c>
    </row>
    <row r="378" spans="1:9">
      <c r="A378" s="113">
        <v>1</v>
      </c>
      <c r="B378" s="113">
        <v>3135</v>
      </c>
      <c r="C378" s="111" t="s">
        <v>313</v>
      </c>
      <c r="D378" s="115">
        <v>9941.7199999999993</v>
      </c>
      <c r="E378" s="43">
        <f t="shared" si="10"/>
        <v>2469.2799999999988</v>
      </c>
      <c r="F378" s="73">
        <f>IFERROR(VLOOKUP(B378,Plan1!B:D,3,0),"0,00")</f>
        <v>3277.72</v>
      </c>
      <c r="G378" s="121">
        <v>4194.72</v>
      </c>
      <c r="H378" s="43">
        <f t="shared" si="11"/>
        <v>7472.4400000000005</v>
      </c>
      <c r="I378" s="24" t="str">
        <f>VLOOKUP(B378,'FOLHA RESUMIDA'!C:D,2,0)</f>
        <v>RAFAEL DE MENEZES E S PIRES</v>
      </c>
    </row>
    <row r="379" spans="1:9">
      <c r="A379" s="113">
        <v>1</v>
      </c>
      <c r="B379" s="113">
        <v>3136</v>
      </c>
      <c r="C379" s="111" t="s">
        <v>314</v>
      </c>
      <c r="D379" s="115">
        <v>4216.6899999999996</v>
      </c>
      <c r="E379" s="43">
        <f t="shared" si="10"/>
        <v>811.34999999999945</v>
      </c>
      <c r="F379" s="73">
        <f>IFERROR(VLOOKUP(B379,Plan1!B:D,3,0),"0,00")</f>
        <v>1019.72</v>
      </c>
      <c r="G379" s="121">
        <v>2385.62</v>
      </c>
      <c r="H379" s="43">
        <f t="shared" si="11"/>
        <v>3405.34</v>
      </c>
      <c r="I379" s="24" t="str">
        <f>VLOOKUP(B379,'FOLHA RESUMIDA'!C:D,2,0)</f>
        <v>ALEXANDER BEZERRA</v>
      </c>
    </row>
    <row r="380" spans="1:9">
      <c r="A380" s="113">
        <v>1</v>
      </c>
      <c r="B380" s="113">
        <v>3138</v>
      </c>
      <c r="C380" s="111" t="s">
        <v>315</v>
      </c>
      <c r="D380" s="115">
        <v>2536.6</v>
      </c>
      <c r="E380" s="43">
        <f t="shared" si="10"/>
        <v>780.04</v>
      </c>
      <c r="F380" s="73">
        <f>IFERROR(VLOOKUP(B380,Plan1!B:D,3,0),"0,00")</f>
        <v>862.44</v>
      </c>
      <c r="G380" s="121">
        <v>894.12</v>
      </c>
      <c r="H380" s="43">
        <f t="shared" si="11"/>
        <v>1756.56</v>
      </c>
      <c r="I380" s="24" t="str">
        <f>VLOOKUP(B380,'FOLHA RESUMIDA'!C:D,2,0)</f>
        <v>MANUELA SILVA DE LIMA B DA PAZ</v>
      </c>
    </row>
    <row r="381" spans="1:9">
      <c r="A381" s="113">
        <v>1</v>
      </c>
      <c r="B381" s="113">
        <v>3139</v>
      </c>
      <c r="C381" s="111" t="s">
        <v>316</v>
      </c>
      <c r="D381" s="115">
        <v>1715.2</v>
      </c>
      <c r="E381" s="43">
        <f t="shared" si="10"/>
        <v>797.72</v>
      </c>
      <c r="F381" s="73">
        <f>IFERROR(VLOOKUP(B381,Plan1!B:D,3,0),"0,00")</f>
        <v>582.83000000000004</v>
      </c>
      <c r="G381" s="121">
        <v>334.65</v>
      </c>
      <c r="H381" s="43">
        <f t="shared" si="11"/>
        <v>917.48</v>
      </c>
      <c r="I381" s="24" t="str">
        <f>VLOOKUP(B381,'FOLHA RESUMIDA'!C:D,2,0)</f>
        <v>JOAO ROBERTO  MACHADO ARAUJO</v>
      </c>
    </row>
    <row r="382" spans="1:9">
      <c r="A382" s="113">
        <v>1</v>
      </c>
      <c r="B382" s="113">
        <v>3141</v>
      </c>
      <c r="C382" s="111" t="s">
        <v>317</v>
      </c>
      <c r="D382" s="115">
        <v>1714.22</v>
      </c>
      <c r="E382" s="43">
        <f t="shared" si="10"/>
        <v>369.53999999999996</v>
      </c>
      <c r="F382" s="73">
        <f>IFERROR(VLOOKUP(B382,Plan1!B:D,3,0),"0,00")</f>
        <v>582.83000000000004</v>
      </c>
      <c r="G382" s="121">
        <v>761.85</v>
      </c>
      <c r="H382" s="43">
        <f t="shared" si="11"/>
        <v>1344.68</v>
      </c>
      <c r="I382" s="24" t="str">
        <f>VLOOKUP(B382,'FOLHA RESUMIDA'!C:D,2,0)</f>
        <v>LIVIA QUEIROZ DE OLIVEIRA</v>
      </c>
    </row>
    <row r="383" spans="1:9">
      <c r="A383" s="113">
        <v>1</v>
      </c>
      <c r="B383" s="113">
        <v>3147</v>
      </c>
      <c r="C383" s="111" t="s">
        <v>318</v>
      </c>
      <c r="D383" s="115">
        <v>1212</v>
      </c>
      <c r="E383" s="43">
        <f t="shared" si="10"/>
        <v>93</v>
      </c>
      <c r="F383" s="73">
        <f>IFERROR(VLOOKUP(B383,Plan1!B:D,3,0),"0,00")</f>
        <v>397.62</v>
      </c>
      <c r="G383" s="121">
        <v>721.38</v>
      </c>
      <c r="H383" s="43">
        <f t="shared" si="11"/>
        <v>1119</v>
      </c>
      <c r="I383" s="24" t="str">
        <f>VLOOKUP(B383,'FOLHA RESUMIDA'!C:D,2,0)</f>
        <v>ALZENIRA PEREIRA DA SILVA</v>
      </c>
    </row>
    <row r="384" spans="1:9">
      <c r="A384" s="113">
        <v>1</v>
      </c>
      <c r="B384" s="113">
        <v>3152</v>
      </c>
      <c r="C384" s="111" t="s">
        <v>319</v>
      </c>
      <c r="D384" s="115">
        <v>1212</v>
      </c>
      <c r="E384" s="43">
        <f t="shared" si="10"/>
        <v>151.47000000000003</v>
      </c>
      <c r="F384" s="73">
        <f>IFERROR(VLOOKUP(B384,Plan1!B:D,3,0),"0,00")</f>
        <v>397.62</v>
      </c>
      <c r="G384" s="121">
        <v>662.91</v>
      </c>
      <c r="H384" s="43">
        <f t="shared" si="11"/>
        <v>1060.53</v>
      </c>
      <c r="I384" s="24" t="str">
        <f>VLOOKUP(B384,'FOLHA RESUMIDA'!C:D,2,0)</f>
        <v>DANIEL CIRILO DOS SANTOS</v>
      </c>
    </row>
    <row r="385" spans="1:9">
      <c r="A385" s="113">
        <v>1</v>
      </c>
      <c r="B385" s="113">
        <v>3154</v>
      </c>
      <c r="C385" s="111" t="s">
        <v>320</v>
      </c>
      <c r="D385" s="115">
        <v>2749.32</v>
      </c>
      <c r="E385" s="43">
        <f t="shared" si="10"/>
        <v>647.69000000000005</v>
      </c>
      <c r="F385" s="73">
        <f>IFERROR(VLOOKUP(B385,Plan1!B:D,3,0),"0,00")</f>
        <v>890.62</v>
      </c>
      <c r="G385" s="121">
        <v>1211.01</v>
      </c>
      <c r="H385" s="43">
        <f t="shared" si="11"/>
        <v>2101.63</v>
      </c>
      <c r="I385" s="24" t="str">
        <f>VLOOKUP(B385,'FOLHA RESUMIDA'!C:D,2,0)</f>
        <v>DANIELLE D O A DE MIRANDA</v>
      </c>
    </row>
    <row r="386" spans="1:9">
      <c r="A386" s="113">
        <v>1</v>
      </c>
      <c r="B386" s="113">
        <v>3155</v>
      </c>
      <c r="C386" s="111" t="s">
        <v>321</v>
      </c>
      <c r="D386" s="115">
        <v>7504.86</v>
      </c>
      <c r="E386" s="43">
        <f t="shared" si="10"/>
        <v>3023.9799999999996</v>
      </c>
      <c r="F386" s="73">
        <f>IFERROR(VLOOKUP(B386,Plan1!B:D,3,0),"0,00")</f>
        <v>1765.25</v>
      </c>
      <c r="G386" s="121">
        <v>2715.63</v>
      </c>
      <c r="H386" s="43">
        <f t="shared" si="11"/>
        <v>4480.88</v>
      </c>
      <c r="I386" s="24" t="str">
        <f>VLOOKUP(B386,'FOLHA RESUMIDA'!C:D,2,0)</f>
        <v>DANIELLY R C DE LIRA</v>
      </c>
    </row>
    <row r="387" spans="1:9">
      <c r="A387" s="113">
        <v>1</v>
      </c>
      <c r="B387" s="113">
        <v>3156</v>
      </c>
      <c r="C387" s="111" t="s">
        <v>322</v>
      </c>
      <c r="D387" s="115">
        <v>1212</v>
      </c>
      <c r="E387" s="43">
        <f t="shared" si="10"/>
        <v>767.53</v>
      </c>
      <c r="F387" s="73">
        <f>IFERROR(VLOOKUP(B387,Plan1!B:D,3,0),"0,00")</f>
        <v>116.95</v>
      </c>
      <c r="G387" s="121">
        <v>327.52</v>
      </c>
      <c r="H387" s="43">
        <f t="shared" si="11"/>
        <v>444.46999999999997</v>
      </c>
      <c r="I387" s="24" t="str">
        <f>VLOOKUP(B387,'FOLHA RESUMIDA'!C:D,2,0)</f>
        <v>GILVANEIDE LAURENTINO MARTINS</v>
      </c>
    </row>
    <row r="388" spans="1:9">
      <c r="A388" s="113">
        <v>1</v>
      </c>
      <c r="B388" s="113">
        <v>3160</v>
      </c>
      <c r="C388" s="111" t="s">
        <v>324</v>
      </c>
      <c r="D388" s="115">
        <v>1714.22</v>
      </c>
      <c r="E388" s="43">
        <f t="shared" si="10"/>
        <v>749.68000000000006</v>
      </c>
      <c r="F388" s="73">
        <f>IFERROR(VLOOKUP(B388,Plan1!B:D,3,0),"0,00")</f>
        <v>582.83000000000004</v>
      </c>
      <c r="G388" s="121">
        <v>381.71</v>
      </c>
      <c r="H388" s="43">
        <f t="shared" si="11"/>
        <v>964.54</v>
      </c>
      <c r="I388" s="24" t="str">
        <f>VLOOKUP(B388,'FOLHA RESUMIDA'!C:D,2,0)</f>
        <v>LUCIANNA NUNES LIRA</v>
      </c>
    </row>
    <row r="389" spans="1:9">
      <c r="A389" s="113">
        <v>1</v>
      </c>
      <c r="B389" s="113">
        <v>3164</v>
      </c>
      <c r="C389" s="111" t="s">
        <v>325</v>
      </c>
      <c r="D389" s="115">
        <v>1714.22</v>
      </c>
      <c r="E389" s="43">
        <f t="shared" si="10"/>
        <v>153.10000000000014</v>
      </c>
      <c r="F389" s="73">
        <f>IFERROR(VLOOKUP(B389,Plan1!B:D,3,0),"0,00")</f>
        <v>582.83000000000004</v>
      </c>
      <c r="G389" s="121">
        <v>978.29</v>
      </c>
      <c r="H389" s="43">
        <f t="shared" si="11"/>
        <v>1561.12</v>
      </c>
      <c r="I389" s="24" t="str">
        <f>VLOOKUP(B389,'FOLHA RESUMIDA'!C:D,2,0)</f>
        <v>MONIQUE FERRAZ PEREIRA</v>
      </c>
    </row>
    <row r="390" spans="1:9">
      <c r="A390" s="113">
        <v>1</v>
      </c>
      <c r="B390" s="113">
        <v>3165</v>
      </c>
      <c r="C390" s="111" t="s">
        <v>326</v>
      </c>
      <c r="D390" s="115">
        <v>2700.55</v>
      </c>
      <c r="E390" s="43">
        <f t="shared" ref="E390:E453" si="12">D390-H390</f>
        <v>2117.7200000000003</v>
      </c>
      <c r="F390" s="73">
        <f>IFERROR(VLOOKUP(B390,Plan1!B:D,3,0),"0,00")</f>
        <v>582.83000000000004</v>
      </c>
      <c r="G390" s="121">
        <v>0</v>
      </c>
      <c r="H390" s="43">
        <f t="shared" ref="H390:H453" si="13">F390+G390</f>
        <v>582.83000000000004</v>
      </c>
      <c r="I390" s="24" t="str">
        <f>VLOOKUP(B390,'FOLHA RESUMIDA'!C:D,2,0)</f>
        <v>PATRICIA SERPA PEIXOTO</v>
      </c>
    </row>
    <row r="391" spans="1:9">
      <c r="A391" s="113">
        <v>1</v>
      </c>
      <c r="B391" s="113">
        <v>3167</v>
      </c>
      <c r="C391" s="111" t="s">
        <v>327</v>
      </c>
      <c r="D391" s="115">
        <v>13130.22</v>
      </c>
      <c r="E391" s="43">
        <f t="shared" si="12"/>
        <v>3371.619999999999</v>
      </c>
      <c r="F391" s="73">
        <f>IFERROR(VLOOKUP(B391,Plan1!B:D,3,0),"0,00")</f>
        <v>2551.65</v>
      </c>
      <c r="G391" s="121">
        <v>7206.95</v>
      </c>
      <c r="H391" s="43">
        <f t="shared" si="13"/>
        <v>9758.6</v>
      </c>
      <c r="I391" s="24" t="str">
        <f>VLOOKUP(B391,'FOLHA RESUMIDA'!C:D,2,0)</f>
        <v>POLYANA BEZERRA SOUTO SANTOS</v>
      </c>
    </row>
    <row r="392" spans="1:9">
      <c r="A392" s="113">
        <v>1</v>
      </c>
      <c r="B392" s="113">
        <v>3169</v>
      </c>
      <c r="C392" s="111" t="s">
        <v>328</v>
      </c>
      <c r="D392" s="115">
        <v>2493.54</v>
      </c>
      <c r="E392" s="43">
        <f t="shared" si="12"/>
        <v>1849.33</v>
      </c>
      <c r="F392" s="73" t="str">
        <f>IFERROR(VLOOKUP(B392,Plan1!B:D,3,0),"0,00")</f>
        <v>0,00</v>
      </c>
      <c r="G392" s="121">
        <v>644.21</v>
      </c>
      <c r="H392" s="43">
        <f t="shared" si="13"/>
        <v>644.21</v>
      </c>
      <c r="I392" s="24" t="str">
        <f>VLOOKUP(B392,'FOLHA RESUMIDA'!C:D,2,0)</f>
        <v>RENATA BEZERRA DA SILVA</v>
      </c>
    </row>
    <row r="393" spans="1:9">
      <c r="A393" s="113">
        <v>1</v>
      </c>
      <c r="B393" s="113">
        <v>3171</v>
      </c>
      <c r="C393" s="111" t="s">
        <v>329</v>
      </c>
      <c r="D393" s="115">
        <v>2376.4</v>
      </c>
      <c r="E393" s="43">
        <f t="shared" si="12"/>
        <v>769.27</v>
      </c>
      <c r="F393" s="73">
        <f>IFERROR(VLOOKUP(B393,Plan1!B:D,3,0),"0,00")</f>
        <v>582.83000000000004</v>
      </c>
      <c r="G393" s="121">
        <v>1024.3</v>
      </c>
      <c r="H393" s="43">
        <f t="shared" si="13"/>
        <v>1607.13</v>
      </c>
      <c r="I393" s="24" t="str">
        <f>VLOOKUP(B393,'FOLHA RESUMIDA'!C:D,2,0)</f>
        <v>ROSY KELLY LIMA DA S PIMENTEL</v>
      </c>
    </row>
    <row r="394" spans="1:9">
      <c r="A394" s="113">
        <v>1</v>
      </c>
      <c r="B394" s="113">
        <v>3172</v>
      </c>
      <c r="C394" s="111" t="s">
        <v>330</v>
      </c>
      <c r="D394" s="115">
        <v>1212</v>
      </c>
      <c r="E394" s="43">
        <f t="shared" si="12"/>
        <v>282.77</v>
      </c>
      <c r="F394" s="73">
        <f>IFERROR(VLOOKUP(B394,Plan1!B:D,3,0),"0,00")</f>
        <v>397.62</v>
      </c>
      <c r="G394" s="121">
        <v>531.61</v>
      </c>
      <c r="H394" s="43">
        <f t="shared" si="13"/>
        <v>929.23</v>
      </c>
      <c r="I394" s="24" t="str">
        <f>VLOOKUP(B394,'FOLHA RESUMIDA'!C:D,2,0)</f>
        <v>SAVIO BARCELOS DE MELO</v>
      </c>
    </row>
    <row r="395" spans="1:9">
      <c r="A395" s="113">
        <v>1</v>
      </c>
      <c r="B395" s="113">
        <v>3175</v>
      </c>
      <c r="C395" s="111" t="s">
        <v>331</v>
      </c>
      <c r="D395" s="115">
        <v>8207.2900000000009</v>
      </c>
      <c r="E395" s="43">
        <f t="shared" si="12"/>
        <v>3518.7300000000014</v>
      </c>
      <c r="F395" s="73">
        <f>IFERROR(VLOOKUP(B395,Plan1!B:D,3,0),"0,00")</f>
        <v>2551.65</v>
      </c>
      <c r="G395" s="121">
        <v>2136.91</v>
      </c>
      <c r="H395" s="43">
        <f t="shared" si="13"/>
        <v>4688.5599999999995</v>
      </c>
      <c r="I395" s="24" t="str">
        <f>VLOOKUP(B395,'FOLHA RESUMIDA'!C:D,2,0)</f>
        <v>VIVIANE SOARES DE JESUS</v>
      </c>
    </row>
    <row r="396" spans="1:9">
      <c r="A396" s="113">
        <v>1</v>
      </c>
      <c r="B396" s="113">
        <v>3177</v>
      </c>
      <c r="C396" s="111" t="s">
        <v>332</v>
      </c>
      <c r="D396" s="115">
        <v>7504.86</v>
      </c>
      <c r="E396" s="43">
        <f t="shared" si="12"/>
        <v>1987.9299999999994</v>
      </c>
      <c r="F396" s="73">
        <f>IFERROR(VLOOKUP(B396,Plan1!B:D,3,0),"0,00")</f>
        <v>2551.65</v>
      </c>
      <c r="G396" s="121">
        <v>2965.28</v>
      </c>
      <c r="H396" s="43">
        <f t="shared" si="13"/>
        <v>5516.93</v>
      </c>
      <c r="I396" s="24" t="str">
        <f>VLOOKUP(B396,'FOLHA RESUMIDA'!C:D,2,0)</f>
        <v>DEMOSTENES FIGUEIREDO DE SOUSA</v>
      </c>
    </row>
    <row r="397" spans="1:9">
      <c r="A397" s="113">
        <v>1</v>
      </c>
      <c r="B397" s="113">
        <v>3178</v>
      </c>
      <c r="C397" s="111" t="s">
        <v>333</v>
      </c>
      <c r="D397" s="115">
        <v>7504.86</v>
      </c>
      <c r="E397" s="43">
        <f t="shared" si="12"/>
        <v>2031.79</v>
      </c>
      <c r="F397" s="73">
        <f>IFERROR(VLOOKUP(B397,Plan1!B:D,3,0),"0,00")</f>
        <v>2551.65</v>
      </c>
      <c r="G397" s="121">
        <v>2921.42</v>
      </c>
      <c r="H397" s="43">
        <f t="shared" si="13"/>
        <v>5473.07</v>
      </c>
      <c r="I397" s="24" t="str">
        <f>VLOOKUP(B397,'FOLHA RESUMIDA'!C:D,2,0)</f>
        <v>HOSANA SUELEM S DE MIRANDA</v>
      </c>
    </row>
    <row r="398" spans="1:9">
      <c r="A398" s="113">
        <v>1</v>
      </c>
      <c r="B398" s="113">
        <v>3180</v>
      </c>
      <c r="C398" s="111" t="s">
        <v>334</v>
      </c>
      <c r="D398" s="115">
        <v>8470.77</v>
      </c>
      <c r="E398" s="43">
        <f t="shared" si="12"/>
        <v>4728.88</v>
      </c>
      <c r="F398" s="73">
        <f>IFERROR(VLOOKUP(B398,Plan1!B:D,3,0),"0,00")</f>
        <v>2551.65</v>
      </c>
      <c r="G398" s="121">
        <v>1190.24</v>
      </c>
      <c r="H398" s="43">
        <f t="shared" si="13"/>
        <v>3741.8900000000003</v>
      </c>
      <c r="I398" s="24" t="str">
        <f>VLOOKUP(B398,'FOLHA RESUMIDA'!C:D,2,0)</f>
        <v>CAIO CESAR DE A R SILVA</v>
      </c>
    </row>
    <row r="399" spans="1:9">
      <c r="A399" s="113">
        <v>1</v>
      </c>
      <c r="B399" s="113">
        <v>3182</v>
      </c>
      <c r="C399" s="111" t="s">
        <v>335</v>
      </c>
      <c r="D399" s="115">
        <v>2056.33</v>
      </c>
      <c r="E399" s="43">
        <f t="shared" si="12"/>
        <v>862.71</v>
      </c>
      <c r="F399" s="73">
        <f>IFERROR(VLOOKUP(B399,Plan1!B:D,3,0),"0,00")</f>
        <v>428.56</v>
      </c>
      <c r="G399" s="121">
        <v>765.06</v>
      </c>
      <c r="H399" s="43">
        <f t="shared" si="13"/>
        <v>1193.6199999999999</v>
      </c>
      <c r="I399" s="24" t="str">
        <f>VLOOKUP(B399,'FOLHA RESUMIDA'!C:D,2,0)</f>
        <v>VANELLY FERREIRA DE SOUZA</v>
      </c>
    </row>
    <row r="400" spans="1:9">
      <c r="A400" s="113">
        <v>1</v>
      </c>
      <c r="B400" s="113">
        <v>3183</v>
      </c>
      <c r="C400" s="111" t="s">
        <v>336</v>
      </c>
      <c r="D400" s="115">
        <v>3194.65</v>
      </c>
      <c r="E400" s="43">
        <f t="shared" si="12"/>
        <v>796.94</v>
      </c>
      <c r="F400" s="73">
        <f>IFERROR(VLOOKUP(B400,Plan1!B:D,3,0),"0,00")</f>
        <v>582.83000000000004</v>
      </c>
      <c r="G400" s="121">
        <v>1814.88</v>
      </c>
      <c r="H400" s="43">
        <f t="shared" si="13"/>
        <v>2397.71</v>
      </c>
      <c r="I400" s="24" t="str">
        <f>VLOOKUP(B400,'FOLHA RESUMIDA'!C:D,2,0)</f>
        <v>DALETE VICENTE DE LIMA</v>
      </c>
    </row>
    <row r="401" spans="1:13">
      <c r="A401" s="113">
        <v>1</v>
      </c>
      <c r="B401" s="113">
        <v>3194</v>
      </c>
      <c r="C401" s="111" t="s">
        <v>337</v>
      </c>
      <c r="D401" s="115">
        <v>9941.7199999999993</v>
      </c>
      <c r="E401" s="43">
        <f t="shared" si="12"/>
        <v>4318.32</v>
      </c>
      <c r="F401" s="73">
        <f>IFERROR(VLOOKUP(B401,Plan1!B:D,3,0),"0,00")</f>
        <v>3277.72</v>
      </c>
      <c r="G401" s="121">
        <v>2345.6799999999998</v>
      </c>
      <c r="H401" s="43">
        <f t="shared" si="13"/>
        <v>5623.4</v>
      </c>
      <c r="I401" s="24" t="str">
        <f>VLOOKUP(B401,'FOLHA RESUMIDA'!C:D,2,0)</f>
        <v>ODAYANNA KESSY F MONTEIRO</v>
      </c>
    </row>
    <row r="402" spans="1:13">
      <c r="A402" s="113">
        <v>1</v>
      </c>
      <c r="B402" s="113">
        <v>3201</v>
      </c>
      <c r="C402" s="111" t="s">
        <v>338</v>
      </c>
      <c r="D402" s="115">
        <v>1468.53</v>
      </c>
      <c r="E402" s="43">
        <f t="shared" si="12"/>
        <v>274.89999999999986</v>
      </c>
      <c r="F402" s="73">
        <f>IFERROR(VLOOKUP(B402,Plan1!B:D,3,0),"0,00")</f>
        <v>499.3</v>
      </c>
      <c r="G402" s="121">
        <v>694.33</v>
      </c>
      <c r="H402" s="43">
        <f t="shared" si="13"/>
        <v>1193.6300000000001</v>
      </c>
      <c r="I402" s="24" t="str">
        <f>VLOOKUP(B402,'FOLHA RESUMIDA'!C:D,2,0)</f>
        <v>LUCIENE TORRES GALINDO DE MELO</v>
      </c>
    </row>
    <row r="403" spans="1:13">
      <c r="A403" s="113">
        <v>1</v>
      </c>
      <c r="B403" s="113">
        <v>3206</v>
      </c>
      <c r="C403" s="111" t="s">
        <v>339</v>
      </c>
      <c r="D403" s="115">
        <v>8359.23</v>
      </c>
      <c r="E403" s="43">
        <f t="shared" si="12"/>
        <v>5293.619999999999</v>
      </c>
      <c r="F403" s="73" t="str">
        <f>IFERROR(VLOOKUP(B403,Plan1!B:D,3,0),"0,00")</f>
        <v>0,00</v>
      </c>
      <c r="G403" s="121">
        <v>3065.61</v>
      </c>
      <c r="H403" s="43">
        <f t="shared" si="13"/>
        <v>3065.61</v>
      </c>
      <c r="I403" s="24" t="str">
        <f>VLOOKUP(B403,'FOLHA RESUMIDA'!C:D,2,0)</f>
        <v>MARCELO JOSE XIMENES MENELAU</v>
      </c>
    </row>
    <row r="404" spans="1:13">
      <c r="A404" s="113">
        <v>1</v>
      </c>
      <c r="B404" s="113">
        <v>3208</v>
      </c>
      <c r="C404" s="111" t="s">
        <v>340</v>
      </c>
      <c r="D404" s="115">
        <v>4405.6099999999997</v>
      </c>
      <c r="E404" s="43">
        <f t="shared" si="12"/>
        <v>709.26999999999953</v>
      </c>
      <c r="F404" s="73">
        <f>IFERROR(VLOOKUP(B404,Plan1!B:D,3,0),"0,00")</f>
        <v>1497.91</v>
      </c>
      <c r="G404" s="121">
        <v>2198.4299999999998</v>
      </c>
      <c r="H404" s="43">
        <f t="shared" si="13"/>
        <v>3696.34</v>
      </c>
      <c r="I404" s="24" t="str">
        <f>VLOOKUP(B404,'FOLHA RESUMIDA'!C:D,2,0)</f>
        <v>FABIOLA LAPORTE DE A TRINDADE</v>
      </c>
    </row>
    <row r="405" spans="1:13">
      <c r="A405" s="113">
        <v>1</v>
      </c>
      <c r="B405" s="113">
        <v>3220</v>
      </c>
      <c r="C405" s="111" t="s">
        <v>341</v>
      </c>
      <c r="D405" s="115">
        <v>8322.24</v>
      </c>
      <c r="E405" s="43">
        <f t="shared" si="12"/>
        <v>2022.9300000000003</v>
      </c>
      <c r="F405" s="73">
        <f>IFERROR(VLOOKUP(B405,Plan1!B:D,3,0),"0,00")</f>
        <v>2829.56</v>
      </c>
      <c r="G405" s="121">
        <v>3469.75</v>
      </c>
      <c r="H405" s="43">
        <f t="shared" si="13"/>
        <v>6299.3099999999995</v>
      </c>
      <c r="I405" s="24" t="str">
        <f>VLOOKUP(B405,'FOLHA RESUMIDA'!C:D,2,0)</f>
        <v>RENATA RODRIGUES C DE MELO</v>
      </c>
    </row>
    <row r="406" spans="1:13">
      <c r="A406" s="113">
        <v>1</v>
      </c>
      <c r="B406" s="113">
        <v>3221</v>
      </c>
      <c r="C406" s="111" t="s">
        <v>342</v>
      </c>
      <c r="D406" s="115">
        <v>3507.54</v>
      </c>
      <c r="E406" s="43">
        <f t="shared" si="12"/>
        <v>1374.56</v>
      </c>
      <c r="F406" s="73">
        <f>IFERROR(VLOOKUP(B406,Plan1!B:D,3,0),"0,00")</f>
        <v>1258.23</v>
      </c>
      <c r="G406" s="121">
        <v>874.75</v>
      </c>
      <c r="H406" s="43">
        <f t="shared" si="13"/>
        <v>2132.98</v>
      </c>
      <c r="I406" s="24" t="str">
        <f>VLOOKUP(B406,'FOLHA RESUMIDA'!C:D,2,0)</f>
        <v>MARIA ERLANI BARBOSA SILVA</v>
      </c>
    </row>
    <row r="407" spans="1:13">
      <c r="A407" s="113">
        <v>1</v>
      </c>
      <c r="B407" s="113">
        <v>3228</v>
      </c>
      <c r="C407" s="111" t="s">
        <v>456</v>
      </c>
      <c r="D407" s="115">
        <v>1714.22</v>
      </c>
      <c r="E407" s="43">
        <f t="shared" si="12"/>
        <v>340.03999999999996</v>
      </c>
      <c r="F407" s="73">
        <f>IFERROR(VLOOKUP(B407,Plan1!B:D,3,0),"0,00")</f>
        <v>582.83000000000004</v>
      </c>
      <c r="G407" s="121">
        <v>791.35</v>
      </c>
      <c r="H407" s="43">
        <f t="shared" si="13"/>
        <v>1374.18</v>
      </c>
      <c r="I407" s="24" t="str">
        <f>VLOOKUP(B407,'FOLHA RESUMIDA'!C:D,2,0)</f>
        <v>RENATO VELOSO LINO DE OLIVEIRA</v>
      </c>
    </row>
    <row r="408" spans="1:13">
      <c r="A408" s="113">
        <v>1</v>
      </c>
      <c r="B408" s="113">
        <v>3229</v>
      </c>
      <c r="C408" s="111" t="s">
        <v>343</v>
      </c>
      <c r="D408" s="115">
        <v>2536.6</v>
      </c>
      <c r="E408" s="43">
        <f t="shared" si="12"/>
        <v>1129.1999999999998</v>
      </c>
      <c r="F408" s="73">
        <f>IFERROR(VLOOKUP(B408,Plan1!B:D,3,0),"0,00")</f>
        <v>862.44</v>
      </c>
      <c r="G408" s="121">
        <v>544.96</v>
      </c>
      <c r="H408" s="43">
        <f t="shared" si="13"/>
        <v>1407.4</v>
      </c>
      <c r="I408" s="24" t="str">
        <f>VLOOKUP(B408,'FOLHA RESUMIDA'!C:D,2,0)</f>
        <v>WELTON FERNANDES DE PAULA</v>
      </c>
    </row>
    <row r="409" spans="1:13">
      <c r="A409" s="113">
        <v>1</v>
      </c>
      <c r="B409" s="113">
        <v>3232</v>
      </c>
      <c r="C409" s="111" t="s">
        <v>344</v>
      </c>
      <c r="D409" s="115">
        <v>1714.22</v>
      </c>
      <c r="E409" s="43">
        <f t="shared" si="12"/>
        <v>705.03</v>
      </c>
      <c r="F409" s="73">
        <f>IFERROR(VLOOKUP(B409,Plan1!B:D,3,0),"0,00")</f>
        <v>582.83000000000004</v>
      </c>
      <c r="G409" s="121">
        <v>426.36</v>
      </c>
      <c r="H409" s="43">
        <f t="shared" si="13"/>
        <v>1009.19</v>
      </c>
      <c r="I409" s="24" t="str">
        <f>VLOOKUP(B409,'FOLHA RESUMIDA'!C:D,2,0)</f>
        <v>MARCOS ANTONIO SILVA DE LIMA</v>
      </c>
    </row>
    <row r="410" spans="1:13">
      <c r="A410" s="113">
        <v>1</v>
      </c>
      <c r="B410" s="113">
        <v>3233</v>
      </c>
      <c r="C410" s="111" t="s">
        <v>345</v>
      </c>
      <c r="D410" s="115">
        <v>2228.4899999999998</v>
      </c>
      <c r="E410" s="43">
        <f t="shared" si="12"/>
        <v>840.95999999999958</v>
      </c>
      <c r="F410" s="73">
        <f>IFERROR(VLOOKUP(B410,Plan1!B:D,3,0),"0,00")</f>
        <v>757.69</v>
      </c>
      <c r="G410" s="121">
        <v>629.84</v>
      </c>
      <c r="H410" s="43">
        <f t="shared" si="13"/>
        <v>1387.5300000000002</v>
      </c>
      <c r="I410" s="24" t="str">
        <f>VLOOKUP(B410,'FOLHA RESUMIDA'!C:D,2,0)</f>
        <v>MARIANA JOYCE BEZERRA DA SILVA</v>
      </c>
    </row>
    <row r="411" spans="1:13">
      <c r="A411" s="113">
        <v>1</v>
      </c>
      <c r="B411" s="113">
        <v>3234</v>
      </c>
      <c r="C411" s="111" t="s">
        <v>346</v>
      </c>
      <c r="D411" s="115">
        <v>6190.27</v>
      </c>
      <c r="E411" s="43">
        <f t="shared" si="12"/>
        <v>1571.88</v>
      </c>
      <c r="F411" s="73">
        <f>IFERROR(VLOOKUP(B411,Plan1!B:D,3,0),"0,00")</f>
        <v>2340.61</v>
      </c>
      <c r="G411" s="121">
        <v>2277.7800000000002</v>
      </c>
      <c r="H411" s="43">
        <f t="shared" si="13"/>
        <v>4618.3900000000003</v>
      </c>
      <c r="I411" s="24" t="str">
        <f>VLOOKUP(B411,'FOLHA RESUMIDA'!C:D,2,0)</f>
        <v>SANDRO FERREIRA BEZERRA</v>
      </c>
    </row>
    <row r="412" spans="1:13">
      <c r="A412" s="113">
        <v>1</v>
      </c>
      <c r="B412" s="113">
        <v>3237</v>
      </c>
      <c r="C412" s="111" t="s">
        <v>347</v>
      </c>
      <c r="D412" s="115">
        <v>1714.22</v>
      </c>
      <c r="E412" s="43">
        <f t="shared" si="12"/>
        <v>320.89999999999986</v>
      </c>
      <c r="F412" s="73">
        <f>IFERROR(VLOOKUP(B412,Plan1!B:D,3,0),"0,00")</f>
        <v>582.83000000000004</v>
      </c>
      <c r="G412" s="121">
        <v>810.49</v>
      </c>
      <c r="H412" s="43">
        <f t="shared" si="13"/>
        <v>1393.3200000000002</v>
      </c>
      <c r="I412" s="24" t="str">
        <f>VLOOKUP(B412,'FOLHA RESUMIDA'!C:D,2,0)</f>
        <v>LIVIA MARIA DE MORAES</v>
      </c>
    </row>
    <row r="413" spans="1:13">
      <c r="A413" s="113">
        <v>1</v>
      </c>
      <c r="B413" s="113">
        <v>3241</v>
      </c>
      <c r="C413" s="111" t="s">
        <v>348</v>
      </c>
      <c r="D413" s="115">
        <v>2008.58</v>
      </c>
      <c r="E413" s="43">
        <f t="shared" si="12"/>
        <v>704.38999999999987</v>
      </c>
      <c r="F413" s="73">
        <f>IFERROR(VLOOKUP(B413,Plan1!B:D,3,0),"0,00")</f>
        <v>582.83000000000004</v>
      </c>
      <c r="G413" s="121">
        <v>721.36</v>
      </c>
      <c r="H413" s="43">
        <f t="shared" si="13"/>
        <v>1304.19</v>
      </c>
      <c r="I413" s="24" t="str">
        <f>VLOOKUP(B413,'FOLHA RESUMIDA'!C:D,2,0)</f>
        <v>EDNALDO LUIZ TRAJANO</v>
      </c>
    </row>
    <row r="414" spans="1:13">
      <c r="A414" s="113">
        <v>1</v>
      </c>
      <c r="B414" s="113">
        <v>3242</v>
      </c>
      <c r="C414" s="111" t="s">
        <v>349</v>
      </c>
      <c r="D414" s="115">
        <v>3227.12</v>
      </c>
      <c r="E414" s="43">
        <f t="shared" si="12"/>
        <v>938.44999999999982</v>
      </c>
      <c r="F414" s="73">
        <f>IFERROR(VLOOKUP(B414,Plan1!B:D,3,0),"0,00")</f>
        <v>862.44</v>
      </c>
      <c r="G414" s="121">
        <v>1426.23</v>
      </c>
      <c r="H414" s="43">
        <f t="shared" si="13"/>
        <v>2288.67</v>
      </c>
      <c r="I414" s="24" t="str">
        <f>VLOOKUP(B414,'FOLHA RESUMIDA'!C:D,2,0)</f>
        <v>CLAUDIO HENRIQUE G DE OLIVEIRA</v>
      </c>
    </row>
    <row r="415" spans="1:13">
      <c r="A415" s="113">
        <v>1</v>
      </c>
      <c r="B415" s="113">
        <v>3245</v>
      </c>
      <c r="C415" s="111" t="s">
        <v>350</v>
      </c>
      <c r="D415" s="115">
        <v>10506.55</v>
      </c>
      <c r="E415" s="43">
        <f t="shared" si="12"/>
        <v>3378.3199999999997</v>
      </c>
      <c r="F415" s="73">
        <f>IFERROR(VLOOKUP(B415,Plan1!B:D,3,0),"0,00")</f>
        <v>3572.23</v>
      </c>
      <c r="G415" s="121">
        <v>3556</v>
      </c>
      <c r="H415" s="43">
        <f t="shared" si="13"/>
        <v>7128.23</v>
      </c>
      <c r="I415" s="24" t="str">
        <f>VLOOKUP(B415,'FOLHA RESUMIDA'!C:D,2,0)</f>
        <v>EUGENIO PACELLI R DE ARAUJO</v>
      </c>
    </row>
    <row r="416" spans="1:13" s="10" customFormat="1">
      <c r="A416" s="113">
        <v>1</v>
      </c>
      <c r="B416" s="113">
        <v>3247</v>
      </c>
      <c r="C416" s="111" t="s">
        <v>351</v>
      </c>
      <c r="D416" s="115">
        <v>9357.93</v>
      </c>
      <c r="E416" s="43">
        <f t="shared" si="12"/>
        <v>2269.5100000000002</v>
      </c>
      <c r="F416" s="73">
        <f>IFERROR(VLOOKUP(B416,Plan1!B:D,3,0),"0,00")</f>
        <v>3504.23</v>
      </c>
      <c r="G416" s="121">
        <v>3584.19</v>
      </c>
      <c r="H416" s="43">
        <f t="shared" si="13"/>
        <v>7088.42</v>
      </c>
      <c r="I416" s="24" t="str">
        <f>VLOOKUP(B416,'FOLHA RESUMIDA'!C:D,2,0)</f>
        <v>LEONARDO ARAUJO PAES BARRETO</v>
      </c>
      <c r="L416" s="11"/>
      <c r="M416" s="11"/>
    </row>
    <row r="417" spans="1:9">
      <c r="A417" s="113">
        <v>1</v>
      </c>
      <c r="B417" s="113">
        <v>3249</v>
      </c>
      <c r="C417" s="111" t="s">
        <v>352</v>
      </c>
      <c r="D417" s="115">
        <v>5203.57</v>
      </c>
      <c r="E417" s="43">
        <f t="shared" si="12"/>
        <v>2249.04</v>
      </c>
      <c r="F417" s="73">
        <f>IFERROR(VLOOKUP(B417,Plan1!B:D,3,0),"0,00")</f>
        <v>1664.34</v>
      </c>
      <c r="G417" s="121">
        <v>1290.19</v>
      </c>
      <c r="H417" s="43">
        <f t="shared" si="13"/>
        <v>2954.5299999999997</v>
      </c>
      <c r="I417" s="24" t="str">
        <f>VLOOKUP(B417,'FOLHA RESUMIDA'!C:D,2,0)</f>
        <v>LUCIANA MARIA BASTO DE AQUINO</v>
      </c>
    </row>
    <row r="418" spans="1:9">
      <c r="A418" s="113">
        <v>1</v>
      </c>
      <c r="B418" s="113">
        <v>3250</v>
      </c>
      <c r="C418" s="111" t="s">
        <v>353</v>
      </c>
      <c r="D418" s="115">
        <v>5179.7299999999996</v>
      </c>
      <c r="E418" s="43">
        <f t="shared" si="12"/>
        <v>3185.4799999999996</v>
      </c>
      <c r="F418" s="73">
        <f>IFERROR(VLOOKUP(B418,Plan1!B:D,3,0),"0,00")</f>
        <v>1497.91</v>
      </c>
      <c r="G418" s="121">
        <v>496.34</v>
      </c>
      <c r="H418" s="43">
        <f t="shared" si="13"/>
        <v>1994.25</v>
      </c>
      <c r="I418" s="24" t="str">
        <f>VLOOKUP(B418,'FOLHA RESUMIDA'!C:D,2,0)</f>
        <v>GERMANA DE MELO LOBO FREIRE</v>
      </c>
    </row>
    <row r="419" spans="1:9">
      <c r="A419" s="113">
        <v>1</v>
      </c>
      <c r="B419" s="113">
        <v>3256</v>
      </c>
      <c r="C419" s="111" t="s">
        <v>354</v>
      </c>
      <c r="D419" s="115">
        <v>4895.13</v>
      </c>
      <c r="E419" s="43">
        <f t="shared" si="12"/>
        <v>1678.25</v>
      </c>
      <c r="F419" s="73">
        <f>IFERROR(VLOOKUP(B419,Plan1!B:D,3,0),"0,00")</f>
        <v>1664.34</v>
      </c>
      <c r="G419" s="121">
        <v>1552.54</v>
      </c>
      <c r="H419" s="43">
        <f t="shared" si="13"/>
        <v>3216.88</v>
      </c>
      <c r="I419" s="24" t="str">
        <f>VLOOKUP(B419,'FOLHA RESUMIDA'!C:D,2,0)</f>
        <v>JOAO ALFREDO SOARES DE AVELLAR</v>
      </c>
    </row>
    <row r="420" spans="1:9">
      <c r="A420" s="113">
        <v>1</v>
      </c>
      <c r="B420" s="113">
        <v>3263</v>
      </c>
      <c r="C420" s="111" t="s">
        <v>355</v>
      </c>
      <c r="D420" s="115">
        <v>8322.24</v>
      </c>
      <c r="E420" s="43">
        <f t="shared" si="12"/>
        <v>2114.54</v>
      </c>
      <c r="F420" s="73">
        <f>IFERROR(VLOOKUP(B420,Plan1!B:D,3,0),"0,00")</f>
        <v>2829.56</v>
      </c>
      <c r="G420" s="121">
        <v>3378.14</v>
      </c>
      <c r="H420" s="43">
        <f t="shared" si="13"/>
        <v>6207.7</v>
      </c>
      <c r="I420" s="24" t="str">
        <f>VLOOKUP(B420,'FOLHA RESUMIDA'!C:D,2,0)</f>
        <v>ANA CECILIA DE SENA T SOUZA</v>
      </c>
    </row>
    <row r="421" spans="1:9">
      <c r="A421" s="113">
        <v>1</v>
      </c>
      <c r="B421" s="113">
        <v>3281</v>
      </c>
      <c r="C421" s="111" t="s">
        <v>356</v>
      </c>
      <c r="D421" s="115">
        <v>2529.87</v>
      </c>
      <c r="E421" s="43">
        <f t="shared" si="12"/>
        <v>525.23999999999978</v>
      </c>
      <c r="F421" s="73">
        <f>IFERROR(VLOOKUP(B421,Plan1!B:D,3,0),"0,00")</f>
        <v>757.69</v>
      </c>
      <c r="G421" s="121">
        <v>1246.94</v>
      </c>
      <c r="H421" s="43">
        <f t="shared" si="13"/>
        <v>2004.63</v>
      </c>
      <c r="I421" s="24" t="str">
        <f>VLOOKUP(B421,'FOLHA RESUMIDA'!C:D,2,0)</f>
        <v>PAULO AUGUSTO DA SILVA</v>
      </c>
    </row>
    <row r="422" spans="1:9">
      <c r="A422" s="113">
        <v>1</v>
      </c>
      <c r="B422" s="113">
        <v>3283</v>
      </c>
      <c r="C422" s="111" t="s">
        <v>357</v>
      </c>
      <c r="D422" s="115">
        <v>8322.24</v>
      </c>
      <c r="E422" s="43">
        <f t="shared" si="12"/>
        <v>2022.9300000000003</v>
      </c>
      <c r="F422" s="73">
        <f>IFERROR(VLOOKUP(B422,Plan1!B:D,3,0),"0,00")</f>
        <v>2829.56</v>
      </c>
      <c r="G422" s="121">
        <v>3469.75</v>
      </c>
      <c r="H422" s="43">
        <f t="shared" si="13"/>
        <v>6299.3099999999995</v>
      </c>
      <c r="I422" s="24" t="str">
        <f>VLOOKUP(B422,'FOLHA RESUMIDA'!C:D,2,0)</f>
        <v>MANUELA A DE SENA L VENTURA</v>
      </c>
    </row>
    <row r="423" spans="1:9">
      <c r="A423" s="113">
        <v>1</v>
      </c>
      <c r="B423" s="113">
        <v>3289</v>
      </c>
      <c r="C423" s="111" t="s">
        <v>358</v>
      </c>
      <c r="D423" s="115">
        <v>20981.1</v>
      </c>
      <c r="E423" s="43">
        <f t="shared" si="12"/>
        <v>5504.1099999999988</v>
      </c>
      <c r="F423" s="73">
        <f>IFERROR(VLOOKUP(B423,Plan1!B:D,3,0),"0,00")</f>
        <v>7133.57</v>
      </c>
      <c r="G423" s="121">
        <v>8343.42</v>
      </c>
      <c r="H423" s="43">
        <f t="shared" si="13"/>
        <v>15476.99</v>
      </c>
      <c r="I423" s="24" t="str">
        <f>VLOOKUP(B423,'FOLHA RESUMIDA'!C:D,2,0)</f>
        <v>JOSE NIVALDO BRAYNER DE ARAUJO</v>
      </c>
    </row>
    <row r="424" spans="1:9">
      <c r="A424" s="113">
        <v>1</v>
      </c>
      <c r="B424" s="113">
        <v>3312</v>
      </c>
      <c r="C424" s="111" t="s">
        <v>359</v>
      </c>
      <c r="D424" s="115">
        <v>8322.24</v>
      </c>
      <c r="E424" s="43">
        <f t="shared" si="12"/>
        <v>2022.9300000000003</v>
      </c>
      <c r="F424" s="73">
        <f>IFERROR(VLOOKUP(B424,Plan1!B:D,3,0),"0,00")</f>
        <v>2829.56</v>
      </c>
      <c r="G424" s="121">
        <v>3469.75</v>
      </c>
      <c r="H424" s="43">
        <f t="shared" si="13"/>
        <v>6299.3099999999995</v>
      </c>
      <c r="I424" s="24" t="str">
        <f>VLOOKUP(B424,'FOLHA RESUMIDA'!C:D,2,0)</f>
        <v>DIMAS PEREIRA DANTAS</v>
      </c>
    </row>
    <row r="425" spans="1:9">
      <c r="A425" s="113">
        <v>1</v>
      </c>
      <c r="B425" s="113">
        <v>3314</v>
      </c>
      <c r="C425" s="111" t="s">
        <v>360</v>
      </c>
      <c r="D425" s="115">
        <v>4895.13</v>
      </c>
      <c r="E425" s="43">
        <f t="shared" si="12"/>
        <v>2271.54</v>
      </c>
      <c r="F425" s="73">
        <f>IFERROR(VLOOKUP(B425,Plan1!B:D,3,0),"0,00")</f>
        <v>1664.34</v>
      </c>
      <c r="G425" s="121">
        <v>959.25</v>
      </c>
      <c r="H425" s="43">
        <f t="shared" si="13"/>
        <v>2623.59</v>
      </c>
      <c r="I425" s="24" t="str">
        <f>VLOOKUP(B425,'FOLHA RESUMIDA'!C:D,2,0)</f>
        <v>LUIZ ANTONIO GRANJA DE MENEZES</v>
      </c>
    </row>
    <row r="426" spans="1:9">
      <c r="A426" s="113">
        <v>1</v>
      </c>
      <c r="B426" s="113">
        <v>3316</v>
      </c>
      <c r="C426" s="111" t="s">
        <v>361</v>
      </c>
      <c r="D426" s="115">
        <v>1713.3</v>
      </c>
      <c r="E426" s="43">
        <f t="shared" si="12"/>
        <v>1116.1500000000001</v>
      </c>
      <c r="F426" s="73" t="str">
        <f>IFERROR(VLOOKUP(B426,Plan1!B:D,3,0),"0,00")</f>
        <v>0,00</v>
      </c>
      <c r="G426" s="121">
        <v>597.15</v>
      </c>
      <c r="H426" s="43">
        <f t="shared" si="13"/>
        <v>597.15</v>
      </c>
      <c r="I426" s="24" t="str">
        <f>VLOOKUP(B426,'FOLHA RESUMIDA'!C:D,2,0)</f>
        <v>MAYARA CRISTINA NUNES DE LIRA</v>
      </c>
    </row>
    <row r="427" spans="1:9">
      <c r="A427" s="113">
        <v>1</v>
      </c>
      <c r="B427" s="113">
        <v>3317</v>
      </c>
      <c r="C427" s="111" t="s">
        <v>362</v>
      </c>
      <c r="D427" s="115">
        <v>5080.96</v>
      </c>
      <c r="E427" s="43">
        <f t="shared" si="12"/>
        <v>2528.9</v>
      </c>
      <c r="F427" s="73">
        <f>IFERROR(VLOOKUP(B427,Plan1!B:D,3,0),"0,00")</f>
        <v>582.84</v>
      </c>
      <c r="G427" s="121">
        <v>1969.22</v>
      </c>
      <c r="H427" s="43">
        <f t="shared" si="13"/>
        <v>2552.06</v>
      </c>
      <c r="I427" s="24" t="str">
        <f>VLOOKUP(B427,'FOLHA RESUMIDA'!C:D,2,0)</f>
        <v>KATIA CRISTINA B DA SILVA</v>
      </c>
    </row>
    <row r="428" spans="1:9">
      <c r="A428" s="113">
        <v>1</v>
      </c>
      <c r="B428" s="113">
        <v>3319</v>
      </c>
      <c r="C428" s="111" t="s">
        <v>363</v>
      </c>
      <c r="D428" s="115">
        <v>5192.76</v>
      </c>
      <c r="E428" s="43">
        <f t="shared" si="12"/>
        <v>1364.0500000000002</v>
      </c>
      <c r="F428" s="73">
        <f>IFERROR(VLOOKUP(B428,Plan1!B:D,3,0),"0,00")</f>
        <v>764.02</v>
      </c>
      <c r="G428" s="121">
        <v>3064.69</v>
      </c>
      <c r="H428" s="43">
        <f t="shared" si="13"/>
        <v>3828.71</v>
      </c>
      <c r="I428" s="24" t="str">
        <f>VLOOKUP(B428,'FOLHA RESUMIDA'!C:D,2,0)</f>
        <v>MARIA EMILIA DE A S E SILVA</v>
      </c>
    </row>
    <row r="429" spans="1:9">
      <c r="A429" s="113">
        <v>1</v>
      </c>
      <c r="B429" s="113">
        <v>3322</v>
      </c>
      <c r="C429" s="111" t="s">
        <v>364</v>
      </c>
      <c r="D429" s="115">
        <v>3256.21</v>
      </c>
      <c r="E429" s="43">
        <f t="shared" si="12"/>
        <v>786.30000000000018</v>
      </c>
      <c r="F429" s="73">
        <f>IFERROR(VLOOKUP(B429,Plan1!B:D,3,0),"0,00")</f>
        <v>582.84</v>
      </c>
      <c r="G429" s="121">
        <v>1887.07</v>
      </c>
      <c r="H429" s="43">
        <f t="shared" si="13"/>
        <v>2469.91</v>
      </c>
      <c r="I429" s="24" t="str">
        <f>VLOOKUP(B429,'FOLHA RESUMIDA'!C:D,2,0)</f>
        <v>JOSEFINA DA SILVA RODRIGUES</v>
      </c>
    </row>
    <row r="430" spans="1:9">
      <c r="A430" s="113">
        <v>1</v>
      </c>
      <c r="B430" s="113">
        <v>3324</v>
      </c>
      <c r="C430" s="111" t="s">
        <v>365</v>
      </c>
      <c r="D430" s="115">
        <v>9056.5499999999993</v>
      </c>
      <c r="E430" s="43">
        <f t="shared" si="12"/>
        <v>4397.9699999999993</v>
      </c>
      <c r="F430" s="73">
        <f>IFERROR(VLOOKUP(B430,Plan1!B:D,3,0),"0,00")</f>
        <v>3079.23</v>
      </c>
      <c r="G430" s="121">
        <v>1579.35</v>
      </c>
      <c r="H430" s="43">
        <f t="shared" si="13"/>
        <v>4658.58</v>
      </c>
      <c r="I430" s="24" t="str">
        <f>VLOOKUP(B430,'FOLHA RESUMIDA'!C:D,2,0)</f>
        <v>ANDRE LUIZ DE MOURA MELO</v>
      </c>
    </row>
    <row r="431" spans="1:9">
      <c r="A431" s="113">
        <v>1</v>
      </c>
      <c r="B431" s="113">
        <v>3325</v>
      </c>
      <c r="C431" s="111" t="s">
        <v>366</v>
      </c>
      <c r="D431" s="115">
        <v>8322.24</v>
      </c>
      <c r="E431" s="43">
        <f t="shared" si="12"/>
        <v>4769.76</v>
      </c>
      <c r="F431" s="73">
        <f>IFERROR(VLOOKUP(B431,Plan1!B:D,3,0),"0,00")</f>
        <v>2829.56</v>
      </c>
      <c r="G431" s="121">
        <v>722.92</v>
      </c>
      <c r="H431" s="43">
        <f t="shared" si="13"/>
        <v>3552.48</v>
      </c>
      <c r="I431" s="24" t="str">
        <f>VLOOKUP(B431,'FOLHA RESUMIDA'!C:D,2,0)</f>
        <v>MANOEL DE LIMA BARBOSA</v>
      </c>
    </row>
    <row r="432" spans="1:9">
      <c r="A432" s="113">
        <v>1</v>
      </c>
      <c r="B432" s="113">
        <v>3327</v>
      </c>
      <c r="C432" s="111" t="s">
        <v>367</v>
      </c>
      <c r="D432" s="115">
        <v>8322.24</v>
      </c>
      <c r="E432" s="43">
        <f t="shared" si="12"/>
        <v>1970.79</v>
      </c>
      <c r="F432" s="73">
        <f>IFERROR(VLOOKUP(B432,Plan1!B:D,3,0),"0,00")</f>
        <v>2829.56</v>
      </c>
      <c r="G432" s="121">
        <v>3521.89</v>
      </c>
      <c r="H432" s="43">
        <f t="shared" si="13"/>
        <v>6351.45</v>
      </c>
      <c r="I432" s="24" t="str">
        <f>VLOOKUP(B432,'FOLHA RESUMIDA'!C:D,2,0)</f>
        <v>NATALIA DOURADO DA FONTE</v>
      </c>
    </row>
    <row r="433" spans="1:9">
      <c r="A433" s="113">
        <v>1</v>
      </c>
      <c r="B433" s="113">
        <v>3328</v>
      </c>
      <c r="C433" s="111" t="s">
        <v>368</v>
      </c>
      <c r="D433" s="115">
        <v>4895.13</v>
      </c>
      <c r="E433" s="43">
        <f t="shared" si="12"/>
        <v>1464.2800000000002</v>
      </c>
      <c r="F433" s="73">
        <f>IFERROR(VLOOKUP(B433,Plan1!B:D,3,0),"0,00")</f>
        <v>1664.34</v>
      </c>
      <c r="G433" s="121">
        <v>1766.51</v>
      </c>
      <c r="H433" s="43">
        <f t="shared" si="13"/>
        <v>3430.85</v>
      </c>
      <c r="I433" s="24" t="str">
        <f>VLOOKUP(B433,'FOLHA RESUMIDA'!C:D,2,0)</f>
        <v>VINICIUS JOSE OLIVEIRA D SOUSA</v>
      </c>
    </row>
    <row r="434" spans="1:9">
      <c r="A434" s="113">
        <v>1</v>
      </c>
      <c r="B434" s="113">
        <v>3333</v>
      </c>
      <c r="C434" s="111" t="s">
        <v>369</v>
      </c>
      <c r="D434" s="115">
        <v>1585.95</v>
      </c>
      <c r="E434" s="43">
        <f t="shared" si="12"/>
        <v>454.41000000000008</v>
      </c>
      <c r="F434" s="73">
        <f>IFERROR(VLOOKUP(B434,Plan1!B:D,3,0),"0,00")</f>
        <v>436.75</v>
      </c>
      <c r="G434" s="121">
        <v>694.79</v>
      </c>
      <c r="H434" s="43">
        <f t="shared" si="13"/>
        <v>1131.54</v>
      </c>
      <c r="I434" s="24" t="str">
        <f>VLOOKUP(B434,'FOLHA RESUMIDA'!C:D,2,0)</f>
        <v>JOSE HIGO MARQUES RENER</v>
      </c>
    </row>
    <row r="435" spans="1:9">
      <c r="A435" s="113">
        <v>1</v>
      </c>
      <c r="B435" s="113">
        <v>3336</v>
      </c>
      <c r="C435" s="111" t="s">
        <v>370</v>
      </c>
      <c r="D435" s="115">
        <v>1642.42</v>
      </c>
      <c r="E435" s="43">
        <f t="shared" si="12"/>
        <v>831.04000000000008</v>
      </c>
      <c r="F435" s="73">
        <f>IFERROR(VLOOKUP(B435,Plan1!B:D,3,0),"0,00")</f>
        <v>436.75</v>
      </c>
      <c r="G435" s="121">
        <v>374.63</v>
      </c>
      <c r="H435" s="43">
        <f t="shared" si="13"/>
        <v>811.38</v>
      </c>
      <c r="I435" s="24" t="str">
        <f>VLOOKUP(B435,'FOLHA RESUMIDA'!C:D,2,0)</f>
        <v>MICHELLI HELENA LIMA DA SILVA</v>
      </c>
    </row>
    <row r="436" spans="1:9">
      <c r="A436" s="113">
        <v>1</v>
      </c>
      <c r="B436" s="113">
        <v>3338</v>
      </c>
      <c r="C436" s="111" t="s">
        <v>371</v>
      </c>
      <c r="D436" s="115">
        <v>4895.13</v>
      </c>
      <c r="E436" s="43">
        <f t="shared" si="12"/>
        <v>970.01000000000022</v>
      </c>
      <c r="F436" s="73">
        <f>IFERROR(VLOOKUP(B436,Plan1!B:D,3,0),"0,00")</f>
        <v>1664.34</v>
      </c>
      <c r="G436" s="121">
        <v>2260.7800000000002</v>
      </c>
      <c r="H436" s="43">
        <f t="shared" si="13"/>
        <v>3925.12</v>
      </c>
      <c r="I436" s="24" t="str">
        <f>VLOOKUP(B436,'FOLHA RESUMIDA'!C:D,2,0)</f>
        <v>IAN THIAGO DE LIMA BARBOSA</v>
      </c>
    </row>
    <row r="437" spans="1:9">
      <c r="A437" s="113">
        <v>1</v>
      </c>
      <c r="B437" s="113">
        <v>3339</v>
      </c>
      <c r="C437" s="111" t="s">
        <v>372</v>
      </c>
      <c r="D437" s="115">
        <v>3804.93</v>
      </c>
      <c r="E437" s="43">
        <f t="shared" si="12"/>
        <v>2526.5199999999995</v>
      </c>
      <c r="F437" s="73">
        <f>IFERROR(VLOOKUP(B437,Plan1!B:D,3,0),"0,00")</f>
        <v>456.59</v>
      </c>
      <c r="G437" s="121">
        <v>821.82</v>
      </c>
      <c r="H437" s="43">
        <f t="shared" si="13"/>
        <v>1278.4100000000001</v>
      </c>
      <c r="I437" s="24" t="str">
        <f>VLOOKUP(B437,'FOLHA RESUMIDA'!C:D,2,0)</f>
        <v>ANA CAROLINA CALLAND ROSA</v>
      </c>
    </row>
    <row r="438" spans="1:9">
      <c r="A438" s="113">
        <v>1</v>
      </c>
      <c r="B438" s="113">
        <v>3340</v>
      </c>
      <c r="C438" s="111" t="s">
        <v>373</v>
      </c>
      <c r="D438" s="115">
        <v>8623.6200000000008</v>
      </c>
      <c r="E438" s="43">
        <f t="shared" si="12"/>
        <v>3312.0500000000011</v>
      </c>
      <c r="F438" s="73">
        <f>IFERROR(VLOOKUP(B438,Plan1!B:D,3,0),"0,00")</f>
        <v>2829.56</v>
      </c>
      <c r="G438" s="121">
        <v>2482.0100000000002</v>
      </c>
      <c r="H438" s="43">
        <f t="shared" si="13"/>
        <v>5311.57</v>
      </c>
      <c r="I438" s="24" t="str">
        <f>VLOOKUP(B438,'FOLHA RESUMIDA'!C:D,2,0)</f>
        <v>SANDRO MARQUES TEIXEIRA</v>
      </c>
    </row>
    <row r="439" spans="1:9">
      <c r="A439" s="113">
        <v>1</v>
      </c>
      <c r="B439" s="113">
        <v>3341</v>
      </c>
      <c r="C439" s="111" t="s">
        <v>374</v>
      </c>
      <c r="D439" s="115">
        <v>4699.32</v>
      </c>
      <c r="E439" s="43">
        <f t="shared" si="12"/>
        <v>1871.4999999999995</v>
      </c>
      <c r="F439" s="73">
        <f>IFERROR(VLOOKUP(B439,Plan1!B:D,3,0),"0,00")</f>
        <v>1497.91</v>
      </c>
      <c r="G439" s="121">
        <v>1329.91</v>
      </c>
      <c r="H439" s="43">
        <f t="shared" si="13"/>
        <v>2827.82</v>
      </c>
      <c r="I439" s="24" t="str">
        <f>VLOOKUP(B439,'FOLHA RESUMIDA'!C:D,2,0)</f>
        <v>JOSE VICTOR M A BARBOSA</v>
      </c>
    </row>
    <row r="440" spans="1:9">
      <c r="A440" s="113">
        <v>1</v>
      </c>
      <c r="B440" s="113">
        <v>3343</v>
      </c>
      <c r="C440" s="111" t="s">
        <v>375</v>
      </c>
      <c r="D440" s="115">
        <v>1468.53</v>
      </c>
      <c r="E440" s="43">
        <f t="shared" si="12"/>
        <v>117.07999999999993</v>
      </c>
      <c r="F440" s="73">
        <f>IFERROR(VLOOKUP(B440,Plan1!B:D,3,0),"0,00")</f>
        <v>499.3</v>
      </c>
      <c r="G440" s="121">
        <v>852.15</v>
      </c>
      <c r="H440" s="43">
        <f t="shared" si="13"/>
        <v>1351.45</v>
      </c>
      <c r="I440" s="24" t="str">
        <f>VLOOKUP(B440,'FOLHA RESUMIDA'!C:D,2,0)</f>
        <v>MARCELO MONTEIRO DE C. FILHO</v>
      </c>
    </row>
    <row r="441" spans="1:9">
      <c r="A441" s="113">
        <v>1</v>
      </c>
      <c r="B441" s="113">
        <v>3344</v>
      </c>
      <c r="C441" s="111" t="s">
        <v>376</v>
      </c>
      <c r="D441" s="115">
        <v>1650.98</v>
      </c>
      <c r="E441" s="43">
        <f t="shared" si="12"/>
        <v>540.15999999999985</v>
      </c>
      <c r="F441" s="73">
        <f>IFERROR(VLOOKUP(B441,Plan1!B:D,3,0),"0,00")</f>
        <v>436.75</v>
      </c>
      <c r="G441" s="121">
        <v>674.07</v>
      </c>
      <c r="H441" s="43">
        <f t="shared" si="13"/>
        <v>1110.8200000000002</v>
      </c>
      <c r="I441" s="24" t="str">
        <f>VLOOKUP(B441,'FOLHA RESUMIDA'!C:D,2,0)</f>
        <v>JEANE DE ALMEIDA C REVOREDO</v>
      </c>
    </row>
    <row r="442" spans="1:9">
      <c r="A442" s="113">
        <v>1</v>
      </c>
      <c r="B442" s="113">
        <v>3345</v>
      </c>
      <c r="C442" s="111" t="s">
        <v>377</v>
      </c>
      <c r="D442" s="115">
        <v>1476.87</v>
      </c>
      <c r="E442" s="43">
        <f t="shared" si="12"/>
        <v>812.78999999999985</v>
      </c>
      <c r="F442" s="73">
        <f>IFERROR(VLOOKUP(B442,Plan1!B:D,3,0),"0,00")</f>
        <v>436.75</v>
      </c>
      <c r="G442" s="121">
        <v>227.33</v>
      </c>
      <c r="H442" s="43">
        <f t="shared" si="13"/>
        <v>664.08</v>
      </c>
      <c r="I442" s="24" t="str">
        <f>VLOOKUP(B442,'FOLHA RESUMIDA'!C:D,2,0)</f>
        <v>ELIZABETE BARBOSA W D OLIVEIRA</v>
      </c>
    </row>
    <row r="443" spans="1:9">
      <c r="A443" s="113">
        <v>1</v>
      </c>
      <c r="B443" s="113">
        <v>3346</v>
      </c>
      <c r="C443" s="111" t="s">
        <v>378</v>
      </c>
      <c r="D443" s="115">
        <v>1569.85</v>
      </c>
      <c r="E443" s="43">
        <f t="shared" si="12"/>
        <v>550.24999999999989</v>
      </c>
      <c r="F443" s="73">
        <f>IFERROR(VLOOKUP(B443,Plan1!B:D,3,0),"0,00")</f>
        <v>397.62</v>
      </c>
      <c r="G443" s="121">
        <v>621.98</v>
      </c>
      <c r="H443" s="43">
        <f t="shared" si="13"/>
        <v>1019.6</v>
      </c>
      <c r="I443" s="27" t="str">
        <f>VLOOKUP(B443,'FOLHA RESUMIDA'!C:D,2,0)</f>
        <v>EMANOELLA RAFAELA D S A SILVA</v>
      </c>
    </row>
    <row r="444" spans="1:9">
      <c r="A444" s="113">
        <v>1</v>
      </c>
      <c r="B444" s="113">
        <v>3348</v>
      </c>
      <c r="C444" s="111" t="s">
        <v>379</v>
      </c>
      <c r="D444" s="115">
        <v>1370.97</v>
      </c>
      <c r="E444" s="43">
        <f t="shared" si="12"/>
        <v>934.22</v>
      </c>
      <c r="F444" s="73">
        <f>IFERROR(VLOOKUP(B444,Plan1!B:D,3,0),"0,00")</f>
        <v>436.75</v>
      </c>
      <c r="G444" s="121">
        <v>0</v>
      </c>
      <c r="H444" s="43">
        <f t="shared" si="13"/>
        <v>436.75</v>
      </c>
      <c r="I444" s="27" t="str">
        <f>VLOOKUP(B444,'FOLHA RESUMIDA'!C:D,2,0)</f>
        <v>KARLA FERREIRA DA SILVA</v>
      </c>
    </row>
    <row r="445" spans="1:9">
      <c r="A445" s="113">
        <v>1</v>
      </c>
      <c r="B445" s="113">
        <v>3349</v>
      </c>
      <c r="C445" s="111" t="s">
        <v>380</v>
      </c>
      <c r="D445" s="115">
        <v>1212.24</v>
      </c>
      <c r="E445" s="43">
        <f t="shared" si="12"/>
        <v>392.42000000000007</v>
      </c>
      <c r="F445" s="73">
        <f>IFERROR(VLOOKUP(B445,Plan1!B:D,3,0),"0,00")</f>
        <v>397.62</v>
      </c>
      <c r="G445" s="121">
        <v>422.2</v>
      </c>
      <c r="H445" s="43">
        <f t="shared" si="13"/>
        <v>819.81999999999994</v>
      </c>
      <c r="I445" s="24" t="str">
        <f>VLOOKUP(B445,'FOLHA RESUMIDA'!C:D,2,0)</f>
        <v>NILZA PEREIRA DA SILVA</v>
      </c>
    </row>
    <row r="446" spans="1:9">
      <c r="A446" s="113">
        <v>1</v>
      </c>
      <c r="B446" s="113">
        <v>3351</v>
      </c>
      <c r="C446" s="111" t="s">
        <v>381</v>
      </c>
      <c r="D446" s="115">
        <v>3040.69</v>
      </c>
      <c r="E446" s="43">
        <f t="shared" si="12"/>
        <v>1636.74</v>
      </c>
      <c r="F446" s="73">
        <f>IFERROR(VLOOKUP(B446,Plan1!B:D,3,0),"0,00")</f>
        <v>397.62</v>
      </c>
      <c r="G446" s="121">
        <v>1006.33</v>
      </c>
      <c r="H446" s="43">
        <f t="shared" si="13"/>
        <v>1403.95</v>
      </c>
      <c r="I446" s="24" t="str">
        <f>VLOOKUP(B446,'FOLHA RESUMIDA'!C:D,2,0)</f>
        <v>SIMONE ARAUJO DE ALMEIDA</v>
      </c>
    </row>
    <row r="447" spans="1:9">
      <c r="A447" s="113">
        <v>1</v>
      </c>
      <c r="B447" s="113">
        <v>3352</v>
      </c>
      <c r="C447" s="111" t="s">
        <v>382</v>
      </c>
      <c r="D447" s="115">
        <v>2015.61</v>
      </c>
      <c r="E447" s="43">
        <f t="shared" si="12"/>
        <v>1140.29</v>
      </c>
      <c r="F447" s="73">
        <f>IFERROR(VLOOKUP(B447,Plan1!B:D,3,0),"0,00")</f>
        <v>582.84</v>
      </c>
      <c r="G447" s="121">
        <v>292.48</v>
      </c>
      <c r="H447" s="43">
        <f t="shared" si="13"/>
        <v>875.32</v>
      </c>
      <c r="I447" s="24" t="str">
        <f>VLOOKUP(B447,'FOLHA RESUMIDA'!C:D,2,0)</f>
        <v>CARLA SABRINA DE FREITAS LIMA</v>
      </c>
    </row>
    <row r="448" spans="1:9">
      <c r="A448" s="113">
        <v>1</v>
      </c>
      <c r="B448" s="113">
        <v>3353</v>
      </c>
      <c r="C448" s="111" t="s">
        <v>383</v>
      </c>
      <c r="D448" s="115">
        <v>1284.68</v>
      </c>
      <c r="E448" s="43">
        <f t="shared" si="12"/>
        <v>271.82000000000005</v>
      </c>
      <c r="F448" s="73">
        <f>IFERROR(VLOOKUP(B448,Plan1!B:D,3,0),"0,00")</f>
        <v>436.75</v>
      </c>
      <c r="G448" s="121">
        <v>576.11</v>
      </c>
      <c r="H448" s="43">
        <f t="shared" si="13"/>
        <v>1012.86</v>
      </c>
      <c r="I448" s="24" t="str">
        <f>VLOOKUP(B448,'FOLHA RESUMIDA'!C:D,2,0)</f>
        <v>LUCIO ANDRE DA SILVA</v>
      </c>
    </row>
    <row r="449" spans="1:9">
      <c r="A449" s="113">
        <v>1</v>
      </c>
      <c r="B449" s="113">
        <v>3354</v>
      </c>
      <c r="C449" s="111" t="s">
        <v>384</v>
      </c>
      <c r="D449" s="115">
        <v>1389.49</v>
      </c>
      <c r="E449" s="43">
        <f t="shared" si="12"/>
        <v>991.87</v>
      </c>
      <c r="F449" s="73">
        <f>IFERROR(VLOOKUP(B449,Plan1!B:D,3,0),"0,00")</f>
        <v>397.62</v>
      </c>
      <c r="G449" s="121">
        <v>0</v>
      </c>
      <c r="H449" s="43">
        <f t="shared" si="13"/>
        <v>397.62</v>
      </c>
      <c r="I449" s="24" t="str">
        <f>VLOOKUP(B449,'FOLHA RESUMIDA'!C:D,2,0)</f>
        <v>ADRIANA BASILIO DA SILVA</v>
      </c>
    </row>
    <row r="450" spans="1:9">
      <c r="A450" s="113">
        <v>1</v>
      </c>
      <c r="B450" s="113">
        <v>3355</v>
      </c>
      <c r="C450" s="111" t="s">
        <v>385</v>
      </c>
      <c r="D450" s="115">
        <v>1642.42</v>
      </c>
      <c r="E450" s="43">
        <f t="shared" si="12"/>
        <v>378.12000000000012</v>
      </c>
      <c r="F450" s="73">
        <f>IFERROR(VLOOKUP(B450,Plan1!B:D,3,0),"0,00")</f>
        <v>436.75</v>
      </c>
      <c r="G450" s="121">
        <v>827.55</v>
      </c>
      <c r="H450" s="43">
        <f t="shared" si="13"/>
        <v>1264.3</v>
      </c>
      <c r="I450" s="24" t="str">
        <f>VLOOKUP(B450,'FOLHA RESUMIDA'!C:D,2,0)</f>
        <v>ANA CAROLINE GOMES PEREIRA</v>
      </c>
    </row>
    <row r="451" spans="1:9">
      <c r="A451" s="113">
        <v>1</v>
      </c>
      <c r="B451" s="113">
        <v>3356</v>
      </c>
      <c r="C451" s="111" t="s">
        <v>386</v>
      </c>
      <c r="D451" s="115">
        <v>1325.08</v>
      </c>
      <c r="E451" s="43">
        <f t="shared" si="12"/>
        <v>167.48999999999978</v>
      </c>
      <c r="F451" s="73">
        <f>IFERROR(VLOOKUP(B451,Plan1!B:D,3,0),"0,00")</f>
        <v>397.62</v>
      </c>
      <c r="G451" s="121">
        <v>759.97</v>
      </c>
      <c r="H451" s="43">
        <f t="shared" si="13"/>
        <v>1157.5900000000001</v>
      </c>
      <c r="I451" s="24" t="str">
        <f>VLOOKUP(B451,'FOLHA RESUMIDA'!C:D,2,0)</f>
        <v>MARIA GABRIELLY DE S SANTOS</v>
      </c>
    </row>
    <row r="452" spans="1:9">
      <c r="A452" s="113">
        <v>1</v>
      </c>
      <c r="B452" s="113">
        <v>3358</v>
      </c>
      <c r="C452" s="111" t="s">
        <v>387</v>
      </c>
      <c r="D452" s="115">
        <v>20981.1</v>
      </c>
      <c r="E452" s="43">
        <f t="shared" si="12"/>
        <v>5901.91</v>
      </c>
      <c r="F452" s="73">
        <f>IFERROR(VLOOKUP(B452,Plan1!B:D,3,0),"0,00")</f>
        <v>7133.57</v>
      </c>
      <c r="G452" s="121">
        <v>7945.62</v>
      </c>
      <c r="H452" s="43">
        <f t="shared" si="13"/>
        <v>15079.189999999999</v>
      </c>
      <c r="I452" s="24" t="str">
        <f>VLOOKUP(B452,'FOLHA RESUMIDA'!C:D,2,0)</f>
        <v>SERGIO LUIZ DE NORONHA</v>
      </c>
    </row>
    <row r="453" spans="1:9">
      <c r="A453" s="113">
        <v>1</v>
      </c>
      <c r="B453" s="113">
        <v>3359</v>
      </c>
      <c r="C453" s="111" t="s">
        <v>388</v>
      </c>
      <c r="D453" s="115">
        <v>8322.24</v>
      </c>
      <c r="E453" s="43">
        <f t="shared" si="12"/>
        <v>2022.9300000000003</v>
      </c>
      <c r="F453" s="73">
        <f>IFERROR(VLOOKUP(B453,Plan1!B:D,3,0),"0,00")</f>
        <v>2829.56</v>
      </c>
      <c r="G453" s="121">
        <v>3469.75</v>
      </c>
      <c r="H453" s="43">
        <f t="shared" si="13"/>
        <v>6299.3099999999995</v>
      </c>
      <c r="I453" s="24" t="str">
        <f>VLOOKUP(B453,'FOLHA RESUMIDA'!C:D,2,0)</f>
        <v>ALICE ANA BARBOSA ROSENDO</v>
      </c>
    </row>
    <row r="454" spans="1:9">
      <c r="A454" s="113">
        <v>1</v>
      </c>
      <c r="B454" s="113">
        <v>3361</v>
      </c>
      <c r="C454" s="111" t="s">
        <v>389</v>
      </c>
      <c r="D454" s="115">
        <v>2560.8000000000002</v>
      </c>
      <c r="E454" s="43">
        <f t="shared" ref="E454:E494" si="14">D454-H454</f>
        <v>747.20000000000027</v>
      </c>
      <c r="F454" s="73">
        <f>IFERROR(VLOOKUP(B454,Plan1!B:D,3,0),"0,00")</f>
        <v>665.73</v>
      </c>
      <c r="G454" s="121">
        <v>1147.8699999999999</v>
      </c>
      <c r="H454" s="43">
        <f t="shared" ref="H454:H494" si="15">F454+G454</f>
        <v>1813.6</v>
      </c>
      <c r="I454" s="24" t="str">
        <f>VLOOKUP(B454,'FOLHA RESUMIDA'!C:D,2,0)</f>
        <v>DANIELLY C. DO NASCIMENTO</v>
      </c>
    </row>
    <row r="455" spans="1:9">
      <c r="A455" s="113">
        <v>1</v>
      </c>
      <c r="B455" s="113">
        <v>3362</v>
      </c>
      <c r="C455" s="111" t="s">
        <v>390</v>
      </c>
      <c r="D455" s="115">
        <v>1958.04</v>
      </c>
      <c r="E455" s="43">
        <f t="shared" si="14"/>
        <v>615.79999999999995</v>
      </c>
      <c r="F455" s="73">
        <f>IFERROR(VLOOKUP(B455,Plan1!B:D,3,0),"0,00")</f>
        <v>665.73</v>
      </c>
      <c r="G455" s="121">
        <v>676.51</v>
      </c>
      <c r="H455" s="43">
        <f t="shared" si="15"/>
        <v>1342.24</v>
      </c>
      <c r="I455" s="24" t="str">
        <f>VLOOKUP(B455,'FOLHA RESUMIDA'!C:D,2,0)</f>
        <v>LEANDRA NASCIMENTO ESTEFANIO</v>
      </c>
    </row>
    <row r="456" spans="1:9">
      <c r="A456" s="113">
        <v>1</v>
      </c>
      <c r="B456" s="113">
        <v>3364</v>
      </c>
      <c r="C456" s="111" t="s">
        <v>391</v>
      </c>
      <c r="D456" s="115">
        <v>1685.02</v>
      </c>
      <c r="E456" s="43">
        <f t="shared" si="14"/>
        <v>335.03999999999996</v>
      </c>
      <c r="F456" s="73">
        <f>IFERROR(VLOOKUP(B456,Plan1!B:D,3,0),"0,00")</f>
        <v>436.76</v>
      </c>
      <c r="G456" s="121">
        <v>913.22</v>
      </c>
      <c r="H456" s="43">
        <f t="shared" si="15"/>
        <v>1349.98</v>
      </c>
      <c r="I456" s="24" t="str">
        <f>VLOOKUP(B456,'FOLHA RESUMIDA'!C:D,2,0)</f>
        <v>ADRIANO JOSE MARTINS DA SILVA</v>
      </c>
    </row>
    <row r="457" spans="1:9">
      <c r="A457" s="113">
        <v>1</v>
      </c>
      <c r="B457" s="113">
        <v>3366</v>
      </c>
      <c r="C457" s="111" t="s">
        <v>392</v>
      </c>
      <c r="D457" s="115">
        <v>8322.24</v>
      </c>
      <c r="E457" s="43">
        <f t="shared" si="14"/>
        <v>2620.79</v>
      </c>
      <c r="F457" s="73">
        <f>IFERROR(VLOOKUP(B457,Plan1!B:D,3,0),"0,00")</f>
        <v>2829.56</v>
      </c>
      <c r="G457" s="121">
        <v>2871.89</v>
      </c>
      <c r="H457" s="43">
        <f t="shared" si="15"/>
        <v>5701.45</v>
      </c>
      <c r="I457" s="24" t="str">
        <f>VLOOKUP(B457,'FOLHA RESUMIDA'!C:D,2,0)</f>
        <v>JOSE RICARDO OLIVEIRA CHAGAS</v>
      </c>
    </row>
    <row r="458" spans="1:9">
      <c r="A458" s="113">
        <v>1</v>
      </c>
      <c r="B458" s="113">
        <v>3367</v>
      </c>
      <c r="C458" s="111" t="s">
        <v>511</v>
      </c>
      <c r="D458" s="115">
        <v>5196.51</v>
      </c>
      <c r="E458" s="43">
        <f t="shared" si="14"/>
        <v>940.86000000000058</v>
      </c>
      <c r="F458" s="73">
        <f>IFERROR(VLOOKUP(B458,Plan1!B:D,3,0),"0,00")</f>
        <v>1664.34</v>
      </c>
      <c r="G458" s="121">
        <v>2591.31</v>
      </c>
      <c r="H458" s="43">
        <f t="shared" si="15"/>
        <v>4255.6499999999996</v>
      </c>
      <c r="I458" s="24" t="str">
        <f>VLOOKUP(B458,'FOLHA RESUMIDA'!C:D,2,0)</f>
        <v>ROBERTA BARBOSA  DE A PACHECO</v>
      </c>
    </row>
    <row r="459" spans="1:9">
      <c r="A459" s="113">
        <v>1</v>
      </c>
      <c r="B459" s="113">
        <v>3370</v>
      </c>
      <c r="C459" s="111" t="s">
        <v>510</v>
      </c>
      <c r="D459" s="115">
        <v>9056.5499999999993</v>
      </c>
      <c r="E459" s="43">
        <f t="shared" si="14"/>
        <v>2224.8599999999988</v>
      </c>
      <c r="F459" s="73">
        <f>IFERROR(VLOOKUP(B459,Plan1!B:D,3,0),"0,00")</f>
        <v>3079.23</v>
      </c>
      <c r="G459" s="121">
        <v>3752.46</v>
      </c>
      <c r="H459" s="43">
        <f t="shared" si="15"/>
        <v>6831.6900000000005</v>
      </c>
      <c r="I459" s="24" t="str">
        <f>VLOOKUP(B459,'FOLHA RESUMIDA'!C:D,2,0)</f>
        <v>LITIO TADEU C R  DOS SANTOS</v>
      </c>
    </row>
    <row r="460" spans="1:9">
      <c r="A460" s="113">
        <v>1</v>
      </c>
      <c r="B460" s="113">
        <v>3373</v>
      </c>
      <c r="C460" s="111" t="s">
        <v>517</v>
      </c>
      <c r="D460" s="115">
        <v>16644.490000000002</v>
      </c>
      <c r="E460" s="43">
        <f t="shared" si="14"/>
        <v>11008.630000000001</v>
      </c>
      <c r="F460" s="73">
        <f>IFERROR(VLOOKUP(B460,Plan1!B:D,3,0),"0,00")</f>
        <v>2829.56</v>
      </c>
      <c r="G460" s="121">
        <v>2806.3</v>
      </c>
      <c r="H460" s="43">
        <f t="shared" si="15"/>
        <v>5635.8600000000006</v>
      </c>
      <c r="I460" s="24" t="str">
        <f>VLOOKUP(B460,'FOLHA RESUMIDA'!C:D,2,0)</f>
        <v>LEANDRO RAMOS M DE ANDRADE</v>
      </c>
    </row>
    <row r="461" spans="1:9">
      <c r="A461" s="113">
        <v>1</v>
      </c>
      <c r="B461" s="113">
        <v>3375</v>
      </c>
      <c r="C461" s="111" t="s">
        <v>518</v>
      </c>
      <c r="D461" s="115">
        <v>8322.24</v>
      </c>
      <c r="E461" s="43">
        <f t="shared" si="14"/>
        <v>3338.1000000000004</v>
      </c>
      <c r="F461" s="73">
        <f>IFERROR(VLOOKUP(B461,Plan1!B:D,3,0),"0,00")</f>
        <v>2829.56</v>
      </c>
      <c r="G461" s="121">
        <v>2154.58</v>
      </c>
      <c r="H461" s="43">
        <f t="shared" si="15"/>
        <v>4984.1399999999994</v>
      </c>
      <c r="I461" s="24" t="str">
        <f>VLOOKUP(B461,'FOLHA RESUMIDA'!C:D,2,0)</f>
        <v>LETICIA LIRA DE SOUSA</v>
      </c>
    </row>
    <row r="462" spans="1:9">
      <c r="A462" s="113">
        <v>1</v>
      </c>
      <c r="B462" s="113">
        <v>3376</v>
      </c>
      <c r="C462" s="111" t="s">
        <v>521</v>
      </c>
      <c r="D462" s="115">
        <v>1268.5999999999999</v>
      </c>
      <c r="E462" s="43">
        <f t="shared" si="14"/>
        <v>357.9899999999999</v>
      </c>
      <c r="F462" s="73">
        <f>IFERROR(VLOOKUP(B462,Plan1!B:D,3,0),"0,00")</f>
        <v>397.62</v>
      </c>
      <c r="G462" s="121">
        <v>512.99</v>
      </c>
      <c r="H462" s="43">
        <f t="shared" si="15"/>
        <v>910.61</v>
      </c>
      <c r="I462" s="24" t="str">
        <f>VLOOKUP(B462,'FOLHA RESUMIDA'!C:D,2,0)</f>
        <v>SILVIA LUIZA DE SOUZA E SILVA</v>
      </c>
    </row>
    <row r="463" spans="1:9">
      <c r="A463" s="113">
        <v>1</v>
      </c>
      <c r="B463" s="113">
        <v>3378</v>
      </c>
      <c r="C463" s="111" t="s">
        <v>524</v>
      </c>
      <c r="D463" s="115">
        <v>8322.24</v>
      </c>
      <c r="E463" s="43">
        <f t="shared" si="14"/>
        <v>2828.9400000000005</v>
      </c>
      <c r="F463" s="73">
        <f>IFERROR(VLOOKUP(B463,Plan1!B:D,3,0),"0,00")</f>
        <v>2829.56</v>
      </c>
      <c r="G463" s="121">
        <v>2663.74</v>
      </c>
      <c r="H463" s="43">
        <f t="shared" si="15"/>
        <v>5493.2999999999993</v>
      </c>
      <c r="I463" s="24" t="str">
        <f>VLOOKUP(B463,'FOLHA RESUMIDA'!C:D,2,0)</f>
        <v>EDIVALDO MANOEL DA SILVA FILHO</v>
      </c>
    </row>
    <row r="464" spans="1:9">
      <c r="A464" s="113">
        <v>1</v>
      </c>
      <c r="B464" s="113">
        <v>3379</v>
      </c>
      <c r="C464" s="111" t="s">
        <v>525</v>
      </c>
      <c r="D464" s="115">
        <v>4895.13</v>
      </c>
      <c r="E464" s="43">
        <f t="shared" si="14"/>
        <v>1224.1800000000003</v>
      </c>
      <c r="F464" s="73">
        <f>IFERROR(VLOOKUP(B464,Plan1!B:D,3,0),"0,00")</f>
        <v>1664.34</v>
      </c>
      <c r="G464" s="121">
        <v>2006.61</v>
      </c>
      <c r="H464" s="43">
        <f t="shared" si="15"/>
        <v>3670.95</v>
      </c>
      <c r="I464" s="24" t="str">
        <f>VLOOKUP(B464,'FOLHA RESUMIDA'!C:D,2,0)</f>
        <v>ITAMAR XAVIER DE SA</v>
      </c>
    </row>
    <row r="465" spans="1:14">
      <c r="A465" s="113">
        <v>1</v>
      </c>
      <c r="B465" s="113">
        <v>3381</v>
      </c>
      <c r="C465" s="111" t="s">
        <v>526</v>
      </c>
      <c r="D465" s="115">
        <v>1869.58</v>
      </c>
      <c r="E465" s="43">
        <f t="shared" si="14"/>
        <v>167.08999999999992</v>
      </c>
      <c r="F465" s="73">
        <f>IFERROR(VLOOKUP(B465,Plan1!B:D,3,0),"0,00")</f>
        <v>499.3</v>
      </c>
      <c r="G465" s="121">
        <v>1203.19</v>
      </c>
      <c r="H465" s="43">
        <f t="shared" si="15"/>
        <v>1702.49</v>
      </c>
      <c r="I465" s="24" t="str">
        <f>VLOOKUP(B465,'FOLHA RESUMIDA'!C:D,2,0)</f>
        <v>MARIA VITORIA ALVES VILA NOVA</v>
      </c>
    </row>
    <row r="466" spans="1:14">
      <c r="A466" s="113">
        <v>1</v>
      </c>
      <c r="B466" s="113">
        <v>3382</v>
      </c>
      <c r="C466" s="111" t="s">
        <v>527</v>
      </c>
      <c r="D466" s="115">
        <v>9056.5499999999993</v>
      </c>
      <c r="E466" s="43">
        <f t="shared" si="14"/>
        <v>2411.6399999999994</v>
      </c>
      <c r="F466" s="73">
        <f>IFERROR(VLOOKUP(B466,Plan1!B:D,3,0),"0,00")</f>
        <v>3079.23</v>
      </c>
      <c r="G466" s="121">
        <v>3565.68</v>
      </c>
      <c r="H466" s="43">
        <f t="shared" si="15"/>
        <v>6644.91</v>
      </c>
      <c r="I466" s="24" t="str">
        <f>VLOOKUP(B466,'FOLHA RESUMIDA'!C:D,2,0)</f>
        <v>FERNANDA DA SILVA P DE ANDRADE</v>
      </c>
    </row>
    <row r="467" spans="1:14">
      <c r="A467" s="113">
        <v>1</v>
      </c>
      <c r="B467" s="113">
        <v>3383</v>
      </c>
      <c r="C467" s="111" t="s">
        <v>529</v>
      </c>
      <c r="D467" s="115">
        <v>22555.37</v>
      </c>
      <c r="E467" s="43">
        <f t="shared" si="14"/>
        <v>7829.32</v>
      </c>
      <c r="F467" s="73">
        <f>IFERROR(VLOOKUP(B467,Plan1!B:D,3,0),"0,00")</f>
        <v>7668.83</v>
      </c>
      <c r="G467" s="121">
        <v>7057.22</v>
      </c>
      <c r="H467" s="43">
        <f t="shared" si="15"/>
        <v>14726.05</v>
      </c>
      <c r="I467" s="24" t="str">
        <f>VLOOKUP(B467,'FOLHA RESUMIDA'!C:D,2,0)</f>
        <v>PLINIO ANTONIO L P FILHO</v>
      </c>
    </row>
    <row r="468" spans="1:14">
      <c r="A468" s="113">
        <v>1</v>
      </c>
      <c r="B468" s="113">
        <v>3384</v>
      </c>
      <c r="C468" s="111" t="s">
        <v>532</v>
      </c>
      <c r="D468" s="115">
        <v>8322.24</v>
      </c>
      <c r="E468" s="43">
        <f t="shared" si="14"/>
        <v>1918.6499999999996</v>
      </c>
      <c r="F468" s="73">
        <f>IFERROR(VLOOKUP(B468,Plan1!B:D,3,0),"0,00")</f>
        <v>2829.56</v>
      </c>
      <c r="G468" s="121">
        <v>3574.03</v>
      </c>
      <c r="H468" s="43">
        <f t="shared" si="15"/>
        <v>6403.59</v>
      </c>
      <c r="I468" s="24" t="str">
        <f>VLOOKUP(B468,'FOLHA RESUMIDA'!C:D,2,0)</f>
        <v>ADRIANA LOPES NOBREGA F BARROS</v>
      </c>
    </row>
    <row r="469" spans="1:14">
      <c r="A469" s="113">
        <v>1</v>
      </c>
      <c r="B469" s="113">
        <v>3386</v>
      </c>
      <c r="C469" s="111" t="s">
        <v>535</v>
      </c>
      <c r="D469" s="115">
        <v>1468.53</v>
      </c>
      <c r="E469" s="43">
        <f t="shared" si="14"/>
        <v>283.68000000000006</v>
      </c>
      <c r="F469" s="73">
        <f>IFERROR(VLOOKUP(B469,Plan1!B:D,3,0),"0,00")</f>
        <v>499.3</v>
      </c>
      <c r="G469" s="121">
        <v>685.55</v>
      </c>
      <c r="H469" s="43">
        <f t="shared" si="15"/>
        <v>1184.8499999999999</v>
      </c>
      <c r="I469" s="24" t="str">
        <f>VLOOKUP(B469,'FOLHA RESUMIDA'!C:D,2,0)</f>
        <v>EWERTON RODRIGO PAZ DE SANTANA</v>
      </c>
    </row>
    <row r="470" spans="1:14">
      <c r="A470" s="113">
        <v>1</v>
      </c>
      <c r="B470" s="113">
        <v>3387</v>
      </c>
      <c r="C470" s="111" t="s">
        <v>536</v>
      </c>
      <c r="D470" s="115">
        <v>8322.24</v>
      </c>
      <c r="E470" s="43">
        <f t="shared" si="14"/>
        <v>2108.46</v>
      </c>
      <c r="F470" s="73">
        <f>IFERROR(VLOOKUP(B470,Plan1!B:D,3,0),"0,00")</f>
        <v>2829.56</v>
      </c>
      <c r="G470" s="121">
        <v>3384.22</v>
      </c>
      <c r="H470" s="43">
        <f t="shared" si="15"/>
        <v>6213.78</v>
      </c>
      <c r="I470" s="24" t="str">
        <f>VLOOKUP(B470,'FOLHA RESUMIDA'!C:D,2,0)</f>
        <v>ELHO WENIO DA SILVA</v>
      </c>
    </row>
    <row r="471" spans="1:14">
      <c r="A471" s="113">
        <v>1</v>
      </c>
      <c r="B471" s="113">
        <v>3388</v>
      </c>
      <c r="C471" s="111" t="s">
        <v>539</v>
      </c>
      <c r="D471" s="115">
        <v>6608.69</v>
      </c>
      <c r="E471" s="43">
        <f t="shared" si="14"/>
        <v>1451</v>
      </c>
      <c r="F471" s="73">
        <f>IFERROR(VLOOKUP(B471,Plan1!B:D,3,0),"0,00")</f>
        <v>1664.34</v>
      </c>
      <c r="G471" s="121">
        <v>3493.35</v>
      </c>
      <c r="H471" s="43">
        <f t="shared" si="15"/>
        <v>5157.6899999999996</v>
      </c>
      <c r="I471" s="24" t="str">
        <f>VLOOKUP(B471,'FOLHA RESUMIDA'!C:D,2,0)</f>
        <v>SERGIO GOUVEIA LOYO</v>
      </c>
      <c r="M471" s="20"/>
      <c r="N471" s="19"/>
    </row>
    <row r="472" spans="1:14">
      <c r="A472" s="113">
        <v>1</v>
      </c>
      <c r="B472" s="113">
        <v>3389</v>
      </c>
      <c r="C472" s="111" t="s">
        <v>541</v>
      </c>
      <c r="D472" s="115">
        <v>4405.6099999999997</v>
      </c>
      <c r="E472" s="43">
        <f t="shared" si="14"/>
        <v>1393.7099999999996</v>
      </c>
      <c r="F472" s="73">
        <f>IFERROR(VLOOKUP(B472,Plan1!B:D,3,0),"0,00")</f>
        <v>1497.91</v>
      </c>
      <c r="G472" s="121">
        <v>1513.99</v>
      </c>
      <c r="H472" s="43">
        <f t="shared" si="15"/>
        <v>3011.9</v>
      </c>
      <c r="I472" s="24" t="str">
        <f>VLOOKUP(B472,'FOLHA RESUMIDA'!C:D,2,0)</f>
        <v>ALBERTO AFFONSO F M  TRINDADE</v>
      </c>
    </row>
    <row r="473" spans="1:14">
      <c r="A473" s="113">
        <v>1</v>
      </c>
      <c r="B473" s="113">
        <v>3390</v>
      </c>
      <c r="C473" s="111" t="s">
        <v>540</v>
      </c>
      <c r="D473" s="115">
        <v>1212</v>
      </c>
      <c r="E473" s="43">
        <f t="shared" si="14"/>
        <v>273.91999999999996</v>
      </c>
      <c r="F473" s="73">
        <f>IFERROR(VLOOKUP(B473,Plan1!B:D,3,0),"0,00")</f>
        <v>397.62</v>
      </c>
      <c r="G473" s="121">
        <v>540.46</v>
      </c>
      <c r="H473" s="43">
        <f t="shared" si="15"/>
        <v>938.08</v>
      </c>
      <c r="I473" s="24" t="str">
        <f>VLOOKUP(B473,'FOLHA RESUMIDA'!C:D,2,0)</f>
        <v>ELISABETH DE ARAUJO LOPES</v>
      </c>
    </row>
    <row r="474" spans="1:14">
      <c r="A474" s="113">
        <v>1</v>
      </c>
      <c r="B474" s="113">
        <v>3392</v>
      </c>
      <c r="C474" s="111" t="s">
        <v>590</v>
      </c>
      <c r="D474" s="115">
        <v>8322.24</v>
      </c>
      <c r="E474" s="43">
        <f t="shared" si="14"/>
        <v>2120.42</v>
      </c>
      <c r="F474" s="73">
        <f>IFERROR(VLOOKUP(B474,Plan1!B:D,3,0),"0,00")</f>
        <v>2829.56</v>
      </c>
      <c r="G474" s="121">
        <v>3372.26</v>
      </c>
      <c r="H474" s="43">
        <f t="shared" si="15"/>
        <v>6201.82</v>
      </c>
      <c r="I474" s="24" t="str">
        <f>VLOOKUP(B474,'FOLHA RESUMIDA'!C:D,2,0)</f>
        <v>MARCILIO BATISTA M MOURA</v>
      </c>
    </row>
    <row r="475" spans="1:14">
      <c r="A475" s="113">
        <v>1</v>
      </c>
      <c r="B475" s="113">
        <v>3393</v>
      </c>
      <c r="C475" s="111" t="s">
        <v>591</v>
      </c>
      <c r="D475" s="115">
        <v>8322.24</v>
      </c>
      <c r="E475" s="43">
        <f t="shared" si="14"/>
        <v>2197.9300000000003</v>
      </c>
      <c r="F475" s="73">
        <f>IFERROR(VLOOKUP(B475,Plan1!B:D,3,0),"0,00")</f>
        <v>2829.56</v>
      </c>
      <c r="G475" s="121">
        <v>3294.75</v>
      </c>
      <c r="H475" s="43">
        <f t="shared" si="15"/>
        <v>6124.3099999999995</v>
      </c>
      <c r="I475" s="24" t="str">
        <f>VLOOKUP(B475,'FOLHA RESUMIDA'!C:D,2,0)</f>
        <v>STEFANI FARIAS DA SILVA</v>
      </c>
    </row>
    <row r="476" spans="1:14">
      <c r="A476" s="113">
        <v>1</v>
      </c>
      <c r="B476" s="113">
        <v>3394</v>
      </c>
      <c r="C476" s="111" t="s">
        <v>592</v>
      </c>
      <c r="D476" s="115">
        <v>5196.51</v>
      </c>
      <c r="E476" s="43">
        <f t="shared" si="14"/>
        <v>2411</v>
      </c>
      <c r="F476" s="73">
        <f>IFERROR(VLOOKUP(B476,Plan1!B:D,3,0),"0,00")</f>
        <v>1664.34</v>
      </c>
      <c r="G476" s="121">
        <v>1121.17</v>
      </c>
      <c r="H476" s="43">
        <f t="shared" si="15"/>
        <v>2785.51</v>
      </c>
      <c r="I476" s="24" t="str">
        <f>VLOOKUP(B476,'FOLHA RESUMIDA'!C:D,2,0)</f>
        <v>EMANOEL ESTANISLAU GOUVEIA</v>
      </c>
    </row>
    <row r="477" spans="1:14">
      <c r="A477" s="113">
        <v>1</v>
      </c>
      <c r="B477" s="113">
        <v>3395</v>
      </c>
      <c r="C477" s="111" t="s">
        <v>593</v>
      </c>
      <c r="D477" s="115">
        <v>3483.21</v>
      </c>
      <c r="E477" s="43">
        <f t="shared" si="14"/>
        <v>947.19</v>
      </c>
      <c r="F477" s="73">
        <f>IFERROR(VLOOKUP(B477,Plan1!B:D,3,0),"0,00")</f>
        <v>1081.82</v>
      </c>
      <c r="G477" s="121">
        <v>1454.2</v>
      </c>
      <c r="H477" s="43">
        <f t="shared" si="15"/>
        <v>2536.02</v>
      </c>
      <c r="I477" s="24" t="str">
        <f>VLOOKUP(B477,'FOLHA RESUMIDA'!C:D,2,0)</f>
        <v>ALBERTO ANACLETO BARBOSA</v>
      </c>
    </row>
    <row r="478" spans="1:14">
      <c r="A478" s="113">
        <v>1</v>
      </c>
      <c r="B478" s="113">
        <v>3396</v>
      </c>
      <c r="C478" s="111" t="s">
        <v>594</v>
      </c>
      <c r="D478" s="115">
        <v>3181.83</v>
      </c>
      <c r="E478" s="43">
        <f t="shared" si="14"/>
        <v>629.34000000000015</v>
      </c>
      <c r="F478" s="73">
        <f>IFERROR(VLOOKUP(B478,Plan1!B:D,3,0),"0,00")</f>
        <v>1081.82</v>
      </c>
      <c r="G478" s="121">
        <v>1470.67</v>
      </c>
      <c r="H478" s="43">
        <f t="shared" si="15"/>
        <v>2552.4899999999998</v>
      </c>
      <c r="I478" s="24" t="str">
        <f>VLOOKUP(B478,'FOLHA RESUMIDA'!C:D,2,0)</f>
        <v>SUYANE KELLY DE SOUZA</v>
      </c>
    </row>
    <row r="479" spans="1:14">
      <c r="A479" s="113">
        <v>1</v>
      </c>
      <c r="B479" s="113">
        <v>3397</v>
      </c>
      <c r="C479" s="111" t="s">
        <v>595</v>
      </c>
      <c r="D479" s="115">
        <v>1468.53</v>
      </c>
      <c r="E479" s="43">
        <f t="shared" si="14"/>
        <v>117.07999999999993</v>
      </c>
      <c r="F479" s="73">
        <f>IFERROR(VLOOKUP(B479,Plan1!B:D,3,0),"0,00")</f>
        <v>499.3</v>
      </c>
      <c r="G479" s="121">
        <v>852.15</v>
      </c>
      <c r="H479" s="43">
        <f t="shared" si="15"/>
        <v>1351.45</v>
      </c>
      <c r="I479" s="24" t="str">
        <f>VLOOKUP(B479,'FOLHA RESUMIDA'!C:D,2,0)</f>
        <v>GENIMAR TAVARES GANDOLFO</v>
      </c>
    </row>
    <row r="480" spans="1:14">
      <c r="A480" s="113">
        <v>1</v>
      </c>
      <c r="B480" s="113">
        <v>3398</v>
      </c>
      <c r="C480" s="111" t="s">
        <v>618</v>
      </c>
      <c r="D480" s="115">
        <v>1468.53</v>
      </c>
      <c r="E480" s="43">
        <f t="shared" si="14"/>
        <v>242.77999999999997</v>
      </c>
      <c r="F480" s="73">
        <f>IFERROR(VLOOKUP(B480,Plan1!B:D,3,0),"0,00")</f>
        <v>499.3</v>
      </c>
      <c r="G480" s="121">
        <v>726.45</v>
      </c>
      <c r="H480" s="43">
        <f t="shared" si="15"/>
        <v>1225.75</v>
      </c>
      <c r="I480" s="24" t="str">
        <f>VLOOKUP(B480,'FOLHA RESUMIDA'!C:D,2,0)</f>
        <v>RINALDO SOARES DE BARROS</v>
      </c>
    </row>
    <row r="481" spans="1:13">
      <c r="A481" s="113">
        <v>1</v>
      </c>
      <c r="B481" s="113">
        <v>3399</v>
      </c>
      <c r="C481" s="111" t="s">
        <v>619</v>
      </c>
      <c r="D481" s="115">
        <v>9056.5499999999993</v>
      </c>
      <c r="E481" s="43">
        <f t="shared" si="14"/>
        <v>2224.8599999999988</v>
      </c>
      <c r="F481" s="73">
        <f>IFERROR(VLOOKUP(B481,Plan1!B:D,3,0),"0,00")</f>
        <v>3079.23</v>
      </c>
      <c r="G481" s="121">
        <v>3752.46</v>
      </c>
      <c r="H481" s="43">
        <f t="shared" si="15"/>
        <v>6831.6900000000005</v>
      </c>
      <c r="I481" s="24" t="str">
        <f>VLOOKUP(B481,'FOLHA RESUMIDA'!C:D,2,0)</f>
        <v>GABRIEL CATEL A ASFORA</v>
      </c>
    </row>
    <row r="482" spans="1:13">
      <c r="A482" s="113">
        <v>1</v>
      </c>
      <c r="B482" s="113">
        <v>3400</v>
      </c>
      <c r="C482" s="111" t="s">
        <v>621</v>
      </c>
      <c r="D482" s="115">
        <v>4405.6099999999997</v>
      </c>
      <c r="E482" s="43">
        <f t="shared" si="14"/>
        <v>845.11999999999989</v>
      </c>
      <c r="F482" s="73">
        <f>IFERROR(VLOOKUP(B482,Plan1!B:D,3,0),"0,00")</f>
        <v>1497.91</v>
      </c>
      <c r="G482" s="121">
        <v>2062.58</v>
      </c>
      <c r="H482" s="43">
        <f t="shared" si="15"/>
        <v>3560.49</v>
      </c>
      <c r="I482" s="24" t="str">
        <f>VLOOKUP(B482,'FOLHA RESUMIDA'!C:D,2,0)</f>
        <v>LUCIANO ALVES DE S JUNIOR</v>
      </c>
    </row>
    <row r="483" spans="1:13">
      <c r="A483" s="113">
        <v>1</v>
      </c>
      <c r="B483" s="113">
        <v>3401</v>
      </c>
      <c r="C483" s="111" t="s">
        <v>622</v>
      </c>
      <c r="D483" s="115">
        <v>1470.84</v>
      </c>
      <c r="E483" s="43">
        <f t="shared" si="14"/>
        <v>542.8599999999999</v>
      </c>
      <c r="F483" s="73">
        <f>IFERROR(VLOOKUP(B483,Plan1!B:D,3,0),"0,00")</f>
        <v>397.62</v>
      </c>
      <c r="G483" s="121">
        <v>530.36</v>
      </c>
      <c r="H483" s="43">
        <f t="shared" si="15"/>
        <v>927.98</v>
      </c>
      <c r="I483" s="24" t="str">
        <f>VLOOKUP(B483,'FOLHA RESUMIDA'!C:D,2,0)</f>
        <v>TATIANE RAPHAELLA S DA SILVA N</v>
      </c>
    </row>
    <row r="484" spans="1:13">
      <c r="A484" s="113">
        <v>1</v>
      </c>
      <c r="B484" s="113">
        <v>3402</v>
      </c>
      <c r="C484" s="111" t="s">
        <v>623</v>
      </c>
      <c r="D484" s="115">
        <v>1450</v>
      </c>
      <c r="E484" s="43">
        <f t="shared" si="14"/>
        <v>112.32000000000016</v>
      </c>
      <c r="F484" s="73">
        <f>IFERROR(VLOOKUP(B484,Plan1!B:D,3,0),"0,00")</f>
        <v>493</v>
      </c>
      <c r="G484" s="121">
        <v>844.68</v>
      </c>
      <c r="H484" s="43">
        <f t="shared" si="15"/>
        <v>1337.6799999999998</v>
      </c>
      <c r="I484" s="24" t="str">
        <f>VLOOKUP(B484,'FOLHA RESUMIDA'!C:D,2,0)</f>
        <v>VICTOR ALEXANDER A VIEIRA</v>
      </c>
    </row>
    <row r="485" spans="1:13">
      <c r="A485" s="113">
        <v>1</v>
      </c>
      <c r="B485" s="113">
        <v>3403</v>
      </c>
      <c r="C485" s="111" t="s">
        <v>625</v>
      </c>
      <c r="D485" s="115">
        <v>4405.6099999999997</v>
      </c>
      <c r="E485" s="43">
        <f t="shared" si="14"/>
        <v>1589.2899999999995</v>
      </c>
      <c r="F485" s="129">
        <f>IFERROR(VLOOKUP(B485,Plan1!B:D,3,0),"0,00")</f>
        <v>1497.91</v>
      </c>
      <c r="G485" s="121">
        <v>1318.41</v>
      </c>
      <c r="H485" s="43">
        <f t="shared" si="15"/>
        <v>2816.32</v>
      </c>
      <c r="I485" s="24" t="str">
        <f>VLOOKUP(B485,'FOLHA RESUMIDA'!C:D,2,0)</f>
        <v>ITAMAR MARIA SILVA DE MELO</v>
      </c>
    </row>
    <row r="486" spans="1:13">
      <c r="A486" s="113">
        <v>1</v>
      </c>
      <c r="B486" s="113">
        <v>3405</v>
      </c>
      <c r="C486" s="111" t="s">
        <v>628</v>
      </c>
      <c r="D486" s="115">
        <v>5008.37</v>
      </c>
      <c r="E486" s="43">
        <f t="shared" si="14"/>
        <v>844.88999999999942</v>
      </c>
      <c r="F486" s="129">
        <f>IFERROR(VLOOKUP(B486,Plan1!B:D,3,0),"0,00")</f>
        <v>1497.91</v>
      </c>
      <c r="G486" s="121">
        <v>2665.57</v>
      </c>
      <c r="H486" s="43">
        <f t="shared" si="15"/>
        <v>4163.4800000000005</v>
      </c>
      <c r="I486" s="31" t="str">
        <f>VLOOKUP(B486,'FOLHA RESUMIDA'!C:D,2,0)</f>
        <v>LUCIANA MARINHO DE ALBUQUERQUE</v>
      </c>
    </row>
    <row r="487" spans="1:13">
      <c r="A487" s="113">
        <v>1</v>
      </c>
      <c r="B487" s="113">
        <v>3406</v>
      </c>
      <c r="C487" s="111" t="s">
        <v>633</v>
      </c>
      <c r="D487" s="115">
        <v>1468.53</v>
      </c>
      <c r="E487" s="43">
        <f t="shared" si="14"/>
        <v>117.07999999999993</v>
      </c>
      <c r="F487" s="129">
        <f>IFERROR(VLOOKUP(B487,Plan1!B:D,3,0),"0,00")</f>
        <v>499.3</v>
      </c>
      <c r="G487" s="121">
        <v>852.15</v>
      </c>
      <c r="H487" s="43">
        <f t="shared" si="15"/>
        <v>1351.45</v>
      </c>
      <c r="I487" s="31" t="str">
        <f>VLOOKUP(B487,'FOLHA RESUMIDA'!C:D,2,0)</f>
        <v>DIEGO PHELIPE R DA SILVA</v>
      </c>
    </row>
    <row r="488" spans="1:13">
      <c r="A488" s="113">
        <v>1</v>
      </c>
      <c r="B488" s="113">
        <v>3407</v>
      </c>
      <c r="C488" s="111" t="s">
        <v>634</v>
      </c>
      <c r="D488" s="115">
        <v>8322.24</v>
      </c>
      <c r="E488" s="43">
        <f t="shared" si="14"/>
        <v>2022.9300000000003</v>
      </c>
      <c r="F488" s="129">
        <f>IFERROR(VLOOKUP(B488,Plan1!B:D,3,0),"0,00")</f>
        <v>2829.56</v>
      </c>
      <c r="G488" s="121">
        <v>3469.75</v>
      </c>
      <c r="H488" s="43">
        <f t="shared" si="15"/>
        <v>6299.3099999999995</v>
      </c>
      <c r="I488" s="31" t="str">
        <f>VLOOKUP(B488,'FOLHA RESUMIDA'!C:D,2,0)</f>
        <v>HUGO JOSE BARBOSA DE SIQUEIRA</v>
      </c>
    </row>
    <row r="489" spans="1:13">
      <c r="A489" s="113">
        <v>1</v>
      </c>
      <c r="B489" s="113">
        <v>3408</v>
      </c>
      <c r="C489" s="111" t="s">
        <v>640</v>
      </c>
      <c r="D489" s="115">
        <v>8322.24</v>
      </c>
      <c r="E489" s="43">
        <f t="shared" si="14"/>
        <v>2022.9300000000003</v>
      </c>
      <c r="F489" s="129">
        <f>IFERROR(VLOOKUP(B489,Plan1!B:D,3,0),"0,00")</f>
        <v>2829.56</v>
      </c>
      <c r="G489" s="121">
        <v>3469.75</v>
      </c>
      <c r="H489" s="43">
        <f t="shared" si="15"/>
        <v>6299.3099999999995</v>
      </c>
      <c r="I489" s="31" t="str">
        <f>VLOOKUP(B489,'FOLHA RESUMIDA'!C:D,2,0)</f>
        <v>POLYANA KARINE G BARREIROS</v>
      </c>
    </row>
    <row r="490" spans="1:13">
      <c r="A490" s="113">
        <v>1</v>
      </c>
      <c r="B490" s="113">
        <v>3409</v>
      </c>
      <c r="C490" s="111" t="s">
        <v>641</v>
      </c>
      <c r="D490" s="115">
        <v>8322.24</v>
      </c>
      <c r="E490" s="43">
        <f t="shared" si="14"/>
        <v>2019.83</v>
      </c>
      <c r="F490" s="129">
        <f>IFERROR(VLOOKUP(B490,Plan1!B:D,3,0),"0,00")</f>
        <v>2829.56</v>
      </c>
      <c r="G490" s="121">
        <v>3472.85</v>
      </c>
      <c r="H490" s="43">
        <f t="shared" si="15"/>
        <v>6302.41</v>
      </c>
      <c r="I490" s="31" t="str">
        <f>VLOOKUP(B490,'FOLHA RESUMIDA'!C:D,2,0)</f>
        <v>SIMONE CARLA ALVES PEREIRA</v>
      </c>
    </row>
    <row r="491" spans="1:13" s="30" customFormat="1">
      <c r="A491" s="119">
        <v>1</v>
      </c>
      <c r="B491" s="119">
        <v>3158</v>
      </c>
      <c r="C491" s="126" t="s">
        <v>323</v>
      </c>
      <c r="D491" s="129">
        <v>0</v>
      </c>
      <c r="E491" s="43">
        <f t="shared" si="14"/>
        <v>-2551.65</v>
      </c>
      <c r="F491" s="129">
        <f>IFERROR(VLOOKUP(B491,Plan1!B:D,3,0),"0,00")</f>
        <v>2551.65</v>
      </c>
      <c r="G491" s="129">
        <v>0</v>
      </c>
      <c r="H491" s="43">
        <f t="shared" si="15"/>
        <v>2551.65</v>
      </c>
      <c r="I491" s="31" t="str">
        <f>VLOOKUP(B491,'FOLHA RESUMIDA'!C:D,2,0)</f>
        <v>HYWRE CESAR DE BRITO PINTO</v>
      </c>
      <c r="L491" s="7"/>
      <c r="M491" s="7"/>
    </row>
    <row r="492" spans="1:13">
      <c r="A492" s="113">
        <v>1</v>
      </c>
      <c r="B492" s="113">
        <v>8249</v>
      </c>
      <c r="C492" s="111" t="s">
        <v>393</v>
      </c>
      <c r="D492" s="115">
        <v>3181.83</v>
      </c>
      <c r="E492" s="43">
        <f t="shared" si="14"/>
        <v>2014.27</v>
      </c>
      <c r="F492" s="129">
        <f>IFERROR(VLOOKUP(B492,Plan1!B:D,3,0),"0,00")</f>
        <v>1081.82</v>
      </c>
      <c r="G492" s="121">
        <v>85.74</v>
      </c>
      <c r="H492" s="43">
        <f t="shared" si="15"/>
        <v>1167.56</v>
      </c>
      <c r="I492" s="31" t="str">
        <f>VLOOKUP(B492,'FOLHA RESUMIDA'!C:D,2,0)</f>
        <v>SELMA BEZERRA DE CARVALHO</v>
      </c>
    </row>
    <row r="493" spans="1:13">
      <c r="A493" s="112" t="s">
        <v>462</v>
      </c>
      <c r="B493" s="112"/>
      <c r="C493" s="112"/>
      <c r="D493" s="116">
        <v>1989200.7500000014</v>
      </c>
      <c r="E493" s="43">
        <f t="shared" si="14"/>
        <v>1362043.8800000013</v>
      </c>
      <c r="F493" s="73" t="str">
        <f>IFERROR(VLOOKUP(B493,Plan1!B:D,3,0),"0,00")</f>
        <v>0,00</v>
      </c>
      <c r="G493" s="122">
        <v>627156.87</v>
      </c>
      <c r="H493" s="43">
        <f t="shared" si="15"/>
        <v>627156.87</v>
      </c>
      <c r="I493" s="31" t="e">
        <f>VLOOKUP(B493,'FOLHA RESUMIDA'!C:D,2,0)</f>
        <v>#N/A</v>
      </c>
    </row>
    <row r="494" spans="1:13">
      <c r="A494" s="109"/>
      <c r="B494" s="109"/>
      <c r="C494" s="109"/>
      <c r="D494" s="117">
        <v>1989200.75</v>
      </c>
      <c r="E494" s="43">
        <f t="shared" si="14"/>
        <v>1362043.88</v>
      </c>
      <c r="F494" s="73" t="str">
        <f>IFERROR(VLOOKUP(B494,Plan1!B:D,3,0),"0,00")</f>
        <v>0,00</v>
      </c>
      <c r="G494" s="123">
        <v>627156.87</v>
      </c>
      <c r="H494" s="43">
        <f t="shared" si="15"/>
        <v>627156.87</v>
      </c>
      <c r="I494" s="24" t="e">
        <f>VLOOKUP(B494,'FOLHA RESUMIDA'!C:D,2,0)</f>
        <v>#N/A</v>
      </c>
    </row>
    <row r="495" spans="1:13">
      <c r="F495" s="73"/>
    </row>
  </sheetData>
  <autoFilter ref="A4:I494"/>
  <sortState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65"/>
  <sheetViews>
    <sheetView workbookViewId="0">
      <selection activeCell="C5" sqref="C5"/>
    </sheetView>
  </sheetViews>
  <sheetFormatPr defaultRowHeight="12"/>
  <cols>
    <col min="1" max="1" width="5.140625" style="30" customWidth="1"/>
    <col min="2" max="2" width="8" style="30" bestFit="1" customWidth="1"/>
    <col min="3" max="3" width="34.28515625" style="30" bestFit="1" customWidth="1"/>
    <col min="4" max="4" width="16.28515625" style="55" customWidth="1"/>
    <col min="5" max="5" width="31.7109375" style="23" bestFit="1" customWidth="1"/>
    <col min="6" max="16384" width="9.140625" style="23"/>
  </cols>
  <sheetData>
    <row r="2" spans="1:5">
      <c r="A2" s="134" t="s">
        <v>646</v>
      </c>
      <c r="B2" s="124"/>
      <c r="C2" s="124"/>
      <c r="D2" s="124"/>
    </row>
    <row r="4" spans="1:5">
      <c r="A4" s="132" t="s">
        <v>0</v>
      </c>
      <c r="B4" s="132" t="s">
        <v>1</v>
      </c>
      <c r="C4" s="125" t="s">
        <v>2</v>
      </c>
      <c r="D4" s="128" t="s">
        <v>534</v>
      </c>
    </row>
    <row r="5" spans="1:5">
      <c r="A5" s="133">
        <v>1</v>
      </c>
      <c r="B5" s="133">
        <v>3158</v>
      </c>
      <c r="C5" s="126" t="s">
        <v>323</v>
      </c>
      <c r="D5" s="129">
        <v>2551.65</v>
      </c>
      <c r="E5" s="23" t="str">
        <f>IFERROR(VLOOKUP(B5,SETEMBRO!B:C,2,0),"")</f>
        <v>HYWRE CESAR DE BRITO PINTO</v>
      </c>
    </row>
    <row r="6" spans="1:5">
      <c r="A6" s="133">
        <v>1</v>
      </c>
      <c r="B6" s="133">
        <v>2308</v>
      </c>
      <c r="C6" s="126" t="s">
        <v>128</v>
      </c>
      <c r="D6" s="129">
        <v>1081.82</v>
      </c>
      <c r="E6" s="23" t="str">
        <f>IFERROR(VLOOKUP(B6,SETEMBRO!B:C,2,0),"")</f>
        <v>ADEILDO CARLOS DIAS BEZERRA</v>
      </c>
    </row>
    <row r="7" spans="1:5">
      <c r="A7" s="133">
        <v>1</v>
      </c>
      <c r="B7" s="133">
        <v>2628</v>
      </c>
      <c r="C7" s="126" t="s">
        <v>181</v>
      </c>
      <c r="D7" s="129">
        <v>1795.18</v>
      </c>
      <c r="E7" s="23" t="str">
        <f>IFERROR(VLOOKUP(B7,SETEMBRO!B:C,2,0),"")</f>
        <v>ADELE GOMES DE SANTANA</v>
      </c>
    </row>
    <row r="8" spans="1:5">
      <c r="A8" s="133">
        <v>10</v>
      </c>
      <c r="B8" s="133">
        <v>1683</v>
      </c>
      <c r="C8" s="126" t="s">
        <v>450</v>
      </c>
      <c r="D8" s="129">
        <v>1239.4000000000001</v>
      </c>
      <c r="E8" s="23" t="str">
        <f>IFERROR(VLOOKUP(B8,SETEMBRO!B:C,2,0),"")</f>
        <v>ADEMIR LOPES DA SILVA</v>
      </c>
    </row>
    <row r="9" spans="1:5">
      <c r="A9" s="133">
        <v>1</v>
      </c>
      <c r="B9" s="133">
        <v>1258</v>
      </c>
      <c r="C9" s="126" t="s">
        <v>29</v>
      </c>
      <c r="D9" s="129">
        <v>1880.01</v>
      </c>
      <c r="E9" s="23" t="str">
        <f>IFERROR(VLOOKUP(B9,SETEMBRO!B:C,2,0),"")</f>
        <v>ADIGALENE RODRIGUES DA SILVA</v>
      </c>
    </row>
    <row r="10" spans="1:5">
      <c r="A10" s="133">
        <v>1</v>
      </c>
      <c r="B10" s="133">
        <v>3354</v>
      </c>
      <c r="C10" s="126" t="s">
        <v>384</v>
      </c>
      <c r="D10" s="129">
        <v>397.62</v>
      </c>
      <c r="E10" s="23" t="str">
        <f>IFERROR(VLOOKUP(B10,SETEMBRO!B:C,2,0),"")</f>
        <v>ADRIANA BASILIO DA SILVA</v>
      </c>
    </row>
    <row r="11" spans="1:5">
      <c r="A11" s="133">
        <v>1</v>
      </c>
      <c r="B11" s="133">
        <v>3384</v>
      </c>
      <c r="C11" s="126" t="s">
        <v>532</v>
      </c>
      <c r="D11" s="129">
        <v>2829.56</v>
      </c>
      <c r="E11" s="23" t="str">
        <f>IFERROR(VLOOKUP(B11,SETEMBRO!B:C,2,0),"")</f>
        <v>ADRIANA LOPES NOBREGA F BARROS</v>
      </c>
    </row>
    <row r="12" spans="1:5">
      <c r="A12" s="133">
        <v>1</v>
      </c>
      <c r="B12" s="133">
        <v>2823</v>
      </c>
      <c r="C12" s="126" t="s">
        <v>412</v>
      </c>
      <c r="D12" s="129">
        <v>611.98</v>
      </c>
      <c r="E12" s="23" t="str">
        <f>IFERROR(VLOOKUP(B12,SETEMBRO!B:C,2,0),"")</f>
        <v>ADRIANA MARIA DA SILVA</v>
      </c>
    </row>
    <row r="13" spans="1:5">
      <c r="A13" s="133">
        <v>1</v>
      </c>
      <c r="B13" s="133">
        <v>2860</v>
      </c>
      <c r="C13" s="126" t="s">
        <v>238</v>
      </c>
      <c r="D13" s="129">
        <v>12.23</v>
      </c>
      <c r="E13" s="23" t="str">
        <f>IFERROR(VLOOKUP(B13,SETEMBRO!B:C,2,0),"")</f>
        <v>ADRIANA MAYO DE SOUZA E SILVA</v>
      </c>
    </row>
    <row r="14" spans="1:5">
      <c r="A14" s="133">
        <v>1</v>
      </c>
      <c r="B14" s="133">
        <v>3364</v>
      </c>
      <c r="C14" s="126" t="s">
        <v>391</v>
      </c>
      <c r="D14" s="129">
        <v>436.76</v>
      </c>
      <c r="E14" s="23" t="str">
        <f>IFERROR(VLOOKUP(B14,SETEMBRO!B:C,2,0),"")</f>
        <v>ADRIANO JOSE MARTINS DA SILVA</v>
      </c>
    </row>
    <row r="15" spans="1:5">
      <c r="A15" s="133">
        <v>1</v>
      </c>
      <c r="B15" s="133">
        <v>2382</v>
      </c>
      <c r="C15" s="126" t="s">
        <v>139</v>
      </c>
      <c r="D15" s="129">
        <v>4028.9</v>
      </c>
      <c r="E15" s="23" t="str">
        <f>IFERROR(VLOOKUP(B15,SETEMBRO!B:C,2,0),"")</f>
        <v>AILA KARLA MOTA SANTANA</v>
      </c>
    </row>
    <row r="16" spans="1:5">
      <c r="A16" s="133">
        <v>1</v>
      </c>
      <c r="B16" s="133">
        <v>2086</v>
      </c>
      <c r="C16" s="126" t="s">
        <v>95</v>
      </c>
      <c r="D16" s="129">
        <v>837.04</v>
      </c>
      <c r="E16" s="23" t="str">
        <f>IFERROR(VLOOKUP(B16,SETEMBRO!B:C,2,0),"")</f>
        <v>ALBANITA LUCIANA DA SILVA</v>
      </c>
    </row>
    <row r="17" spans="1:5">
      <c r="A17" s="133">
        <v>1</v>
      </c>
      <c r="B17" s="133">
        <v>3389</v>
      </c>
      <c r="C17" s="126" t="s">
        <v>541</v>
      </c>
      <c r="D17" s="129">
        <v>1497.91</v>
      </c>
      <c r="E17" s="23" t="str">
        <f>IFERROR(VLOOKUP(B17,SETEMBRO!B:C,2,0),"")</f>
        <v>ALBERTO AFFONSO F M  TRINDADE</v>
      </c>
    </row>
    <row r="18" spans="1:5">
      <c r="A18" s="133">
        <v>1</v>
      </c>
      <c r="B18" s="133">
        <v>3395</v>
      </c>
      <c r="C18" s="126" t="s">
        <v>593</v>
      </c>
      <c r="D18" s="129">
        <v>1081.82</v>
      </c>
      <c r="E18" s="23" t="str">
        <f>IFERROR(VLOOKUP(B18,SETEMBRO!B:C,2,0),"")</f>
        <v>ALBERTO ANACLETO BARBOSA</v>
      </c>
    </row>
    <row r="19" spans="1:5">
      <c r="A19" s="133">
        <v>1</v>
      </c>
      <c r="B19" s="133">
        <v>2853</v>
      </c>
      <c r="C19" s="126" t="s">
        <v>234</v>
      </c>
      <c r="D19" s="129">
        <v>458.59</v>
      </c>
      <c r="E19" s="23" t="str">
        <f>IFERROR(VLOOKUP(B19,SETEMBRO!B:C,2,0),"")</f>
        <v>ALCILEIDE MONTE DA SILVA LIMA</v>
      </c>
    </row>
    <row r="20" spans="1:5">
      <c r="A20" s="133">
        <v>1</v>
      </c>
      <c r="B20" s="133">
        <v>2509</v>
      </c>
      <c r="C20" s="126" t="s">
        <v>164</v>
      </c>
      <c r="D20" s="129">
        <v>220.28</v>
      </c>
      <c r="E20" s="23" t="str">
        <f>IFERROR(VLOOKUP(B20,SETEMBRO!B:C,2,0),"")</f>
        <v>ALDEMIR NASCIMENTO DA SILVA</v>
      </c>
    </row>
    <row r="21" spans="1:5">
      <c r="A21" s="133">
        <v>1</v>
      </c>
      <c r="B21" s="133">
        <v>2911</v>
      </c>
      <c r="C21" s="126" t="s">
        <v>255</v>
      </c>
      <c r="D21" s="129">
        <v>458.59</v>
      </c>
      <c r="E21" s="23" t="str">
        <f>IFERROR(VLOOKUP(B21,SETEMBRO!B:C,2,0),"")</f>
        <v>ALDJANE MARIA DOS SANTOS</v>
      </c>
    </row>
    <row r="22" spans="1:5">
      <c r="A22" s="133">
        <v>1</v>
      </c>
      <c r="B22" s="133">
        <v>3136</v>
      </c>
      <c r="C22" s="126" t="s">
        <v>314</v>
      </c>
      <c r="D22" s="129">
        <v>1019.72</v>
      </c>
      <c r="E22" s="23" t="str">
        <f>IFERROR(VLOOKUP(B22,SETEMBRO!B:C,2,0),"")</f>
        <v>ALEXANDER BEZERRA</v>
      </c>
    </row>
    <row r="23" spans="1:5">
      <c r="A23" s="133">
        <v>1</v>
      </c>
      <c r="B23" s="133">
        <v>2131</v>
      </c>
      <c r="C23" s="126" t="s">
        <v>108</v>
      </c>
      <c r="D23" s="129">
        <v>757.1</v>
      </c>
      <c r="E23" s="23" t="str">
        <f>IFERROR(VLOOKUP(B23,SETEMBRO!B:C,2,0),"")</f>
        <v>ALEXANDRE BARBOSA DA SILVA</v>
      </c>
    </row>
    <row r="24" spans="1:5">
      <c r="A24" s="133">
        <v>1</v>
      </c>
      <c r="B24" s="133">
        <v>2856</v>
      </c>
      <c r="C24" s="126" t="s">
        <v>236</v>
      </c>
      <c r="D24" s="129">
        <v>582.83000000000004</v>
      </c>
      <c r="E24" s="23" t="str">
        <f>IFERROR(VLOOKUP(B24,SETEMBRO!B:C,2,0),"")</f>
        <v>ALEXSANDRA DA SILVA M  CABRAL</v>
      </c>
    </row>
    <row r="25" spans="1:5">
      <c r="A25" s="133">
        <v>1</v>
      </c>
      <c r="B25" s="133">
        <v>3359</v>
      </c>
      <c r="C25" s="126" t="s">
        <v>388</v>
      </c>
      <c r="D25" s="129">
        <v>2829.56</v>
      </c>
      <c r="E25" s="23" t="str">
        <f>IFERROR(VLOOKUP(B25,SETEMBRO!B:C,2,0),"")</f>
        <v>ALICE ANA BARBOSA ROSENDO</v>
      </c>
    </row>
    <row r="26" spans="1:5">
      <c r="A26" s="133">
        <v>1</v>
      </c>
      <c r="B26" s="133">
        <v>3080</v>
      </c>
      <c r="C26" s="126" t="s">
        <v>304</v>
      </c>
      <c r="D26" s="129">
        <v>1014.07</v>
      </c>
      <c r="E26" s="23" t="str">
        <f>IFERROR(VLOOKUP(B26,SETEMBRO!B:C,2,0),"")</f>
        <v>ALICE JULIANA X DE PONTES</v>
      </c>
    </row>
    <row r="27" spans="1:5">
      <c r="A27" s="133">
        <v>1</v>
      </c>
      <c r="B27" s="133">
        <v>1126</v>
      </c>
      <c r="C27" s="126" t="s">
        <v>21</v>
      </c>
      <c r="D27" s="129">
        <v>1989.14</v>
      </c>
      <c r="E27" s="23" t="str">
        <f>IFERROR(VLOOKUP(B27,SETEMBRO!B:C,2,0),"")</f>
        <v>ALUISIO GOMES FERREIRA FILHO</v>
      </c>
    </row>
    <row r="28" spans="1:5">
      <c r="A28" s="133">
        <v>20</v>
      </c>
      <c r="B28" s="133">
        <v>2799</v>
      </c>
      <c r="C28" s="126" t="s">
        <v>420</v>
      </c>
      <c r="D28" s="129">
        <v>678.3</v>
      </c>
      <c r="E28" s="23" t="str">
        <f>IFERROR(VLOOKUP(B28,SETEMBRO!B:C,2,0),"")</f>
        <v>ALYSSON FABIO O FLORENCIO</v>
      </c>
    </row>
    <row r="29" spans="1:5">
      <c r="A29" s="133">
        <v>1</v>
      </c>
      <c r="B29" s="133">
        <v>3147</v>
      </c>
      <c r="C29" s="126" t="s">
        <v>318</v>
      </c>
      <c r="D29" s="129">
        <v>397.62</v>
      </c>
      <c r="E29" s="23" t="str">
        <f>IFERROR(VLOOKUP(B29,SETEMBRO!B:C,2,0),"")</f>
        <v>ALZENIRA PEREIRA DA SILVA</v>
      </c>
    </row>
    <row r="30" spans="1:5">
      <c r="A30" s="133">
        <v>1</v>
      </c>
      <c r="B30" s="133">
        <v>2831</v>
      </c>
      <c r="C30" s="126" t="s">
        <v>227</v>
      </c>
      <c r="D30" s="129">
        <v>1795.18</v>
      </c>
      <c r="E30" s="23" t="str">
        <f>IFERROR(VLOOKUP(B30,SETEMBRO!B:C,2,0),"")</f>
        <v>AMANDA BEZERRA MASCARENHAS</v>
      </c>
    </row>
    <row r="31" spans="1:5">
      <c r="A31" s="133">
        <v>50</v>
      </c>
      <c r="B31" s="133">
        <v>2706</v>
      </c>
      <c r="C31" s="126" t="s">
        <v>424</v>
      </c>
      <c r="D31" s="129">
        <v>1573.17</v>
      </c>
      <c r="E31" s="23" t="str">
        <f>IFERROR(VLOOKUP(B31,SETEMBRO!B:C,2,0),"")</f>
        <v>AMANDA FREITAS BASILIO</v>
      </c>
    </row>
    <row r="32" spans="1:5">
      <c r="A32" s="133">
        <v>1</v>
      </c>
      <c r="B32" s="133">
        <v>2344</v>
      </c>
      <c r="C32" s="126" t="s">
        <v>134</v>
      </c>
      <c r="D32" s="129">
        <v>1765.25</v>
      </c>
      <c r="E32" s="23" t="str">
        <f>IFERROR(VLOOKUP(B32,SETEMBRO!B:C,2,0),"")</f>
        <v>AMANDA TATIANE C  DE OLIVEIRA</v>
      </c>
    </row>
    <row r="33" spans="1:5">
      <c r="A33" s="133">
        <v>1</v>
      </c>
      <c r="B33" s="133">
        <v>2008</v>
      </c>
      <c r="C33" s="126" t="s">
        <v>85</v>
      </c>
      <c r="D33" s="129">
        <v>1103.6600000000001</v>
      </c>
      <c r="E33" s="23" t="str">
        <f>IFERROR(VLOOKUP(B33,SETEMBRO!B:C,2,0),"")</f>
        <v>AMAURI GONCALO DA SILVA</v>
      </c>
    </row>
    <row r="34" spans="1:5">
      <c r="A34" s="133">
        <v>1</v>
      </c>
      <c r="B34" s="133">
        <v>2806</v>
      </c>
      <c r="C34" s="126" t="s">
        <v>223</v>
      </c>
      <c r="D34" s="129">
        <v>1494.85</v>
      </c>
      <c r="E34" s="23" t="str">
        <f>IFERROR(VLOOKUP(B34,SETEMBRO!B:C,2,0),"")</f>
        <v>ANA APARECIDA DE ANDRADE LIMA</v>
      </c>
    </row>
    <row r="35" spans="1:5">
      <c r="A35" s="133">
        <v>1</v>
      </c>
      <c r="B35" s="133">
        <v>3339</v>
      </c>
      <c r="C35" s="126" t="s">
        <v>372</v>
      </c>
      <c r="D35" s="129">
        <v>456.59</v>
      </c>
      <c r="E35" s="23" t="str">
        <f>IFERROR(VLOOKUP(B35,SETEMBRO!B:C,2,0),"")</f>
        <v>ANA CAROLINA CALLAND ROSA</v>
      </c>
    </row>
    <row r="36" spans="1:5">
      <c r="A36" s="133">
        <v>1</v>
      </c>
      <c r="B36" s="133">
        <v>3355</v>
      </c>
      <c r="C36" s="126" t="s">
        <v>385</v>
      </c>
      <c r="D36" s="129">
        <v>436.75</v>
      </c>
      <c r="E36" s="23" t="str">
        <f>IFERROR(VLOOKUP(B36,SETEMBRO!B:C,2,0),"")</f>
        <v>ANA CAROLINE GOMES PEREIRA</v>
      </c>
    </row>
    <row r="37" spans="1:5">
      <c r="A37" s="133">
        <v>1</v>
      </c>
      <c r="B37" s="133">
        <v>3263</v>
      </c>
      <c r="C37" s="126" t="s">
        <v>355</v>
      </c>
      <c r="D37" s="129">
        <v>2829.56</v>
      </c>
      <c r="E37" s="23" t="str">
        <f>IFERROR(VLOOKUP(B37,SETEMBRO!B:C,2,0),"")</f>
        <v>ANA CECILIA DE SENA T SOUZA</v>
      </c>
    </row>
    <row r="38" spans="1:5">
      <c r="A38" s="133">
        <v>1</v>
      </c>
      <c r="B38" s="133">
        <v>2468</v>
      </c>
      <c r="C38" s="126" t="s">
        <v>153</v>
      </c>
      <c r="D38" s="129">
        <v>2581.59</v>
      </c>
      <c r="E38" s="23" t="str">
        <f>IFERROR(VLOOKUP(B38,SETEMBRO!B:C,2,0),"")</f>
        <v>ANA GERTRUDES DE A F GUERRA</v>
      </c>
    </row>
    <row r="39" spans="1:5">
      <c r="A39" s="133">
        <v>1</v>
      </c>
      <c r="B39" s="133">
        <v>1427</v>
      </c>
      <c r="C39" s="126" t="s">
        <v>41</v>
      </c>
      <c r="D39" s="129">
        <v>4137.6899999999996</v>
      </c>
      <c r="E39" s="23" t="str">
        <f>IFERROR(VLOOKUP(B39,SETEMBRO!B:C,2,0),"")</f>
        <v>ANA MARIA ELOI DA H  DA SILVA</v>
      </c>
    </row>
    <row r="40" spans="1:5">
      <c r="A40" s="133">
        <v>1</v>
      </c>
      <c r="B40" s="133">
        <v>542</v>
      </c>
      <c r="C40" s="126" t="s">
        <v>7</v>
      </c>
      <c r="D40" s="129">
        <v>611.98</v>
      </c>
      <c r="E40" s="23" t="str">
        <f>IFERROR(VLOOKUP(B40,SETEMBRO!B:C,2,0),"")</f>
        <v>ANA MARTA MARCELINO DA SILVA</v>
      </c>
    </row>
    <row r="41" spans="1:5">
      <c r="A41" s="133">
        <v>50</v>
      </c>
      <c r="B41" s="133">
        <v>3055</v>
      </c>
      <c r="C41" s="126" t="s">
        <v>449</v>
      </c>
      <c r="D41" s="129">
        <v>1294.24</v>
      </c>
      <c r="E41" s="23" t="str">
        <f>IFERROR(VLOOKUP(B41,SETEMBRO!B:C,2,0),"")</f>
        <v>ANA PAULA SABINO L DE SOUZA</v>
      </c>
    </row>
    <row r="42" spans="1:5">
      <c r="A42" s="133">
        <v>1</v>
      </c>
      <c r="B42" s="133">
        <v>2507</v>
      </c>
      <c r="C42" s="126" t="s">
        <v>162</v>
      </c>
      <c r="D42" s="129">
        <v>499.3</v>
      </c>
      <c r="E42" s="23" t="str">
        <f>IFERROR(VLOOKUP(B42,SETEMBRO!B:C,2,0),"")</f>
        <v>ANANIAS TEIXEIRA DE LIMA</v>
      </c>
    </row>
    <row r="43" spans="1:5">
      <c r="A43" s="133">
        <v>51</v>
      </c>
      <c r="B43" s="133">
        <v>3069</v>
      </c>
      <c r="C43" s="126" t="s">
        <v>400</v>
      </c>
      <c r="D43" s="129">
        <v>649.16</v>
      </c>
      <c r="E43" s="23" t="str">
        <f>IFERROR(VLOOKUP(B43,SETEMBRO!B:C,2,0),"")</f>
        <v>ANDRE LUIS MOTA PIRES</v>
      </c>
    </row>
    <row r="44" spans="1:5">
      <c r="A44" s="133">
        <v>1</v>
      </c>
      <c r="B44" s="133">
        <v>3324</v>
      </c>
      <c r="C44" s="126" t="s">
        <v>365</v>
      </c>
      <c r="D44" s="129">
        <v>3079.23</v>
      </c>
      <c r="E44" s="23" t="str">
        <f>IFERROR(VLOOKUP(B44,SETEMBRO!B:C,2,0),"")</f>
        <v>ANDRE LUIZ DE MOURA MELO</v>
      </c>
    </row>
    <row r="45" spans="1:5">
      <c r="A45" s="133">
        <v>1</v>
      </c>
      <c r="B45" s="133">
        <v>1561</v>
      </c>
      <c r="C45" s="126" t="s">
        <v>52</v>
      </c>
      <c r="D45" s="129">
        <v>557.42999999999995</v>
      </c>
      <c r="E45" s="23" t="str">
        <f>IFERROR(VLOOKUP(B45,SETEMBRO!B:C,2,0),"")</f>
        <v>ANDRE LUIZ MACIEL FERREIRA</v>
      </c>
    </row>
    <row r="46" spans="1:5">
      <c r="A46" s="133">
        <v>1</v>
      </c>
      <c r="B46" s="133">
        <v>2854</v>
      </c>
      <c r="C46" s="126" t="s">
        <v>235</v>
      </c>
      <c r="D46" s="129">
        <v>458.6</v>
      </c>
      <c r="E46" s="23" t="str">
        <f>IFERROR(VLOOKUP(B46,SETEMBRO!B:C,2,0),"")</f>
        <v>ANDRE RICARDO CAMARA TORRES</v>
      </c>
    </row>
    <row r="47" spans="1:5">
      <c r="A47" s="133">
        <v>1</v>
      </c>
      <c r="B47" s="133">
        <v>2839</v>
      </c>
      <c r="C47" s="126" t="s">
        <v>231</v>
      </c>
      <c r="D47" s="129">
        <v>1494.85</v>
      </c>
      <c r="E47" s="23" t="str">
        <f>IFERROR(VLOOKUP(B47,SETEMBRO!B:C,2,0),"")</f>
        <v>ANGELINA MEDEIROS VERONESE</v>
      </c>
    </row>
    <row r="48" spans="1:5">
      <c r="A48" s="133">
        <v>1</v>
      </c>
      <c r="B48" s="133">
        <v>2926</v>
      </c>
      <c r="C48" s="126" t="s">
        <v>263</v>
      </c>
      <c r="D48" s="129">
        <v>505.61</v>
      </c>
      <c r="E48" s="23" t="str">
        <f>IFERROR(VLOOKUP(B48,SETEMBRO!B:C,2,0),"")</f>
        <v>ANTONIO CARLOS DE LUNA MATOS</v>
      </c>
    </row>
    <row r="49" spans="1:5">
      <c r="A49" s="133">
        <v>10</v>
      </c>
      <c r="B49" s="133">
        <v>1135</v>
      </c>
      <c r="C49" s="126" t="s">
        <v>394</v>
      </c>
      <c r="D49" s="129">
        <v>1046.71</v>
      </c>
      <c r="E49" s="23" t="str">
        <f>IFERROR(VLOOKUP(B49,SETEMBRO!B:C,2,0),"")</f>
        <v>ANTONIO LUIZ DOS SANTOS</v>
      </c>
    </row>
    <row r="50" spans="1:5">
      <c r="A50" s="133">
        <v>47</v>
      </c>
      <c r="B50" s="133">
        <v>2904</v>
      </c>
      <c r="C50" s="126" t="s">
        <v>443</v>
      </c>
      <c r="D50" s="129">
        <v>611.99</v>
      </c>
      <c r="E50" s="23" t="str">
        <f>IFERROR(VLOOKUP(B50,SETEMBRO!B:C,2,0),"")</f>
        <v>ANTONIO S ALVES DE O JUNIOR</v>
      </c>
    </row>
    <row r="51" spans="1:5">
      <c r="A51" s="133">
        <v>1</v>
      </c>
      <c r="B51" s="133">
        <v>2120</v>
      </c>
      <c r="C51" s="126" t="s">
        <v>100</v>
      </c>
      <c r="D51" s="129">
        <v>756.28</v>
      </c>
      <c r="E51" s="23" t="str">
        <f>IFERROR(VLOOKUP(B51,SETEMBRO!B:C,2,0),"")</f>
        <v>ANTONIO SOARES DE MELO</v>
      </c>
    </row>
    <row r="52" spans="1:5">
      <c r="A52" s="133">
        <v>1</v>
      </c>
      <c r="B52" s="133">
        <v>2530</v>
      </c>
      <c r="C52" s="126" t="s">
        <v>167</v>
      </c>
      <c r="D52" s="129">
        <v>505.6</v>
      </c>
      <c r="E52" s="23" t="str">
        <f>IFERROR(VLOOKUP(B52,SETEMBRO!B:C,2,0),"")</f>
        <v>ARLEILDA MENDES DA SILVA</v>
      </c>
    </row>
    <row r="53" spans="1:5">
      <c r="A53" s="133">
        <v>39</v>
      </c>
      <c r="B53" s="133">
        <v>2484</v>
      </c>
      <c r="C53" s="126" t="s">
        <v>439</v>
      </c>
      <c r="D53" s="129">
        <v>1651.83</v>
      </c>
      <c r="E53" s="23" t="str">
        <f>IFERROR(VLOOKUP(B53,SETEMBRO!B:C,2,0),"")</f>
        <v>ARLEY ANDERSON TAVARES MOREIRA</v>
      </c>
    </row>
    <row r="54" spans="1:5">
      <c r="A54" s="133">
        <v>1</v>
      </c>
      <c r="B54" s="133">
        <v>2906</v>
      </c>
      <c r="C54" s="126" t="s">
        <v>413</v>
      </c>
      <c r="D54" s="129">
        <v>1498.26</v>
      </c>
      <c r="E54" s="23" t="str">
        <f>IFERROR(VLOOKUP(B54,SETEMBRO!B:C,2,0),"")</f>
        <v>ARTHUR A SANTOS WANDERLEY</v>
      </c>
    </row>
    <row r="55" spans="1:5">
      <c r="A55" s="133">
        <v>1</v>
      </c>
      <c r="B55" s="133">
        <v>2712</v>
      </c>
      <c r="C55" s="126" t="s">
        <v>201</v>
      </c>
      <c r="D55" s="129">
        <v>922.2</v>
      </c>
      <c r="E55" s="23" t="str">
        <f>IFERROR(VLOOKUP(B55,SETEMBRO!B:C,2,0),"")</f>
        <v>AUGUSTO CESAR N  A  DA SILVA</v>
      </c>
    </row>
    <row r="56" spans="1:5">
      <c r="A56" s="133">
        <v>16</v>
      </c>
      <c r="B56" s="133">
        <v>2873</v>
      </c>
      <c r="C56" s="126" t="s">
        <v>417</v>
      </c>
      <c r="D56" s="129">
        <v>1498.26</v>
      </c>
      <c r="E56" s="23" t="str">
        <f>IFERROR(VLOOKUP(B56,SETEMBRO!B:C,2,0),"")</f>
        <v>AURELIA RODRIGUES TORREIRO</v>
      </c>
    </row>
    <row r="57" spans="1:5">
      <c r="A57" s="133">
        <v>1</v>
      </c>
      <c r="B57" s="133">
        <v>3092</v>
      </c>
      <c r="C57" s="126" t="s">
        <v>308</v>
      </c>
      <c r="D57" s="129">
        <v>7133.57</v>
      </c>
      <c r="E57" s="23" t="str">
        <f>IFERROR(VLOOKUP(B57,SETEMBRO!B:C,2,0),"")</f>
        <v>BETY ANNE DE A S CORDULA</v>
      </c>
    </row>
    <row r="58" spans="1:5">
      <c r="A58" s="133">
        <v>1</v>
      </c>
      <c r="B58" s="133">
        <v>2837</v>
      </c>
      <c r="C58" s="126" t="s">
        <v>230</v>
      </c>
      <c r="D58" s="129">
        <v>1398.39</v>
      </c>
      <c r="E58" s="23" t="str">
        <f>IFERROR(VLOOKUP(B58,SETEMBRO!B:C,2,0),"")</f>
        <v>BEZALIEL ROSA DOS S JUNIOR</v>
      </c>
    </row>
    <row r="59" spans="1:5">
      <c r="A59" s="133">
        <v>1</v>
      </c>
      <c r="B59" s="133">
        <v>2664</v>
      </c>
      <c r="C59" s="126" t="s">
        <v>186</v>
      </c>
      <c r="D59" s="129">
        <v>2551.65</v>
      </c>
      <c r="E59" s="23" t="str">
        <f>IFERROR(VLOOKUP(B59,SETEMBRO!B:C,2,0),"")</f>
        <v>BRUNO AIRES DOS SANTOS</v>
      </c>
    </row>
    <row r="60" spans="1:5">
      <c r="A60" s="133">
        <v>1</v>
      </c>
      <c r="B60" s="133">
        <v>3003</v>
      </c>
      <c r="C60" s="126" t="s">
        <v>282</v>
      </c>
      <c r="D60" s="129">
        <v>1293.68</v>
      </c>
      <c r="E60" s="23" t="str">
        <f>IFERROR(VLOOKUP(B60,SETEMBRO!B:C,2,0),"")</f>
        <v>CAETANO SILVA DIAS</v>
      </c>
    </row>
    <row r="61" spans="1:5">
      <c r="A61" s="133">
        <v>1</v>
      </c>
      <c r="B61" s="133">
        <v>3180</v>
      </c>
      <c r="C61" s="126" t="s">
        <v>334</v>
      </c>
      <c r="D61" s="129">
        <v>2551.65</v>
      </c>
      <c r="E61" s="23" t="str">
        <f>IFERROR(VLOOKUP(B61,SETEMBRO!B:C,2,0),"")</f>
        <v>CAIO CESAR DE A R SILVA</v>
      </c>
    </row>
    <row r="62" spans="1:5">
      <c r="A62" s="133">
        <v>16</v>
      </c>
      <c r="B62" s="133">
        <v>2838</v>
      </c>
      <c r="C62" s="126" t="s">
        <v>416</v>
      </c>
      <c r="D62" s="129">
        <v>678.3</v>
      </c>
      <c r="E62" s="23" t="str">
        <f>IFERROR(VLOOKUP(B62,SETEMBRO!B:C,2,0),"")</f>
        <v>CAIO CEZAR F  E  DO NASCIMENTO</v>
      </c>
    </row>
    <row r="63" spans="1:5">
      <c r="A63" s="133">
        <v>1</v>
      </c>
      <c r="B63" s="133">
        <v>2668</v>
      </c>
      <c r="C63" s="126" t="s">
        <v>189</v>
      </c>
      <c r="D63" s="129">
        <v>611.98</v>
      </c>
      <c r="E63" s="23" t="str">
        <f>IFERROR(VLOOKUP(B63,SETEMBRO!B:C,2,0),"")</f>
        <v>CARLA BRANDAO DE C  FIGUEIREDO</v>
      </c>
    </row>
    <row r="64" spans="1:5">
      <c r="A64" s="133">
        <v>1</v>
      </c>
      <c r="B64" s="133">
        <v>2577</v>
      </c>
      <c r="C64" s="126" t="s">
        <v>174</v>
      </c>
      <c r="D64" s="129">
        <v>891.59</v>
      </c>
      <c r="E64" s="23" t="str">
        <f>IFERROR(VLOOKUP(B64,SETEMBRO!B:C,2,0),"")</f>
        <v>CARLA CRISTINA OLIVEIRA MATOS</v>
      </c>
    </row>
    <row r="65" spans="1:5">
      <c r="A65" s="133">
        <v>1</v>
      </c>
      <c r="B65" s="133">
        <v>3352</v>
      </c>
      <c r="C65" s="126" t="s">
        <v>382</v>
      </c>
      <c r="D65" s="129">
        <v>582.84</v>
      </c>
      <c r="E65" s="23" t="str">
        <f>IFERROR(VLOOKUP(B65,SETEMBRO!B:C,2,0),"")</f>
        <v>CARLA SABRINA DE FREITAS LIMA</v>
      </c>
    </row>
    <row r="66" spans="1:5">
      <c r="A66" s="133">
        <v>1</v>
      </c>
      <c r="B66" s="133">
        <v>830</v>
      </c>
      <c r="C66" s="126" t="s">
        <v>9</v>
      </c>
      <c r="D66" s="129">
        <v>1546.47</v>
      </c>
      <c r="E66" s="23" t="str">
        <f>IFERROR(VLOOKUP(B66,SETEMBRO!B:C,2,0),"")</f>
        <v>CARLOS ANTONIO DA SILVA</v>
      </c>
    </row>
    <row r="67" spans="1:5">
      <c r="A67" s="133">
        <v>1</v>
      </c>
      <c r="B67" s="133">
        <v>2149</v>
      </c>
      <c r="C67" s="126" t="s">
        <v>117</v>
      </c>
      <c r="D67" s="129">
        <v>907.98</v>
      </c>
      <c r="E67" s="23" t="str">
        <f>IFERROR(VLOOKUP(B67,SETEMBRO!B:C,2,0),"")</f>
        <v>CARLOS AUGUSTO O  DA SILVA</v>
      </c>
    </row>
    <row r="68" spans="1:5">
      <c r="A68" s="133">
        <v>23</v>
      </c>
      <c r="B68" s="133">
        <v>2978</v>
      </c>
      <c r="C68" s="126" t="s">
        <v>423</v>
      </c>
      <c r="D68" s="129">
        <v>649.16</v>
      </c>
      <c r="E68" s="23" t="str">
        <f>IFERROR(VLOOKUP(B68,SETEMBRO!B:C,2,0),"")</f>
        <v>CARLOS BRUNO GOMES MACEDO</v>
      </c>
    </row>
    <row r="69" spans="1:5">
      <c r="A69" s="133">
        <v>1</v>
      </c>
      <c r="B69" s="133">
        <v>1924</v>
      </c>
      <c r="C69" s="126" t="s">
        <v>77</v>
      </c>
      <c r="D69" s="129">
        <v>2238.69</v>
      </c>
      <c r="E69" s="23" t="str">
        <f>IFERROR(VLOOKUP(B69,SETEMBRO!B:C,2,0),"")</f>
        <v>CARLOS HENRIQUE LIMA DE MELO</v>
      </c>
    </row>
    <row r="70" spans="1:5">
      <c r="A70" s="133">
        <v>1</v>
      </c>
      <c r="B70" s="133">
        <v>1821</v>
      </c>
      <c r="C70" s="126" t="s">
        <v>70</v>
      </c>
      <c r="D70" s="129">
        <v>1266.55</v>
      </c>
      <c r="E70" s="23" t="str">
        <f>IFERROR(VLOOKUP(B70,SETEMBRO!B:C,2,0),"")</f>
        <v>CARLOS STENIO DE DEUS</v>
      </c>
    </row>
    <row r="71" spans="1:5">
      <c r="A71" s="133">
        <v>1</v>
      </c>
      <c r="B71" s="133">
        <v>2772</v>
      </c>
      <c r="C71" s="126" t="s">
        <v>426</v>
      </c>
      <c r="D71" s="129">
        <v>611.98</v>
      </c>
      <c r="E71" s="23" t="str">
        <f>IFERROR(VLOOKUP(B71,SETEMBRO!B:C,2,0),"")</f>
        <v>CARMEM ALUISIA LEITE DE ANDRAD</v>
      </c>
    </row>
    <row r="72" spans="1:5">
      <c r="A72" s="133">
        <v>1</v>
      </c>
      <c r="B72" s="133">
        <v>2857</v>
      </c>
      <c r="C72" s="126" t="s">
        <v>237</v>
      </c>
      <c r="D72" s="129">
        <v>1048.8800000000001</v>
      </c>
      <c r="E72" s="23" t="str">
        <f>IFERROR(VLOOKUP(B72,SETEMBRO!B:C,2,0),"")</f>
        <v>CAROLINE ALVES LEAL</v>
      </c>
    </row>
    <row r="73" spans="1:5">
      <c r="A73" s="133">
        <v>50</v>
      </c>
      <c r="B73" s="133">
        <v>2568</v>
      </c>
      <c r="C73" s="126" t="s">
        <v>458</v>
      </c>
      <c r="D73" s="129">
        <v>1573.17</v>
      </c>
      <c r="E73" s="23" t="str">
        <f>IFERROR(VLOOKUP(B73,SETEMBRO!B:C,2,0),"")</f>
        <v>CATARINA DANIELLE DA S AMORIM</v>
      </c>
    </row>
    <row r="74" spans="1:5">
      <c r="A74" s="133">
        <v>1</v>
      </c>
      <c r="B74" s="133">
        <v>3036</v>
      </c>
      <c r="C74" s="126" t="s">
        <v>292</v>
      </c>
      <c r="D74" s="129">
        <v>964.75</v>
      </c>
      <c r="E74" s="23" t="str">
        <f>IFERROR(VLOOKUP(B74,SETEMBRO!B:C,2,0),"")</f>
        <v>CECILIA REGINA DO N S CABRAL</v>
      </c>
    </row>
    <row r="75" spans="1:5">
      <c r="A75" s="133">
        <v>1</v>
      </c>
      <c r="B75" s="133">
        <v>2882</v>
      </c>
      <c r="C75" s="126" t="s">
        <v>245</v>
      </c>
      <c r="D75" s="129">
        <v>458.59</v>
      </c>
      <c r="E75" s="23" t="str">
        <f>IFERROR(VLOOKUP(B75,SETEMBRO!B:C,2,0),"")</f>
        <v>CINTIA GOMES DA SILVA</v>
      </c>
    </row>
    <row r="76" spans="1:5">
      <c r="A76" s="133">
        <v>1</v>
      </c>
      <c r="B76" s="133">
        <v>2982</v>
      </c>
      <c r="C76" s="126" t="s">
        <v>274</v>
      </c>
      <c r="D76" s="129">
        <v>1014.07</v>
      </c>
      <c r="E76" s="23" t="str">
        <f>IFERROR(VLOOKUP(B76,SETEMBRO!B:C,2,0),"")</f>
        <v>CINTIA MARIA LEITE DO N AVELAR</v>
      </c>
    </row>
    <row r="77" spans="1:5">
      <c r="A77" s="133">
        <v>1</v>
      </c>
      <c r="B77" s="133">
        <v>2757</v>
      </c>
      <c r="C77" s="126" t="s">
        <v>207</v>
      </c>
      <c r="D77" s="129">
        <v>505.6</v>
      </c>
      <c r="E77" s="23" t="str">
        <f>IFERROR(VLOOKUP(B77,SETEMBRO!B:C,2,0),"")</f>
        <v>CLAUDIA REGINA NEVES DE MELO</v>
      </c>
    </row>
    <row r="78" spans="1:5">
      <c r="A78" s="133">
        <v>1</v>
      </c>
      <c r="B78" s="133">
        <v>2351</v>
      </c>
      <c r="C78" s="126" t="s">
        <v>135</v>
      </c>
      <c r="D78" s="129">
        <v>74.349999999999994</v>
      </c>
      <c r="E78" s="23" t="str">
        <f>IFERROR(VLOOKUP(B78,SETEMBRO!B:C,2,0),"")</f>
        <v>CLAUDIA SALVINA DE SANTANA</v>
      </c>
    </row>
    <row r="79" spans="1:5">
      <c r="A79" s="133">
        <v>1</v>
      </c>
      <c r="B79" s="133">
        <v>2437</v>
      </c>
      <c r="C79" s="126" t="s">
        <v>148</v>
      </c>
      <c r="D79" s="129">
        <v>582.83000000000004</v>
      </c>
      <c r="E79" s="23" t="str">
        <f>IFERROR(VLOOKUP(B79,SETEMBRO!B:C,2,0),"")</f>
        <v>CLAUDILENE DE LIMA</v>
      </c>
    </row>
    <row r="80" spans="1:5">
      <c r="A80" s="133">
        <v>1</v>
      </c>
      <c r="B80" s="133">
        <v>3242</v>
      </c>
      <c r="C80" s="126" t="s">
        <v>349</v>
      </c>
      <c r="D80" s="129">
        <v>862.44</v>
      </c>
      <c r="E80" s="23" t="str">
        <f>IFERROR(VLOOKUP(B80,SETEMBRO!B:C,2,0),"")</f>
        <v>CLAUDIO HENRIQUE G DE OLIVEIRA</v>
      </c>
    </row>
    <row r="81" spans="1:5">
      <c r="A81" s="133">
        <v>50</v>
      </c>
      <c r="B81" s="133">
        <v>2721</v>
      </c>
      <c r="C81" s="126" t="s">
        <v>447</v>
      </c>
      <c r="D81" s="129">
        <v>678.3</v>
      </c>
      <c r="E81" s="23" t="str">
        <f>IFERROR(VLOOKUP(B81,SETEMBRO!B:C,2,0),"")</f>
        <v>CLECIO JOSE DA SILVA</v>
      </c>
    </row>
    <row r="82" spans="1:5">
      <c r="A82" s="133">
        <v>1</v>
      </c>
      <c r="B82" s="133">
        <v>2890</v>
      </c>
      <c r="C82" s="126" t="s">
        <v>248</v>
      </c>
      <c r="D82" s="129">
        <v>415.95</v>
      </c>
      <c r="E82" s="23" t="str">
        <f>IFERROR(VLOOKUP(B82,SETEMBRO!B:C,2,0),"")</f>
        <v>CLELIO FIRMINO SILVA</v>
      </c>
    </row>
    <row r="83" spans="1:5">
      <c r="A83" s="133">
        <v>1</v>
      </c>
      <c r="B83" s="133">
        <v>2913</v>
      </c>
      <c r="C83" s="126" t="s">
        <v>256</v>
      </c>
      <c r="D83" s="129">
        <v>458.59</v>
      </c>
      <c r="E83" s="23" t="str">
        <f>IFERROR(VLOOKUP(B83,SETEMBRO!B:C,2,0),"")</f>
        <v>CRISTIANE MARIA DA SILVA</v>
      </c>
    </row>
    <row r="84" spans="1:5">
      <c r="A84" s="133">
        <v>1</v>
      </c>
      <c r="B84" s="133">
        <v>2493</v>
      </c>
      <c r="C84" s="126" t="s">
        <v>156</v>
      </c>
      <c r="D84" s="129">
        <v>1398.39</v>
      </c>
      <c r="E84" s="23" t="str">
        <f>IFERROR(VLOOKUP(B84,SETEMBRO!B:C,2,0),"")</f>
        <v>CRISTIANE R  DE O  GONCALVES</v>
      </c>
    </row>
    <row r="85" spans="1:5">
      <c r="A85" s="133">
        <v>1</v>
      </c>
      <c r="B85" s="133">
        <v>3113</v>
      </c>
      <c r="C85" s="126" t="s">
        <v>310</v>
      </c>
      <c r="D85" s="129">
        <v>582.83000000000004</v>
      </c>
      <c r="E85" s="23" t="str">
        <f>IFERROR(VLOOKUP(B85,SETEMBRO!B:C,2,0),"")</f>
        <v>CYNTHIA MARIA REGIS SIQUEIRA</v>
      </c>
    </row>
    <row r="86" spans="1:5">
      <c r="A86" s="133">
        <v>1</v>
      </c>
      <c r="B86" s="133">
        <v>3183</v>
      </c>
      <c r="C86" s="126" t="s">
        <v>336</v>
      </c>
      <c r="D86" s="129">
        <v>582.83000000000004</v>
      </c>
      <c r="E86" s="23" t="str">
        <f>IFERROR(VLOOKUP(B86,SETEMBRO!B:C,2,0),"")</f>
        <v>DALETE VICENTE DE LIMA</v>
      </c>
    </row>
    <row r="87" spans="1:5">
      <c r="A87" s="133">
        <v>1</v>
      </c>
      <c r="B87" s="133">
        <v>3152</v>
      </c>
      <c r="C87" s="126" t="s">
        <v>319</v>
      </c>
      <c r="D87" s="129">
        <v>397.62</v>
      </c>
      <c r="E87" s="23" t="str">
        <f>IFERROR(VLOOKUP(B87,SETEMBRO!B:C,2,0),"")</f>
        <v>DANIEL CIRILO DOS SANTOS</v>
      </c>
    </row>
    <row r="88" spans="1:5">
      <c r="A88" s="133">
        <v>1</v>
      </c>
      <c r="B88" s="133">
        <v>3154</v>
      </c>
      <c r="C88" s="126" t="s">
        <v>320</v>
      </c>
      <c r="D88" s="129">
        <v>890.62</v>
      </c>
      <c r="E88" s="23" t="str">
        <f>IFERROR(VLOOKUP(B88,SETEMBRO!B:C,2,0),"")</f>
        <v>DANIELLE D O A DE MIRANDA</v>
      </c>
    </row>
    <row r="89" spans="1:5">
      <c r="A89" s="133">
        <v>1</v>
      </c>
      <c r="B89" s="133">
        <v>2941</v>
      </c>
      <c r="C89" s="126" t="s">
        <v>270</v>
      </c>
      <c r="D89" s="129">
        <v>655.58</v>
      </c>
      <c r="E89" s="23" t="str">
        <f>IFERROR(VLOOKUP(B89,SETEMBRO!B:C,2,0),"")</f>
        <v>DANIELLE MARIA P NASCIMENTO</v>
      </c>
    </row>
    <row r="90" spans="1:5">
      <c r="A90" s="133">
        <v>1</v>
      </c>
      <c r="B90" s="133">
        <v>2719</v>
      </c>
      <c r="C90" s="126" t="s">
        <v>411</v>
      </c>
      <c r="D90" s="129">
        <v>642.59</v>
      </c>
      <c r="E90" s="23" t="str">
        <f>IFERROR(VLOOKUP(B90,SETEMBRO!B:C,2,0),"")</f>
        <v>DANIELLE MEDEIROS PONTES</v>
      </c>
    </row>
    <row r="91" spans="1:5">
      <c r="A91" s="133">
        <v>1</v>
      </c>
      <c r="B91" s="133">
        <v>3361</v>
      </c>
      <c r="C91" s="126" t="s">
        <v>389</v>
      </c>
      <c r="D91" s="129">
        <v>665.73</v>
      </c>
      <c r="E91" s="23" t="str">
        <f>IFERROR(VLOOKUP(B91,SETEMBRO!B:C,2,0),"")</f>
        <v>DANIELLY C. DO NASCIMENTO</v>
      </c>
    </row>
    <row r="92" spans="1:5">
      <c r="A92" s="133">
        <v>1</v>
      </c>
      <c r="B92" s="133">
        <v>3155</v>
      </c>
      <c r="C92" s="126" t="s">
        <v>321</v>
      </c>
      <c r="D92" s="129">
        <v>1765.25</v>
      </c>
      <c r="E92" s="23" t="str">
        <f>IFERROR(VLOOKUP(B92,SETEMBRO!B:C,2,0),"")</f>
        <v>DANIELLY R C DE LIRA</v>
      </c>
    </row>
    <row r="93" spans="1:5">
      <c r="A93" s="133">
        <v>1</v>
      </c>
      <c r="B93" s="133">
        <v>2702</v>
      </c>
      <c r="C93" s="126" t="s">
        <v>435</v>
      </c>
      <c r="D93" s="129">
        <v>1573.17</v>
      </c>
      <c r="E93" s="23" t="str">
        <f>IFERROR(VLOOKUP(B93,SETEMBRO!B:C,2,0),"")</f>
        <v>DANILO DAVI DA SILVA DIAS</v>
      </c>
    </row>
    <row r="94" spans="1:5">
      <c r="A94" s="133">
        <v>1</v>
      </c>
      <c r="B94" s="133">
        <v>1037</v>
      </c>
      <c r="C94" s="126" t="s">
        <v>15</v>
      </c>
      <c r="D94" s="129">
        <v>1158.8499999999999</v>
      </c>
      <c r="E94" s="23" t="str">
        <f>IFERROR(VLOOKUP(B94,SETEMBRO!B:C,2,0),"")</f>
        <v>DAVI INACIO FILHO</v>
      </c>
    </row>
    <row r="95" spans="1:5">
      <c r="A95" s="133">
        <v>3</v>
      </c>
      <c r="B95" s="133">
        <v>2970</v>
      </c>
      <c r="C95" s="126" t="s">
        <v>399</v>
      </c>
      <c r="D95" s="129">
        <v>582.83000000000004</v>
      </c>
      <c r="E95" s="23" t="str">
        <f>IFERROR(VLOOKUP(B95,SETEMBRO!B:C,2,0),"")</f>
        <v>DAYANE M VALENCA DE OLIVEIRA</v>
      </c>
    </row>
    <row r="96" spans="1:5">
      <c r="A96" s="133">
        <v>1</v>
      </c>
      <c r="B96" s="133">
        <v>2339</v>
      </c>
      <c r="C96" s="126" t="s">
        <v>131</v>
      </c>
      <c r="D96" s="129">
        <v>2922</v>
      </c>
      <c r="E96" s="23" t="str">
        <f>IFERROR(VLOOKUP(B96,SETEMBRO!B:C,2,0),"")</f>
        <v>DEBORAH BEZERRA MONTEIRO</v>
      </c>
    </row>
    <row r="97" spans="1:5">
      <c r="A97" s="133">
        <v>1</v>
      </c>
      <c r="B97" s="133">
        <v>3177</v>
      </c>
      <c r="C97" s="126" t="s">
        <v>332</v>
      </c>
      <c r="D97" s="129">
        <v>2551.65</v>
      </c>
      <c r="E97" s="23" t="str">
        <f>IFERROR(VLOOKUP(B97,SETEMBRO!B:C,2,0),"")</f>
        <v>DEMOSTENES FIGUEIREDO DE SOUSA</v>
      </c>
    </row>
    <row r="98" spans="1:5">
      <c r="A98" s="133">
        <v>1</v>
      </c>
      <c r="B98" s="133">
        <v>3031</v>
      </c>
      <c r="C98" s="126" t="s">
        <v>291</v>
      </c>
      <c r="D98" s="129">
        <v>2007.81</v>
      </c>
      <c r="E98" s="23" t="str">
        <f>IFERROR(VLOOKUP(B98,SETEMBRO!B:C,2,0),"")</f>
        <v>DENNYS LAPENDA FAGUNDES</v>
      </c>
    </row>
    <row r="99" spans="1:5">
      <c r="A99" s="133">
        <v>1</v>
      </c>
      <c r="B99" s="133">
        <v>2751</v>
      </c>
      <c r="C99" s="126" t="s">
        <v>206</v>
      </c>
      <c r="D99" s="129">
        <v>557.42999999999995</v>
      </c>
      <c r="E99" s="23" t="str">
        <f>IFERROR(VLOOKUP(B99,SETEMBRO!B:C,2,0),"")</f>
        <v>DENNYS RYAN GUILHERME PEREIRA</v>
      </c>
    </row>
    <row r="100" spans="1:5">
      <c r="A100" s="133">
        <v>1</v>
      </c>
      <c r="B100" s="133">
        <v>3063</v>
      </c>
      <c r="C100" s="126" t="s">
        <v>301</v>
      </c>
      <c r="D100" s="129">
        <v>582.84</v>
      </c>
      <c r="E100" s="23" t="str">
        <f>IFERROR(VLOOKUP(B100,SETEMBRO!B:C,2,0),"")</f>
        <v>DEYBISON AFONSO PEREIRA</v>
      </c>
    </row>
    <row r="101" spans="1:5">
      <c r="A101" s="133">
        <v>1</v>
      </c>
      <c r="B101" s="133">
        <v>2406</v>
      </c>
      <c r="C101" s="126" t="s">
        <v>142</v>
      </c>
      <c r="D101" s="129">
        <v>458.59</v>
      </c>
      <c r="E101" s="23" t="str">
        <f>IFERROR(VLOOKUP(B101,SETEMBRO!B:C,2,0),"")</f>
        <v>DEYSE MARIA DOS SANTOS SILVA</v>
      </c>
    </row>
    <row r="102" spans="1:5">
      <c r="A102" s="133">
        <v>1</v>
      </c>
      <c r="B102" s="133">
        <v>2927</v>
      </c>
      <c r="C102" s="126" t="s">
        <v>264</v>
      </c>
      <c r="D102" s="129">
        <v>458.59</v>
      </c>
      <c r="E102" s="23" t="str">
        <f>IFERROR(VLOOKUP(B102,SETEMBRO!B:C,2,0),"")</f>
        <v>DEYVISON MACHADO DA SILVA</v>
      </c>
    </row>
    <row r="103" spans="1:5">
      <c r="A103" s="133">
        <v>47</v>
      </c>
      <c r="B103" s="133">
        <v>2602</v>
      </c>
      <c r="C103" s="126" t="s">
        <v>441</v>
      </c>
      <c r="D103" s="129">
        <v>1573.17</v>
      </c>
      <c r="E103" s="23" t="str">
        <f>IFERROR(VLOOKUP(B103,SETEMBRO!B:C,2,0),"")</f>
        <v>DIANA ATALECIA NEVES DE SA</v>
      </c>
    </row>
    <row r="104" spans="1:5">
      <c r="A104" s="133">
        <v>1</v>
      </c>
      <c r="B104" s="133">
        <v>3406</v>
      </c>
      <c r="C104" s="126" t="s">
        <v>633</v>
      </c>
      <c r="D104" s="129">
        <v>499.3</v>
      </c>
      <c r="E104" s="23" t="str">
        <f>IFERROR(VLOOKUP(B104,SETEMBRO!B:C,2,0),"")</f>
        <v>DIEGO PHELIPE R DA SILVA</v>
      </c>
    </row>
    <row r="105" spans="1:5">
      <c r="A105" s="133">
        <v>1</v>
      </c>
      <c r="B105" s="133">
        <v>3112</v>
      </c>
      <c r="C105" s="126" t="s">
        <v>309</v>
      </c>
      <c r="D105" s="129">
        <v>862.44</v>
      </c>
      <c r="E105" s="23" t="str">
        <f>IFERROR(VLOOKUP(B105,SETEMBRO!B:C,2,0),"")</f>
        <v>DIEGO SCHMITH OLIVEIRA DE LIMA</v>
      </c>
    </row>
    <row r="106" spans="1:5">
      <c r="A106" s="133">
        <v>1</v>
      </c>
      <c r="B106" s="133">
        <v>1597</v>
      </c>
      <c r="C106" s="126" t="s">
        <v>56</v>
      </c>
      <c r="D106" s="129">
        <v>1154</v>
      </c>
      <c r="E106" s="23" t="str">
        <f>IFERROR(VLOOKUP(B106,SETEMBRO!B:C,2,0),"")</f>
        <v>DILMA NEUZA DAS MERCES</v>
      </c>
    </row>
    <row r="107" spans="1:5">
      <c r="A107" s="133">
        <v>1</v>
      </c>
      <c r="B107" s="133">
        <v>3086</v>
      </c>
      <c r="C107" s="126" t="s">
        <v>401</v>
      </c>
      <c r="D107" s="129">
        <v>1294.24</v>
      </c>
      <c r="E107" s="23" t="str">
        <f>IFERROR(VLOOKUP(B107,SETEMBRO!B:C,2,0),"")</f>
        <v>DIMAS CARDOSO CAMPOS</v>
      </c>
    </row>
    <row r="108" spans="1:5">
      <c r="A108" s="133">
        <v>1</v>
      </c>
      <c r="B108" s="133">
        <v>3312</v>
      </c>
      <c r="C108" s="126" t="s">
        <v>359</v>
      </c>
      <c r="D108" s="129">
        <v>2829.56</v>
      </c>
      <c r="E108" s="23" t="str">
        <f>IFERROR(VLOOKUP(B108,SETEMBRO!B:C,2,0),"")</f>
        <v>DIMAS PEREIRA DANTAS</v>
      </c>
    </row>
    <row r="109" spans="1:5">
      <c r="A109" s="133">
        <v>1</v>
      </c>
      <c r="B109" s="133">
        <v>2274</v>
      </c>
      <c r="C109" s="126" t="s">
        <v>124</v>
      </c>
      <c r="D109" s="129">
        <v>5706.86</v>
      </c>
      <c r="E109" s="23" t="str">
        <f>IFERROR(VLOOKUP(B109,SETEMBRO!B:C,2,0),"")</f>
        <v>DJALMA LIMA DE OLIVEIRA DANTAS</v>
      </c>
    </row>
    <row r="110" spans="1:5">
      <c r="A110" s="133">
        <v>1</v>
      </c>
      <c r="B110" s="133">
        <v>2864</v>
      </c>
      <c r="C110" s="126" t="s">
        <v>239</v>
      </c>
      <c r="D110" s="129">
        <v>761.12</v>
      </c>
      <c r="E110" s="23" t="str">
        <f>IFERROR(VLOOKUP(B110,SETEMBRO!B:C,2,0),"")</f>
        <v>DULCE HELENA PEREIRA</v>
      </c>
    </row>
    <row r="111" spans="1:5">
      <c r="A111" s="133">
        <v>3</v>
      </c>
      <c r="B111" s="133">
        <v>2684</v>
      </c>
      <c r="C111" s="126" t="s">
        <v>407</v>
      </c>
      <c r="D111" s="129">
        <v>1573.17</v>
      </c>
      <c r="E111" s="23" t="str">
        <f>IFERROR(VLOOKUP(B111,SETEMBRO!B:C,2,0),"")</f>
        <v>DULCE NARIELE ANHAIA LEMES</v>
      </c>
    </row>
    <row r="112" spans="1:5">
      <c r="A112" s="133">
        <v>1</v>
      </c>
      <c r="B112" s="133">
        <v>3378</v>
      </c>
      <c r="C112" s="126" t="s">
        <v>524</v>
      </c>
      <c r="D112" s="129">
        <v>2829.56</v>
      </c>
      <c r="E112" s="23" t="str">
        <f>IFERROR(VLOOKUP(B112,SETEMBRO!B:C,2,0),"")</f>
        <v>EDIVALDO MANOEL DA SILVA FILHO</v>
      </c>
    </row>
    <row r="113" spans="1:5">
      <c r="A113" s="133">
        <v>1</v>
      </c>
      <c r="B113" s="133">
        <v>2156</v>
      </c>
      <c r="C113" s="126" t="s">
        <v>120</v>
      </c>
      <c r="D113" s="129">
        <v>1046.71</v>
      </c>
      <c r="E113" s="23" t="str">
        <f>IFERROR(VLOOKUP(B113,SETEMBRO!B:C,2,0),"")</f>
        <v>EDLEUSA LUCIA BATISTA DA SILVA</v>
      </c>
    </row>
    <row r="114" spans="1:5">
      <c r="A114" s="133">
        <v>1</v>
      </c>
      <c r="B114" s="133">
        <v>3241</v>
      </c>
      <c r="C114" s="126" t="s">
        <v>348</v>
      </c>
      <c r="D114" s="129">
        <v>582.83000000000004</v>
      </c>
      <c r="E114" s="23" t="str">
        <f>IFERROR(VLOOKUP(B114,SETEMBRO!B:C,2,0),"")</f>
        <v>EDNALDO LUIZ TRAJANO</v>
      </c>
    </row>
    <row r="115" spans="1:5">
      <c r="A115" s="133">
        <v>1</v>
      </c>
      <c r="B115" s="133">
        <v>2614</v>
      </c>
      <c r="C115" s="126" t="s">
        <v>178</v>
      </c>
      <c r="D115" s="129">
        <v>872.59</v>
      </c>
      <c r="E115" s="23" t="str">
        <f>IFERROR(VLOOKUP(B115,SETEMBRO!B:C,2,0),"")</f>
        <v>EDVANIA GOMES DE SOUZA PONTES</v>
      </c>
    </row>
    <row r="116" spans="1:5">
      <c r="A116" s="133">
        <v>1</v>
      </c>
      <c r="B116" s="133">
        <v>2889</v>
      </c>
      <c r="C116" s="126" t="s">
        <v>247</v>
      </c>
      <c r="D116" s="129">
        <v>708.45</v>
      </c>
      <c r="E116" s="23" t="str">
        <f>IFERROR(VLOOKUP(B116,SETEMBRO!B:C,2,0),"")</f>
        <v>EJANE FERREIRA TEXEIRA</v>
      </c>
    </row>
    <row r="117" spans="1:5">
      <c r="A117" s="133">
        <v>1</v>
      </c>
      <c r="B117" s="133">
        <v>2181</v>
      </c>
      <c r="C117" s="126" t="s">
        <v>123</v>
      </c>
      <c r="D117" s="129">
        <v>3575.73</v>
      </c>
      <c r="E117" s="23" t="str">
        <f>IFERROR(VLOOKUP(B117,SETEMBRO!B:C,2,0),"")</f>
        <v>ELCY SILVA DE ARAUJO</v>
      </c>
    </row>
    <row r="118" spans="1:5">
      <c r="A118" s="133">
        <v>10</v>
      </c>
      <c r="B118" s="133">
        <v>2973</v>
      </c>
      <c r="C118" s="126" t="s">
        <v>408</v>
      </c>
      <c r="D118" s="129">
        <v>572.78</v>
      </c>
      <c r="E118" s="23" t="str">
        <f>IFERROR(VLOOKUP(B118,SETEMBRO!B:C,2,0),"")</f>
        <v>ELDERSON GOMES DA CUNHA</v>
      </c>
    </row>
    <row r="119" spans="1:5">
      <c r="A119" s="133">
        <v>1</v>
      </c>
      <c r="B119" s="133">
        <v>3387</v>
      </c>
      <c r="C119" s="126" t="s">
        <v>536</v>
      </c>
      <c r="D119" s="129">
        <v>2829.56</v>
      </c>
      <c r="E119" s="23" t="str">
        <f>IFERROR(VLOOKUP(B119,SETEMBRO!B:C,2,0),"")</f>
        <v>ELHO WENIO DA SILVA</v>
      </c>
    </row>
    <row r="120" spans="1:5">
      <c r="A120" s="133">
        <v>1</v>
      </c>
      <c r="B120" s="133">
        <v>2697</v>
      </c>
      <c r="C120" s="126" t="s">
        <v>196</v>
      </c>
      <c r="D120" s="129">
        <v>269.99</v>
      </c>
      <c r="E120" s="23" t="str">
        <f>IFERROR(VLOOKUP(B120,SETEMBRO!B:C,2,0),"")</f>
        <v>ELIANA BEZERRA CARVALHO</v>
      </c>
    </row>
    <row r="121" spans="1:5">
      <c r="A121" s="133">
        <v>1</v>
      </c>
      <c r="B121" s="133">
        <v>2548</v>
      </c>
      <c r="C121" s="126" t="s">
        <v>171</v>
      </c>
      <c r="D121" s="129">
        <v>1175.18</v>
      </c>
      <c r="E121" s="23" t="str">
        <f>IFERROR(VLOOKUP(B121,SETEMBRO!B:C,2,0),"")</f>
        <v>ELIANA PEREIRA SANTANA</v>
      </c>
    </row>
    <row r="122" spans="1:5">
      <c r="A122" s="133">
        <v>1</v>
      </c>
      <c r="B122" s="133">
        <v>1369</v>
      </c>
      <c r="C122" s="126" t="s">
        <v>37</v>
      </c>
      <c r="D122" s="129">
        <v>781.07</v>
      </c>
      <c r="E122" s="23" t="str">
        <f>IFERROR(VLOOKUP(B122,SETEMBRO!B:C,2,0),"")</f>
        <v>ELIANE BATISTA DE CASTILHO</v>
      </c>
    </row>
    <row r="123" spans="1:5">
      <c r="A123" s="133">
        <v>1</v>
      </c>
      <c r="B123" s="133">
        <v>2440</v>
      </c>
      <c r="C123" s="126" t="s">
        <v>149</v>
      </c>
      <c r="D123" s="129">
        <v>942.49</v>
      </c>
      <c r="E123" s="23" t="str">
        <f>IFERROR(VLOOKUP(B123,SETEMBRO!B:C,2,0),"")</f>
        <v>ELIANE MOREIRA DE SOUZA</v>
      </c>
    </row>
    <row r="124" spans="1:5">
      <c r="A124" s="133">
        <v>1</v>
      </c>
      <c r="B124" s="133">
        <v>1999</v>
      </c>
      <c r="C124" s="126" t="s">
        <v>84</v>
      </c>
      <c r="D124" s="129">
        <v>820.12</v>
      </c>
      <c r="E124" s="23" t="str">
        <f>IFERROR(VLOOKUP(B124,SETEMBRO!B:C,2,0),"")</f>
        <v>ELIAS RIBEIRO DA SILVA FILHO</v>
      </c>
    </row>
    <row r="125" spans="1:5">
      <c r="A125" s="133">
        <v>1</v>
      </c>
      <c r="B125" s="133">
        <v>2942</v>
      </c>
      <c r="C125" s="126" t="s">
        <v>271</v>
      </c>
      <c r="D125" s="129">
        <v>458.59</v>
      </c>
      <c r="E125" s="23" t="str">
        <f>IFERROR(VLOOKUP(B125,SETEMBRO!B:C,2,0),"")</f>
        <v>ELIDIANE BARROS DA CRUZ</v>
      </c>
    </row>
    <row r="126" spans="1:5">
      <c r="A126" s="133">
        <v>1</v>
      </c>
      <c r="B126" s="133">
        <v>3390</v>
      </c>
      <c r="C126" s="126" t="s">
        <v>540</v>
      </c>
      <c r="D126" s="129">
        <v>397.62</v>
      </c>
      <c r="E126" s="23" t="str">
        <f>IFERROR(VLOOKUP(B126,SETEMBRO!B:C,2,0),"")</f>
        <v>ELISABETH DE ARAUJO LOPES</v>
      </c>
    </row>
    <row r="127" spans="1:5">
      <c r="A127" s="133">
        <v>1</v>
      </c>
      <c r="B127" s="133">
        <v>3345</v>
      </c>
      <c r="C127" s="126" t="s">
        <v>377</v>
      </c>
      <c r="D127" s="129">
        <v>436.75</v>
      </c>
      <c r="E127" s="23" t="str">
        <f>IFERROR(VLOOKUP(B127,SETEMBRO!B:C,2,0),"")</f>
        <v>ELIZABETE BARBOSA W D OLIVEIRA</v>
      </c>
    </row>
    <row r="128" spans="1:5">
      <c r="A128" s="133">
        <v>1</v>
      </c>
      <c r="B128" s="133">
        <v>2782</v>
      </c>
      <c r="C128" s="126" t="s">
        <v>214</v>
      </c>
      <c r="D128" s="129">
        <v>458.59</v>
      </c>
      <c r="E128" s="23" t="str">
        <f>IFERROR(VLOOKUP(B128,SETEMBRO!B:C,2,0),"")</f>
        <v>ELVIS ALVES DA COSTA</v>
      </c>
    </row>
    <row r="129" spans="1:5">
      <c r="A129" s="133">
        <v>1</v>
      </c>
      <c r="B129" s="133">
        <v>1418</v>
      </c>
      <c r="C129" s="126" t="s">
        <v>40</v>
      </c>
      <c r="D129" s="129">
        <v>1402.69</v>
      </c>
      <c r="E129" s="23" t="str">
        <f>IFERROR(VLOOKUP(B129,SETEMBRO!B:C,2,0),"")</f>
        <v>ELVIS GOMES PEREIRA</v>
      </c>
    </row>
    <row r="130" spans="1:5">
      <c r="A130" s="133">
        <v>1</v>
      </c>
      <c r="B130" s="133">
        <v>3394</v>
      </c>
      <c r="C130" s="126" t="s">
        <v>592</v>
      </c>
      <c r="D130" s="129">
        <v>1664.34</v>
      </c>
      <c r="E130" s="23" t="str">
        <f>IFERROR(VLOOKUP(B130,SETEMBRO!B:C,2,0),"")</f>
        <v>EMANOEL ESTANISLAU GOUVEIA</v>
      </c>
    </row>
    <row r="131" spans="1:5">
      <c r="A131" s="133">
        <v>1</v>
      </c>
      <c r="B131" s="133">
        <v>2766</v>
      </c>
      <c r="C131" s="126" t="s">
        <v>208</v>
      </c>
      <c r="D131" s="129">
        <v>582.83000000000004</v>
      </c>
      <c r="E131" s="23" t="str">
        <f>IFERROR(VLOOKUP(B131,SETEMBRO!B:C,2,0),"")</f>
        <v>EMANOEL VIEIRA LAURIA</v>
      </c>
    </row>
    <row r="132" spans="1:5">
      <c r="A132" s="133">
        <v>1</v>
      </c>
      <c r="B132" s="133">
        <v>3346</v>
      </c>
      <c r="C132" s="126" t="s">
        <v>378</v>
      </c>
      <c r="D132" s="129">
        <v>397.62</v>
      </c>
      <c r="E132" s="23" t="str">
        <f>IFERROR(VLOOKUP(B132,SETEMBRO!B:C,2,0),"")</f>
        <v>EMANOELLA RAFAELA D S A SILVA</v>
      </c>
    </row>
    <row r="133" spans="1:5">
      <c r="A133" s="133">
        <v>1</v>
      </c>
      <c r="B133" s="133">
        <v>2534</v>
      </c>
      <c r="C133" s="126" t="s">
        <v>168</v>
      </c>
      <c r="D133" s="129">
        <v>505.6</v>
      </c>
      <c r="E133" s="23" t="str">
        <f>IFERROR(VLOOKUP(B133,SETEMBRO!B:C,2,0),"")</f>
        <v>EMANUEL MESSIAS RIBEIRO COSTA</v>
      </c>
    </row>
    <row r="134" spans="1:5">
      <c r="A134" s="133">
        <v>1</v>
      </c>
      <c r="B134" s="133">
        <v>3067</v>
      </c>
      <c r="C134" s="126" t="s">
        <v>303</v>
      </c>
      <c r="D134" s="129">
        <v>862.44</v>
      </c>
      <c r="E134" s="23" t="str">
        <f>IFERROR(VLOOKUP(B134,SETEMBRO!B:C,2,0),"")</f>
        <v>EMANUELA AMELIA DE A  AGUIAR</v>
      </c>
    </row>
    <row r="135" spans="1:5">
      <c r="A135" s="133">
        <v>1</v>
      </c>
      <c r="B135" s="133">
        <v>2983</v>
      </c>
      <c r="C135" s="126" t="s">
        <v>275</v>
      </c>
      <c r="D135" s="129">
        <v>862.44</v>
      </c>
      <c r="E135" s="23" t="str">
        <f>IFERROR(VLOOKUP(B135,SETEMBRO!B:C,2,0),"")</f>
        <v>EMILLY INOCENCIO DA SILVA</v>
      </c>
    </row>
    <row r="136" spans="1:5">
      <c r="A136" s="133">
        <v>1</v>
      </c>
      <c r="B136" s="133">
        <v>2891</v>
      </c>
      <c r="C136" s="126" t="s">
        <v>249</v>
      </c>
      <c r="D136" s="129">
        <v>436.75</v>
      </c>
      <c r="E136" s="23" t="str">
        <f>IFERROR(VLOOKUP(B136,SETEMBRO!B:C,2,0),"")</f>
        <v>ERICK MEDEIROS</v>
      </c>
    </row>
    <row r="137" spans="1:5">
      <c r="A137" s="133">
        <v>1</v>
      </c>
      <c r="B137" s="133">
        <v>2330</v>
      </c>
      <c r="C137" s="126" t="s">
        <v>129</v>
      </c>
      <c r="D137" s="129">
        <v>2213.3200000000002</v>
      </c>
      <c r="E137" s="23" t="str">
        <f>IFERROR(VLOOKUP(B137,SETEMBRO!B:C,2,0),"")</f>
        <v>ERICK RENAN PEREIRA DE ACIOLI</v>
      </c>
    </row>
    <row r="138" spans="1:5">
      <c r="A138" s="133">
        <v>1</v>
      </c>
      <c r="B138" s="133">
        <v>2562</v>
      </c>
      <c r="C138" s="126" t="s">
        <v>421</v>
      </c>
      <c r="D138" s="129">
        <v>1573.17</v>
      </c>
      <c r="E138" s="23" t="str">
        <f>IFERROR(VLOOKUP(B138,SETEMBRO!B:C,2,0),"")</f>
        <v>ERIKA MARQUES BEZERRA</v>
      </c>
    </row>
    <row r="139" spans="1:5">
      <c r="A139" s="133">
        <v>1</v>
      </c>
      <c r="B139" s="133">
        <v>3012</v>
      </c>
      <c r="C139" s="126" t="s">
        <v>284</v>
      </c>
      <c r="D139" s="129">
        <v>582.83000000000004</v>
      </c>
      <c r="E139" s="23" t="str">
        <f>IFERROR(VLOOKUP(B139,SETEMBRO!B:C,2,0),"")</f>
        <v>ESTELA FELIPE DE OLIVEIRA</v>
      </c>
    </row>
    <row r="140" spans="1:5">
      <c r="A140" s="133">
        <v>1</v>
      </c>
      <c r="B140" s="133">
        <v>3134</v>
      </c>
      <c r="C140" s="126" t="s">
        <v>312</v>
      </c>
      <c r="D140" s="129">
        <v>582.83000000000004</v>
      </c>
      <c r="E140" s="23" t="str">
        <f>IFERROR(VLOOKUP(B140,SETEMBRO!B:C,2,0),"")</f>
        <v>ESTEVAN DE ALMEIDA FALCAO</v>
      </c>
    </row>
    <row r="141" spans="1:5">
      <c r="A141" s="133">
        <v>1</v>
      </c>
      <c r="B141" s="133">
        <v>3245</v>
      </c>
      <c r="C141" s="126" t="s">
        <v>350</v>
      </c>
      <c r="D141" s="129">
        <v>3572.23</v>
      </c>
      <c r="E141" s="23" t="str">
        <f>IFERROR(VLOOKUP(B141,SETEMBRO!B:C,2,0),"")</f>
        <v>EUGENIO PACELLI R DE ARAUJO</v>
      </c>
    </row>
    <row r="142" spans="1:5">
      <c r="A142" s="133">
        <v>1</v>
      </c>
      <c r="B142" s="133">
        <v>2145</v>
      </c>
      <c r="C142" s="126" t="s">
        <v>115</v>
      </c>
      <c r="D142" s="129">
        <v>1051.1099999999999</v>
      </c>
      <c r="E142" s="23" t="str">
        <f>IFERROR(VLOOKUP(B142,SETEMBRO!B:C,2,0),"")</f>
        <v>EVERALDO DA SILVA CABRAL</v>
      </c>
    </row>
    <row r="143" spans="1:5">
      <c r="A143" s="133">
        <v>1</v>
      </c>
      <c r="B143" s="133">
        <v>3386</v>
      </c>
      <c r="C143" s="126" t="s">
        <v>535</v>
      </c>
      <c r="D143" s="129">
        <v>499.3</v>
      </c>
      <c r="E143" s="23" t="str">
        <f>IFERROR(VLOOKUP(B143,SETEMBRO!B:C,2,0),"")</f>
        <v>EWERTON RODRIGO PAZ DE SANTANA</v>
      </c>
    </row>
    <row r="144" spans="1:5">
      <c r="A144" s="133">
        <v>1</v>
      </c>
      <c r="B144" s="133">
        <v>2827</v>
      </c>
      <c r="C144" s="126" t="s">
        <v>438</v>
      </c>
      <c r="D144" s="129">
        <v>611.98</v>
      </c>
      <c r="E144" s="23" t="str">
        <f>IFERROR(VLOOKUP(B144,SETEMBRO!B:C,2,0),"")</f>
        <v>FABIO BARBOSA S  DE LIMA</v>
      </c>
    </row>
    <row r="145" spans="1:5">
      <c r="A145" s="133">
        <v>1</v>
      </c>
      <c r="B145" s="133">
        <v>3208</v>
      </c>
      <c r="C145" s="126" t="s">
        <v>340</v>
      </c>
      <c r="D145" s="129">
        <v>1497.91</v>
      </c>
      <c r="E145" s="23" t="str">
        <f>IFERROR(VLOOKUP(B145,SETEMBRO!B:C,2,0),"")</f>
        <v>FABIOLA LAPORTE DE A TRINDADE</v>
      </c>
    </row>
    <row r="146" spans="1:5">
      <c r="A146" s="133">
        <v>48</v>
      </c>
      <c r="B146" s="133">
        <v>2644</v>
      </c>
      <c r="C146" s="126" t="s">
        <v>444</v>
      </c>
      <c r="D146" s="129">
        <v>1573.17</v>
      </c>
      <c r="E146" s="23" t="str">
        <f>IFERROR(VLOOKUP(B146,SETEMBRO!B:C,2,0),"")</f>
        <v>FABRICIO MENEZES DE SOUSA MELO</v>
      </c>
    </row>
    <row r="147" spans="1:5">
      <c r="A147" s="133">
        <v>1</v>
      </c>
      <c r="B147" s="133">
        <v>3382</v>
      </c>
      <c r="C147" s="126" t="s">
        <v>527</v>
      </c>
      <c r="D147" s="129">
        <v>3079.23</v>
      </c>
      <c r="E147" s="23" t="str">
        <f>IFERROR(VLOOKUP(B147,SETEMBRO!B:C,2,0),"")</f>
        <v>FERNANDA DA SILVA P DE ANDRADE</v>
      </c>
    </row>
    <row r="148" spans="1:5">
      <c r="A148" s="133">
        <v>1</v>
      </c>
      <c r="B148" s="133">
        <v>2784</v>
      </c>
      <c r="C148" s="126" t="s">
        <v>215</v>
      </c>
      <c r="D148" s="129">
        <v>481.51</v>
      </c>
      <c r="E148" s="23" t="str">
        <f>IFERROR(VLOOKUP(B148,SETEMBRO!B:C,2,0),"")</f>
        <v>FERNANDO ALVES DO NASCIMENTO</v>
      </c>
    </row>
    <row r="149" spans="1:5">
      <c r="A149" s="133">
        <v>1</v>
      </c>
      <c r="B149" s="133">
        <v>996</v>
      </c>
      <c r="C149" s="126" t="s">
        <v>13</v>
      </c>
      <c r="D149" s="129">
        <v>1216.79</v>
      </c>
      <c r="E149" s="23" t="str">
        <f>IFERROR(VLOOKUP(B149,SETEMBRO!B:C,2,0),"")</f>
        <v>FIRMINO SIQUEIRA DA SILVA</v>
      </c>
    </row>
    <row r="150" spans="1:5">
      <c r="A150" s="133">
        <v>1</v>
      </c>
      <c r="B150" s="133">
        <v>2337</v>
      </c>
      <c r="C150" s="126" t="s">
        <v>130</v>
      </c>
      <c r="D150" s="129">
        <v>1765.25</v>
      </c>
      <c r="E150" s="23" t="str">
        <f>IFERROR(VLOOKUP(B150,SETEMBRO!B:C,2,0),"")</f>
        <v>FLAVIA PATRICIA M  MEDEIROS</v>
      </c>
    </row>
    <row r="151" spans="1:5">
      <c r="A151" s="133">
        <v>1</v>
      </c>
      <c r="B151" s="133">
        <v>1988</v>
      </c>
      <c r="C151" s="126" t="s">
        <v>82</v>
      </c>
      <c r="D151" s="129">
        <v>1099.05</v>
      </c>
      <c r="E151" s="23" t="str">
        <f>IFERROR(VLOOKUP(B151,SETEMBRO!B:C,2,0),"")</f>
        <v>FRANCISCA CARVALHO NASCIMENTO</v>
      </c>
    </row>
    <row r="152" spans="1:5">
      <c r="A152" s="133">
        <v>1</v>
      </c>
      <c r="B152" s="133">
        <v>1774</v>
      </c>
      <c r="C152" s="126" t="s">
        <v>66</v>
      </c>
      <c r="D152" s="129">
        <v>747</v>
      </c>
      <c r="E152" s="23" t="str">
        <f>IFERROR(VLOOKUP(B152,SETEMBRO!B:C,2,0),"")</f>
        <v>FRANCISCO DE ASSIS BEZERRA</v>
      </c>
    </row>
    <row r="153" spans="1:5">
      <c r="A153" s="133">
        <v>1</v>
      </c>
      <c r="B153" s="133">
        <v>2137</v>
      </c>
      <c r="C153" s="126" t="s">
        <v>111</v>
      </c>
      <c r="D153" s="129">
        <v>2636.31</v>
      </c>
      <c r="E153" s="23" t="str">
        <f>IFERROR(VLOOKUP(B153,SETEMBRO!B:C,2,0),"")</f>
        <v>FRANCISCO DE ASSIS DE OLIVEIRA</v>
      </c>
    </row>
    <row r="154" spans="1:5">
      <c r="A154" s="133">
        <v>1</v>
      </c>
      <c r="B154" s="133">
        <v>510</v>
      </c>
      <c r="C154" s="126" t="s">
        <v>6</v>
      </c>
      <c r="D154" s="129">
        <v>1272.28</v>
      </c>
      <c r="E154" s="23" t="str">
        <f>IFERROR(VLOOKUP(B154,SETEMBRO!B:C,2,0),"")</f>
        <v>FRANCISCO FERREIRA DE SOUSA</v>
      </c>
    </row>
    <row r="155" spans="1:5">
      <c r="A155" s="133">
        <v>1</v>
      </c>
      <c r="B155" s="133">
        <v>2159</v>
      </c>
      <c r="C155" s="126" t="s">
        <v>121</v>
      </c>
      <c r="D155" s="129">
        <v>1958.73</v>
      </c>
      <c r="E155" s="23" t="str">
        <f>IFERROR(VLOOKUP(B155,SETEMBRO!B:C,2,0),"")</f>
        <v>FREDERICO JOSE C  DA NOBREGA</v>
      </c>
    </row>
    <row r="156" spans="1:5">
      <c r="A156" s="133">
        <v>1</v>
      </c>
      <c r="B156" s="133">
        <v>3399</v>
      </c>
      <c r="C156" s="126" t="s">
        <v>619</v>
      </c>
      <c r="D156" s="129">
        <v>3079.23</v>
      </c>
      <c r="E156" s="23" t="str">
        <f>IFERROR(VLOOKUP(B156,SETEMBRO!B:C,2,0),"")</f>
        <v>GABRIEL CATEL A ASFORA</v>
      </c>
    </row>
    <row r="157" spans="1:5">
      <c r="A157" s="133">
        <v>16</v>
      </c>
      <c r="B157" s="133">
        <v>2808</v>
      </c>
      <c r="C157" s="126" t="s">
        <v>427</v>
      </c>
      <c r="D157" s="129">
        <v>642.59</v>
      </c>
      <c r="E157" s="23" t="str">
        <f>IFERROR(VLOOKUP(B157,SETEMBRO!B:C,2,0),"")</f>
        <v>GABRIELA FERNANDA M  G  CEAN</v>
      </c>
    </row>
    <row r="158" spans="1:5">
      <c r="A158" s="133">
        <v>1</v>
      </c>
      <c r="B158" s="133">
        <v>3397</v>
      </c>
      <c r="C158" s="126" t="s">
        <v>595</v>
      </c>
      <c r="D158" s="129">
        <v>499.3</v>
      </c>
      <c r="E158" s="23" t="str">
        <f>IFERROR(VLOOKUP(B158,SETEMBRO!B:C,2,0),"")</f>
        <v>GENIMAR TAVARES GANDOLFO</v>
      </c>
    </row>
    <row r="159" spans="1:5">
      <c r="A159" s="133">
        <v>1</v>
      </c>
      <c r="B159" s="133">
        <v>1051</v>
      </c>
      <c r="C159" s="126" t="s">
        <v>16</v>
      </c>
      <c r="D159" s="129">
        <v>6230.98</v>
      </c>
      <c r="E159" s="23" t="str">
        <f>IFERROR(VLOOKUP(B159,SETEMBRO!B:C,2,0),"")</f>
        <v>GEORGE HAROLD DE B  WALMSLEY</v>
      </c>
    </row>
    <row r="160" spans="1:5">
      <c r="A160" s="133">
        <v>1</v>
      </c>
      <c r="B160" s="133">
        <v>2988</v>
      </c>
      <c r="C160" s="126" t="s">
        <v>276</v>
      </c>
      <c r="D160" s="129">
        <v>1014.07</v>
      </c>
      <c r="E160" s="23" t="str">
        <f>IFERROR(VLOOKUP(B160,SETEMBRO!B:C,2,0),"")</f>
        <v>GERALDO CRISTOVAO DE O FILHO</v>
      </c>
    </row>
    <row r="161" spans="1:5">
      <c r="A161" s="133">
        <v>1</v>
      </c>
      <c r="B161" s="133">
        <v>3250</v>
      </c>
      <c r="C161" s="126" t="s">
        <v>353</v>
      </c>
      <c r="D161" s="129">
        <v>1497.91</v>
      </c>
      <c r="E161" s="23" t="str">
        <f>IFERROR(VLOOKUP(B161,SETEMBRO!B:C,2,0),"")</f>
        <v>GERMANA DE MELO LOBO FREIRE</v>
      </c>
    </row>
    <row r="162" spans="1:5">
      <c r="A162" s="133">
        <v>1</v>
      </c>
      <c r="B162" s="133">
        <v>2136</v>
      </c>
      <c r="C162" s="126" t="s">
        <v>110</v>
      </c>
      <c r="D162" s="129">
        <v>894.17</v>
      </c>
      <c r="E162" s="23" t="str">
        <f>IFERROR(VLOOKUP(B162,SETEMBRO!B:C,2,0),"")</f>
        <v>GESIEL DAVID DE CASTRO</v>
      </c>
    </row>
    <row r="163" spans="1:5">
      <c r="A163" s="133">
        <v>1</v>
      </c>
      <c r="B163" s="133">
        <v>2443</v>
      </c>
      <c r="C163" s="126" t="s">
        <v>538</v>
      </c>
      <c r="D163" s="129">
        <v>505.6</v>
      </c>
      <c r="E163" s="23" t="str">
        <f>IFERROR(VLOOKUP(B163,SETEMBRO!B:C,2,0),"")</f>
        <v>GEYZA JANAINA FERREIRA L ALVES</v>
      </c>
    </row>
    <row r="164" spans="1:5">
      <c r="A164" s="133">
        <v>1</v>
      </c>
      <c r="B164" s="133">
        <v>2093</v>
      </c>
      <c r="C164" s="126" t="s">
        <v>97</v>
      </c>
      <c r="D164" s="129">
        <v>674.71</v>
      </c>
      <c r="E164" s="23" t="str">
        <f>IFERROR(VLOOKUP(B164,SETEMBRO!B:C,2,0),"")</f>
        <v>GILBERTO RIBEIRO DA SILVA</v>
      </c>
    </row>
    <row r="165" spans="1:5">
      <c r="A165" s="133">
        <v>1</v>
      </c>
      <c r="B165" s="133">
        <v>2125</v>
      </c>
      <c r="C165" s="126" t="s">
        <v>103</v>
      </c>
      <c r="D165" s="129">
        <v>1330.72</v>
      </c>
      <c r="E165" s="23" t="str">
        <f>IFERROR(VLOOKUP(B165,SETEMBRO!B:C,2,0),"")</f>
        <v>GILMAR GALVAO SANTANA</v>
      </c>
    </row>
    <row r="166" spans="1:5">
      <c r="A166" s="133">
        <v>1</v>
      </c>
      <c r="B166" s="133">
        <v>3156</v>
      </c>
      <c r="C166" s="126" t="s">
        <v>322</v>
      </c>
      <c r="D166" s="129">
        <v>116.95</v>
      </c>
      <c r="E166" s="23" t="str">
        <f>IFERROR(VLOOKUP(B166,SETEMBRO!B:C,2,0),"")</f>
        <v>GILVANEIDE LAURENTINO MARTINS</v>
      </c>
    </row>
    <row r="167" spans="1:5">
      <c r="A167" s="133">
        <v>1</v>
      </c>
      <c r="B167" s="133">
        <v>3062</v>
      </c>
      <c r="C167" s="126" t="s">
        <v>300</v>
      </c>
      <c r="D167" s="129">
        <v>777.9</v>
      </c>
      <c r="E167" s="23" t="str">
        <f>IFERROR(VLOOKUP(B167,SETEMBRO!B:C,2,0),"")</f>
        <v>GRAZIELE MARIA DA SILVA</v>
      </c>
    </row>
    <row r="168" spans="1:5">
      <c r="A168" s="133">
        <v>59</v>
      </c>
      <c r="B168" s="133">
        <v>2962</v>
      </c>
      <c r="C168" s="126" t="s">
        <v>461</v>
      </c>
      <c r="D168" s="129">
        <v>649.16</v>
      </c>
      <c r="E168" s="23" t="str">
        <f>IFERROR(VLOOKUP(B168,SETEMBRO!B:C,2,0),"")</f>
        <v>GYSELLE SANTOS AZEVEDO</v>
      </c>
    </row>
    <row r="169" spans="1:5">
      <c r="A169" s="133">
        <v>1</v>
      </c>
      <c r="B169" s="133">
        <v>2584</v>
      </c>
      <c r="C169" s="126" t="s">
        <v>175</v>
      </c>
      <c r="D169" s="129">
        <v>611.99</v>
      </c>
      <c r="E169" s="23" t="str">
        <f>IFERROR(VLOOKUP(B169,SETEMBRO!B:C,2,0),"")</f>
        <v>HELIA MARIA ALEXANDRE DE SOUZA</v>
      </c>
    </row>
    <row r="170" spans="1:5">
      <c r="A170" s="133">
        <v>1</v>
      </c>
      <c r="B170" s="133">
        <v>2585</v>
      </c>
      <c r="C170" s="126" t="s">
        <v>176</v>
      </c>
      <c r="D170" s="129">
        <v>611.98</v>
      </c>
      <c r="E170" s="23" t="str">
        <f>IFERROR(VLOOKUP(B170,SETEMBRO!B:C,2,0),"")</f>
        <v>HELIO DO N BARBOZA JUNIOR</v>
      </c>
    </row>
    <row r="171" spans="1:5">
      <c r="A171" s="133">
        <v>25</v>
      </c>
      <c r="B171" s="133">
        <v>2821</v>
      </c>
      <c r="C171" s="126" t="s">
        <v>428</v>
      </c>
      <c r="D171" s="129">
        <v>1498.26</v>
      </c>
      <c r="E171" s="23" t="str">
        <f>IFERROR(VLOOKUP(B171,SETEMBRO!B:C,2,0),"")</f>
        <v>HERBET CANDEIA MAIA</v>
      </c>
    </row>
    <row r="172" spans="1:5">
      <c r="A172" s="133">
        <v>1</v>
      </c>
      <c r="B172" s="133">
        <v>1545</v>
      </c>
      <c r="C172" s="126" t="s">
        <v>48</v>
      </c>
      <c r="D172" s="129">
        <v>1251.08</v>
      </c>
      <c r="E172" s="23" t="str">
        <f>IFERROR(VLOOKUP(B172,SETEMBRO!B:C,2,0),"")</f>
        <v>HERON VILAR DE ANDRADE</v>
      </c>
    </row>
    <row r="173" spans="1:5">
      <c r="A173" s="133">
        <v>1</v>
      </c>
      <c r="B173" s="133">
        <v>3178</v>
      </c>
      <c r="C173" s="126" t="s">
        <v>333</v>
      </c>
      <c r="D173" s="129">
        <v>2551.65</v>
      </c>
      <c r="E173" s="23" t="str">
        <f>IFERROR(VLOOKUP(B173,SETEMBRO!B:C,2,0),"")</f>
        <v>HOSANA SUELEM S DE MIRANDA</v>
      </c>
    </row>
    <row r="174" spans="1:5">
      <c r="A174" s="133">
        <v>1</v>
      </c>
      <c r="B174" s="133">
        <v>3407</v>
      </c>
      <c r="C174" s="126" t="s">
        <v>634</v>
      </c>
      <c r="D174" s="129">
        <v>2829.56</v>
      </c>
      <c r="E174" s="23" t="str">
        <f>IFERROR(VLOOKUP(B174,SETEMBRO!B:C,2,0),"")</f>
        <v>HUGO JOSE BARBOSA DE SIQUEIRA</v>
      </c>
    </row>
    <row r="175" spans="1:5">
      <c r="A175" s="133">
        <v>1</v>
      </c>
      <c r="B175" s="133">
        <v>3338</v>
      </c>
      <c r="C175" s="126" t="s">
        <v>371</v>
      </c>
      <c r="D175" s="129">
        <v>1664.34</v>
      </c>
      <c r="E175" s="23" t="str">
        <f>IFERROR(VLOOKUP(B175,SETEMBRO!B:C,2,0),"")</f>
        <v>IAN THIAGO DE LIMA BARBOSA</v>
      </c>
    </row>
    <row r="176" spans="1:5">
      <c r="A176" s="133">
        <v>1</v>
      </c>
      <c r="B176" s="133">
        <v>2038</v>
      </c>
      <c r="C176" s="126" t="s">
        <v>89</v>
      </c>
      <c r="D176" s="129">
        <v>1137.73</v>
      </c>
      <c r="E176" s="23" t="str">
        <f>IFERROR(VLOOKUP(B176,SETEMBRO!B:C,2,0),"")</f>
        <v>IRONILDA FERREIRA DA SILVA</v>
      </c>
    </row>
    <row r="177" spans="1:5">
      <c r="A177" s="133">
        <v>1</v>
      </c>
      <c r="B177" s="133">
        <v>3403</v>
      </c>
      <c r="C177" s="126" t="s">
        <v>625</v>
      </c>
      <c r="D177" s="129">
        <v>1497.91</v>
      </c>
      <c r="E177" s="23" t="str">
        <f>IFERROR(VLOOKUP(B177,SETEMBRO!B:C,2,0),"")</f>
        <v>ITAMAR MARIA SILVA DE MELO</v>
      </c>
    </row>
    <row r="178" spans="1:5">
      <c r="A178" s="133">
        <v>1</v>
      </c>
      <c r="B178" s="133">
        <v>3379</v>
      </c>
      <c r="C178" s="126" t="s">
        <v>525</v>
      </c>
      <c r="D178" s="129">
        <v>1664.34</v>
      </c>
      <c r="E178" s="23" t="str">
        <f>IFERROR(VLOOKUP(B178,SETEMBRO!B:C,2,0),"")</f>
        <v>ITAMAR XAVIER DE SA</v>
      </c>
    </row>
    <row r="179" spans="1:5">
      <c r="A179" s="133">
        <v>1</v>
      </c>
      <c r="B179" s="133">
        <v>3004</v>
      </c>
      <c r="C179" s="126" t="s">
        <v>283</v>
      </c>
      <c r="D179" s="129">
        <v>1293.68</v>
      </c>
      <c r="E179" s="23" t="str">
        <f>IFERROR(VLOOKUP(B179,SETEMBRO!B:C,2,0),"")</f>
        <v>ITHALO IGOR DANTAS E SILVA</v>
      </c>
    </row>
    <row r="180" spans="1:5">
      <c r="A180" s="133">
        <v>1</v>
      </c>
      <c r="B180" s="133">
        <v>2661</v>
      </c>
      <c r="C180" s="126" t="s">
        <v>185</v>
      </c>
      <c r="D180" s="129">
        <v>481.51</v>
      </c>
      <c r="E180" s="23" t="str">
        <f>IFERROR(VLOOKUP(B180,SETEMBRO!B:C,2,0),"")</f>
        <v>IVALDA XAVIER DE CARVALHO</v>
      </c>
    </row>
    <row r="181" spans="1:5">
      <c r="A181" s="133">
        <v>1</v>
      </c>
      <c r="B181" s="133">
        <v>1596</v>
      </c>
      <c r="C181" s="126" t="s">
        <v>55</v>
      </c>
      <c r="D181" s="129">
        <v>784.35</v>
      </c>
      <c r="E181" s="23" t="str">
        <f>IFERROR(VLOOKUP(B181,SETEMBRO!B:C,2,0),"")</f>
        <v>IVANE FRANCISCO DE AZEVEDO</v>
      </c>
    </row>
    <row r="182" spans="1:5">
      <c r="A182" s="133">
        <v>1</v>
      </c>
      <c r="B182" s="133">
        <v>1229</v>
      </c>
      <c r="C182" s="126" t="s">
        <v>27</v>
      </c>
      <c r="D182" s="129">
        <v>1216.79</v>
      </c>
      <c r="E182" s="23" t="str">
        <f>IFERROR(VLOOKUP(B182,SETEMBRO!B:C,2,0),"")</f>
        <v>IVANETE RODRIGUES DOS SANTOS</v>
      </c>
    </row>
    <row r="183" spans="1:5">
      <c r="A183" s="133">
        <v>1</v>
      </c>
      <c r="B183" s="133">
        <v>1909</v>
      </c>
      <c r="C183" s="126" t="s">
        <v>75</v>
      </c>
      <c r="D183" s="129">
        <v>953.39</v>
      </c>
      <c r="E183" s="23" t="str">
        <f>IFERROR(VLOOKUP(B183,SETEMBRO!B:C,2,0),"")</f>
        <v>IVANILDO BATISTA DA SILVA</v>
      </c>
    </row>
    <row r="184" spans="1:5">
      <c r="A184" s="133">
        <v>1</v>
      </c>
      <c r="B184" s="133">
        <v>1330</v>
      </c>
      <c r="C184" s="126" t="s">
        <v>33</v>
      </c>
      <c r="D184" s="129">
        <v>1051.1099999999999</v>
      </c>
      <c r="E184" s="23" t="str">
        <f>IFERROR(VLOOKUP(B184,SETEMBRO!B:C,2,0),"")</f>
        <v>IVANISE MARIA DA LUZ SANTOS</v>
      </c>
    </row>
    <row r="185" spans="1:5">
      <c r="A185" s="133">
        <v>1</v>
      </c>
      <c r="B185" s="133">
        <v>2672</v>
      </c>
      <c r="C185" s="126" t="s">
        <v>191</v>
      </c>
      <c r="D185" s="129">
        <v>481.52</v>
      </c>
      <c r="E185" s="23" t="str">
        <f>IFERROR(VLOOKUP(B185,SETEMBRO!B:C,2,0),"")</f>
        <v>IVANISE VIANA ALBUQUERQUE</v>
      </c>
    </row>
    <row r="186" spans="1:5">
      <c r="A186" s="133">
        <v>1</v>
      </c>
      <c r="B186" s="133">
        <v>2506</v>
      </c>
      <c r="C186" s="126" t="s">
        <v>161</v>
      </c>
      <c r="D186" s="129">
        <v>499.3</v>
      </c>
      <c r="E186" s="23" t="str">
        <f>IFERROR(VLOOKUP(B186,SETEMBRO!B:C,2,0),"")</f>
        <v>IVETE ANTONIETA B  DE CARVALHO</v>
      </c>
    </row>
    <row r="187" spans="1:5">
      <c r="A187" s="133">
        <v>1</v>
      </c>
      <c r="B187" s="133">
        <v>3085</v>
      </c>
      <c r="C187" s="126" t="s">
        <v>307</v>
      </c>
      <c r="D187" s="129">
        <v>1346.65</v>
      </c>
      <c r="E187" s="23" t="str">
        <f>IFERROR(VLOOKUP(B187,SETEMBRO!B:C,2,0),"")</f>
        <v>IVO LOURENCO DA SILVA</v>
      </c>
    </row>
    <row r="188" spans="1:5">
      <c r="A188" s="133">
        <v>1</v>
      </c>
      <c r="B188" s="133">
        <v>788</v>
      </c>
      <c r="C188" s="126" t="s">
        <v>8</v>
      </c>
      <c r="D188" s="129">
        <v>1036.01</v>
      </c>
      <c r="E188" s="23" t="str">
        <f>IFERROR(VLOOKUP(B188,SETEMBRO!B:C,2,0),"")</f>
        <v>IVONEIDE FRANCISCA S ALMEIDA</v>
      </c>
    </row>
    <row r="189" spans="1:5">
      <c r="A189" s="133">
        <v>1</v>
      </c>
      <c r="B189" s="133">
        <v>2768</v>
      </c>
      <c r="C189" s="126" t="s">
        <v>209</v>
      </c>
      <c r="D189" s="129">
        <v>505.6</v>
      </c>
      <c r="E189" s="23" t="str">
        <f>IFERROR(VLOOKUP(B189,SETEMBRO!B:C,2,0),"")</f>
        <v>IZABEL LUIZA SOARES DE SOUZA</v>
      </c>
    </row>
    <row r="190" spans="1:5">
      <c r="A190" s="133">
        <v>1</v>
      </c>
      <c r="B190" s="133">
        <v>2280</v>
      </c>
      <c r="C190" s="126" t="s">
        <v>125</v>
      </c>
      <c r="D190" s="129">
        <v>1081.82</v>
      </c>
      <c r="E190" s="23" t="str">
        <f>IFERROR(VLOOKUP(B190,SETEMBRO!B:C,2,0),"")</f>
        <v>JACQUELINE CESAR DE GUSMAO</v>
      </c>
    </row>
    <row r="191" spans="1:5">
      <c r="A191" s="133">
        <v>1</v>
      </c>
      <c r="B191" s="133">
        <v>3037</v>
      </c>
      <c r="C191" s="126" t="s">
        <v>293</v>
      </c>
      <c r="D191" s="129">
        <v>397.62</v>
      </c>
      <c r="E191" s="23" t="str">
        <f>IFERROR(VLOOKUP(B191,SETEMBRO!B:C,2,0),"")</f>
        <v>JADON JORGE OLIVEIRA DA SILVA</v>
      </c>
    </row>
    <row r="192" spans="1:5">
      <c r="A192" s="133">
        <v>1</v>
      </c>
      <c r="B192" s="133">
        <v>2126</v>
      </c>
      <c r="C192" s="126" t="s">
        <v>104</v>
      </c>
      <c r="D192" s="129">
        <v>618.29999999999995</v>
      </c>
      <c r="E192" s="23" t="str">
        <f>IFERROR(VLOOKUP(B192,SETEMBRO!B:C,2,0),"")</f>
        <v>JAFFE JOSE LIMA XAVIER</v>
      </c>
    </row>
    <row r="193" spans="1:5">
      <c r="A193" s="133">
        <v>1</v>
      </c>
      <c r="B193" s="133">
        <v>2850</v>
      </c>
      <c r="C193" s="126" t="s">
        <v>233</v>
      </c>
      <c r="D193" s="129">
        <v>367.02</v>
      </c>
      <c r="E193" s="23" t="str">
        <f>IFERROR(VLOOKUP(B193,SETEMBRO!B:C,2,0),"")</f>
        <v>JAMERSON A  RAFAEL DE LIMA</v>
      </c>
    </row>
    <row r="194" spans="1:5">
      <c r="A194" s="133">
        <v>1</v>
      </c>
      <c r="B194" s="133">
        <v>2833</v>
      </c>
      <c r="C194" s="126" t="s">
        <v>228</v>
      </c>
      <c r="D194" s="129">
        <v>972.25</v>
      </c>
      <c r="E194" s="23" t="str">
        <f>IFERROR(VLOOKUP(B194,SETEMBRO!B:C,2,0),"")</f>
        <v>JAMESSON AMANCIO DA ROCHA</v>
      </c>
    </row>
    <row r="195" spans="1:5">
      <c r="A195" s="133">
        <v>59</v>
      </c>
      <c r="B195" s="133">
        <v>2604</v>
      </c>
      <c r="C195" s="126" t="s">
        <v>460</v>
      </c>
      <c r="D195" s="129">
        <v>1573.17</v>
      </c>
      <c r="E195" s="23" t="str">
        <f>IFERROR(VLOOKUP(B195,SETEMBRO!B:C,2,0),"")</f>
        <v>JAMINE K  G  DA ROCHA MARTINS</v>
      </c>
    </row>
    <row r="196" spans="1:5">
      <c r="A196" s="133">
        <v>25</v>
      </c>
      <c r="B196" s="133">
        <v>2878</v>
      </c>
      <c r="C196" s="126" t="s">
        <v>429</v>
      </c>
      <c r="D196" s="129">
        <v>678.3</v>
      </c>
      <c r="E196" s="23" t="str">
        <f>IFERROR(VLOOKUP(B196,SETEMBRO!B:C,2,0),"")</f>
        <v>JAMSON ALESSANDRO DA SILVA</v>
      </c>
    </row>
    <row r="197" spans="1:5">
      <c r="A197" s="133">
        <v>1</v>
      </c>
      <c r="B197" s="133">
        <v>1650</v>
      </c>
      <c r="C197" s="126" t="s">
        <v>59</v>
      </c>
      <c r="D197" s="129">
        <v>284.69</v>
      </c>
      <c r="E197" s="23" t="str">
        <f>IFERROR(VLOOKUP(B197,SETEMBRO!B:C,2,0),"")</f>
        <v>JANETE MARIA DA SILVA</v>
      </c>
    </row>
    <row r="198" spans="1:5">
      <c r="A198" s="133">
        <v>39</v>
      </c>
      <c r="B198" s="133">
        <v>2523</v>
      </c>
      <c r="C198" s="126" t="s">
        <v>440</v>
      </c>
      <c r="D198" s="129">
        <v>678.3</v>
      </c>
      <c r="E198" s="23" t="str">
        <f>IFERROR(VLOOKUP(B198,SETEMBRO!B:C,2,0),"")</f>
        <v>JANISSON COELHO DE VASCONCELOS</v>
      </c>
    </row>
    <row r="199" spans="1:5">
      <c r="A199" s="133">
        <v>1</v>
      </c>
      <c r="B199" s="133">
        <v>2586</v>
      </c>
      <c r="C199" s="126" t="s">
        <v>404</v>
      </c>
      <c r="D199" s="129">
        <v>891.59</v>
      </c>
      <c r="E199" s="23" t="str">
        <f>IFERROR(VLOOKUP(B199,SETEMBRO!B:C,2,0),"")</f>
        <v>JAQUELINE P F DE OLIVEIRA</v>
      </c>
    </row>
    <row r="200" spans="1:5">
      <c r="A200" s="133">
        <v>1</v>
      </c>
      <c r="B200" s="133">
        <v>2526</v>
      </c>
      <c r="C200" s="126" t="s">
        <v>166</v>
      </c>
      <c r="D200" s="129">
        <v>757.69</v>
      </c>
      <c r="E200" s="23" t="str">
        <f>IFERROR(VLOOKUP(B200,SETEMBRO!B:C,2,0),"")</f>
        <v>JARBAS FERREIRA DE LIMA JUNIOR</v>
      </c>
    </row>
    <row r="201" spans="1:5">
      <c r="A201" s="133">
        <v>1</v>
      </c>
      <c r="B201" s="133">
        <v>3344</v>
      </c>
      <c r="C201" s="126" t="s">
        <v>376</v>
      </c>
      <c r="D201" s="129">
        <v>436.75</v>
      </c>
      <c r="E201" s="23" t="str">
        <f>IFERROR(VLOOKUP(B201,SETEMBRO!B:C,2,0),"")</f>
        <v>JEANE DE ALMEIDA C REVOREDO</v>
      </c>
    </row>
    <row r="202" spans="1:5">
      <c r="A202" s="133">
        <v>1</v>
      </c>
      <c r="B202" s="133">
        <v>2785</v>
      </c>
      <c r="C202" s="126" t="s">
        <v>216</v>
      </c>
      <c r="D202" s="129">
        <v>458.59</v>
      </c>
      <c r="E202" s="23" t="str">
        <f>IFERROR(VLOOKUP(B202,SETEMBRO!B:C,2,0),"")</f>
        <v>JEANNE D ARC PEDROSA PESSOA</v>
      </c>
    </row>
    <row r="203" spans="1:5">
      <c r="A203" s="133">
        <v>1</v>
      </c>
      <c r="B203" s="133">
        <v>2682</v>
      </c>
      <c r="C203" s="126" t="s">
        <v>193</v>
      </c>
      <c r="D203" s="129">
        <v>269.99</v>
      </c>
      <c r="E203" s="23" t="str">
        <f>IFERROR(VLOOKUP(B203,SETEMBRO!B:C,2,0),"")</f>
        <v>JENARIO LUCENA DA SILVA</v>
      </c>
    </row>
    <row r="204" spans="1:5">
      <c r="A204" s="133">
        <v>1</v>
      </c>
      <c r="B204" s="133">
        <v>3256</v>
      </c>
      <c r="C204" s="126" t="s">
        <v>354</v>
      </c>
      <c r="D204" s="129">
        <v>1664.34</v>
      </c>
      <c r="E204" s="23" t="str">
        <f>IFERROR(VLOOKUP(B204,SETEMBRO!B:C,2,0),"")</f>
        <v>JOAO ALFREDO SOARES DE AVELLAR</v>
      </c>
    </row>
    <row r="205" spans="1:5">
      <c r="A205" s="133">
        <v>1</v>
      </c>
      <c r="B205" s="133">
        <v>1641</v>
      </c>
      <c r="C205" s="126" t="s">
        <v>58</v>
      </c>
      <c r="D205" s="129">
        <v>711.43</v>
      </c>
      <c r="E205" s="23" t="str">
        <f>IFERROR(VLOOKUP(B205,SETEMBRO!B:C,2,0),"")</f>
        <v>JOAO FELICIANO ALVES</v>
      </c>
    </row>
    <row r="206" spans="1:5">
      <c r="A206" s="133">
        <v>1</v>
      </c>
      <c r="B206" s="133">
        <v>2043</v>
      </c>
      <c r="C206" s="126" t="s">
        <v>90</v>
      </c>
      <c r="D206" s="129">
        <v>953.39</v>
      </c>
      <c r="E206" s="23" t="str">
        <f>IFERROR(VLOOKUP(B206,SETEMBRO!B:C,2,0),"")</f>
        <v>JOAO LUIZ BRAGA DE PONTES</v>
      </c>
    </row>
    <row r="207" spans="1:5">
      <c r="A207" s="133">
        <v>1</v>
      </c>
      <c r="B207" s="133">
        <v>3139</v>
      </c>
      <c r="C207" s="126" t="s">
        <v>316</v>
      </c>
      <c r="D207" s="129">
        <v>582.83000000000004</v>
      </c>
      <c r="E207" s="23" t="str">
        <f>IFERROR(VLOOKUP(B207,SETEMBRO!B:C,2,0),"")</f>
        <v>JOAO ROBERTO  MACHADO ARAUJO</v>
      </c>
    </row>
    <row r="208" spans="1:5">
      <c r="A208" s="133">
        <v>1</v>
      </c>
      <c r="B208" s="133">
        <v>2063</v>
      </c>
      <c r="C208" s="126" t="s">
        <v>92</v>
      </c>
      <c r="D208" s="129">
        <v>4613.49</v>
      </c>
      <c r="E208" s="23" t="str">
        <f>IFERROR(VLOOKUP(B208,SETEMBRO!B:C,2,0),"")</f>
        <v>JOAQUIM PEDRO CARNEIRO C NETO</v>
      </c>
    </row>
    <row r="209" spans="1:5">
      <c r="A209" s="133">
        <v>1</v>
      </c>
      <c r="B209" s="133">
        <v>2907</v>
      </c>
      <c r="C209" s="126" t="s">
        <v>252</v>
      </c>
      <c r="D209" s="129">
        <v>611.99</v>
      </c>
      <c r="E209" s="23" t="str">
        <f>IFERROR(VLOOKUP(B209,SETEMBRO!B:C,2,0),"")</f>
        <v>JOELINE LIMA DO NASCIMENTO</v>
      </c>
    </row>
    <row r="210" spans="1:5">
      <c r="A210" s="133">
        <v>1</v>
      </c>
      <c r="B210" s="133">
        <v>2894</v>
      </c>
      <c r="C210" s="126" t="s">
        <v>250</v>
      </c>
      <c r="D210" s="129">
        <v>229.29</v>
      </c>
      <c r="E210" s="23" t="str">
        <f>IFERROR(VLOOKUP(B210,SETEMBRO!B:C,2,0),"")</f>
        <v>JOELNA DINIZ PEREIRA DE SOUSA</v>
      </c>
    </row>
    <row r="211" spans="1:5">
      <c r="A211" s="133">
        <v>51</v>
      </c>
      <c r="B211" s="133">
        <v>2720</v>
      </c>
      <c r="C211" s="126" t="s">
        <v>437</v>
      </c>
      <c r="D211" s="129">
        <v>611.99</v>
      </c>
      <c r="E211" s="23" t="str">
        <f>IFERROR(VLOOKUP(B211,SETEMBRO!B:C,2,0),"")</f>
        <v>JONATAS BERNARDINO R  DA SILVA</v>
      </c>
    </row>
    <row r="212" spans="1:5">
      <c r="A212" s="133">
        <v>1</v>
      </c>
      <c r="B212" s="133">
        <v>1333</v>
      </c>
      <c r="C212" s="126" t="s">
        <v>34</v>
      </c>
      <c r="D212" s="129">
        <v>1158.8499999999999</v>
      </c>
      <c r="E212" s="23" t="str">
        <f>IFERROR(VLOOKUP(B212,SETEMBRO!B:C,2,0),"")</f>
        <v>JORGE CUNHA OLIVEIRA</v>
      </c>
    </row>
    <row r="213" spans="1:5">
      <c r="A213" s="133">
        <v>1</v>
      </c>
      <c r="B213" s="133">
        <v>2128</v>
      </c>
      <c r="C213" s="126" t="s">
        <v>105</v>
      </c>
      <c r="D213" s="129">
        <v>2886.22</v>
      </c>
      <c r="E213" s="23" t="str">
        <f>IFERROR(VLOOKUP(B213,SETEMBRO!B:C,2,0),"")</f>
        <v>JORGE DA SILVA LIMA</v>
      </c>
    </row>
    <row r="214" spans="1:5">
      <c r="A214" s="133">
        <v>1</v>
      </c>
      <c r="B214" s="133">
        <v>2508</v>
      </c>
      <c r="C214" s="126" t="s">
        <v>163</v>
      </c>
      <c r="D214" s="129">
        <v>1081.82</v>
      </c>
      <c r="E214" s="23" t="str">
        <f>IFERROR(VLOOKUP(B214,SETEMBRO!B:C,2,0),"")</f>
        <v>JOSE ALEXANDRE DE BARROS ALVES</v>
      </c>
    </row>
    <row r="215" spans="1:5">
      <c r="A215" s="133">
        <v>10</v>
      </c>
      <c r="B215" s="133">
        <v>2124</v>
      </c>
      <c r="C215" s="126" t="s">
        <v>406</v>
      </c>
      <c r="D215" s="129">
        <v>1239.4000000000001</v>
      </c>
      <c r="E215" s="23" t="str">
        <f>IFERROR(VLOOKUP(B215,SETEMBRO!B:C,2,0),"")</f>
        <v>JOSE ALVES FIGUEIREDO FILHO</v>
      </c>
    </row>
    <row r="216" spans="1:5">
      <c r="A216" s="133">
        <v>1</v>
      </c>
      <c r="B216" s="133">
        <v>863</v>
      </c>
      <c r="C216" s="126" t="s">
        <v>10</v>
      </c>
      <c r="D216" s="129">
        <v>784.35</v>
      </c>
      <c r="E216" s="23" t="str">
        <f>IFERROR(VLOOKUP(B216,SETEMBRO!B:C,2,0),"")</f>
        <v>JOSE AMARO DOS SANTOS</v>
      </c>
    </row>
    <row r="217" spans="1:5">
      <c r="A217" s="133">
        <v>1</v>
      </c>
      <c r="B217" s="133">
        <v>2930</v>
      </c>
      <c r="C217" s="126" t="s">
        <v>265</v>
      </c>
      <c r="D217" s="129">
        <v>505.61</v>
      </c>
      <c r="E217" s="23" t="str">
        <f>IFERROR(VLOOKUP(B217,SETEMBRO!B:C,2,0),"")</f>
        <v>JOSE AURICELIO C DE ARAUJO</v>
      </c>
    </row>
    <row r="218" spans="1:5">
      <c r="A218" s="133">
        <v>1</v>
      </c>
      <c r="B218" s="133">
        <v>1363</v>
      </c>
      <c r="C218" s="126" t="s">
        <v>36</v>
      </c>
      <c r="D218" s="129">
        <v>1551.89</v>
      </c>
      <c r="E218" s="23" t="str">
        <f>IFERROR(VLOOKUP(B218,SETEMBRO!B:C,2,0),"")</f>
        <v>JOSE CARLOS FERREIRA DE ARRUDA</v>
      </c>
    </row>
    <row r="219" spans="1:5">
      <c r="A219" s="133">
        <v>1</v>
      </c>
      <c r="B219" s="133">
        <v>1221</v>
      </c>
      <c r="C219" s="126" t="s">
        <v>26</v>
      </c>
      <c r="D219" s="129">
        <v>2950.48</v>
      </c>
      <c r="E219" s="23" t="str">
        <f>IFERROR(VLOOKUP(B219,SETEMBRO!B:C,2,0),"")</f>
        <v>JOSE CARLOS TENORIO DE MELO</v>
      </c>
    </row>
    <row r="220" spans="1:5">
      <c r="A220" s="133">
        <v>51</v>
      </c>
      <c r="B220" s="133">
        <v>1726</v>
      </c>
      <c r="C220" s="126" t="s">
        <v>451</v>
      </c>
      <c r="D220" s="129">
        <v>1239.4000000000001</v>
      </c>
      <c r="E220" s="23" t="str">
        <f>IFERROR(VLOOKUP(B220,SETEMBRO!B:C,2,0),"")</f>
        <v>JOSE CARLOS VIEIRA</v>
      </c>
    </row>
    <row r="221" spans="1:5">
      <c r="A221" s="133">
        <v>1</v>
      </c>
      <c r="B221" s="133">
        <v>2052</v>
      </c>
      <c r="C221" s="126" t="s">
        <v>91</v>
      </c>
      <c r="D221" s="129">
        <v>1103.6600000000001</v>
      </c>
      <c r="E221" s="23" t="str">
        <f>IFERROR(VLOOKUP(B221,SETEMBRO!B:C,2,0),"")</f>
        <v>JOSE FERNANDO PEREIRA DA COSTA</v>
      </c>
    </row>
    <row r="222" spans="1:5">
      <c r="A222" s="133">
        <v>1</v>
      </c>
      <c r="B222" s="133">
        <v>1429</v>
      </c>
      <c r="C222" s="126" t="s">
        <v>42</v>
      </c>
      <c r="D222" s="129">
        <v>1509.28</v>
      </c>
      <c r="E222" s="23" t="str">
        <f>IFERROR(VLOOKUP(B222,SETEMBRO!B:C,2,0),"")</f>
        <v>JOSE HENRIQUE DA PAZ</v>
      </c>
    </row>
    <row r="223" spans="1:5">
      <c r="A223" s="133">
        <v>1</v>
      </c>
      <c r="B223" s="133">
        <v>3333</v>
      </c>
      <c r="C223" s="126" t="s">
        <v>369</v>
      </c>
      <c r="D223" s="129">
        <v>436.75</v>
      </c>
      <c r="E223" s="23" t="str">
        <f>IFERROR(VLOOKUP(B223,SETEMBRO!B:C,2,0),"")</f>
        <v>JOSE HIGO MARQUES RENER</v>
      </c>
    </row>
    <row r="224" spans="1:5">
      <c r="A224" s="133">
        <v>1</v>
      </c>
      <c r="B224" s="133">
        <v>1809</v>
      </c>
      <c r="C224" s="126" t="s">
        <v>69</v>
      </c>
      <c r="D224" s="129">
        <v>996.86</v>
      </c>
      <c r="E224" s="23" t="str">
        <f>IFERROR(VLOOKUP(B224,SETEMBRO!B:C,2,0),"")</f>
        <v>JOSE IRANILDO DE ANDRADE SILVA</v>
      </c>
    </row>
    <row r="225" spans="1:5">
      <c r="A225" s="133">
        <v>1</v>
      </c>
      <c r="B225" s="133">
        <v>1549</v>
      </c>
      <c r="C225" s="126" t="s">
        <v>49</v>
      </c>
      <c r="D225" s="129">
        <v>1211.7</v>
      </c>
      <c r="E225" s="23" t="str">
        <f>IFERROR(VLOOKUP(B225,SETEMBRO!B:C,2,0),"")</f>
        <v>JOSE JOAQUIM DA SILVA FILHO</v>
      </c>
    </row>
    <row r="226" spans="1:5">
      <c r="A226" s="133">
        <v>1</v>
      </c>
      <c r="B226" s="133">
        <v>1672</v>
      </c>
      <c r="C226" s="126" t="s">
        <v>62</v>
      </c>
      <c r="D226" s="129">
        <v>711.43</v>
      </c>
      <c r="E226" s="23" t="str">
        <f>IFERROR(VLOOKUP(B226,SETEMBRO!B:C,2,0),"")</f>
        <v>JOSE KENNEDY DA SILVA</v>
      </c>
    </row>
    <row r="227" spans="1:5">
      <c r="A227" s="133">
        <v>1</v>
      </c>
      <c r="B227" s="133">
        <v>2101</v>
      </c>
      <c r="C227" s="126" t="s">
        <v>98</v>
      </c>
      <c r="D227" s="129">
        <v>953.39</v>
      </c>
      <c r="E227" s="23" t="str">
        <f>IFERROR(VLOOKUP(B227,SETEMBRO!B:C,2,0),"")</f>
        <v>JOSE LUCIANO CANDIDO DA SILVA</v>
      </c>
    </row>
    <row r="228" spans="1:5">
      <c r="A228" s="133">
        <v>1</v>
      </c>
      <c r="B228" s="133">
        <v>2122</v>
      </c>
      <c r="C228" s="126" t="s">
        <v>102</v>
      </c>
      <c r="D228" s="129">
        <v>674.71</v>
      </c>
      <c r="E228" s="23" t="str">
        <f>IFERROR(VLOOKUP(B228,SETEMBRO!B:C,2,0),"")</f>
        <v>JOSE MARIO MACHADO G  LINS</v>
      </c>
    </row>
    <row r="229" spans="1:5">
      <c r="A229" s="133">
        <v>1</v>
      </c>
      <c r="B229" s="133">
        <v>2588</v>
      </c>
      <c r="C229" s="126" t="s">
        <v>177</v>
      </c>
      <c r="D229" s="129">
        <v>1398.39</v>
      </c>
      <c r="E229" s="23" t="str">
        <f>IFERROR(VLOOKUP(B229,SETEMBRO!B:C,2,0),"")</f>
        <v>JOSE NEVES DA SILVA JUNIOR</v>
      </c>
    </row>
    <row r="230" spans="1:5">
      <c r="A230" s="133">
        <v>1</v>
      </c>
      <c r="B230" s="133">
        <v>3289</v>
      </c>
      <c r="C230" s="126" t="s">
        <v>358</v>
      </c>
      <c r="D230" s="129">
        <v>7133.57</v>
      </c>
      <c r="E230" s="23" t="str">
        <f>IFERROR(VLOOKUP(B230,SETEMBRO!B:C,2,0),"")</f>
        <v>JOSE NIVALDO BRAYNER DE ARAUJO</v>
      </c>
    </row>
    <row r="231" spans="1:5">
      <c r="A231" s="133">
        <v>1</v>
      </c>
      <c r="B231" s="133">
        <v>2770</v>
      </c>
      <c r="C231" s="126" t="s">
        <v>210</v>
      </c>
      <c r="D231" s="129">
        <v>415.95</v>
      </c>
      <c r="E231" s="23" t="str">
        <f>IFERROR(VLOOKUP(B231,SETEMBRO!B:C,2,0),"")</f>
        <v>JOSE PIMENTEL SILVA</v>
      </c>
    </row>
    <row r="232" spans="1:5">
      <c r="A232" s="133">
        <v>1</v>
      </c>
      <c r="B232" s="133">
        <v>3366</v>
      </c>
      <c r="C232" s="126" t="s">
        <v>392</v>
      </c>
      <c r="D232" s="129">
        <v>2829.56</v>
      </c>
      <c r="E232" s="23" t="str">
        <f>IFERROR(VLOOKUP(B232,SETEMBRO!B:C,2,0),"")</f>
        <v>JOSE RICARDO OLIVEIRA CHAGAS</v>
      </c>
    </row>
    <row r="233" spans="1:5">
      <c r="A233" s="133">
        <v>1</v>
      </c>
      <c r="B233" s="133">
        <v>3341</v>
      </c>
      <c r="C233" s="126" t="s">
        <v>374</v>
      </c>
      <c r="D233" s="129">
        <v>1497.91</v>
      </c>
      <c r="E233" s="23" t="str">
        <f>IFERROR(VLOOKUP(B233,SETEMBRO!B:C,2,0),"")</f>
        <v>JOSE VICTOR M A BARBOSA</v>
      </c>
    </row>
    <row r="234" spans="1:5">
      <c r="A234" s="133">
        <v>1</v>
      </c>
      <c r="B234" s="133">
        <v>2910</v>
      </c>
      <c r="C234" s="126" t="s">
        <v>254</v>
      </c>
      <c r="D234" s="129">
        <v>1921.99</v>
      </c>
      <c r="E234" s="23" t="str">
        <f>IFERROR(VLOOKUP(B234,SETEMBRO!B:C,2,0),"")</f>
        <v>JOSE VITAL DUARTE JUNIOR</v>
      </c>
    </row>
    <row r="235" spans="1:5">
      <c r="A235" s="133">
        <v>1</v>
      </c>
      <c r="B235" s="133">
        <v>3322</v>
      </c>
      <c r="C235" s="126" t="s">
        <v>364</v>
      </c>
      <c r="D235" s="129">
        <v>582.84</v>
      </c>
      <c r="E235" s="23" t="str">
        <f>IFERROR(VLOOKUP(B235,SETEMBRO!B:C,2,0),"")</f>
        <v>JOSEFINA DA SILVA RODRIGUES</v>
      </c>
    </row>
    <row r="236" spans="1:5">
      <c r="A236" s="133">
        <v>1</v>
      </c>
      <c r="B236" s="133">
        <v>2539</v>
      </c>
      <c r="C236" s="126" t="s">
        <v>169</v>
      </c>
      <c r="D236" s="129">
        <v>395.94</v>
      </c>
      <c r="E236" s="23" t="str">
        <f>IFERROR(VLOOKUP(B236,SETEMBRO!B:C,2,0),"")</f>
        <v>JOSENILDA BEZERRA DA SILVA</v>
      </c>
    </row>
    <row r="237" spans="1:5">
      <c r="A237" s="133">
        <v>1</v>
      </c>
      <c r="B237" s="133">
        <v>2512</v>
      </c>
      <c r="C237" s="126" t="s">
        <v>431</v>
      </c>
      <c r="D237" s="129">
        <v>1573.17</v>
      </c>
      <c r="E237" s="23" t="str">
        <f>IFERROR(VLOOKUP(B237,SETEMBRO!B:C,2,0),"")</f>
        <v>JOSENILDO JOSE TORRES</v>
      </c>
    </row>
    <row r="238" spans="1:5">
      <c r="A238" s="133">
        <v>1</v>
      </c>
      <c r="B238" s="133">
        <v>2931</v>
      </c>
      <c r="C238" s="126" t="s">
        <v>266</v>
      </c>
      <c r="D238" s="129">
        <v>738.19</v>
      </c>
      <c r="E238" s="23" t="str">
        <f>IFERROR(VLOOKUP(B238,SETEMBRO!B:C,2,0),"")</f>
        <v>JOSILENE FARIAS DOS SANTOS ALM</v>
      </c>
    </row>
    <row r="239" spans="1:5">
      <c r="A239" s="133">
        <v>1</v>
      </c>
      <c r="B239" s="133">
        <v>2791</v>
      </c>
      <c r="C239" s="126" t="s">
        <v>219</v>
      </c>
      <c r="D239" s="129">
        <v>2551.65</v>
      </c>
      <c r="E239" s="23" t="str">
        <f>IFERROR(VLOOKUP(B239,SETEMBRO!B:C,2,0),"")</f>
        <v>JOSIMAR SILVA</v>
      </c>
    </row>
    <row r="240" spans="1:5">
      <c r="A240" s="133">
        <v>1</v>
      </c>
      <c r="B240" s="133">
        <v>2705</v>
      </c>
      <c r="C240" s="126" t="s">
        <v>436</v>
      </c>
      <c r="D240" s="129">
        <v>611.98</v>
      </c>
      <c r="E240" s="23" t="str">
        <f>IFERROR(VLOOKUP(B240,SETEMBRO!B:C,2,0),"")</f>
        <v>JOSINALDO OLIVEIRA DE ANDRADE</v>
      </c>
    </row>
    <row r="241" spans="1:5">
      <c r="A241" s="133">
        <v>1</v>
      </c>
      <c r="B241" s="133">
        <v>2514</v>
      </c>
      <c r="C241" s="126" t="s">
        <v>165</v>
      </c>
      <c r="D241" s="129">
        <v>891.6</v>
      </c>
      <c r="E241" s="23" t="str">
        <f>IFERROR(VLOOKUP(B241,SETEMBRO!B:C,2,0),"")</f>
        <v>JULIANA CAVALCANTI DE SOUSA</v>
      </c>
    </row>
    <row r="242" spans="1:5">
      <c r="A242" s="133">
        <v>1</v>
      </c>
      <c r="B242" s="133">
        <v>2849</v>
      </c>
      <c r="C242" s="126" t="s">
        <v>232</v>
      </c>
      <c r="D242" s="129">
        <v>415.95</v>
      </c>
      <c r="E242" s="23" t="str">
        <f>IFERROR(VLOOKUP(B242,SETEMBRO!B:C,2,0),"")</f>
        <v>JULIANA CESAR MARTINS DE LIMA</v>
      </c>
    </row>
    <row r="243" spans="1:5">
      <c r="A243" s="133">
        <v>1</v>
      </c>
      <c r="B243" s="133">
        <v>2797</v>
      </c>
      <c r="C243" s="126" t="s">
        <v>220</v>
      </c>
      <c r="D243" s="129">
        <v>452.42</v>
      </c>
      <c r="E243" s="23" t="str">
        <f>IFERROR(VLOOKUP(B243,SETEMBRO!B:C,2,0),"")</f>
        <v>JULIANA SILVA CEDRIM</v>
      </c>
    </row>
    <row r="244" spans="1:5">
      <c r="A244" s="133">
        <v>1</v>
      </c>
      <c r="B244" s="133">
        <v>2448</v>
      </c>
      <c r="C244" s="126" t="s">
        <v>150</v>
      </c>
      <c r="D244" s="129">
        <v>942.49</v>
      </c>
      <c r="E244" s="23" t="str">
        <f>IFERROR(VLOOKUP(B244,SETEMBRO!B:C,2,0),"")</f>
        <v>JULIO CESAR DA SILVA</v>
      </c>
    </row>
    <row r="245" spans="1:5">
      <c r="A245" s="133">
        <v>16</v>
      </c>
      <c r="B245" s="133">
        <v>2151</v>
      </c>
      <c r="C245" s="126" t="s">
        <v>118</v>
      </c>
      <c r="D245" s="129">
        <v>947.16</v>
      </c>
      <c r="E245" s="23" t="str">
        <f>IFERROR(VLOOKUP(B245,SETEMBRO!B:C,2,0),"")</f>
        <v>JUREMA MARIA BONGALHARDO</v>
      </c>
    </row>
    <row r="246" spans="1:5">
      <c r="A246" s="133">
        <v>1</v>
      </c>
      <c r="B246" s="133">
        <v>3348</v>
      </c>
      <c r="C246" s="126" t="s">
        <v>379</v>
      </c>
      <c r="D246" s="129">
        <v>436.75</v>
      </c>
      <c r="E246" s="23" t="str">
        <f>IFERROR(VLOOKUP(B246,SETEMBRO!B:C,2,0),"")</f>
        <v>KARLA FERREIRA DA SILVA</v>
      </c>
    </row>
    <row r="247" spans="1:5">
      <c r="A247" s="133">
        <v>1</v>
      </c>
      <c r="B247" s="133">
        <v>2634</v>
      </c>
      <c r="C247" s="126" t="s">
        <v>434</v>
      </c>
      <c r="D247" s="129">
        <v>611.98</v>
      </c>
      <c r="E247" s="23" t="str">
        <f>IFERROR(VLOOKUP(B247,SETEMBRO!B:C,2,0),"")</f>
        <v>KATHYWSKY MELO PINHEIRO</v>
      </c>
    </row>
    <row r="248" spans="1:5">
      <c r="A248" s="133">
        <v>1</v>
      </c>
      <c r="B248" s="133">
        <v>2671</v>
      </c>
      <c r="C248" s="126" t="s">
        <v>190</v>
      </c>
      <c r="D248" s="129">
        <v>505.6</v>
      </c>
      <c r="E248" s="23" t="str">
        <f>IFERROR(VLOOKUP(B248,SETEMBRO!B:C,2,0),"")</f>
        <v>KATIA ADRIANA F D SILVA SOARES</v>
      </c>
    </row>
    <row r="249" spans="1:5">
      <c r="A249" s="133">
        <v>1</v>
      </c>
      <c r="B249" s="133">
        <v>3317</v>
      </c>
      <c r="C249" s="126" t="s">
        <v>362</v>
      </c>
      <c r="D249" s="129">
        <v>582.84</v>
      </c>
      <c r="E249" s="23" t="str">
        <f>IFERROR(VLOOKUP(B249,SETEMBRO!B:C,2,0),"")</f>
        <v>KATIA CRISTINA B DA SILVA</v>
      </c>
    </row>
    <row r="250" spans="1:5">
      <c r="A250" s="133">
        <v>1</v>
      </c>
      <c r="B250" s="133">
        <v>2709</v>
      </c>
      <c r="C250" s="126" t="s">
        <v>199</v>
      </c>
      <c r="D250" s="129">
        <v>1398.39</v>
      </c>
      <c r="E250" s="23" t="str">
        <f>IFERROR(VLOOKUP(B250,SETEMBRO!B:C,2,0),"")</f>
        <v>KATIA DA CONCEICAO DA SILVA</v>
      </c>
    </row>
    <row r="251" spans="1:5">
      <c r="A251" s="133">
        <v>1</v>
      </c>
      <c r="B251" s="133">
        <v>2384</v>
      </c>
      <c r="C251" s="126" t="s">
        <v>140</v>
      </c>
      <c r="D251" s="129">
        <v>582.83000000000004</v>
      </c>
      <c r="E251" s="23" t="str">
        <f>IFERROR(VLOOKUP(B251,SETEMBRO!B:C,2,0),"")</f>
        <v>KATIA MIRANDA DE ARAUJO LOPES</v>
      </c>
    </row>
    <row r="252" spans="1:5">
      <c r="A252" s="133">
        <v>1</v>
      </c>
      <c r="B252" s="133">
        <v>3032</v>
      </c>
      <c r="C252" s="126" t="s">
        <v>396</v>
      </c>
      <c r="D252" s="129">
        <v>1294.24</v>
      </c>
      <c r="E252" s="23" t="str">
        <f>IFERROR(VLOOKUP(B252,SETEMBRO!B:C,2,0),"")</f>
        <v>KELEN CRISTINA DE AL F E SILVA</v>
      </c>
    </row>
    <row r="253" spans="1:5">
      <c r="A253" s="133">
        <v>1</v>
      </c>
      <c r="B253" s="133">
        <v>2895</v>
      </c>
      <c r="C253" s="126" t="s">
        <v>251</v>
      </c>
      <c r="D253" s="129">
        <v>415.95</v>
      </c>
      <c r="E253" s="23" t="str">
        <f>IFERROR(VLOOKUP(B253,SETEMBRO!B:C,2,0),"")</f>
        <v>KLEBER DE OLIVEIRA GALDINO</v>
      </c>
    </row>
    <row r="254" spans="1:5">
      <c r="A254" s="133">
        <v>1</v>
      </c>
      <c r="B254" s="133">
        <v>2142</v>
      </c>
      <c r="C254" s="126" t="s">
        <v>113</v>
      </c>
      <c r="D254" s="129">
        <v>1691.18</v>
      </c>
      <c r="E254" s="23" t="str">
        <f>IFERROR(VLOOKUP(B254,SETEMBRO!B:C,2,0),"")</f>
        <v>LAERCIO LUIZ SANTOS A  ASSIS</v>
      </c>
    </row>
    <row r="255" spans="1:5">
      <c r="A255" s="133">
        <v>1</v>
      </c>
      <c r="B255" s="133">
        <v>3362</v>
      </c>
      <c r="C255" s="126" t="s">
        <v>390</v>
      </c>
      <c r="D255" s="129">
        <v>665.73</v>
      </c>
      <c r="E255" s="23" t="str">
        <f>IFERROR(VLOOKUP(B255,SETEMBRO!B:C,2,0),"")</f>
        <v>LEANDRA NASCIMENTO ESTEFANIO</v>
      </c>
    </row>
    <row r="256" spans="1:5">
      <c r="A256" s="133">
        <v>1</v>
      </c>
      <c r="B256" s="133">
        <v>3373</v>
      </c>
      <c r="C256" s="126" t="s">
        <v>517</v>
      </c>
      <c r="D256" s="129">
        <v>2829.56</v>
      </c>
      <c r="E256" s="23" t="str">
        <f>IFERROR(VLOOKUP(B256,SETEMBRO!B:C,2,0),"")</f>
        <v>LEANDRO RAMOS M DE ANDRADE</v>
      </c>
    </row>
    <row r="257" spans="1:5">
      <c r="A257" s="133">
        <v>1</v>
      </c>
      <c r="B257" s="133">
        <v>1413</v>
      </c>
      <c r="C257" s="126" t="s">
        <v>39</v>
      </c>
      <c r="D257" s="129">
        <v>7759.82</v>
      </c>
      <c r="E257" s="23" t="str">
        <f>IFERROR(VLOOKUP(B257,SETEMBRO!B:C,2,0),"")</f>
        <v>LEDUAR GUEDES DE LIMA</v>
      </c>
    </row>
    <row r="258" spans="1:5">
      <c r="A258" s="133">
        <v>1</v>
      </c>
      <c r="B258" s="133">
        <v>3247</v>
      </c>
      <c r="C258" s="126" t="s">
        <v>351</v>
      </c>
      <c r="D258" s="129">
        <v>3504.23</v>
      </c>
      <c r="E258" s="23" t="str">
        <f>IFERROR(VLOOKUP(B258,SETEMBRO!B:C,2,0),"")</f>
        <v>LEONARDO ARAUJO PAES BARRETO</v>
      </c>
    </row>
    <row r="259" spans="1:5">
      <c r="A259" s="133">
        <v>1</v>
      </c>
      <c r="B259" s="133">
        <v>2748</v>
      </c>
      <c r="C259" s="126" t="s">
        <v>205</v>
      </c>
      <c r="D259" s="129">
        <v>458.59</v>
      </c>
      <c r="E259" s="23" t="str">
        <f>IFERROR(VLOOKUP(B259,SETEMBRO!B:C,2,0),"")</f>
        <v>LEONINO CLEMENTE DA SILVA</v>
      </c>
    </row>
    <row r="260" spans="1:5">
      <c r="A260" s="133">
        <v>1</v>
      </c>
      <c r="B260" s="133">
        <v>3375</v>
      </c>
      <c r="C260" s="126" t="s">
        <v>518</v>
      </c>
      <c r="D260" s="129">
        <v>2829.56</v>
      </c>
      <c r="E260" s="23" t="str">
        <f>IFERROR(VLOOKUP(B260,SETEMBRO!B:C,2,0),"")</f>
        <v>LETICIA LIRA DE SOUSA</v>
      </c>
    </row>
    <row r="261" spans="1:5">
      <c r="A261" s="133">
        <v>51</v>
      </c>
      <c r="B261" s="133">
        <v>2971</v>
      </c>
      <c r="C261" s="126" t="s">
        <v>452</v>
      </c>
      <c r="D261" s="129">
        <v>582.83000000000004</v>
      </c>
      <c r="E261" s="23" t="str">
        <f>IFERROR(VLOOKUP(B261,SETEMBRO!B:C,2,0),"")</f>
        <v>LETYCIA THAISA V FARIAS</v>
      </c>
    </row>
    <row r="262" spans="1:5">
      <c r="A262" s="133">
        <v>1</v>
      </c>
      <c r="B262" s="133">
        <v>2969</v>
      </c>
      <c r="C262" s="126" t="s">
        <v>273</v>
      </c>
      <c r="D262" s="129">
        <v>949.83</v>
      </c>
      <c r="E262" s="23" t="str">
        <f>IFERROR(VLOOKUP(B262,SETEMBRO!B:C,2,0),"")</f>
        <v>LEYRIANE TELMA V FARIAS</v>
      </c>
    </row>
    <row r="263" spans="1:5">
      <c r="A263" s="133">
        <v>1</v>
      </c>
      <c r="B263" s="133">
        <v>2627</v>
      </c>
      <c r="C263" s="126" t="s">
        <v>397</v>
      </c>
      <c r="D263" s="129">
        <v>2359.58</v>
      </c>
      <c r="E263" s="23" t="str">
        <f>IFERROR(VLOOKUP(B263,SETEMBRO!B:C,2,0),"")</f>
        <v>LIBNI DE MEDEIROS MELO</v>
      </c>
    </row>
    <row r="264" spans="1:5">
      <c r="A264" s="133">
        <v>1</v>
      </c>
      <c r="B264" s="133">
        <v>2732</v>
      </c>
      <c r="C264" s="126" t="s">
        <v>204</v>
      </c>
      <c r="D264" s="129">
        <v>611.98</v>
      </c>
      <c r="E264" s="23" t="str">
        <f>IFERROR(VLOOKUP(B264,SETEMBRO!B:C,2,0),"")</f>
        <v>LILIANE DA SILVA SALVADOR</v>
      </c>
    </row>
    <row r="265" spans="1:5">
      <c r="A265" s="133">
        <v>1</v>
      </c>
      <c r="B265" s="133">
        <v>3370</v>
      </c>
      <c r="C265" s="126" t="s">
        <v>510</v>
      </c>
      <c r="D265" s="129">
        <v>3079.23</v>
      </c>
      <c r="E265" s="23" t="str">
        <f>IFERROR(VLOOKUP(B265,SETEMBRO!B:C,2,0),"")</f>
        <v>LITIO TADEU C R  DOS SANTOS</v>
      </c>
    </row>
    <row r="266" spans="1:5">
      <c r="A266" s="133">
        <v>1</v>
      </c>
      <c r="B266" s="133">
        <v>2553</v>
      </c>
      <c r="C266" s="126" t="s">
        <v>172</v>
      </c>
      <c r="D266" s="129">
        <v>1398.39</v>
      </c>
      <c r="E266" s="23" t="str">
        <f>IFERROR(VLOOKUP(B266,SETEMBRO!B:C,2,0),"")</f>
        <v>LIVIA DA SILVA LIMA</v>
      </c>
    </row>
    <row r="267" spans="1:5">
      <c r="A267" s="133">
        <v>1</v>
      </c>
      <c r="B267" s="133">
        <v>3237</v>
      </c>
      <c r="C267" s="126" t="s">
        <v>347</v>
      </c>
      <c r="D267" s="129">
        <v>582.83000000000004</v>
      </c>
      <c r="E267" s="23" t="str">
        <f>IFERROR(VLOOKUP(B267,SETEMBRO!B:C,2,0),"")</f>
        <v>LIVIA MARIA DE MORAES</v>
      </c>
    </row>
    <row r="268" spans="1:5">
      <c r="A268" s="133">
        <v>1</v>
      </c>
      <c r="B268" s="133">
        <v>3141</v>
      </c>
      <c r="C268" s="126" t="s">
        <v>317</v>
      </c>
      <c r="D268" s="129">
        <v>582.83000000000004</v>
      </c>
      <c r="E268" s="23" t="str">
        <f>IFERROR(VLOOKUP(B268,SETEMBRO!B:C,2,0),"")</f>
        <v>LIVIA QUEIROZ DE OLIVEIRA</v>
      </c>
    </row>
    <row r="269" spans="1:5">
      <c r="A269" s="133">
        <v>1</v>
      </c>
      <c r="B269" s="133">
        <v>1328</v>
      </c>
      <c r="C269" s="126" t="s">
        <v>32</v>
      </c>
      <c r="D269" s="129">
        <v>1154</v>
      </c>
      <c r="E269" s="23" t="str">
        <f>IFERROR(VLOOKUP(B269,SETEMBRO!B:C,2,0),"")</f>
        <v>LIZETE ALFREDINA DA SILVA</v>
      </c>
    </row>
    <row r="270" spans="1:5">
      <c r="A270" s="133">
        <v>1</v>
      </c>
      <c r="B270" s="133">
        <v>3040</v>
      </c>
      <c r="C270" s="126" t="s">
        <v>295</v>
      </c>
      <c r="D270" s="129">
        <v>842.63</v>
      </c>
      <c r="E270" s="23" t="str">
        <f>IFERROR(VLOOKUP(B270,SETEMBRO!B:C,2,0),"")</f>
        <v>LORENA ESTHER L M CAVALCANTI</v>
      </c>
    </row>
    <row r="271" spans="1:5">
      <c r="A271" s="133">
        <v>47</v>
      </c>
      <c r="B271" s="133">
        <v>2736</v>
      </c>
      <c r="C271" s="126" t="s">
        <v>442</v>
      </c>
      <c r="D271" s="129">
        <v>678.3</v>
      </c>
      <c r="E271" s="23" t="str">
        <f>IFERROR(VLOOKUP(B271,SETEMBRO!B:C,2,0),"")</f>
        <v>LUCENILDO JOSE DA SILVA</v>
      </c>
    </row>
    <row r="272" spans="1:5">
      <c r="A272" s="133">
        <v>1</v>
      </c>
      <c r="B272" s="133">
        <v>1908</v>
      </c>
      <c r="C272" s="126" t="s">
        <v>74</v>
      </c>
      <c r="D272" s="129">
        <v>2394.9</v>
      </c>
      <c r="E272" s="23" t="str">
        <f>IFERROR(VLOOKUP(B272,SETEMBRO!B:C,2,0),"")</f>
        <v>LUCIA MARIA ARAUJO LAVOR</v>
      </c>
    </row>
    <row r="273" spans="1:5">
      <c r="A273" s="133">
        <v>1</v>
      </c>
      <c r="B273" s="133">
        <v>3249</v>
      </c>
      <c r="C273" s="126" t="s">
        <v>352</v>
      </c>
      <c r="D273" s="129">
        <v>1664.34</v>
      </c>
      <c r="E273" s="23" t="str">
        <f>IFERROR(VLOOKUP(B273,SETEMBRO!B:C,2,0),"")</f>
        <v>LUCIANA MARIA BASTO DE AQUINO</v>
      </c>
    </row>
    <row r="274" spans="1:5">
      <c r="A274" s="133">
        <v>1</v>
      </c>
      <c r="B274" s="133">
        <v>3405</v>
      </c>
      <c r="C274" s="126" t="s">
        <v>628</v>
      </c>
      <c r="D274" s="129">
        <v>1497.91</v>
      </c>
      <c r="E274" s="23" t="str">
        <f>IFERROR(VLOOKUP(B274,SETEMBRO!B:C,2,0),"")</f>
        <v>LUCIANA MARINHO DE ALBUQUERQUE</v>
      </c>
    </row>
    <row r="275" spans="1:5">
      <c r="A275" s="133">
        <v>1</v>
      </c>
      <c r="B275" s="133">
        <v>3160</v>
      </c>
      <c r="C275" s="126" t="s">
        <v>324</v>
      </c>
      <c r="D275" s="129">
        <v>582.83000000000004</v>
      </c>
      <c r="E275" s="23" t="str">
        <f>IFERROR(VLOOKUP(B275,SETEMBRO!B:C,2,0),"")</f>
        <v>LUCIANNA NUNES LIRA</v>
      </c>
    </row>
    <row r="276" spans="1:5">
      <c r="A276" s="133">
        <v>1</v>
      </c>
      <c r="B276" s="133">
        <v>3400</v>
      </c>
      <c r="C276" s="126" t="s">
        <v>621</v>
      </c>
      <c r="D276" s="129">
        <v>1497.91</v>
      </c>
      <c r="E276" s="23" t="str">
        <f>IFERROR(VLOOKUP(B276,SETEMBRO!B:C,2,0),"")</f>
        <v>LUCIANO ALVES DE S JUNIOR</v>
      </c>
    </row>
    <row r="277" spans="1:5">
      <c r="A277" s="133">
        <v>1</v>
      </c>
      <c r="B277" s="133">
        <v>2996</v>
      </c>
      <c r="C277" s="126" t="s">
        <v>279</v>
      </c>
      <c r="D277" s="129">
        <v>1765.25</v>
      </c>
      <c r="E277" s="23" t="str">
        <f>IFERROR(VLOOKUP(B277,SETEMBRO!B:C,2,0),"")</f>
        <v>LUCIANO BARROS COSTA</v>
      </c>
    </row>
    <row r="278" spans="1:5">
      <c r="A278" s="133">
        <v>1</v>
      </c>
      <c r="B278" s="133">
        <v>2866</v>
      </c>
      <c r="C278" s="126" t="s">
        <v>240</v>
      </c>
      <c r="D278" s="129">
        <v>782.94</v>
      </c>
      <c r="E278" s="23" t="str">
        <f>IFERROR(VLOOKUP(B278,SETEMBRO!B:C,2,0),"")</f>
        <v>LUCICLEIDE M  DE A  CAMPOS</v>
      </c>
    </row>
    <row r="279" spans="1:5">
      <c r="A279" s="133">
        <v>1</v>
      </c>
      <c r="B279" s="133">
        <v>2917</v>
      </c>
      <c r="C279" s="126" t="s">
        <v>258</v>
      </c>
      <c r="D279" s="129">
        <v>481.51</v>
      </c>
      <c r="E279" s="23" t="str">
        <f>IFERROR(VLOOKUP(B279,SETEMBRO!B:C,2,0),"")</f>
        <v>LUCICLEIDE PEREIRA DEODATO</v>
      </c>
    </row>
    <row r="280" spans="1:5">
      <c r="A280" s="133">
        <v>1</v>
      </c>
      <c r="B280" s="133">
        <v>1794</v>
      </c>
      <c r="C280" s="126" t="s">
        <v>67</v>
      </c>
      <c r="D280" s="129">
        <v>1335.9</v>
      </c>
      <c r="E280" s="23" t="str">
        <f>IFERROR(VLOOKUP(B280,SETEMBRO!B:C,2,0),"")</f>
        <v>LUCIENE MARIA DE ANDRADE</v>
      </c>
    </row>
    <row r="281" spans="1:5">
      <c r="A281" s="133">
        <v>1</v>
      </c>
      <c r="B281" s="133">
        <v>2140</v>
      </c>
      <c r="C281" s="126" t="s">
        <v>112</v>
      </c>
      <c r="D281" s="129">
        <v>1776.3</v>
      </c>
      <c r="E281" s="23" t="str">
        <f>IFERROR(VLOOKUP(B281,SETEMBRO!B:C,2,0),"")</f>
        <v>LUCIENE PEREIRA DE A NASCIMENT</v>
      </c>
    </row>
    <row r="282" spans="1:5">
      <c r="A282" s="133">
        <v>1</v>
      </c>
      <c r="B282" s="133">
        <v>3201</v>
      </c>
      <c r="C282" s="126" t="s">
        <v>338</v>
      </c>
      <c r="D282" s="129">
        <v>499.3</v>
      </c>
      <c r="E282" s="23" t="str">
        <f>IFERROR(VLOOKUP(B282,SETEMBRO!B:C,2,0),"")</f>
        <v>LUCIENE TORRES GALINDO DE MELO</v>
      </c>
    </row>
    <row r="283" spans="1:5">
      <c r="A283" s="133">
        <v>1</v>
      </c>
      <c r="B283" s="133">
        <v>3353</v>
      </c>
      <c r="C283" s="126" t="s">
        <v>383</v>
      </c>
      <c r="D283" s="129">
        <v>436.75</v>
      </c>
      <c r="E283" s="23" t="str">
        <f>IFERROR(VLOOKUP(B283,SETEMBRO!B:C,2,0),"")</f>
        <v>LUCIO ANDRE DA SILVA</v>
      </c>
    </row>
    <row r="284" spans="1:5">
      <c r="A284" s="133">
        <v>1</v>
      </c>
      <c r="B284" s="133">
        <v>2933</v>
      </c>
      <c r="C284" s="126" t="s">
        <v>267</v>
      </c>
      <c r="D284" s="129">
        <v>458.59</v>
      </c>
      <c r="E284" s="23" t="str">
        <f>IFERROR(VLOOKUP(B284,SETEMBRO!B:C,2,0),"")</f>
        <v>LUCY DIAS DE ANDRADE</v>
      </c>
    </row>
    <row r="285" spans="1:5">
      <c r="A285" s="133">
        <v>1</v>
      </c>
      <c r="B285" s="133">
        <v>3314</v>
      </c>
      <c r="C285" s="126" t="s">
        <v>360</v>
      </c>
      <c r="D285" s="129">
        <v>1664.34</v>
      </c>
      <c r="E285" s="23" t="str">
        <f>IFERROR(VLOOKUP(B285,SETEMBRO!B:C,2,0),"")</f>
        <v>LUIZ ANTONIO GRANJA DE MENEZES</v>
      </c>
    </row>
    <row r="286" spans="1:5">
      <c r="A286" s="133">
        <v>1</v>
      </c>
      <c r="B286" s="133">
        <v>2834</v>
      </c>
      <c r="C286" s="126" t="s">
        <v>229</v>
      </c>
      <c r="D286" s="129">
        <v>891.59</v>
      </c>
      <c r="E286" s="23" t="str">
        <f>IFERROR(VLOOKUP(B286,SETEMBRO!B:C,2,0),"")</f>
        <v>LUIZ F  DE LIMA CAVALCANTI</v>
      </c>
    </row>
    <row r="287" spans="1:5">
      <c r="A287" s="133">
        <v>1</v>
      </c>
      <c r="B287" s="133">
        <v>1665</v>
      </c>
      <c r="C287" s="126" t="s">
        <v>61</v>
      </c>
      <c r="D287" s="129">
        <v>711.43</v>
      </c>
      <c r="E287" s="23" t="str">
        <f>IFERROR(VLOOKUP(B287,SETEMBRO!B:C,2,0),"")</f>
        <v>LUZIA BERNARDO DE SOUSA</v>
      </c>
    </row>
    <row r="288" spans="1:5">
      <c r="A288" s="133">
        <v>1</v>
      </c>
      <c r="B288" s="133">
        <v>3081</v>
      </c>
      <c r="C288" s="126" t="s">
        <v>305</v>
      </c>
      <c r="D288" s="129">
        <v>499.3</v>
      </c>
      <c r="E288" s="23" t="str">
        <f>IFERROR(VLOOKUP(B288,SETEMBRO!B:C,2,0),"")</f>
        <v>MAILTON NOBRE DE MEDEIROS</v>
      </c>
    </row>
    <row r="289" spans="1:5">
      <c r="A289" s="133">
        <v>1</v>
      </c>
      <c r="B289" s="133">
        <v>1393</v>
      </c>
      <c r="C289" s="126" t="s">
        <v>38</v>
      </c>
      <c r="D289" s="129">
        <v>1154</v>
      </c>
      <c r="E289" s="23" t="str">
        <f>IFERROR(VLOOKUP(B289,SETEMBRO!B:C,2,0),"")</f>
        <v>MANOEL CORREIA DOS SANTOS</v>
      </c>
    </row>
    <row r="290" spans="1:5">
      <c r="A290" s="133">
        <v>1</v>
      </c>
      <c r="B290" s="133">
        <v>3325</v>
      </c>
      <c r="C290" s="126" t="s">
        <v>366</v>
      </c>
      <c r="D290" s="129">
        <v>2829.56</v>
      </c>
      <c r="E290" s="23" t="str">
        <f>IFERROR(VLOOKUP(B290,SETEMBRO!B:C,2,0),"")</f>
        <v>MANOEL DE LIMA BARBOSA</v>
      </c>
    </row>
    <row r="291" spans="1:5">
      <c r="A291" s="133">
        <v>1</v>
      </c>
      <c r="B291" s="133">
        <v>1980</v>
      </c>
      <c r="C291" s="126" t="s">
        <v>81</v>
      </c>
      <c r="D291" s="129">
        <v>3898.8</v>
      </c>
      <c r="E291" s="23" t="str">
        <f>IFERROR(VLOOKUP(B291,SETEMBRO!B:C,2,0),"")</f>
        <v>MANOEL NETO DINIZ</v>
      </c>
    </row>
    <row r="292" spans="1:5">
      <c r="A292" s="133">
        <v>1</v>
      </c>
      <c r="B292" s="133">
        <v>3283</v>
      </c>
      <c r="C292" s="126" t="s">
        <v>357</v>
      </c>
      <c r="D292" s="129">
        <v>2829.56</v>
      </c>
      <c r="E292" s="23" t="str">
        <f>IFERROR(VLOOKUP(B292,SETEMBRO!B:C,2,0),"")</f>
        <v>MANUELA A DE SENA L VENTURA</v>
      </c>
    </row>
    <row r="293" spans="1:5">
      <c r="A293" s="133">
        <v>1</v>
      </c>
      <c r="B293" s="133">
        <v>3138</v>
      </c>
      <c r="C293" s="126" t="s">
        <v>315</v>
      </c>
      <c r="D293" s="129">
        <v>862.44</v>
      </c>
      <c r="E293" s="23" t="str">
        <f>IFERROR(VLOOKUP(B293,SETEMBRO!B:C,2,0),"")</f>
        <v>MANUELA SILVA DE LIMA B DA PAZ</v>
      </c>
    </row>
    <row r="294" spans="1:5">
      <c r="A294" s="133">
        <v>1</v>
      </c>
      <c r="B294" s="133">
        <v>2451</v>
      </c>
      <c r="C294" s="126" t="s">
        <v>151</v>
      </c>
      <c r="D294" s="129">
        <v>944.59</v>
      </c>
      <c r="E294" s="23" t="str">
        <f>IFERROR(VLOOKUP(B294,SETEMBRO!B:C,2,0),"")</f>
        <v>MANUELLA BOMFIM DA SILVA</v>
      </c>
    </row>
    <row r="295" spans="1:5">
      <c r="A295" s="133">
        <v>1</v>
      </c>
      <c r="B295" s="133">
        <v>2775</v>
      </c>
      <c r="C295" s="126" t="s">
        <v>212</v>
      </c>
      <c r="D295" s="129">
        <v>542.47</v>
      </c>
      <c r="E295" s="23" t="str">
        <f>IFERROR(VLOOKUP(B295,SETEMBRO!B:C,2,0),"")</f>
        <v>MARCELA FREITAS DA C SALLES</v>
      </c>
    </row>
    <row r="296" spans="1:5">
      <c r="A296" s="133">
        <v>1</v>
      </c>
      <c r="B296" s="133">
        <v>2541</v>
      </c>
      <c r="C296" s="126" t="s">
        <v>170</v>
      </c>
      <c r="D296" s="129">
        <v>1140</v>
      </c>
      <c r="E296" s="23" t="str">
        <f>IFERROR(VLOOKUP(B296,SETEMBRO!B:C,2,0),"")</f>
        <v>MARCELA SALLES DA SILVA</v>
      </c>
    </row>
    <row r="297" spans="1:5">
      <c r="A297" s="133">
        <v>1</v>
      </c>
      <c r="B297" s="133">
        <v>2665</v>
      </c>
      <c r="C297" s="126" t="s">
        <v>187</v>
      </c>
      <c r="D297" s="129">
        <v>891.59</v>
      </c>
      <c r="E297" s="23" t="str">
        <f>IFERROR(VLOOKUP(B297,SETEMBRO!B:C,2,0),"")</f>
        <v>MARCELO BARLAVENTO DAS C SILVA</v>
      </c>
    </row>
    <row r="298" spans="1:5">
      <c r="A298" s="133">
        <v>3</v>
      </c>
      <c r="B298" s="133">
        <v>2974</v>
      </c>
      <c r="C298" s="126" t="s">
        <v>409</v>
      </c>
      <c r="D298" s="129">
        <v>582.83000000000004</v>
      </c>
      <c r="E298" s="23" t="str">
        <f>IFERROR(VLOOKUP(B298,SETEMBRO!B:C,2,0),"")</f>
        <v>MARCELO DIEDERICHS PRATES</v>
      </c>
    </row>
    <row r="299" spans="1:5">
      <c r="A299" s="133">
        <v>1</v>
      </c>
      <c r="B299" s="133">
        <v>3343</v>
      </c>
      <c r="C299" s="126" t="s">
        <v>375</v>
      </c>
      <c r="D299" s="129">
        <v>499.3</v>
      </c>
      <c r="E299" s="23" t="str">
        <f>IFERROR(VLOOKUP(B299,SETEMBRO!B:C,2,0),"")</f>
        <v>MARCELO MONTEIRO DE C. FILHO</v>
      </c>
    </row>
    <row r="300" spans="1:5">
      <c r="A300" s="133">
        <v>51</v>
      </c>
      <c r="B300" s="133">
        <v>2096</v>
      </c>
      <c r="C300" s="126" t="s">
        <v>402</v>
      </c>
      <c r="D300" s="129">
        <v>1239.4000000000001</v>
      </c>
      <c r="E300" s="23" t="str">
        <f>IFERROR(VLOOKUP(B300,SETEMBRO!B:C,2,0),"")</f>
        <v>MARCELO MORAIS DE OLIVEIRA</v>
      </c>
    </row>
    <row r="301" spans="1:5">
      <c r="A301" s="133">
        <v>1</v>
      </c>
      <c r="B301" s="133">
        <v>2717</v>
      </c>
      <c r="C301" s="126" t="s">
        <v>202</v>
      </c>
      <c r="D301" s="129">
        <v>2359.58</v>
      </c>
      <c r="E301" s="23" t="str">
        <f>IFERROR(VLOOKUP(B301,SETEMBRO!B:C,2,0),"")</f>
        <v>MARCIA ANDREA F SECUNDINO</v>
      </c>
    </row>
    <row r="302" spans="1:5">
      <c r="A302" s="133">
        <v>1</v>
      </c>
      <c r="B302" s="133">
        <v>1921</v>
      </c>
      <c r="C302" s="126" t="s">
        <v>76</v>
      </c>
      <c r="D302" s="129">
        <v>3669.82</v>
      </c>
      <c r="E302" s="23" t="str">
        <f>IFERROR(VLOOKUP(B302,SETEMBRO!B:C,2,0),"")</f>
        <v>MARCIA APARECIDA DA SILVA</v>
      </c>
    </row>
    <row r="303" spans="1:5">
      <c r="A303" s="133">
        <v>1</v>
      </c>
      <c r="B303" s="133">
        <v>3392</v>
      </c>
      <c r="C303" s="126" t="s">
        <v>590</v>
      </c>
      <c r="D303" s="129">
        <v>2829.56</v>
      </c>
      <c r="E303" s="23" t="str">
        <f>IFERROR(VLOOKUP(B303,SETEMBRO!B:C,2,0),"")</f>
        <v>MARCILIO BATISTA M MOURA</v>
      </c>
    </row>
    <row r="304" spans="1:5">
      <c r="A304" s="133">
        <v>1</v>
      </c>
      <c r="B304" s="133">
        <v>2798</v>
      </c>
      <c r="C304" s="126" t="s">
        <v>221</v>
      </c>
      <c r="D304" s="129">
        <v>1398.39</v>
      </c>
      <c r="E304" s="23" t="str">
        <f>IFERROR(VLOOKUP(B304,SETEMBRO!B:C,2,0),"")</f>
        <v>MARCO ANDRE ANTUNES CORREIA</v>
      </c>
    </row>
    <row r="305" spans="1:5">
      <c r="A305" s="133">
        <v>1</v>
      </c>
      <c r="B305" s="133">
        <v>2924</v>
      </c>
      <c r="C305" s="126" t="s">
        <v>262</v>
      </c>
      <c r="D305" s="129">
        <v>1104.98</v>
      </c>
      <c r="E305" s="23" t="str">
        <f>IFERROR(VLOOKUP(B305,SETEMBRO!B:C,2,0),"")</f>
        <v>MARCO AURELIO DE ARAUJO</v>
      </c>
    </row>
    <row r="306" spans="1:5">
      <c r="A306" s="133">
        <v>1</v>
      </c>
      <c r="B306" s="133">
        <v>1267</v>
      </c>
      <c r="C306" s="126" t="s">
        <v>30</v>
      </c>
      <c r="D306" s="129">
        <v>6363.5</v>
      </c>
      <c r="E306" s="23" t="str">
        <f>IFERROR(VLOOKUP(B306,SETEMBRO!B:C,2,0),"")</f>
        <v>MARCO AURELIO O DE OLIVEIRA</v>
      </c>
    </row>
    <row r="307" spans="1:5">
      <c r="A307" s="133">
        <v>1</v>
      </c>
      <c r="B307" s="133">
        <v>1741</v>
      </c>
      <c r="C307" s="126" t="s">
        <v>64</v>
      </c>
      <c r="D307" s="129">
        <v>1001.05</v>
      </c>
      <c r="E307" s="23" t="str">
        <f>IFERROR(VLOOKUP(B307,SETEMBRO!B:C,2,0),"")</f>
        <v>MARCONDES C  DE OLIVEIRA</v>
      </c>
    </row>
    <row r="308" spans="1:5">
      <c r="A308" s="133">
        <v>1</v>
      </c>
      <c r="B308" s="133">
        <v>2342</v>
      </c>
      <c r="C308" s="126" t="s">
        <v>132</v>
      </c>
      <c r="D308" s="129">
        <v>2551.65</v>
      </c>
      <c r="E308" s="23" t="str">
        <f>IFERROR(VLOOKUP(B308,SETEMBRO!B:C,2,0),"")</f>
        <v>MARCOS ANDRE CUNHA DE OLIVEIRA</v>
      </c>
    </row>
    <row r="309" spans="1:5">
      <c r="A309" s="133">
        <v>1</v>
      </c>
      <c r="B309" s="133">
        <v>3232</v>
      </c>
      <c r="C309" s="126" t="s">
        <v>344</v>
      </c>
      <c r="D309" s="129">
        <v>582.83000000000004</v>
      </c>
      <c r="E309" s="23" t="str">
        <f>IFERROR(VLOOKUP(B309,SETEMBRO!B:C,2,0),"")</f>
        <v>MARCOS ANTONIO SILVA DE LIMA</v>
      </c>
    </row>
    <row r="310" spans="1:5">
      <c r="A310" s="133">
        <v>1</v>
      </c>
      <c r="B310" s="133">
        <v>2019</v>
      </c>
      <c r="C310" s="126" t="s">
        <v>88</v>
      </c>
      <c r="D310" s="129">
        <v>674.71</v>
      </c>
      <c r="E310" s="23" t="str">
        <f>IFERROR(VLOOKUP(B310,SETEMBRO!B:C,2,0),"")</f>
        <v>MARCOS DO NASCIMENTO</v>
      </c>
    </row>
    <row r="311" spans="1:5">
      <c r="A311" s="133">
        <v>1</v>
      </c>
      <c r="B311" s="133">
        <v>1536</v>
      </c>
      <c r="C311" s="126" t="s">
        <v>47</v>
      </c>
      <c r="D311" s="129">
        <v>1046.71</v>
      </c>
      <c r="E311" s="23" t="str">
        <f>IFERROR(VLOOKUP(B311,SETEMBRO!B:C,2,0),"")</f>
        <v>MARIA ADRIAO DA SILVA</v>
      </c>
    </row>
    <row r="312" spans="1:5">
      <c r="A312" s="133">
        <v>1</v>
      </c>
      <c r="B312" s="133">
        <v>397</v>
      </c>
      <c r="C312" s="126" t="s">
        <v>4</v>
      </c>
      <c r="D312" s="129">
        <v>1544.72</v>
      </c>
      <c r="E312" s="23" t="str">
        <f>IFERROR(VLOOKUP(B312,SETEMBRO!B:C,2,0),"")</f>
        <v>MARIA AMARA MEDEIROS</v>
      </c>
    </row>
    <row r="313" spans="1:5">
      <c r="A313" s="133">
        <v>1</v>
      </c>
      <c r="B313" s="133">
        <v>1588</v>
      </c>
      <c r="C313" s="126" t="s">
        <v>53</v>
      </c>
      <c r="D313" s="129">
        <v>172.15</v>
      </c>
      <c r="E313" s="23" t="str">
        <f>IFERROR(VLOOKUP(B313,SETEMBRO!B:C,2,0),"")</f>
        <v>MARIA ANDREA DOS SANTOS</v>
      </c>
    </row>
    <row r="314" spans="1:5">
      <c r="A314" s="133">
        <v>1</v>
      </c>
      <c r="B314" s="133">
        <v>2867</v>
      </c>
      <c r="C314" s="126" t="s">
        <v>241</v>
      </c>
      <c r="D314" s="129">
        <v>458.59</v>
      </c>
      <c r="E314" s="23" t="str">
        <f>IFERROR(VLOOKUP(B314,SETEMBRO!B:C,2,0),"")</f>
        <v>MARIA CONCEICAO D DO AMARAL</v>
      </c>
    </row>
    <row r="315" spans="1:5">
      <c r="A315" s="133">
        <v>1</v>
      </c>
      <c r="B315" s="133">
        <v>2618</v>
      </c>
      <c r="C315" s="126" t="s">
        <v>179</v>
      </c>
      <c r="D315" s="129">
        <v>505.6</v>
      </c>
      <c r="E315" s="23" t="str">
        <f>IFERROR(VLOOKUP(B315,SETEMBRO!B:C,2,0),"")</f>
        <v>MARIA DA CONCEICAO O DOS SANTO</v>
      </c>
    </row>
    <row r="316" spans="1:5">
      <c r="A316" s="133">
        <v>1</v>
      </c>
      <c r="B316" s="133">
        <v>3015</v>
      </c>
      <c r="C316" s="126" t="s">
        <v>285</v>
      </c>
      <c r="D316" s="129">
        <v>582.83000000000004</v>
      </c>
      <c r="E316" s="23" t="str">
        <f>IFERROR(VLOOKUP(B316,SETEMBRO!B:C,2,0),"")</f>
        <v>MARIA DANIELLE DE SOUZA SANTOS</v>
      </c>
    </row>
    <row r="317" spans="1:5">
      <c r="A317" s="133">
        <v>1</v>
      </c>
      <c r="B317" s="133">
        <v>2918</v>
      </c>
      <c r="C317" s="126" t="s">
        <v>259</v>
      </c>
      <c r="D317" s="129">
        <v>415.95</v>
      </c>
      <c r="E317" s="23" t="str">
        <f>IFERROR(VLOOKUP(B317,SETEMBRO!B:C,2,0),"")</f>
        <v>MARIA DAS NEVES DE BARROS</v>
      </c>
    </row>
    <row r="318" spans="1:5">
      <c r="A318" s="133">
        <v>1</v>
      </c>
      <c r="B318" s="133">
        <v>1553</v>
      </c>
      <c r="C318" s="126" t="s">
        <v>50</v>
      </c>
      <c r="D318" s="129">
        <v>1158.8499999999999</v>
      </c>
      <c r="E318" s="23" t="str">
        <f>IFERROR(VLOOKUP(B318,SETEMBRO!B:C,2,0),"")</f>
        <v>MARIA DO CARMO A DOS SANTOS</v>
      </c>
    </row>
    <row r="319" spans="1:5">
      <c r="A319" s="133">
        <v>1</v>
      </c>
      <c r="B319" s="133">
        <v>200</v>
      </c>
      <c r="C319" s="126" t="s">
        <v>3</v>
      </c>
      <c r="D319" s="129">
        <v>1483.96</v>
      </c>
      <c r="E319" s="23" t="str">
        <f>IFERROR(VLOOKUP(B319,SETEMBRO!B:C,2,0),"")</f>
        <v>MARIA DO CARMO DE SOUSA</v>
      </c>
    </row>
    <row r="320" spans="1:5">
      <c r="A320" s="133">
        <v>1</v>
      </c>
      <c r="B320" s="133">
        <v>1169</v>
      </c>
      <c r="C320" s="126" t="s">
        <v>24</v>
      </c>
      <c r="D320" s="129">
        <v>1001.05</v>
      </c>
      <c r="E320" s="23" t="str">
        <f>IFERROR(VLOOKUP(B320,SETEMBRO!B:C,2,0),"")</f>
        <v>MARIA DO CARMO SANTOS</v>
      </c>
    </row>
    <row r="321" spans="1:5">
      <c r="A321" s="133">
        <v>1</v>
      </c>
      <c r="B321" s="133">
        <v>3319</v>
      </c>
      <c r="C321" s="126" t="s">
        <v>363</v>
      </c>
      <c r="D321" s="129">
        <v>764.02</v>
      </c>
      <c r="E321" s="23" t="str">
        <f>IFERROR(VLOOKUP(B321,SETEMBRO!B:C,2,0),"")</f>
        <v>MARIA EMILIA DE A S E SILVA</v>
      </c>
    </row>
    <row r="322" spans="1:5">
      <c r="A322" s="133">
        <v>1</v>
      </c>
      <c r="B322" s="133">
        <v>3221</v>
      </c>
      <c r="C322" s="126" t="s">
        <v>342</v>
      </c>
      <c r="D322" s="129">
        <v>1258.23</v>
      </c>
      <c r="E322" s="23" t="str">
        <f>IFERROR(VLOOKUP(B322,SETEMBRO!B:C,2,0),"")</f>
        <v>MARIA ERLANI BARBOSA SILVA</v>
      </c>
    </row>
    <row r="323" spans="1:5">
      <c r="A323" s="133">
        <v>1</v>
      </c>
      <c r="B323" s="133">
        <v>1243</v>
      </c>
      <c r="C323" s="126" t="s">
        <v>28</v>
      </c>
      <c r="D323" s="129">
        <v>784.35</v>
      </c>
      <c r="E323" s="23" t="str">
        <f>IFERROR(VLOOKUP(B323,SETEMBRO!B:C,2,0),"")</f>
        <v>MARIA EUGENIA VILARIM LIMA</v>
      </c>
    </row>
    <row r="324" spans="1:5">
      <c r="A324" s="133">
        <v>1</v>
      </c>
      <c r="B324" s="133">
        <v>2887</v>
      </c>
      <c r="C324" s="126" t="s">
        <v>246</v>
      </c>
      <c r="D324" s="129">
        <v>611.99</v>
      </c>
      <c r="E324" s="23" t="str">
        <f>IFERROR(VLOOKUP(B324,SETEMBRO!B:C,2,0),"")</f>
        <v>MARIA EUZENI DA SILVA GARCEZ</v>
      </c>
    </row>
    <row r="325" spans="1:5">
      <c r="A325" s="133">
        <v>1</v>
      </c>
      <c r="B325" s="133">
        <v>3356</v>
      </c>
      <c r="C325" s="126" t="s">
        <v>386</v>
      </c>
      <c r="D325" s="129">
        <v>397.62</v>
      </c>
      <c r="E325" s="23" t="str">
        <f>IFERROR(VLOOKUP(B325,SETEMBRO!B:C,2,0),"")</f>
        <v>MARIA GABRIELLY DE S SANTOS</v>
      </c>
    </row>
    <row r="326" spans="1:5">
      <c r="A326" s="133">
        <v>1</v>
      </c>
      <c r="B326" s="133">
        <v>2726</v>
      </c>
      <c r="C326" s="126" t="s">
        <v>203</v>
      </c>
      <c r="D326" s="129">
        <v>1135.5899999999999</v>
      </c>
      <c r="E326" s="23" t="str">
        <f>IFERROR(VLOOKUP(B326,SETEMBRO!B:C,2,0),"")</f>
        <v>MARIA GILVANEIDE SANTOS LIMA</v>
      </c>
    </row>
    <row r="327" spans="1:5">
      <c r="A327" s="133">
        <v>1</v>
      </c>
      <c r="B327" s="133">
        <v>1674</v>
      </c>
      <c r="C327" s="126" t="s">
        <v>63</v>
      </c>
      <c r="D327" s="129">
        <v>430.36</v>
      </c>
      <c r="E327" s="23" t="str">
        <f>IFERROR(VLOOKUP(B327,SETEMBRO!B:C,2,0),"")</f>
        <v>MARIA HELENA FERREIRA DA SILVA</v>
      </c>
    </row>
    <row r="328" spans="1:5">
      <c r="A328" s="133">
        <v>1</v>
      </c>
      <c r="B328" s="133">
        <v>1071</v>
      </c>
      <c r="C328" s="126" t="s">
        <v>18</v>
      </c>
      <c r="D328" s="129">
        <v>645.29</v>
      </c>
      <c r="E328" s="23" t="str">
        <f>IFERROR(VLOOKUP(B328,SETEMBRO!B:C,2,0),"")</f>
        <v>MARIA JOSE DA HORA</v>
      </c>
    </row>
    <row r="329" spans="1:5">
      <c r="A329" s="133">
        <v>1</v>
      </c>
      <c r="B329" s="133">
        <v>2943</v>
      </c>
      <c r="C329" s="126" t="s">
        <v>272</v>
      </c>
      <c r="D329" s="129">
        <v>609.9</v>
      </c>
      <c r="E329" s="23" t="str">
        <f>IFERROR(VLOOKUP(B329,SETEMBRO!B:C,2,0),"")</f>
        <v>MARIA JOSE GUILHERME</v>
      </c>
    </row>
    <row r="330" spans="1:5">
      <c r="A330" s="133">
        <v>1</v>
      </c>
      <c r="B330" s="133">
        <v>871</v>
      </c>
      <c r="C330" s="126" t="s">
        <v>11</v>
      </c>
      <c r="D330" s="129">
        <v>1663.01</v>
      </c>
      <c r="E330" s="23" t="str">
        <f>IFERROR(VLOOKUP(B330,SETEMBRO!B:C,2,0),"")</f>
        <v>MARIA LUISA P DE LEMOS</v>
      </c>
    </row>
    <row r="331" spans="1:5">
      <c r="A331" s="133">
        <v>1</v>
      </c>
      <c r="B331" s="133">
        <v>2474</v>
      </c>
      <c r="C331" s="126" t="s">
        <v>154</v>
      </c>
      <c r="D331" s="129">
        <v>4228.63</v>
      </c>
      <c r="E331" s="23" t="str">
        <f>IFERROR(VLOOKUP(B331,SETEMBRO!B:C,2,0),"")</f>
        <v>MARIA ROSEANE DOS A CLEMENTINO</v>
      </c>
    </row>
    <row r="332" spans="1:5">
      <c r="A332" s="133">
        <v>1</v>
      </c>
      <c r="B332" s="133">
        <v>2015</v>
      </c>
      <c r="C332" s="126" t="s">
        <v>87</v>
      </c>
      <c r="D332" s="129">
        <v>3258.22</v>
      </c>
      <c r="E332" s="23" t="str">
        <f>IFERROR(VLOOKUP(B332,SETEMBRO!B:C,2,0),"")</f>
        <v>MARIA SANDRA PONTES MENDONCA</v>
      </c>
    </row>
    <row r="333" spans="1:5">
      <c r="A333" s="133">
        <v>1</v>
      </c>
      <c r="B333" s="133">
        <v>3381</v>
      </c>
      <c r="C333" s="126" t="s">
        <v>526</v>
      </c>
      <c r="D333" s="129">
        <v>499.3</v>
      </c>
      <c r="E333" s="23" t="str">
        <f>IFERROR(VLOOKUP(B333,SETEMBRO!B:C,2,0),"")</f>
        <v>MARIA VITORIA ALVES VILA NOVA</v>
      </c>
    </row>
    <row r="334" spans="1:5">
      <c r="A334" s="133">
        <v>1</v>
      </c>
      <c r="B334" s="133">
        <v>3233</v>
      </c>
      <c r="C334" s="126" t="s">
        <v>345</v>
      </c>
      <c r="D334" s="129">
        <v>757.69</v>
      </c>
      <c r="E334" s="23" t="str">
        <f>IFERROR(VLOOKUP(B334,SETEMBRO!B:C,2,0),"")</f>
        <v>MARIANA JOYCE BEZERRA DA SILVA</v>
      </c>
    </row>
    <row r="335" spans="1:5">
      <c r="A335" s="133">
        <v>3</v>
      </c>
      <c r="B335" s="133">
        <v>3025</v>
      </c>
      <c r="C335" s="126" t="s">
        <v>455</v>
      </c>
      <c r="D335" s="129">
        <v>1294.24</v>
      </c>
      <c r="E335" s="23" t="str">
        <f>IFERROR(VLOOKUP(B335,SETEMBRO!B:C,2,0),"")</f>
        <v>MARIANA KAROLYNE G DE SOUZA</v>
      </c>
    </row>
    <row r="336" spans="1:5">
      <c r="A336" s="133">
        <v>1</v>
      </c>
      <c r="B336" s="133">
        <v>3016</v>
      </c>
      <c r="C336" s="126" t="s">
        <v>286</v>
      </c>
      <c r="D336" s="129">
        <v>582.83000000000004</v>
      </c>
      <c r="E336" s="23" t="str">
        <f>IFERROR(VLOOKUP(B336,SETEMBRO!B:C,2,0),"")</f>
        <v>MARIANA SILVA MONTEIRO</v>
      </c>
    </row>
    <row r="337" spans="1:5">
      <c r="A337" s="133">
        <v>1</v>
      </c>
      <c r="B337" s="133">
        <v>2991</v>
      </c>
      <c r="C337" s="126" t="s">
        <v>277</v>
      </c>
      <c r="D337" s="129">
        <v>862.44</v>
      </c>
      <c r="E337" s="23" t="str">
        <f>IFERROR(VLOOKUP(B337,SETEMBRO!B:C,2,0),"")</f>
        <v>MARILENE ARRUDA DE BARROS</v>
      </c>
    </row>
    <row r="338" spans="1:5">
      <c r="A338" s="133">
        <v>48</v>
      </c>
      <c r="B338" s="133">
        <v>3027</v>
      </c>
      <c r="C338" s="126" t="s">
        <v>289</v>
      </c>
      <c r="D338" s="129">
        <v>1294.24</v>
      </c>
      <c r="E338" s="23" t="str">
        <f>IFERROR(VLOOKUP(B338,SETEMBRO!B:C,2,0),"")</f>
        <v>MARILIA MILENA R PIRES</v>
      </c>
    </row>
    <row r="339" spans="1:5">
      <c r="A339" s="133">
        <v>1</v>
      </c>
      <c r="B339" s="133">
        <v>1008</v>
      </c>
      <c r="C339" s="126" t="s">
        <v>14</v>
      </c>
      <c r="D339" s="129">
        <v>677.54</v>
      </c>
      <c r="E339" s="23" t="str">
        <f>IFERROR(VLOOKUP(B339,SETEMBRO!B:C,2,0),"")</f>
        <v>MARIO JOSE DO NASCIMENTO</v>
      </c>
    </row>
    <row r="340" spans="1:5">
      <c r="A340" s="133">
        <v>1</v>
      </c>
      <c r="B340" s="133">
        <v>1475</v>
      </c>
      <c r="C340" s="126" t="s">
        <v>44</v>
      </c>
      <c r="D340" s="129">
        <v>1154</v>
      </c>
      <c r="E340" s="23" t="str">
        <f>IFERROR(VLOOKUP(B340,SETEMBRO!B:C,2,0),"")</f>
        <v>MARTA ARAUJO DA F  SANTANA</v>
      </c>
    </row>
    <row r="341" spans="1:5">
      <c r="A341" s="133">
        <v>1</v>
      </c>
      <c r="B341" s="133">
        <v>1454</v>
      </c>
      <c r="C341" s="126" t="s">
        <v>43</v>
      </c>
      <c r="D341" s="129">
        <v>1381.88</v>
      </c>
      <c r="E341" s="23" t="str">
        <f>IFERROR(VLOOKUP(B341,SETEMBRO!B:C,2,0),"")</f>
        <v>MAURICIO LOPES DA SILVA</v>
      </c>
    </row>
    <row r="342" spans="1:5">
      <c r="A342" s="133">
        <v>1</v>
      </c>
      <c r="B342" s="133">
        <v>3336</v>
      </c>
      <c r="C342" s="126" t="s">
        <v>370</v>
      </c>
      <c r="D342" s="129">
        <v>436.75</v>
      </c>
      <c r="E342" s="23" t="str">
        <f>IFERROR(VLOOKUP(B342,SETEMBRO!B:C,2,0),"")</f>
        <v>MICHELLI HELENA LIMA DA SILVA</v>
      </c>
    </row>
    <row r="343" spans="1:5">
      <c r="A343" s="133">
        <v>1</v>
      </c>
      <c r="B343" s="133">
        <v>2998</v>
      </c>
      <c r="C343" s="126" t="s">
        <v>281</v>
      </c>
      <c r="D343" s="129">
        <v>4028.9</v>
      </c>
      <c r="E343" s="23" t="str">
        <f>IFERROR(VLOOKUP(B343,SETEMBRO!B:C,2,0),"")</f>
        <v>MIGUEL WILSON REGUEIRA RIBEIRO</v>
      </c>
    </row>
    <row r="344" spans="1:5">
      <c r="A344" s="133">
        <v>1</v>
      </c>
      <c r="B344" s="133">
        <v>2363</v>
      </c>
      <c r="C344" s="126" t="s">
        <v>136</v>
      </c>
      <c r="D344" s="129">
        <v>614.55999999999995</v>
      </c>
      <c r="E344" s="23" t="str">
        <f>IFERROR(VLOOKUP(B344,SETEMBRO!B:C,2,0),"")</f>
        <v>MIRIAM ALVES BASTOS DA SILVA</v>
      </c>
    </row>
    <row r="345" spans="1:5">
      <c r="A345" s="133">
        <v>1</v>
      </c>
      <c r="B345" s="133">
        <v>2816</v>
      </c>
      <c r="C345" s="126" t="s">
        <v>224</v>
      </c>
      <c r="D345" s="129">
        <v>732.35</v>
      </c>
      <c r="E345" s="23" t="str">
        <f>IFERROR(VLOOKUP(B345,SETEMBRO!B:C,2,0),"")</f>
        <v>MIRIAM DA SILVA FONSECA</v>
      </c>
    </row>
    <row r="346" spans="1:5">
      <c r="A346" s="133">
        <v>16</v>
      </c>
      <c r="B346" s="133">
        <v>1682</v>
      </c>
      <c r="C346" s="126" t="s">
        <v>414</v>
      </c>
      <c r="D346" s="129">
        <v>1239.4000000000001</v>
      </c>
      <c r="E346" s="23" t="str">
        <f>IFERROR(VLOOKUP(B346,SETEMBRO!B:C,2,0),"")</f>
        <v>MOISES MARTINS DE MELO NETO</v>
      </c>
    </row>
    <row r="347" spans="1:5">
      <c r="A347" s="133">
        <v>50</v>
      </c>
      <c r="B347" s="133">
        <v>2836</v>
      </c>
      <c r="C347" s="126" t="s">
        <v>448</v>
      </c>
      <c r="D347" s="129">
        <v>611.98</v>
      </c>
      <c r="E347" s="23" t="str">
        <f>IFERROR(VLOOKUP(B347,SETEMBRO!B:C,2,0),"")</f>
        <v>MONALISA MARIA LEANDRO RIBEIRO</v>
      </c>
    </row>
    <row r="348" spans="1:5">
      <c r="A348" s="133">
        <v>1</v>
      </c>
      <c r="B348" s="133">
        <v>2687</v>
      </c>
      <c r="C348" s="126" t="s">
        <v>194</v>
      </c>
      <c r="D348" s="129">
        <v>978.97</v>
      </c>
      <c r="E348" s="23" t="str">
        <f>IFERROR(VLOOKUP(B348,SETEMBRO!B:C,2,0),"")</f>
        <v>MONICA MARIA G R F DE OLIVEIRA</v>
      </c>
    </row>
    <row r="349" spans="1:5">
      <c r="A349" s="133">
        <v>1</v>
      </c>
      <c r="B349" s="133">
        <v>3164</v>
      </c>
      <c r="C349" s="126" t="s">
        <v>325</v>
      </c>
      <c r="D349" s="129">
        <v>582.83000000000004</v>
      </c>
      <c r="E349" s="23" t="str">
        <f>IFERROR(VLOOKUP(B349,SETEMBRO!B:C,2,0),"")</f>
        <v>MONIQUE FERRAZ PEREIRA</v>
      </c>
    </row>
    <row r="350" spans="1:5">
      <c r="A350" s="133">
        <v>1</v>
      </c>
      <c r="B350" s="133">
        <v>3327</v>
      </c>
      <c r="C350" s="126" t="s">
        <v>367</v>
      </c>
      <c r="D350" s="129">
        <v>2829.56</v>
      </c>
      <c r="E350" s="23" t="str">
        <f>IFERROR(VLOOKUP(B350,SETEMBRO!B:C,2,0),"")</f>
        <v>NATALIA DOURADO DA FONTE</v>
      </c>
    </row>
    <row r="351" spans="1:5">
      <c r="A351" s="133">
        <v>1</v>
      </c>
      <c r="B351" s="133">
        <v>3084</v>
      </c>
      <c r="C351" s="126" t="s">
        <v>306</v>
      </c>
      <c r="D351" s="129">
        <v>582.83000000000004</v>
      </c>
      <c r="E351" s="23" t="str">
        <f>IFERROR(VLOOKUP(B351,SETEMBRO!B:C,2,0),"")</f>
        <v>NATHALIA V DE A ITAPARICA</v>
      </c>
    </row>
    <row r="352" spans="1:5">
      <c r="A352" s="133">
        <v>1</v>
      </c>
      <c r="B352" s="133">
        <v>1796</v>
      </c>
      <c r="C352" s="126" t="s">
        <v>68</v>
      </c>
      <c r="D352" s="129">
        <v>585.29</v>
      </c>
      <c r="E352" s="23" t="str">
        <f>IFERROR(VLOOKUP(B352,SETEMBRO!B:C,2,0),"")</f>
        <v>NEUZA ANUNCIACAO COELHO</v>
      </c>
    </row>
    <row r="353" spans="1:5">
      <c r="A353" s="133">
        <v>1</v>
      </c>
      <c r="B353" s="133">
        <v>3349</v>
      </c>
      <c r="C353" s="126" t="s">
        <v>380</v>
      </c>
      <c r="D353" s="129">
        <v>397.62</v>
      </c>
      <c r="E353" s="23" t="str">
        <f>IFERROR(VLOOKUP(B353,SETEMBRO!B:C,2,0),"")</f>
        <v>NILZA PEREIRA DA SILVA</v>
      </c>
    </row>
    <row r="354" spans="1:5">
      <c r="A354" s="133">
        <v>1</v>
      </c>
      <c r="B354" s="133">
        <v>3194</v>
      </c>
      <c r="C354" s="126" t="s">
        <v>337</v>
      </c>
      <c r="D354" s="129">
        <v>3277.72</v>
      </c>
      <c r="E354" s="23" t="str">
        <f>IFERROR(VLOOKUP(B354,SETEMBRO!B:C,2,0),"")</f>
        <v>ODAYANNA KESSY F MONTEIRO</v>
      </c>
    </row>
    <row r="355" spans="1:5">
      <c r="A355" s="133">
        <v>1</v>
      </c>
      <c r="B355" s="133">
        <v>3165</v>
      </c>
      <c r="C355" s="126" t="s">
        <v>326</v>
      </c>
      <c r="D355" s="129">
        <v>582.83000000000004</v>
      </c>
      <c r="E355" s="23" t="str">
        <f>IFERROR(VLOOKUP(B355,SETEMBRO!B:C,2,0),"")</f>
        <v>PATRICIA SERPA PEIXOTO</v>
      </c>
    </row>
    <row r="356" spans="1:5">
      <c r="A356" s="133">
        <v>3</v>
      </c>
      <c r="B356" s="133">
        <v>2718</v>
      </c>
      <c r="C356" s="126" t="s">
        <v>425</v>
      </c>
      <c r="D356" s="129">
        <v>678.3</v>
      </c>
      <c r="E356" s="23" t="str">
        <f>IFERROR(VLOOKUP(B356,SETEMBRO!B:C,2,0),"")</f>
        <v>PAULA SHEMILLY GALDINO SANTIAG</v>
      </c>
    </row>
    <row r="357" spans="1:5">
      <c r="A357" s="133">
        <v>59</v>
      </c>
      <c r="B357" s="133">
        <v>2651</v>
      </c>
      <c r="C357" s="126" t="s">
        <v>445</v>
      </c>
      <c r="D357" s="129">
        <v>1573.17</v>
      </c>
      <c r="E357" s="23" t="str">
        <f>IFERROR(VLOOKUP(B357,SETEMBRO!B:C,2,0),"")</f>
        <v>PAULO ANDRE R DOS SANTOS</v>
      </c>
    </row>
    <row r="358" spans="1:5">
      <c r="A358" s="133">
        <v>1</v>
      </c>
      <c r="B358" s="133">
        <v>3281</v>
      </c>
      <c r="C358" s="126" t="s">
        <v>356</v>
      </c>
      <c r="D358" s="129">
        <v>757.69</v>
      </c>
      <c r="E358" s="23" t="str">
        <f>IFERROR(VLOOKUP(B358,SETEMBRO!B:C,2,0),"")</f>
        <v>PAULO AUGUSTO DA SILVA</v>
      </c>
    </row>
    <row r="359" spans="1:5">
      <c r="A359" s="133">
        <v>1</v>
      </c>
      <c r="B359" s="133">
        <v>1994</v>
      </c>
      <c r="C359" s="126" t="s">
        <v>83</v>
      </c>
      <c r="D359" s="129">
        <v>1454.33</v>
      </c>
      <c r="E359" s="23" t="str">
        <f>IFERROR(VLOOKUP(B359,SETEMBRO!B:C,2,0),"")</f>
        <v>PAULO JOSE DA SILVA</v>
      </c>
    </row>
    <row r="360" spans="1:5">
      <c r="A360" s="133">
        <v>1</v>
      </c>
      <c r="B360" s="133">
        <v>2291</v>
      </c>
      <c r="C360" s="126" t="s">
        <v>126</v>
      </c>
      <c r="D360" s="129">
        <v>1497.91</v>
      </c>
      <c r="E360" s="23" t="str">
        <f>IFERROR(VLOOKUP(B360,SETEMBRO!B:C,2,0),"")</f>
        <v>PAULO PEDROSA VICTOR NETO</v>
      </c>
    </row>
    <row r="361" spans="1:5">
      <c r="A361" s="133">
        <v>1</v>
      </c>
      <c r="B361" s="133">
        <v>2502</v>
      </c>
      <c r="C361" s="126" t="s">
        <v>158</v>
      </c>
      <c r="D361" s="129">
        <v>582.83000000000004</v>
      </c>
      <c r="E361" s="23" t="str">
        <f>IFERROR(VLOOKUP(B361,SETEMBRO!B:C,2,0),"")</f>
        <v>PAULO ROBERTO DA SILVA CUNHA</v>
      </c>
    </row>
    <row r="362" spans="1:5">
      <c r="A362" s="133">
        <v>1</v>
      </c>
      <c r="B362" s="133">
        <v>2701</v>
      </c>
      <c r="C362" s="126" t="s">
        <v>197</v>
      </c>
      <c r="D362" s="129">
        <v>978.97</v>
      </c>
      <c r="E362" s="23" t="str">
        <f>IFERROR(VLOOKUP(B362,SETEMBRO!B:C,2,0),"")</f>
        <v>PETULLA DE MOURA E SILVA</v>
      </c>
    </row>
    <row r="363" spans="1:5">
      <c r="A363" s="133">
        <v>1</v>
      </c>
      <c r="B363" s="133">
        <v>3383</v>
      </c>
      <c r="C363" s="126" t="s">
        <v>529</v>
      </c>
      <c r="D363" s="129">
        <v>7668.83</v>
      </c>
      <c r="E363" s="23" t="str">
        <f>IFERROR(VLOOKUP(B363,SETEMBRO!B:C,2,0),"")</f>
        <v>PLINIO ANTONIO L P FILHO</v>
      </c>
    </row>
    <row r="364" spans="1:5">
      <c r="A364" s="133">
        <v>1</v>
      </c>
      <c r="B364" s="133">
        <v>3167</v>
      </c>
      <c r="C364" s="126" t="s">
        <v>327</v>
      </c>
      <c r="D364" s="129">
        <v>2551.65</v>
      </c>
      <c r="E364" s="23" t="str">
        <f>IFERROR(VLOOKUP(B364,SETEMBRO!B:C,2,0),"")</f>
        <v>POLYANA BEZERRA SOUTO SANTOS</v>
      </c>
    </row>
    <row r="365" spans="1:5">
      <c r="A365" s="133">
        <v>1</v>
      </c>
      <c r="B365" s="133">
        <v>3408</v>
      </c>
      <c r="C365" s="126" t="s">
        <v>640</v>
      </c>
      <c r="D365" s="129">
        <v>2829.56</v>
      </c>
      <c r="E365" s="23" t="str">
        <f>IFERROR(VLOOKUP(B365,SETEMBRO!B:C,2,0),"")</f>
        <v>POLYANA KARINE G BARREIROS</v>
      </c>
    </row>
    <row r="366" spans="1:5">
      <c r="A366" s="133">
        <v>1</v>
      </c>
      <c r="B366" s="133">
        <v>2367</v>
      </c>
      <c r="C366" s="126" t="s">
        <v>137</v>
      </c>
      <c r="D366" s="129">
        <v>582.83000000000004</v>
      </c>
      <c r="E366" s="23" t="str">
        <f>IFERROR(VLOOKUP(B366,SETEMBRO!B:C,2,0),"")</f>
        <v>PRISCILLA RODRIGUES P DA SILVA</v>
      </c>
    </row>
    <row r="367" spans="1:5">
      <c r="A367" s="133">
        <v>1</v>
      </c>
      <c r="B367" s="133">
        <v>3135</v>
      </c>
      <c r="C367" s="126" t="s">
        <v>313</v>
      </c>
      <c r="D367" s="129">
        <v>3277.72</v>
      </c>
      <c r="E367" s="23" t="str">
        <f>IFERROR(VLOOKUP(B367,SETEMBRO!B:C,2,0),"")</f>
        <v>RAFAEL DE MENEZES E S PIRES</v>
      </c>
    </row>
    <row r="368" spans="1:5">
      <c r="A368" s="133">
        <v>1</v>
      </c>
      <c r="B368" s="133">
        <v>2819</v>
      </c>
      <c r="C368" s="126" t="s">
        <v>225</v>
      </c>
      <c r="D368" s="129">
        <v>611.98</v>
      </c>
      <c r="E368" s="23" t="str">
        <f>IFERROR(VLOOKUP(B368,SETEMBRO!B:C,2,0),"")</f>
        <v>RAFAEL LEITAO DE A  G DA SILVA</v>
      </c>
    </row>
    <row r="369" spans="1:5">
      <c r="A369" s="133">
        <v>1</v>
      </c>
      <c r="B369" s="133">
        <v>2656</v>
      </c>
      <c r="C369" s="126" t="s">
        <v>183</v>
      </c>
      <c r="D369" s="129">
        <v>891.59</v>
      </c>
      <c r="E369" s="23" t="str">
        <f>IFERROR(VLOOKUP(B369,SETEMBRO!B:C,2,0),"")</f>
        <v>RAFAELLA ALVES DE ARAUJO SILVA</v>
      </c>
    </row>
    <row r="370" spans="1:5">
      <c r="A370" s="133">
        <v>20</v>
      </c>
      <c r="B370" s="133">
        <v>2481</v>
      </c>
      <c r="C370" s="126" t="s">
        <v>419</v>
      </c>
      <c r="D370" s="129">
        <v>1573.17</v>
      </c>
      <c r="E370" s="23" t="str">
        <f>IFERROR(VLOOKUP(B370,SETEMBRO!B:C,2,0),"")</f>
        <v>RAFAELLA MICHELLE DE L MIRANDA</v>
      </c>
    </row>
    <row r="371" spans="1:5">
      <c r="A371" s="133">
        <v>1</v>
      </c>
      <c r="B371" s="133">
        <v>1483</v>
      </c>
      <c r="C371" s="126" t="s">
        <v>45</v>
      </c>
      <c r="D371" s="129">
        <v>189.79</v>
      </c>
      <c r="E371" s="23" t="str">
        <f>IFERROR(VLOOKUP(B371,SETEMBRO!B:C,2,0),"")</f>
        <v>REGINA LEANDRO SANTOS DE LIMA</v>
      </c>
    </row>
    <row r="372" spans="1:5">
      <c r="A372" s="133">
        <v>1</v>
      </c>
      <c r="B372" s="133">
        <v>2092</v>
      </c>
      <c r="C372" s="126" t="s">
        <v>96</v>
      </c>
      <c r="D372" s="129">
        <v>743.87</v>
      </c>
      <c r="E372" s="23" t="str">
        <f>IFERROR(VLOOKUP(B372,SETEMBRO!B:C,2,0),"")</f>
        <v>REINALDO PEREIRA DA SILVA</v>
      </c>
    </row>
    <row r="373" spans="1:5">
      <c r="A373" s="133">
        <v>1</v>
      </c>
      <c r="B373" s="133">
        <v>3220</v>
      </c>
      <c r="C373" s="126" t="s">
        <v>341</v>
      </c>
      <c r="D373" s="129">
        <v>2829.56</v>
      </c>
      <c r="E373" s="23" t="str">
        <f>IFERROR(VLOOKUP(B373,SETEMBRO!B:C,2,0),"")</f>
        <v>RENATA RODRIGUES C DE MELO</v>
      </c>
    </row>
    <row r="374" spans="1:5">
      <c r="A374" s="133">
        <v>1</v>
      </c>
      <c r="B374" s="133">
        <v>3228</v>
      </c>
      <c r="C374" s="126" t="s">
        <v>456</v>
      </c>
      <c r="D374" s="129">
        <v>582.83000000000004</v>
      </c>
      <c r="E374" s="23" t="str">
        <f>IFERROR(VLOOKUP(B374,SETEMBRO!B:C,2,0),"")</f>
        <v>RENATO VELOSO LINO DE OLIVEIRA</v>
      </c>
    </row>
    <row r="375" spans="1:5">
      <c r="A375" s="133">
        <v>1</v>
      </c>
      <c r="B375" s="133">
        <v>2869</v>
      </c>
      <c r="C375" s="126" t="s">
        <v>242</v>
      </c>
      <c r="D375" s="129">
        <v>415.95</v>
      </c>
      <c r="E375" s="23" t="str">
        <f>IFERROR(VLOOKUP(B375,SETEMBRO!B:C,2,0),"")</f>
        <v>RICARDO J FERNANDES DA CUNHA</v>
      </c>
    </row>
    <row r="376" spans="1:5">
      <c r="A376" s="133">
        <v>1</v>
      </c>
      <c r="B376" s="133">
        <v>2129</v>
      </c>
      <c r="C376" s="126" t="s">
        <v>106</v>
      </c>
      <c r="D376" s="129">
        <v>611.98</v>
      </c>
      <c r="E376" s="23" t="str">
        <f>IFERROR(VLOOKUP(B376,SETEMBRO!B:C,2,0),"")</f>
        <v>RICARDO JORGE XAVIER</v>
      </c>
    </row>
    <row r="377" spans="1:5">
      <c r="A377" s="133">
        <v>1</v>
      </c>
      <c r="B377" s="133">
        <v>1937</v>
      </c>
      <c r="C377" s="126" t="s">
        <v>80</v>
      </c>
      <c r="D377" s="129">
        <v>1029.99</v>
      </c>
      <c r="E377" s="23" t="str">
        <f>IFERROR(VLOOKUP(B377,SETEMBRO!B:C,2,0),"")</f>
        <v>RILDA MARIA DA SILVA</v>
      </c>
    </row>
    <row r="378" spans="1:5">
      <c r="A378" s="133">
        <v>1</v>
      </c>
      <c r="B378" s="133">
        <v>3398</v>
      </c>
      <c r="C378" s="126" t="s">
        <v>618</v>
      </c>
      <c r="D378" s="129">
        <v>499.3</v>
      </c>
      <c r="E378" s="23" t="str">
        <f>IFERROR(VLOOKUP(B378,SETEMBRO!B:C,2,0),"")</f>
        <v>RINALDO SOARES DE BARROS</v>
      </c>
    </row>
    <row r="379" spans="1:5">
      <c r="A379" s="133">
        <v>51</v>
      </c>
      <c r="B379" s="133">
        <v>3029</v>
      </c>
      <c r="C379" s="126" t="s">
        <v>453</v>
      </c>
      <c r="D379" s="129">
        <v>1294.24</v>
      </c>
      <c r="E379" s="23" t="str">
        <f>IFERROR(VLOOKUP(B379,SETEMBRO!B:C,2,0),"")</f>
        <v>RISOALDO DUARTE DA S JUNIOR</v>
      </c>
    </row>
    <row r="380" spans="1:5">
      <c r="A380" s="133">
        <v>1</v>
      </c>
      <c r="B380" s="133">
        <v>2504</v>
      </c>
      <c r="C380" s="126" t="s">
        <v>160</v>
      </c>
      <c r="D380" s="129">
        <v>499.3</v>
      </c>
      <c r="E380" s="23" t="str">
        <f>IFERROR(VLOOKUP(B380,SETEMBRO!B:C,2,0),"")</f>
        <v>RIVALDO GOMES DA SILVA</v>
      </c>
    </row>
    <row r="381" spans="1:5">
      <c r="A381" s="133">
        <v>1</v>
      </c>
      <c r="B381" s="133">
        <v>3367</v>
      </c>
      <c r="C381" s="126" t="s">
        <v>511</v>
      </c>
      <c r="D381" s="129">
        <v>1664.34</v>
      </c>
      <c r="E381" s="23" t="str">
        <f>IFERROR(VLOOKUP(B381,SETEMBRO!B:C,2,0),"")</f>
        <v>ROBERTA BARBOSA  DE A PACHECO</v>
      </c>
    </row>
    <row r="382" spans="1:5">
      <c r="A382" s="133">
        <v>1</v>
      </c>
      <c r="B382" s="133">
        <v>2909</v>
      </c>
      <c r="C382" s="126" t="s">
        <v>253</v>
      </c>
      <c r="D382" s="129">
        <v>611.99</v>
      </c>
      <c r="E382" s="23" t="str">
        <f>IFERROR(VLOOKUP(B382,SETEMBRO!B:C,2,0),"")</f>
        <v>ROBSON CARNEIRO DA SILVA</v>
      </c>
    </row>
    <row r="383" spans="1:5">
      <c r="A383" s="133">
        <v>1</v>
      </c>
      <c r="B383" s="133">
        <v>2666</v>
      </c>
      <c r="C383" s="126" t="s">
        <v>188</v>
      </c>
      <c r="D383" s="129">
        <v>1398.39</v>
      </c>
      <c r="E383" s="23" t="str">
        <f>IFERROR(VLOOKUP(B383,SETEMBRO!B:C,2,0),"")</f>
        <v>RODRIGO VASCONCELOS DINIZ</v>
      </c>
    </row>
    <row r="384" spans="1:5">
      <c r="A384" s="133">
        <v>1</v>
      </c>
      <c r="B384" s="133">
        <v>2146</v>
      </c>
      <c r="C384" s="126" t="s">
        <v>116</v>
      </c>
      <c r="D384" s="129">
        <v>907.98</v>
      </c>
      <c r="E384" s="23" t="str">
        <f>IFERROR(VLOOKUP(B384,SETEMBRO!B:C,2,0),"")</f>
        <v>ROGERIO BARROS DOS SANTOS</v>
      </c>
    </row>
    <row r="385" spans="1:5">
      <c r="A385" s="133">
        <v>50</v>
      </c>
      <c r="B385" s="133">
        <v>2478</v>
      </c>
      <c r="C385" s="126" t="s">
        <v>446</v>
      </c>
      <c r="D385" s="129">
        <v>1573.17</v>
      </c>
      <c r="E385" s="23" t="str">
        <f>IFERROR(VLOOKUP(B385,SETEMBRO!B:C,2,0),"")</f>
        <v>ROGERIO MOURA VIEIRA</v>
      </c>
    </row>
    <row r="386" spans="1:5">
      <c r="A386" s="133">
        <v>1</v>
      </c>
      <c r="B386" s="133">
        <v>2707</v>
      </c>
      <c r="C386" s="126" t="s">
        <v>198</v>
      </c>
      <c r="D386" s="129">
        <v>891.59</v>
      </c>
      <c r="E386" s="23" t="str">
        <f>IFERROR(VLOOKUP(B386,SETEMBRO!B:C,2,0),"")</f>
        <v>ROMARIO LUIZ DO NASCIMENTO</v>
      </c>
    </row>
    <row r="387" spans="1:5">
      <c r="A387" s="133">
        <v>1</v>
      </c>
      <c r="B387" s="133">
        <v>1652</v>
      </c>
      <c r="C387" s="126" t="s">
        <v>60</v>
      </c>
      <c r="D387" s="129">
        <v>645.29</v>
      </c>
      <c r="E387" s="23" t="str">
        <f>IFERROR(VLOOKUP(B387,SETEMBRO!B:C,2,0),"")</f>
        <v>ROMILDO NUNES DIAS</v>
      </c>
    </row>
    <row r="388" spans="1:5">
      <c r="A388" s="133">
        <v>1</v>
      </c>
      <c r="B388" s="133">
        <v>3046</v>
      </c>
      <c r="C388" s="126" t="s">
        <v>457</v>
      </c>
      <c r="D388" s="129">
        <v>1294.24</v>
      </c>
      <c r="E388" s="23" t="str">
        <f>IFERROR(VLOOKUP(B388,SETEMBRO!B:C,2,0),"")</f>
        <v>RONALDO GOMINHO BISPO FILHO</v>
      </c>
    </row>
    <row r="389" spans="1:5">
      <c r="A389" s="133">
        <v>1</v>
      </c>
      <c r="B389" s="133">
        <v>2518</v>
      </c>
      <c r="C389" s="126" t="s">
        <v>430</v>
      </c>
      <c r="D389" s="129">
        <v>611.98</v>
      </c>
      <c r="E389" s="23" t="str">
        <f>IFERROR(VLOOKUP(B389,SETEMBRO!B:C,2,0),"")</f>
        <v>ROSA MARIA BARROS VALOES</v>
      </c>
    </row>
    <row r="390" spans="1:5">
      <c r="A390" s="133">
        <v>1</v>
      </c>
      <c r="B390" s="133">
        <v>2790</v>
      </c>
      <c r="C390" s="126" t="s">
        <v>218</v>
      </c>
      <c r="D390" s="129">
        <v>978.97</v>
      </c>
      <c r="E390" s="23" t="str">
        <f>IFERROR(VLOOKUP(B390,SETEMBRO!B:C,2,0),"")</f>
        <v>ROSANA DE FATIMA UCHOA  AREDE</v>
      </c>
    </row>
    <row r="391" spans="1:5">
      <c r="A391" s="133">
        <v>1</v>
      </c>
      <c r="B391" s="133">
        <v>2788</v>
      </c>
      <c r="C391" s="126" t="s">
        <v>217</v>
      </c>
      <c r="D391" s="129">
        <v>505.6</v>
      </c>
      <c r="E391" s="23" t="str">
        <f>IFERROR(VLOOKUP(B391,SETEMBRO!B:C,2,0),"")</f>
        <v>ROSANIA EMIDIA PEREIRA</v>
      </c>
    </row>
    <row r="392" spans="1:5">
      <c r="A392" s="133">
        <v>1</v>
      </c>
      <c r="B392" s="133">
        <v>2820</v>
      </c>
      <c r="C392" s="126" t="s">
        <v>226</v>
      </c>
      <c r="D392" s="129">
        <v>1795.18</v>
      </c>
      <c r="E392" s="23" t="str">
        <f>IFERROR(VLOOKUP(B392,SETEMBRO!B:C,2,0),"")</f>
        <v>ROSIANE SANTOS BRITO</v>
      </c>
    </row>
    <row r="393" spans="1:5">
      <c r="A393" s="133">
        <v>1</v>
      </c>
      <c r="B393" s="133">
        <v>1337</v>
      </c>
      <c r="C393" s="126" t="s">
        <v>35</v>
      </c>
      <c r="D393" s="129">
        <v>1437.43</v>
      </c>
      <c r="E393" s="23" t="str">
        <f>IFERROR(VLOOKUP(B393,SETEMBRO!B:C,2,0),"")</f>
        <v>ROSILDA BARBOSA DOS SANTOS</v>
      </c>
    </row>
    <row r="394" spans="1:5">
      <c r="A394" s="133">
        <v>1</v>
      </c>
      <c r="B394" s="133">
        <v>2936</v>
      </c>
      <c r="C394" s="126" t="s">
        <v>268</v>
      </c>
      <c r="D394" s="129">
        <v>458.59</v>
      </c>
      <c r="E394" s="23" t="str">
        <f>IFERROR(VLOOKUP(B394,SETEMBRO!B:C,2,0),"")</f>
        <v>ROSIMERE SOARES DA SILVA</v>
      </c>
    </row>
    <row r="395" spans="1:5">
      <c r="A395" s="133">
        <v>1</v>
      </c>
      <c r="B395" s="133">
        <v>2134</v>
      </c>
      <c r="C395" s="126" t="s">
        <v>109</v>
      </c>
      <c r="D395" s="129">
        <v>1051.1099999999999</v>
      </c>
      <c r="E395" s="23" t="str">
        <f>IFERROR(VLOOKUP(B395,SETEMBRO!B:C,2,0),"")</f>
        <v>ROSIVALDO SATIRO DOS SANTOS</v>
      </c>
    </row>
    <row r="396" spans="1:5">
      <c r="A396" s="133">
        <v>1</v>
      </c>
      <c r="B396" s="133">
        <v>3171</v>
      </c>
      <c r="C396" s="126" t="s">
        <v>329</v>
      </c>
      <c r="D396" s="129">
        <v>582.83000000000004</v>
      </c>
      <c r="E396" s="23" t="str">
        <f>IFERROR(VLOOKUP(B396,SETEMBRO!B:C,2,0),"")</f>
        <v>ROSY KELLY LIMA DA S PIMENTEL</v>
      </c>
    </row>
    <row r="397" spans="1:5">
      <c r="A397" s="133">
        <v>1</v>
      </c>
      <c r="B397" s="133">
        <v>2143</v>
      </c>
      <c r="C397" s="126" t="s">
        <v>114</v>
      </c>
      <c r="D397" s="129">
        <v>614.55999999999995</v>
      </c>
      <c r="E397" s="23" t="str">
        <f>IFERROR(VLOOKUP(B397,SETEMBRO!B:C,2,0),"")</f>
        <v>RUBEM JOSE DOS S DE PAULA</v>
      </c>
    </row>
    <row r="398" spans="1:5">
      <c r="A398" s="133">
        <v>1</v>
      </c>
      <c r="B398" s="133">
        <v>2675</v>
      </c>
      <c r="C398" s="126" t="s">
        <v>192</v>
      </c>
      <c r="D398" s="129">
        <v>458.59</v>
      </c>
      <c r="E398" s="23" t="str">
        <f>IFERROR(VLOOKUP(B398,SETEMBRO!B:C,2,0),"")</f>
        <v>RUTE FERNANDES BORBA</v>
      </c>
    </row>
    <row r="399" spans="1:5">
      <c r="A399" s="133">
        <v>1</v>
      </c>
      <c r="B399" s="133">
        <v>2623</v>
      </c>
      <c r="C399" s="126" t="s">
        <v>180</v>
      </c>
      <c r="D399" s="129">
        <v>458.59</v>
      </c>
      <c r="E399" s="23" t="str">
        <f>IFERROR(VLOOKUP(B399,SETEMBRO!B:C,2,0),"")</f>
        <v>RUTH BARBOSA DE ARAUJO</v>
      </c>
    </row>
    <row r="400" spans="1:5">
      <c r="A400" s="133">
        <v>1</v>
      </c>
      <c r="B400" s="133">
        <v>2121</v>
      </c>
      <c r="C400" s="126" t="s">
        <v>101</v>
      </c>
      <c r="D400" s="129">
        <v>674.71</v>
      </c>
      <c r="E400" s="23" t="str">
        <f>IFERROR(VLOOKUP(B400,SETEMBRO!B:C,2,0),"")</f>
        <v>SAMUEL MAURICIO</v>
      </c>
    </row>
    <row r="401" spans="1:5">
      <c r="A401" s="133">
        <v>1</v>
      </c>
      <c r="B401" s="133">
        <v>508</v>
      </c>
      <c r="C401" s="126" t="s">
        <v>5</v>
      </c>
      <c r="D401" s="129">
        <v>1569.97</v>
      </c>
      <c r="E401" s="23" t="str">
        <f>IFERROR(VLOOKUP(B401,SETEMBRO!B:C,2,0),"")</f>
        <v>SANDRA EMIDIO PEREIRA</v>
      </c>
    </row>
    <row r="402" spans="1:5">
      <c r="A402" s="133">
        <v>1</v>
      </c>
      <c r="B402" s="133">
        <v>2937</v>
      </c>
      <c r="C402" s="126" t="s">
        <v>269</v>
      </c>
      <c r="D402" s="129">
        <v>415.95</v>
      </c>
      <c r="E402" s="23" t="str">
        <f>IFERROR(VLOOKUP(B402,SETEMBRO!B:C,2,0),"")</f>
        <v>SANDRA REGINA V DOS SANTOS</v>
      </c>
    </row>
    <row r="403" spans="1:5">
      <c r="A403" s="133">
        <v>1</v>
      </c>
      <c r="B403" s="133">
        <v>2559</v>
      </c>
      <c r="C403" s="126" t="s">
        <v>403</v>
      </c>
      <c r="D403" s="129">
        <v>611.98</v>
      </c>
      <c r="E403" s="23" t="str">
        <f>IFERROR(VLOOKUP(B403,SETEMBRO!B:C,2,0),"")</f>
        <v>SANDRO DE MIRANDA SANTOS</v>
      </c>
    </row>
    <row r="404" spans="1:5">
      <c r="A404" s="133">
        <v>1</v>
      </c>
      <c r="B404" s="133">
        <v>3234</v>
      </c>
      <c r="C404" s="126" t="s">
        <v>346</v>
      </c>
      <c r="D404" s="129">
        <v>2340.61</v>
      </c>
      <c r="E404" s="23" t="str">
        <f>IFERROR(VLOOKUP(B404,SETEMBRO!B:C,2,0),"")</f>
        <v>SANDRO FERREIRA BEZERRA</v>
      </c>
    </row>
    <row r="405" spans="1:5">
      <c r="A405" s="133">
        <v>1</v>
      </c>
      <c r="B405" s="133">
        <v>3340</v>
      </c>
      <c r="C405" s="126" t="s">
        <v>373</v>
      </c>
      <c r="D405" s="129">
        <v>2829.56</v>
      </c>
      <c r="E405" s="23" t="str">
        <f>IFERROR(VLOOKUP(B405,SETEMBRO!B:C,2,0),"")</f>
        <v>SANDRO MARQUES TEIXEIRA</v>
      </c>
    </row>
    <row r="406" spans="1:5">
      <c r="A406" s="133">
        <v>1</v>
      </c>
      <c r="B406" s="133">
        <v>3172</v>
      </c>
      <c r="C406" s="126" t="s">
        <v>330</v>
      </c>
      <c r="D406" s="129">
        <v>397.62</v>
      </c>
      <c r="E406" s="23" t="str">
        <f>IFERROR(VLOOKUP(B406,SETEMBRO!B:C,2,0),"")</f>
        <v>SAVIO BARCELOS DE MELO</v>
      </c>
    </row>
    <row r="407" spans="1:5">
      <c r="A407" s="133">
        <v>1</v>
      </c>
      <c r="B407" s="133">
        <v>8249</v>
      </c>
      <c r="C407" s="126" t="s">
        <v>393</v>
      </c>
      <c r="D407" s="129">
        <v>1081.82</v>
      </c>
      <c r="E407" s="23" t="str">
        <f>IFERROR(VLOOKUP(B407,SETEMBRO!B:C,2,0),"")</f>
        <v>SELMA BEZERRA DE CARVALHO</v>
      </c>
    </row>
    <row r="408" spans="1:5">
      <c r="A408" s="133">
        <v>1</v>
      </c>
      <c r="B408" s="133">
        <v>2520</v>
      </c>
      <c r="C408" s="126" t="s">
        <v>432</v>
      </c>
      <c r="D408" s="129">
        <v>611.98</v>
      </c>
      <c r="E408" s="23" t="str">
        <f>IFERROR(VLOOKUP(B408,SETEMBRO!B:C,2,0),"")</f>
        <v>SELMA CRISTIANIA LIMA RORIZ</v>
      </c>
    </row>
    <row r="409" spans="1:5">
      <c r="A409" s="133">
        <v>1</v>
      </c>
      <c r="B409" s="133">
        <v>1177</v>
      </c>
      <c r="C409" s="126" t="s">
        <v>25</v>
      </c>
      <c r="D409" s="129">
        <v>1154</v>
      </c>
      <c r="E409" s="23" t="str">
        <f>IFERROR(VLOOKUP(B409,SETEMBRO!B:C,2,0),"")</f>
        <v>SELMA MARIA P DO NASCIMENTO</v>
      </c>
    </row>
    <row r="410" spans="1:5">
      <c r="A410" s="133">
        <v>1</v>
      </c>
      <c r="B410" s="133">
        <v>2069</v>
      </c>
      <c r="C410" s="126" t="s">
        <v>93</v>
      </c>
      <c r="D410" s="129">
        <v>5883.58</v>
      </c>
      <c r="E410" s="23" t="str">
        <f>IFERROR(VLOOKUP(B410,SETEMBRO!B:C,2,0),"")</f>
        <v>SELMA VERONICA VIEIRA RAMOS</v>
      </c>
    </row>
    <row r="411" spans="1:5">
      <c r="A411" s="133">
        <v>10</v>
      </c>
      <c r="B411" s="133">
        <v>3023</v>
      </c>
      <c r="C411" s="126" t="s">
        <v>418</v>
      </c>
      <c r="D411" s="129">
        <v>1294.24</v>
      </c>
      <c r="E411" s="23" t="str">
        <f>IFERROR(VLOOKUP(B411,SETEMBRO!B:C,2,0),"")</f>
        <v>SERGIO ARAUJO DE OLIVEIRA</v>
      </c>
    </row>
    <row r="412" spans="1:5">
      <c r="A412" s="133">
        <v>1</v>
      </c>
      <c r="B412" s="133">
        <v>3388</v>
      </c>
      <c r="C412" s="126" t="s">
        <v>539</v>
      </c>
      <c r="D412" s="129">
        <v>1664.34</v>
      </c>
      <c r="E412" s="23" t="str">
        <f>IFERROR(VLOOKUP(B412,SETEMBRO!B:C,2,0),"")</f>
        <v>SERGIO GOUVEIA LOYO</v>
      </c>
    </row>
    <row r="413" spans="1:5">
      <c r="A413" s="133">
        <v>1</v>
      </c>
      <c r="B413" s="133">
        <v>3358</v>
      </c>
      <c r="C413" s="126" t="s">
        <v>387</v>
      </c>
      <c r="D413" s="129">
        <v>7133.57</v>
      </c>
      <c r="E413" s="23" t="str">
        <f>IFERROR(VLOOKUP(B413,SETEMBRO!B:C,2,0),"")</f>
        <v>SERGIO LUIZ DE NORONHA</v>
      </c>
    </row>
    <row r="414" spans="1:5">
      <c r="A414" s="133">
        <v>1</v>
      </c>
      <c r="B414" s="133">
        <v>2153</v>
      </c>
      <c r="C414" s="126" t="s">
        <v>119</v>
      </c>
      <c r="D414" s="129">
        <v>1103.6600000000001</v>
      </c>
      <c r="E414" s="23" t="str">
        <f>IFERROR(VLOOKUP(B414,SETEMBRO!B:C,2,0),"")</f>
        <v>SERGIO PEREIRA DA COSTA</v>
      </c>
    </row>
    <row r="415" spans="1:5">
      <c r="A415" s="133">
        <v>1</v>
      </c>
      <c r="B415" s="133">
        <v>1589</v>
      </c>
      <c r="C415" s="126" t="s">
        <v>54</v>
      </c>
      <c r="D415" s="129">
        <v>557.42999999999995</v>
      </c>
      <c r="E415" s="23" t="str">
        <f>IFERROR(VLOOKUP(B415,SETEMBRO!B:C,2,0),"")</f>
        <v>SEVERINA DE SANTANA NEVES</v>
      </c>
    </row>
    <row r="416" spans="1:5">
      <c r="A416" s="133">
        <v>1</v>
      </c>
      <c r="B416" s="133">
        <v>2343</v>
      </c>
      <c r="C416" s="126" t="s">
        <v>133</v>
      </c>
      <c r="D416" s="129">
        <v>2922</v>
      </c>
      <c r="E416" s="23" t="str">
        <f>IFERROR(VLOOKUP(B416,SETEMBRO!B:C,2,0),"")</f>
        <v>SEVERINO GRANGEIRO JUNIOR</v>
      </c>
    </row>
    <row r="417" spans="1:5">
      <c r="A417" s="133">
        <v>1</v>
      </c>
      <c r="B417" s="133">
        <v>2414</v>
      </c>
      <c r="C417" s="126" t="s">
        <v>143</v>
      </c>
      <c r="D417" s="129">
        <v>415.95</v>
      </c>
      <c r="E417" s="23" t="str">
        <f>IFERROR(VLOOKUP(B417,SETEMBRO!B:C,2,0),"")</f>
        <v>SILAS PINTO BEZERRA</v>
      </c>
    </row>
    <row r="418" spans="1:5">
      <c r="A418" s="133">
        <v>1</v>
      </c>
      <c r="B418" s="133">
        <v>3376</v>
      </c>
      <c r="C418" s="126" t="s">
        <v>521</v>
      </c>
      <c r="D418" s="129">
        <v>397.62</v>
      </c>
      <c r="E418" s="23" t="str">
        <f>IFERROR(VLOOKUP(B418,SETEMBRO!B:C,2,0),"")</f>
        <v>SILVIA LUIZA DE SOUZA E SILVA</v>
      </c>
    </row>
    <row r="419" spans="1:5">
      <c r="A419" s="133">
        <v>1</v>
      </c>
      <c r="B419" s="133">
        <v>2415</v>
      </c>
      <c r="C419" s="126" t="s">
        <v>144</v>
      </c>
      <c r="D419" s="129">
        <v>4028.9</v>
      </c>
      <c r="E419" s="23" t="str">
        <f>IFERROR(VLOOKUP(B419,SETEMBRO!B:C,2,0),"")</f>
        <v>SILVIA RENATA QUEIROZ DE FARIA</v>
      </c>
    </row>
    <row r="420" spans="1:5">
      <c r="A420" s="133">
        <v>1</v>
      </c>
      <c r="B420" s="133">
        <v>3351</v>
      </c>
      <c r="C420" s="126" t="s">
        <v>381</v>
      </c>
      <c r="D420" s="129">
        <v>397.62</v>
      </c>
      <c r="E420" s="23" t="str">
        <f>IFERROR(VLOOKUP(B420,SETEMBRO!B:C,2,0),"")</f>
        <v>SIMONE ARAUJO DE ALMEIDA</v>
      </c>
    </row>
    <row r="421" spans="1:5">
      <c r="A421" s="133">
        <v>1</v>
      </c>
      <c r="B421" s="133">
        <v>3409</v>
      </c>
      <c r="C421" s="126" t="s">
        <v>641</v>
      </c>
      <c r="D421" s="129">
        <v>2829.56</v>
      </c>
      <c r="E421" s="23" t="str">
        <f>IFERROR(VLOOKUP(B421,SETEMBRO!B:C,2,0),"")</f>
        <v>SIMONE CARLA ALVES PEREIRA</v>
      </c>
    </row>
    <row r="422" spans="1:5">
      <c r="A422" s="133">
        <v>1</v>
      </c>
      <c r="B422" s="133">
        <v>2014</v>
      </c>
      <c r="C422" s="126" t="s">
        <v>86</v>
      </c>
      <c r="D422" s="129">
        <v>747</v>
      </c>
      <c r="E422" s="23" t="str">
        <f>IFERROR(VLOOKUP(B422,SETEMBRO!B:C,2,0),"")</f>
        <v>SOLANGE NASCIMENTO DE LIMA</v>
      </c>
    </row>
    <row r="423" spans="1:5">
      <c r="A423" s="133">
        <v>1</v>
      </c>
      <c r="B423" s="133">
        <v>1554</v>
      </c>
      <c r="C423" s="126" t="s">
        <v>51</v>
      </c>
      <c r="D423" s="129">
        <v>1790.23</v>
      </c>
      <c r="E423" s="23" t="str">
        <f>IFERROR(VLOOKUP(B423,SETEMBRO!B:C,2,0),"")</f>
        <v>SONEIDE P DO NASCIMENTO CORREA</v>
      </c>
    </row>
    <row r="424" spans="1:5">
      <c r="A424" s="133">
        <v>1</v>
      </c>
      <c r="B424" s="133">
        <v>3393</v>
      </c>
      <c r="C424" s="126" t="s">
        <v>591</v>
      </c>
      <c r="D424" s="129">
        <v>2829.56</v>
      </c>
      <c r="E424" s="23" t="str">
        <f>IFERROR(VLOOKUP(B424,SETEMBRO!B:C,2,0),"")</f>
        <v>STEFANI FARIAS DA SILVA</v>
      </c>
    </row>
    <row r="425" spans="1:5">
      <c r="A425" s="133">
        <v>1</v>
      </c>
      <c r="B425" s="133">
        <v>1907</v>
      </c>
      <c r="C425" s="126" t="s">
        <v>73</v>
      </c>
      <c r="D425" s="129">
        <v>2189.09</v>
      </c>
      <c r="E425" s="23" t="str">
        <f>IFERROR(VLOOKUP(B425,SETEMBRO!B:C,2,0),"")</f>
        <v>SUELY RICARDO DE FIGUEIREDO</v>
      </c>
    </row>
    <row r="426" spans="1:5">
      <c r="A426" s="133">
        <v>1</v>
      </c>
      <c r="B426" s="133">
        <v>3019</v>
      </c>
      <c r="C426" s="126" t="s">
        <v>287</v>
      </c>
      <c r="D426" s="129">
        <v>582.83000000000004</v>
      </c>
      <c r="E426" s="23" t="str">
        <f>IFERROR(VLOOKUP(B426,SETEMBRO!B:C,2,0),"")</f>
        <v>SUIANNE P PASSOS B MONTEIRO</v>
      </c>
    </row>
    <row r="427" spans="1:5">
      <c r="A427" s="133">
        <v>1</v>
      </c>
      <c r="B427" s="133">
        <v>3396</v>
      </c>
      <c r="C427" s="126" t="s">
        <v>594</v>
      </c>
      <c r="D427" s="129">
        <v>1081.82</v>
      </c>
      <c r="E427" s="23" t="str">
        <f>IFERROR(VLOOKUP(B427,SETEMBRO!B:C,2,0),"")</f>
        <v>SUYANE KELLY DE SOUZA</v>
      </c>
    </row>
    <row r="428" spans="1:5">
      <c r="A428" s="133">
        <v>1</v>
      </c>
      <c r="B428" s="133">
        <v>2870</v>
      </c>
      <c r="C428" s="126" t="s">
        <v>243</v>
      </c>
      <c r="D428" s="129">
        <v>458.59</v>
      </c>
      <c r="E428" s="23" t="str">
        <f>IFERROR(VLOOKUP(B428,SETEMBRO!B:C,2,0),"")</f>
        <v>SUZANA VALERIA PINHEIRO</v>
      </c>
    </row>
    <row r="429" spans="1:5">
      <c r="A429" s="133">
        <v>1</v>
      </c>
      <c r="B429" s="133">
        <v>2371</v>
      </c>
      <c r="C429" s="126" t="s">
        <v>138</v>
      </c>
      <c r="D429" s="129">
        <v>743.87</v>
      </c>
      <c r="E429" s="23" t="str">
        <f>IFERROR(VLOOKUP(B429,SETEMBRO!B:C,2,0),"")</f>
        <v>SUZELLE TRAJANO BENTO</v>
      </c>
    </row>
    <row r="430" spans="1:5">
      <c r="A430" s="133">
        <v>1</v>
      </c>
      <c r="B430" s="133">
        <v>2871</v>
      </c>
      <c r="C430" s="126" t="s">
        <v>244</v>
      </c>
      <c r="D430" s="129">
        <v>458.59</v>
      </c>
      <c r="E430" s="23" t="str">
        <f>IFERROR(VLOOKUP(B430,SETEMBRO!B:C,2,0),"")</f>
        <v>SUZELY ARANTES DA S MELO</v>
      </c>
    </row>
    <row r="431" spans="1:5">
      <c r="A431" s="133">
        <v>1</v>
      </c>
      <c r="B431" s="133">
        <v>3047</v>
      </c>
      <c r="C431" s="126" t="s">
        <v>296</v>
      </c>
      <c r="D431" s="129">
        <v>582.83000000000004</v>
      </c>
      <c r="E431" s="23" t="str">
        <f>IFERROR(VLOOKUP(B431,SETEMBRO!B:C,2,0),"")</f>
        <v>SWEET GALLEGHER CAETANO COSTA</v>
      </c>
    </row>
    <row r="432" spans="1:5">
      <c r="A432" s="133">
        <v>1</v>
      </c>
      <c r="B432" s="133">
        <v>2503</v>
      </c>
      <c r="C432" s="126" t="s">
        <v>159</v>
      </c>
      <c r="D432" s="129">
        <v>1573.17</v>
      </c>
      <c r="E432" s="23" t="str">
        <f>IFERROR(VLOOKUP(B432,SETEMBRO!B:C,2,0),"")</f>
        <v>TACIZO LUIZ PEREIRA DA SILVA</v>
      </c>
    </row>
    <row r="433" spans="1:5">
      <c r="A433" s="133">
        <v>1</v>
      </c>
      <c r="B433" s="133">
        <v>3401</v>
      </c>
      <c r="C433" s="126" t="s">
        <v>622</v>
      </c>
      <c r="D433" s="129">
        <v>397.62</v>
      </c>
      <c r="E433" s="23" t="str">
        <f>IFERROR(VLOOKUP(B433,SETEMBRO!B:C,2,0),"")</f>
        <v>TATIANE RAPHAELLA S DA SILVA N</v>
      </c>
    </row>
    <row r="434" spans="1:5">
      <c r="A434" s="133">
        <v>1</v>
      </c>
      <c r="B434" s="133">
        <v>1164</v>
      </c>
      <c r="C434" s="126" t="s">
        <v>23</v>
      </c>
      <c r="D434" s="129">
        <v>1623.78</v>
      </c>
      <c r="E434" s="23" t="str">
        <f>IFERROR(VLOOKUP(B434,SETEMBRO!B:C,2,0),"")</f>
        <v>TERESINHA MARIA DE F  FELIX</v>
      </c>
    </row>
    <row r="435" spans="1:5">
      <c r="A435" s="133">
        <v>1</v>
      </c>
      <c r="B435" s="133">
        <v>2420</v>
      </c>
      <c r="C435" s="126" t="s">
        <v>146</v>
      </c>
      <c r="D435" s="129">
        <v>4028.9</v>
      </c>
      <c r="E435" s="23" t="str">
        <f>IFERROR(VLOOKUP(B435,SETEMBRO!B:C,2,0),"")</f>
        <v>TEREZA RAQUEL F ALMEIDA</v>
      </c>
    </row>
    <row r="436" spans="1:5">
      <c r="A436" s="133">
        <v>1</v>
      </c>
      <c r="B436" s="133">
        <v>2498</v>
      </c>
      <c r="C436" s="126" t="s">
        <v>157</v>
      </c>
      <c r="D436" s="129">
        <v>582.83000000000004</v>
      </c>
      <c r="E436" s="23" t="str">
        <f>IFERROR(VLOOKUP(B436,SETEMBRO!B:C,2,0),"")</f>
        <v>TEREZINHA DE J  DE L  M  NETA</v>
      </c>
    </row>
    <row r="437" spans="1:5">
      <c r="A437" s="133">
        <v>1</v>
      </c>
      <c r="B437" s="133">
        <v>1522</v>
      </c>
      <c r="C437" s="126" t="s">
        <v>46</v>
      </c>
      <c r="D437" s="129">
        <v>557.42999999999995</v>
      </c>
      <c r="E437" s="23" t="str">
        <f>IFERROR(VLOOKUP(B437,SETEMBRO!B:C,2,0),"")</f>
        <v>TEREZINHA P  DA SILVA CORREIA</v>
      </c>
    </row>
    <row r="438" spans="1:5">
      <c r="A438" s="133">
        <v>1</v>
      </c>
      <c r="B438" s="133">
        <v>2779</v>
      </c>
      <c r="C438" s="126" t="s">
        <v>213</v>
      </c>
      <c r="D438" s="129">
        <v>837.04</v>
      </c>
      <c r="E438" s="23" t="str">
        <f>IFERROR(VLOOKUP(B438,SETEMBRO!B:C,2,0),"")</f>
        <v>THAIS REGINA BORGES LOPES</v>
      </c>
    </row>
    <row r="439" spans="1:5">
      <c r="A439" s="133">
        <v>1</v>
      </c>
      <c r="B439" s="133">
        <v>2642</v>
      </c>
      <c r="C439" s="126" t="s">
        <v>182</v>
      </c>
      <c r="D439" s="129">
        <v>1009.58</v>
      </c>
      <c r="E439" s="23" t="str">
        <f>IFERROR(VLOOKUP(B439,SETEMBRO!B:C,2,0),"")</f>
        <v>THAMIRYS CLAUDIA R  BATISTA</v>
      </c>
    </row>
    <row r="440" spans="1:5">
      <c r="A440" s="133">
        <v>1</v>
      </c>
      <c r="B440" s="133">
        <v>2659</v>
      </c>
      <c r="C440" s="126" t="s">
        <v>184</v>
      </c>
      <c r="D440" s="129">
        <v>1398.39</v>
      </c>
      <c r="E440" s="23" t="str">
        <f>IFERROR(VLOOKUP(B440,SETEMBRO!B:C,2,0),"")</f>
        <v>THIAGO SANTOS DE OLIVEIRA</v>
      </c>
    </row>
    <row r="441" spans="1:5">
      <c r="A441" s="133">
        <v>1</v>
      </c>
      <c r="B441" s="133">
        <v>3044</v>
      </c>
      <c r="C441" s="126" t="s">
        <v>405</v>
      </c>
      <c r="D441" s="129">
        <v>1294.24</v>
      </c>
      <c r="E441" s="23" t="str">
        <f>IFERROR(VLOOKUP(B441,SETEMBRO!B:C,2,0),"")</f>
        <v>THIANE NASCIMENTO PAIXAO</v>
      </c>
    </row>
    <row r="442" spans="1:5">
      <c r="A442" s="133">
        <v>1</v>
      </c>
      <c r="B442" s="133">
        <v>2921</v>
      </c>
      <c r="C442" s="126" t="s">
        <v>260</v>
      </c>
      <c r="D442" s="129">
        <v>13.49</v>
      </c>
      <c r="E442" s="23" t="str">
        <f>IFERROR(VLOOKUP(B442,SETEMBRO!B:C,2,0),"")</f>
        <v>TIAGO MANOEL DE SOUSA LEITE</v>
      </c>
    </row>
    <row r="443" spans="1:5">
      <c r="A443" s="133">
        <v>1</v>
      </c>
      <c r="B443" s="133">
        <v>1269</v>
      </c>
      <c r="C443" s="126" t="s">
        <v>31</v>
      </c>
      <c r="D443" s="129">
        <v>585.29</v>
      </c>
      <c r="E443" s="23" t="str">
        <f>IFERROR(VLOOKUP(B443,SETEMBRO!B:C,2,0),"")</f>
        <v>VALDECY FERREIRA DA COSTA</v>
      </c>
    </row>
    <row r="444" spans="1:5">
      <c r="A444" s="133">
        <v>1</v>
      </c>
      <c r="B444" s="133">
        <v>1080</v>
      </c>
      <c r="C444" s="126" t="s">
        <v>19</v>
      </c>
      <c r="D444" s="129">
        <v>1272.28</v>
      </c>
      <c r="E444" s="23" t="str">
        <f>IFERROR(VLOOKUP(B444,SETEMBRO!B:C,2,0),"")</f>
        <v>VALDIRENE ANDRE PEREIRA</v>
      </c>
    </row>
    <row r="445" spans="1:5">
      <c r="A445" s="133">
        <v>1</v>
      </c>
      <c r="B445" s="133">
        <v>1099</v>
      </c>
      <c r="C445" s="126" t="s">
        <v>20</v>
      </c>
      <c r="D445" s="129">
        <v>1158.8499999999999</v>
      </c>
      <c r="E445" s="23" t="str">
        <f>IFERROR(VLOOKUP(B445,SETEMBRO!B:C,2,0),"")</f>
        <v>VALERIA DA SILVA SOUZA</v>
      </c>
    </row>
    <row r="446" spans="1:5">
      <c r="A446" s="133">
        <v>1</v>
      </c>
      <c r="B446" s="133">
        <v>2801</v>
      </c>
      <c r="C446" s="126" t="s">
        <v>222</v>
      </c>
      <c r="D446" s="129">
        <v>1705.14</v>
      </c>
      <c r="E446" s="23" t="str">
        <f>IFERROR(VLOOKUP(B446,SETEMBRO!B:C,2,0),"")</f>
        <v>VALERIA JALES DA SILVA</v>
      </c>
    </row>
    <row r="447" spans="1:5">
      <c r="A447" s="133">
        <v>1</v>
      </c>
      <c r="B447" s="133">
        <v>1056</v>
      </c>
      <c r="C447" s="126" t="s">
        <v>17</v>
      </c>
      <c r="D447" s="129">
        <v>1402.69</v>
      </c>
      <c r="E447" s="23" t="str">
        <f>IFERROR(VLOOKUP(B447,SETEMBRO!B:C,2,0),"")</f>
        <v>VALERIA MARIA DA SILVA</v>
      </c>
    </row>
    <row r="448" spans="1:5">
      <c r="A448" s="133">
        <v>1</v>
      </c>
      <c r="B448" s="133">
        <v>3182</v>
      </c>
      <c r="C448" s="126" t="s">
        <v>335</v>
      </c>
      <c r="D448" s="129">
        <v>428.56</v>
      </c>
      <c r="E448" s="23" t="str">
        <f>IFERROR(VLOOKUP(B448,SETEMBRO!B:C,2,0),"")</f>
        <v>VANELLY FERREIRA DE SOUZA</v>
      </c>
    </row>
    <row r="449" spans="1:5">
      <c r="A449" s="133">
        <v>23</v>
      </c>
      <c r="B449" s="133">
        <v>2977</v>
      </c>
      <c r="C449" s="126" t="s">
        <v>422</v>
      </c>
      <c r="D449" s="129">
        <v>1294.24</v>
      </c>
      <c r="E449" s="23" t="str">
        <f>IFERROR(VLOOKUP(B449,SETEMBRO!B:C,2,0),"")</f>
        <v>VENILTON CARLOS M CARDOSO</v>
      </c>
    </row>
    <row r="450" spans="1:5">
      <c r="A450" s="133">
        <v>1</v>
      </c>
      <c r="B450" s="133">
        <v>1159</v>
      </c>
      <c r="C450" s="126" t="s">
        <v>22</v>
      </c>
      <c r="D450" s="129">
        <v>516.44000000000005</v>
      </c>
      <c r="E450" s="23" t="str">
        <f>IFERROR(VLOOKUP(B450,SETEMBRO!B:C,2,0),"")</f>
        <v>VERA LUCIA MARIA C  DA SILVA</v>
      </c>
    </row>
    <row r="451" spans="1:5">
      <c r="A451" s="133">
        <v>1</v>
      </c>
      <c r="B451" s="133">
        <v>3402</v>
      </c>
      <c r="C451" s="126" t="s">
        <v>623</v>
      </c>
      <c r="D451" s="129">
        <v>493</v>
      </c>
      <c r="E451" s="23" t="str">
        <f>IFERROR(VLOOKUP(B451,SETEMBRO!B:C,2,0),"")</f>
        <v>VICTOR ALEXANDER A VIEIRA</v>
      </c>
    </row>
    <row r="452" spans="1:5">
      <c r="A452" s="133">
        <v>1</v>
      </c>
      <c r="B452" s="133">
        <v>2295</v>
      </c>
      <c r="C452" s="126" t="s">
        <v>127</v>
      </c>
      <c r="D452" s="129">
        <v>1497.91</v>
      </c>
      <c r="E452" s="23" t="str">
        <f>IFERROR(VLOOKUP(B452,SETEMBRO!B:C,2,0),"")</f>
        <v>VINCENZO PAPARIELLO</v>
      </c>
    </row>
    <row r="453" spans="1:5">
      <c r="A453" s="133">
        <v>1</v>
      </c>
      <c r="B453" s="133">
        <v>3328</v>
      </c>
      <c r="C453" s="126" t="s">
        <v>368</v>
      </c>
      <c r="D453" s="129">
        <v>1664.34</v>
      </c>
      <c r="E453" s="23" t="str">
        <f>IFERROR(VLOOKUP(B453,SETEMBRO!B:C,2,0),"")</f>
        <v>VINICIUS JOSE OLIVEIRA D SOUSA</v>
      </c>
    </row>
    <row r="454" spans="1:5">
      <c r="A454" s="133">
        <v>1</v>
      </c>
      <c r="B454" s="133">
        <v>2460</v>
      </c>
      <c r="C454" s="126" t="s">
        <v>152</v>
      </c>
      <c r="D454" s="129">
        <v>505.6</v>
      </c>
      <c r="E454" s="23" t="str">
        <f>IFERROR(VLOOKUP(B454,SETEMBRO!B:C,2,0),"")</f>
        <v>VIVIANE OLIMPIO DOS SANTOS</v>
      </c>
    </row>
    <row r="455" spans="1:5">
      <c r="A455" s="133">
        <v>1</v>
      </c>
      <c r="B455" s="133">
        <v>3175</v>
      </c>
      <c r="C455" s="126" t="s">
        <v>331</v>
      </c>
      <c r="D455" s="129">
        <v>2551.65</v>
      </c>
      <c r="E455" s="23" t="str">
        <f>IFERROR(VLOOKUP(B455,SETEMBRO!B:C,2,0),"")</f>
        <v>VIVIANE SOARES DE JESUS</v>
      </c>
    </row>
    <row r="456" spans="1:5">
      <c r="A456" s="133">
        <v>1</v>
      </c>
      <c r="B456" s="133">
        <v>2773</v>
      </c>
      <c r="C456" s="126" t="s">
        <v>211</v>
      </c>
      <c r="D456" s="129">
        <v>582.83000000000004</v>
      </c>
      <c r="E456" s="23" t="str">
        <f>IFERROR(VLOOKUP(B456,SETEMBRO!B:C,2,0),"")</f>
        <v>WALDNER NERTAM F  DE ALENCAR</v>
      </c>
    </row>
    <row r="457" spans="1:5">
      <c r="A457" s="133">
        <v>1</v>
      </c>
      <c r="B457" s="133">
        <v>2596</v>
      </c>
      <c r="C457" s="126" t="s">
        <v>433</v>
      </c>
      <c r="D457" s="129">
        <v>1142.0999999999999</v>
      </c>
      <c r="E457" s="23" t="str">
        <f>IFERROR(VLOOKUP(B457,SETEMBRO!B:C,2,0),"")</f>
        <v>WELLIDA CRISTIANE DE M  GUERRA</v>
      </c>
    </row>
    <row r="458" spans="1:5">
      <c r="A458" s="133">
        <v>1</v>
      </c>
      <c r="B458" s="133">
        <v>3229</v>
      </c>
      <c r="C458" s="126" t="s">
        <v>343</v>
      </c>
      <c r="D458" s="129">
        <v>862.44</v>
      </c>
      <c r="E458" s="23" t="str">
        <f>IFERROR(VLOOKUP(B458,SETEMBRO!B:C,2,0),"")</f>
        <v>WELTON FERNANDES DE PAULA</v>
      </c>
    </row>
    <row r="459" spans="1:5">
      <c r="A459" s="133">
        <v>1</v>
      </c>
      <c r="B459" s="133">
        <v>2117</v>
      </c>
      <c r="C459" s="126" t="s">
        <v>99</v>
      </c>
      <c r="D459" s="129">
        <v>711.43</v>
      </c>
      <c r="E459" s="23" t="str">
        <f>IFERROR(VLOOKUP(B459,SETEMBRO!B:C,2,0),"")</f>
        <v>WILSON JOSE QUEIROZ DE LIMA</v>
      </c>
    </row>
    <row r="460" spans="1:5">
      <c r="A460" s="133">
        <v>1</v>
      </c>
      <c r="B460" s="133">
        <v>2161</v>
      </c>
      <c r="C460" s="126" t="s">
        <v>122</v>
      </c>
      <c r="D460" s="129">
        <v>1454.33</v>
      </c>
      <c r="E460" s="23" t="str">
        <f>IFERROR(VLOOKUP(B460,SETEMBRO!B:C,2,0),"")</f>
        <v>WLADIMIR MACHADO DO E  SANTO</v>
      </c>
    </row>
    <row r="461" spans="1:5">
      <c r="A461" s="133">
        <v>1</v>
      </c>
      <c r="B461" s="133">
        <v>2922</v>
      </c>
      <c r="C461" s="126" t="s">
        <v>261</v>
      </c>
      <c r="D461" s="129">
        <v>481.51</v>
      </c>
      <c r="E461" s="23" t="str">
        <f>IFERROR(VLOOKUP(B461,SETEMBRO!B:C,2,0),"")</f>
        <v>XENIA KELY VERISSIMO DINIZ</v>
      </c>
    </row>
    <row r="462" spans="1:5">
      <c r="A462" s="133">
        <v>1</v>
      </c>
      <c r="B462" s="133">
        <v>3057</v>
      </c>
      <c r="C462" s="126" t="s">
        <v>298</v>
      </c>
      <c r="D462" s="129">
        <v>582.83000000000004</v>
      </c>
      <c r="E462" s="23" t="str">
        <f>IFERROR(VLOOKUP(B462,SETEMBRO!B:C,2,0),"")</f>
        <v>YANNE TALITA PEREIRA CALIXTO</v>
      </c>
    </row>
    <row r="463" spans="1:5">
      <c r="A463" s="133">
        <v>1</v>
      </c>
      <c r="B463" s="133">
        <v>2417</v>
      </c>
      <c r="C463" s="126" t="s">
        <v>145</v>
      </c>
      <c r="D463" s="129">
        <v>505.6</v>
      </c>
      <c r="E463" s="23" t="str">
        <f>IFERROR(VLOOKUP(B463,SETEMBRO!B:C,2,0),"")</f>
        <v>ZILDA FRUTUOSO DA SILVA</v>
      </c>
    </row>
    <row r="464" spans="1:5">
      <c r="A464" s="134" t="s">
        <v>462</v>
      </c>
      <c r="B464" s="124"/>
      <c r="C464" s="127"/>
      <c r="D464" s="130">
        <v>586924.43000000122</v>
      </c>
      <c r="E464" s="23" t="str">
        <f>IFERROR(VLOOKUP(B464,SETEMBRO!B:C,2,0),"")</f>
        <v/>
      </c>
    </row>
    <row r="465" spans="1:5">
      <c r="A465" s="83"/>
      <c r="B465" s="83"/>
      <c r="C465" s="82"/>
      <c r="D465" s="131">
        <v>586924.43000000005</v>
      </c>
      <c r="E465" s="23" t="str">
        <f>IFERROR(VLOOKUP(B465,SETEMBRO!B:C,2,0),"")</f>
        <v/>
      </c>
    </row>
  </sheetData>
  <autoFilter ref="A4:E266"/>
  <sortState ref="A5:E463">
    <sortCondition ref="E5:E463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12"/>
  <sheetViews>
    <sheetView workbookViewId="0">
      <selection activeCell="B1" sqref="B1:C84"/>
    </sheetView>
  </sheetViews>
  <sheetFormatPr defaultRowHeight="12"/>
  <cols>
    <col min="2" max="2" width="10" style="7" bestFit="1" customWidth="1"/>
    <col min="3" max="3" width="31.7109375" style="30" bestFit="1" customWidth="1"/>
  </cols>
  <sheetData>
    <row r="7" spans="2:3" s="1" customFormat="1">
      <c r="B7" s="138" t="s">
        <v>464</v>
      </c>
      <c r="C7" s="138" t="s">
        <v>2</v>
      </c>
    </row>
    <row r="8" spans="2:3">
      <c r="B8" s="139">
        <v>2065</v>
      </c>
      <c r="C8" s="136" t="s">
        <v>465</v>
      </c>
    </row>
    <row r="9" spans="2:3">
      <c r="B9" s="139">
        <v>2079</v>
      </c>
      <c r="C9" s="136" t="s">
        <v>94</v>
      </c>
    </row>
    <row r="10" spans="2:3">
      <c r="B10" s="139">
        <v>2490</v>
      </c>
      <c r="C10" s="136" t="s">
        <v>155</v>
      </c>
    </row>
    <row r="11" spans="2:3">
      <c r="B11" s="139">
        <v>2525</v>
      </c>
      <c r="C11" s="136" t="s">
        <v>395</v>
      </c>
    </row>
    <row r="12" spans="2:3">
      <c r="B12" s="139">
        <v>2547</v>
      </c>
      <c r="C12" s="136" t="s">
        <v>459</v>
      </c>
    </row>
    <row r="13" spans="2:3">
      <c r="B13" s="139">
        <v>2689</v>
      </c>
      <c r="C13" s="136" t="s">
        <v>620</v>
      </c>
    </row>
    <row r="14" spans="2:3">
      <c r="B14" s="139">
        <v>2701</v>
      </c>
      <c r="C14" s="136" t="s">
        <v>197</v>
      </c>
    </row>
    <row r="15" spans="2:3">
      <c r="B15" s="139">
        <v>2754</v>
      </c>
      <c r="C15" s="136" t="s">
        <v>466</v>
      </c>
    </row>
    <row r="16" spans="2:3">
      <c r="B16" s="139">
        <v>2824</v>
      </c>
      <c r="C16" s="136" t="s">
        <v>467</v>
      </c>
    </row>
    <row r="17" spans="2:3">
      <c r="B17" s="139">
        <v>3039</v>
      </c>
      <c r="C17" s="136" t="s">
        <v>294</v>
      </c>
    </row>
    <row r="18" spans="2:3">
      <c r="B18" s="139">
        <v>3066</v>
      </c>
      <c r="C18" s="136" t="s">
        <v>302</v>
      </c>
    </row>
    <row r="19" spans="2:3">
      <c r="B19" s="139">
        <v>3138</v>
      </c>
      <c r="C19" s="136" t="s">
        <v>315</v>
      </c>
    </row>
    <row r="20" spans="2:3">
      <c r="B20" s="135"/>
      <c r="C20" s="137"/>
    </row>
    <row r="21" spans="2:3">
      <c r="B21" s="60"/>
      <c r="C21" s="85"/>
    </row>
    <row r="22" spans="2:3">
      <c r="B22" s="68"/>
      <c r="C22" s="71"/>
    </row>
    <row r="23" spans="2:3">
      <c r="B23" s="135"/>
      <c r="C23" s="135"/>
    </row>
    <row r="24" spans="2:3">
      <c r="B24" s="135"/>
      <c r="C24" s="137"/>
    </row>
    <row r="25" spans="2:3">
      <c r="B25" s="60"/>
      <c r="C25" s="85"/>
    </row>
    <row r="26" spans="2:3">
      <c r="B26" s="64"/>
      <c r="C26" s="67"/>
    </row>
    <row r="27" spans="2:3">
      <c r="B27" s="60"/>
      <c r="C27" s="72"/>
    </row>
    <row r="28" spans="2:3">
      <c r="B28" s="135"/>
      <c r="C28" s="137"/>
    </row>
    <row r="29" spans="2:3">
      <c r="B29" s="135"/>
      <c r="C29" s="135"/>
    </row>
    <row r="30" spans="2:3">
      <c r="B30" s="66"/>
      <c r="C30" s="84"/>
    </row>
    <row r="31" spans="2:3">
      <c r="B31" s="60"/>
      <c r="C31" s="72"/>
    </row>
    <row r="32" spans="2:3">
      <c r="B32" s="135"/>
      <c r="C32" s="137"/>
    </row>
    <row r="33" spans="2:3">
      <c r="B33" s="135"/>
      <c r="C33" s="135"/>
    </row>
    <row r="34" spans="2:3">
      <c r="B34" s="135"/>
      <c r="C34" s="135"/>
    </row>
    <row r="35" spans="2:3">
      <c r="B35" s="66"/>
      <c r="C35" s="84"/>
    </row>
    <row r="36" spans="2:3">
      <c r="B36" s="135"/>
      <c r="C36" s="137"/>
    </row>
    <row r="37" spans="2:3">
      <c r="B37" s="60"/>
      <c r="C37" s="85"/>
    </row>
    <row r="38" spans="2:3">
      <c r="B38" s="135"/>
      <c r="C38" s="135"/>
    </row>
    <row r="39" spans="2:3">
      <c r="B39" s="135"/>
      <c r="C39" s="135"/>
    </row>
    <row r="40" spans="2:3">
      <c r="B40" s="135"/>
      <c r="C40" s="137"/>
    </row>
    <row r="41" spans="2:3">
      <c r="B41" s="60"/>
      <c r="C41" s="85"/>
    </row>
    <row r="42" spans="2:3">
      <c r="B42" s="64"/>
      <c r="C42" s="67"/>
    </row>
    <row r="43" spans="2:3">
      <c r="B43" s="135"/>
      <c r="C43" s="135"/>
    </row>
    <row r="44" spans="2:3">
      <c r="B44" s="135"/>
      <c r="C44" s="137"/>
    </row>
    <row r="45" spans="2:3">
      <c r="B45" s="60"/>
      <c r="C45" s="85"/>
    </row>
    <row r="46" spans="2:3">
      <c r="B46" s="64"/>
      <c r="C46" s="67"/>
    </row>
    <row r="47" spans="2:3">
      <c r="B47" s="60"/>
      <c r="C47" s="72"/>
    </row>
    <row r="48" spans="2:3">
      <c r="B48" s="135"/>
      <c r="C48" s="137"/>
    </row>
    <row r="49" spans="2:3">
      <c r="B49" s="135"/>
      <c r="C49" s="135"/>
    </row>
    <row r="50" spans="2:3">
      <c r="B50" s="66"/>
      <c r="C50" s="84"/>
    </row>
    <row r="51" spans="2:3">
      <c r="B51" s="60"/>
      <c r="C51" s="72"/>
    </row>
    <row r="52" spans="2:3">
      <c r="B52" s="135"/>
      <c r="C52" s="137"/>
    </row>
    <row r="53" spans="2:3">
      <c r="B53" s="135"/>
      <c r="C53" s="135"/>
    </row>
    <row r="54" spans="2:3">
      <c r="B54" s="66"/>
      <c r="C54" s="84"/>
    </row>
    <row r="55" spans="2:3">
      <c r="B55" s="66"/>
      <c r="C55" s="84"/>
    </row>
    <row r="56" spans="2:3">
      <c r="B56" s="135"/>
      <c r="C56" s="137"/>
    </row>
    <row r="57" spans="2:3">
      <c r="B57" s="135"/>
      <c r="C57" s="135"/>
    </row>
    <row r="58" spans="2:3">
      <c r="B58" s="135"/>
      <c r="C58" s="135"/>
    </row>
    <row r="59" spans="2:3">
      <c r="B59" s="66"/>
      <c r="C59" s="84"/>
    </row>
    <row r="60" spans="2:3">
      <c r="B60" s="135"/>
      <c r="C60" s="137"/>
    </row>
    <row r="61" spans="2:3">
      <c r="B61" s="60"/>
      <c r="C61" s="85"/>
    </row>
    <row r="62" spans="2:3">
      <c r="B62" s="135"/>
      <c r="C62" s="135"/>
    </row>
    <row r="63" spans="2:3">
      <c r="B63" s="66"/>
      <c r="C63" s="84"/>
    </row>
    <row r="64" spans="2:3">
      <c r="B64" s="135"/>
      <c r="C64" s="137"/>
    </row>
    <row r="65" spans="2:3">
      <c r="B65" s="60"/>
      <c r="C65" s="85"/>
    </row>
    <row r="66" spans="2:3">
      <c r="B66" s="135"/>
      <c r="C66" s="135"/>
    </row>
    <row r="67" spans="2:3">
      <c r="B67" s="135"/>
      <c r="C67" s="135"/>
    </row>
    <row r="68" spans="2:3">
      <c r="B68" s="135"/>
      <c r="C68" s="137"/>
    </row>
    <row r="69" spans="2:3">
      <c r="B69" s="60"/>
      <c r="C69" s="85"/>
    </row>
    <row r="70" spans="2:3">
      <c r="B70" s="64"/>
      <c r="C70" s="67"/>
    </row>
    <row r="71" spans="2:3">
      <c r="B71" s="135"/>
      <c r="C71" s="135"/>
    </row>
    <row r="72" spans="2:3">
      <c r="B72" s="135"/>
      <c r="C72" s="137"/>
    </row>
    <row r="73" spans="2:3">
      <c r="B73" s="60"/>
      <c r="C73" s="85"/>
    </row>
    <row r="74" spans="2:3">
      <c r="B74" s="64"/>
      <c r="C74" s="67"/>
    </row>
    <row r="75" spans="2:3">
      <c r="B75" s="135"/>
      <c r="C75" s="135"/>
    </row>
    <row r="76" spans="2:3">
      <c r="B76" s="135"/>
      <c r="C76" s="137"/>
    </row>
    <row r="77" spans="2:3">
      <c r="B77" s="60"/>
      <c r="C77" s="85"/>
    </row>
    <row r="78" spans="2:3">
      <c r="B78" s="64"/>
      <c r="C78" s="67"/>
    </row>
    <row r="79" spans="2:3">
      <c r="B79" s="60"/>
      <c r="C79" s="72"/>
    </row>
    <row r="80" spans="2:3">
      <c r="B80" s="135"/>
      <c r="C80" s="137"/>
    </row>
    <row r="81" spans="2:3">
      <c r="B81" s="60"/>
      <c r="C81" s="85"/>
    </row>
    <row r="82" spans="2:3">
      <c r="B82" s="66"/>
      <c r="C82" s="84"/>
    </row>
    <row r="83" spans="2:3">
      <c r="B83" s="60"/>
      <c r="C83" s="72"/>
    </row>
    <row r="84" spans="2:3">
      <c r="B84" s="135"/>
      <c r="C84" s="137"/>
    </row>
    <row r="85" spans="2:3">
      <c r="B85" s="60"/>
      <c r="C85" s="85"/>
    </row>
    <row r="86" spans="2:3">
      <c r="B86" s="66"/>
      <c r="C86" s="84"/>
    </row>
    <row r="87" spans="2:3">
      <c r="B87" s="60"/>
      <c r="C87" s="72"/>
    </row>
    <row r="88" spans="2:3">
      <c r="B88" s="66"/>
      <c r="C88" s="59"/>
    </row>
    <row r="89" spans="2:3">
      <c r="B89" s="60"/>
      <c r="C89" s="85"/>
    </row>
    <row r="90" spans="2:3">
      <c r="B90" s="66"/>
      <c r="C90" s="84"/>
    </row>
    <row r="91" spans="2:3">
      <c r="B91" s="60"/>
      <c r="C91" s="72"/>
    </row>
    <row r="92" spans="2:3">
      <c r="B92" s="66"/>
      <c r="C92" s="59"/>
    </row>
    <row r="93" spans="2:3">
      <c r="B93" s="63"/>
      <c r="C93" s="44"/>
    </row>
    <row r="94" spans="2:3">
      <c r="B94" s="63"/>
      <c r="C94" s="44"/>
    </row>
    <row r="95" spans="2:3">
      <c r="B95" s="60"/>
      <c r="C95" s="72"/>
    </row>
    <row r="96" spans="2:3">
      <c r="B96" s="66"/>
      <c r="C96" s="54"/>
    </row>
    <row r="97" spans="2:3">
      <c r="B97" s="63"/>
      <c r="C97" s="44"/>
    </row>
    <row r="98" spans="2:3">
      <c r="B98" s="63"/>
      <c r="C98" s="44"/>
    </row>
    <row r="99" spans="2:3">
      <c r="B99" s="60"/>
      <c r="C99" s="72"/>
    </row>
    <row r="102" spans="2:3">
      <c r="B102" s="63"/>
      <c r="C102" s="44"/>
    </row>
    <row r="103" spans="2:3">
      <c r="B103" s="63"/>
      <c r="C103" s="45"/>
    </row>
    <row r="104" spans="2:3">
      <c r="B104" s="63"/>
      <c r="C104" s="44"/>
    </row>
    <row r="107" spans="2:3">
      <c r="B107" s="63"/>
      <c r="C107" s="45"/>
    </row>
    <row r="108" spans="2:3">
      <c r="B108" s="63"/>
      <c r="C108" s="44"/>
    </row>
    <row r="111" spans="2:3">
      <c r="B111" s="63"/>
      <c r="C111" s="45"/>
    </row>
    <row r="112" spans="2:3">
      <c r="B112" s="63"/>
      <c r="C112" s="4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SETEMBRO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2022-10-11T16:07:31Z</dcterms:modified>
</cp:coreProperties>
</file>