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10" windowHeight="7455" tabRatio="532" activeTab="1"/>
  </bookViews>
  <sheets>
    <sheet name="FOLHA RESUMIDA" sheetId="4" r:id="rId1"/>
    <sheet name="SRA" sheetId="10" r:id="rId2"/>
    <sheet name="FÉRIAS" sheetId="6" r:id="rId3"/>
    <sheet name="FEVEREIRO" sheetId="2" r:id="rId4"/>
    <sheet name="ADI" sheetId="7" r:id="rId5"/>
    <sheet name="AFASTADOS" sheetId="9" r:id="rId6"/>
    <sheet name="799" sheetId="11" r:id="rId7"/>
    <sheet name="701" sheetId="12" r:id="rId8"/>
    <sheet name="Plan1" sheetId="13" r:id="rId9"/>
    <sheet name="Plan2" sheetId="14" r:id="rId10"/>
  </sheets>
  <externalReferences>
    <externalReference r:id="rId11"/>
  </externalReferences>
  <definedNames>
    <definedName name="_xlnm._FilterDatabase" localSheetId="4" hidden="1">ADI!$A$4:$E$371</definedName>
    <definedName name="_xlnm._FilterDatabase" localSheetId="3" hidden="1">FEVEREIRO!$A$4:$I$452</definedName>
    <definedName name="_xlnm._FilterDatabase" localSheetId="0" hidden="1">'FOLHA RESUMIDA'!$B$8:$O$457</definedName>
    <definedName name="_xlnm._FilterDatabase" localSheetId="1" hidden="1">SRA!$A$3:$U$450</definedName>
    <definedName name="_xlnm.Print_Area" localSheetId="0">'FOLHA RESUMIDA'!$B$1:$L$458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T5" i="10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"/>
  <c r="E62" i="2" l="1"/>
  <c r="E284"/>
  <c r="F6"/>
  <c r="F7"/>
  <c r="F8"/>
  <c r="F9"/>
  <c r="F10"/>
  <c r="F11"/>
  <c r="F12"/>
  <c r="F13"/>
  <c r="F14"/>
  <c r="F15"/>
  <c r="F16"/>
  <c r="F17"/>
  <c r="F19"/>
  <c r="F20"/>
  <c r="F21"/>
  <c r="F22"/>
  <c r="F23"/>
  <c r="F26"/>
  <c r="F27"/>
  <c r="F28"/>
  <c r="F29"/>
  <c r="F30"/>
  <c r="F31"/>
  <c r="F32"/>
  <c r="F33"/>
  <c r="F34"/>
  <c r="F35"/>
  <c r="F36"/>
  <c r="F37"/>
  <c r="F38"/>
  <c r="F39"/>
  <c r="F40"/>
  <c r="F41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7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9"/>
  <c r="F170"/>
  <c r="F171"/>
  <c r="F173"/>
  <c r="F174"/>
  <c r="F175"/>
  <c r="F176"/>
  <c r="F178"/>
  <c r="F179"/>
  <c r="F180"/>
  <c r="F181"/>
  <c r="F182"/>
  <c r="F183"/>
  <c r="F184"/>
  <c r="F185"/>
  <c r="F186"/>
  <c r="F188"/>
  <c r="F189"/>
  <c r="F190"/>
  <c r="F191"/>
  <c r="F192"/>
  <c r="F193"/>
  <c r="F194"/>
  <c r="F195"/>
  <c r="F196"/>
  <c r="F197"/>
  <c r="F198"/>
  <c r="F199"/>
  <c r="F200"/>
  <c r="F201"/>
  <c r="F202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6"/>
  <c r="F237"/>
  <c r="F238"/>
  <c r="F239"/>
  <c r="F240"/>
  <c r="F241"/>
  <c r="F242"/>
  <c r="F243"/>
  <c r="F244"/>
  <c r="F245"/>
  <c r="F246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3"/>
  <c r="F314"/>
  <c r="F315"/>
  <c r="F316"/>
  <c r="F318"/>
  <c r="F319"/>
  <c r="F320"/>
  <c r="F322"/>
  <c r="F323"/>
  <c r="F324"/>
  <c r="F326"/>
  <c r="F327"/>
  <c r="F329"/>
  <c r="F330"/>
  <c r="F331"/>
  <c r="F332"/>
  <c r="F333"/>
  <c r="F335"/>
  <c r="F336"/>
  <c r="F337"/>
  <c r="F338"/>
  <c r="F339"/>
  <c r="F340"/>
  <c r="F341"/>
  <c r="F342"/>
  <c r="F343"/>
  <c r="F344"/>
  <c r="F345"/>
  <c r="F347"/>
  <c r="F348"/>
  <c r="F349"/>
  <c r="F350"/>
  <c r="F351"/>
  <c r="F352"/>
  <c r="F353"/>
  <c r="F354"/>
  <c r="F355"/>
  <c r="F356"/>
  <c r="F357"/>
  <c r="F358"/>
  <c r="F359"/>
  <c r="F361"/>
  <c r="F362"/>
  <c r="F363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7"/>
  <c r="F398"/>
  <c r="F399"/>
  <c r="F400"/>
  <c r="F401"/>
  <c r="F402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6"/>
  <c r="F5"/>
  <c r="E368" i="7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G6" i="2"/>
  <c r="G7"/>
  <c r="G8"/>
  <c r="G9"/>
  <c r="G10"/>
  <c r="G11"/>
  <c r="G12"/>
  <c r="G13"/>
  <c r="G14"/>
  <c r="G15"/>
  <c r="G16"/>
  <c r="G17"/>
  <c r="G18"/>
  <c r="G19"/>
  <c r="G20"/>
  <c r="G21"/>
  <c r="G22"/>
  <c r="G23"/>
  <c r="G25"/>
  <c r="G26"/>
  <c r="G27"/>
  <c r="G28"/>
  <c r="G29"/>
  <c r="G30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1"/>
  <c r="G52"/>
  <c r="G53"/>
  <c r="G54"/>
  <c r="G55"/>
  <c r="G56"/>
  <c r="G57"/>
  <c r="G59"/>
  <c r="G60"/>
  <c r="G61"/>
  <c r="G63"/>
  <c r="G64"/>
  <c r="G65"/>
  <c r="G66"/>
  <c r="G67"/>
  <c r="G68"/>
  <c r="G69"/>
  <c r="G70"/>
  <c r="G71"/>
  <c r="G72"/>
  <c r="G74"/>
  <c r="G75"/>
  <c r="G76"/>
  <c r="G77"/>
  <c r="G79"/>
  <c r="G80"/>
  <c r="G81"/>
  <c r="G82"/>
  <c r="G83"/>
  <c r="G84"/>
  <c r="G85"/>
  <c r="G86"/>
  <c r="G88"/>
  <c r="G89"/>
  <c r="G90"/>
  <c r="G92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30"/>
  <c r="G132"/>
  <c r="G133"/>
  <c r="G134"/>
  <c r="G135"/>
  <c r="G136"/>
  <c r="G137"/>
  <c r="G138"/>
  <c r="G139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7"/>
  <c r="G169"/>
  <c r="G170"/>
  <c r="G171"/>
  <c r="G172"/>
  <c r="G173"/>
  <c r="G174"/>
  <c r="G175"/>
  <c r="G176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2"/>
  <c r="G205"/>
  <c r="G206"/>
  <c r="G207"/>
  <c r="G208"/>
  <c r="G209"/>
  <c r="G211"/>
  <c r="G212"/>
  <c r="G213"/>
  <c r="G214"/>
  <c r="G215"/>
  <c r="G216"/>
  <c r="G217"/>
  <c r="G218"/>
  <c r="G219"/>
  <c r="G220"/>
  <c r="G221"/>
  <c r="G222"/>
  <c r="G224"/>
  <c r="G225"/>
  <c r="G226"/>
  <c r="G227"/>
  <c r="G228"/>
  <c r="G229"/>
  <c r="G231"/>
  <c r="G234"/>
  <c r="G236"/>
  <c r="G237"/>
  <c r="G238"/>
  <c r="G239"/>
  <c r="G240"/>
  <c r="G241"/>
  <c r="G242"/>
  <c r="G243"/>
  <c r="G244"/>
  <c r="G245"/>
  <c r="G246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9"/>
  <c r="G280"/>
  <c r="G281"/>
  <c r="G282"/>
  <c r="G283"/>
  <c r="G286"/>
  <c r="G287"/>
  <c r="G288"/>
  <c r="G289"/>
  <c r="G290"/>
  <c r="G291"/>
  <c r="G292"/>
  <c r="G293"/>
  <c r="G294"/>
  <c r="G295"/>
  <c r="G296"/>
  <c r="G297"/>
  <c r="G298"/>
  <c r="G299"/>
  <c r="G300"/>
  <c r="G302"/>
  <c r="G303"/>
  <c r="G305"/>
  <c r="G306"/>
  <c r="G307"/>
  <c r="G308"/>
  <c r="G309"/>
  <c r="G310"/>
  <c r="G312"/>
  <c r="G313"/>
  <c r="G314"/>
  <c r="G315"/>
  <c r="G316"/>
  <c r="G317"/>
  <c r="G318"/>
  <c r="G319"/>
  <c r="G320"/>
  <c r="G321"/>
  <c r="G322"/>
  <c r="G323"/>
  <c r="G325"/>
  <c r="G326"/>
  <c r="G327"/>
  <c r="G329"/>
  <c r="G330"/>
  <c r="G331"/>
  <c r="G332"/>
  <c r="G333"/>
  <c r="G335"/>
  <c r="G336"/>
  <c r="G337"/>
  <c r="G338"/>
  <c r="G339"/>
  <c r="G340"/>
  <c r="G341"/>
  <c r="G342"/>
  <c r="G343"/>
  <c r="G344"/>
  <c r="G345"/>
  <c r="G347"/>
  <c r="G348"/>
  <c r="G349"/>
  <c r="G350"/>
  <c r="G351"/>
  <c r="G352"/>
  <c r="G353"/>
  <c r="G354"/>
  <c r="G355"/>
  <c r="G356"/>
  <c r="G357"/>
  <c r="G359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E24" s="1"/>
  <c r="D25"/>
  <c r="D26"/>
  <c r="D27"/>
  <c r="D28"/>
  <c r="D29"/>
  <c r="D30"/>
  <c r="D31"/>
  <c r="E31" s="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E50" s="1"/>
  <c r="D51"/>
  <c r="D52"/>
  <c r="D53"/>
  <c r="D54"/>
  <c r="D55"/>
  <c r="D56"/>
  <c r="D57"/>
  <c r="D58"/>
  <c r="E58" s="1"/>
  <c r="D59"/>
  <c r="D60"/>
  <c r="D61"/>
  <c r="D62"/>
  <c r="D63"/>
  <c r="D64"/>
  <c r="D65"/>
  <c r="D66"/>
  <c r="D67"/>
  <c r="D68"/>
  <c r="D69"/>
  <c r="D70"/>
  <c r="D71"/>
  <c r="D72"/>
  <c r="D73"/>
  <c r="E73" s="1"/>
  <c r="D74"/>
  <c r="D75"/>
  <c r="D76"/>
  <c r="D77"/>
  <c r="D78"/>
  <c r="E78" s="1"/>
  <c r="D79"/>
  <c r="D80"/>
  <c r="D81"/>
  <c r="D82"/>
  <c r="D83"/>
  <c r="D84"/>
  <c r="D85"/>
  <c r="D86"/>
  <c r="D87"/>
  <c r="E87" s="1"/>
  <c r="D88"/>
  <c r="D89"/>
  <c r="D90"/>
  <c r="D91"/>
  <c r="E91" s="1"/>
  <c r="D92"/>
  <c r="D93"/>
  <c r="E93" s="1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E129" s="1"/>
  <c r="D130"/>
  <c r="D131"/>
  <c r="E131" s="1"/>
  <c r="D132"/>
  <c r="D133"/>
  <c r="D134"/>
  <c r="D135"/>
  <c r="D136"/>
  <c r="D137"/>
  <c r="D138"/>
  <c r="D139"/>
  <c r="D140"/>
  <c r="E140" s="1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E166" s="1"/>
  <c r="D167"/>
  <c r="D168"/>
  <c r="E168" s="1"/>
  <c r="D169"/>
  <c r="D170"/>
  <c r="D171"/>
  <c r="D172"/>
  <c r="D173"/>
  <c r="D174"/>
  <c r="D175"/>
  <c r="D176"/>
  <c r="D177"/>
  <c r="E177" s="1"/>
  <c r="D178"/>
  <c r="D179"/>
  <c r="D180"/>
  <c r="D181"/>
  <c r="D182"/>
  <c r="D183"/>
  <c r="D184"/>
  <c r="D185"/>
  <c r="D186"/>
  <c r="D187"/>
  <c r="E187" s="1"/>
  <c r="D188"/>
  <c r="D189"/>
  <c r="D190"/>
  <c r="D191"/>
  <c r="D192"/>
  <c r="D193"/>
  <c r="D194"/>
  <c r="D195"/>
  <c r="D196"/>
  <c r="D197"/>
  <c r="D198"/>
  <c r="D199"/>
  <c r="D200"/>
  <c r="D201"/>
  <c r="E201" s="1"/>
  <c r="D202"/>
  <c r="D203"/>
  <c r="E203" s="1"/>
  <c r="D204"/>
  <c r="E204" s="1"/>
  <c r="D205"/>
  <c r="D206"/>
  <c r="D207"/>
  <c r="D208"/>
  <c r="D209"/>
  <c r="D210"/>
  <c r="E210" s="1"/>
  <c r="D211"/>
  <c r="D212"/>
  <c r="D213"/>
  <c r="D214"/>
  <c r="D215"/>
  <c r="D216"/>
  <c r="D217"/>
  <c r="D218"/>
  <c r="D219"/>
  <c r="D220"/>
  <c r="D221"/>
  <c r="D222"/>
  <c r="D223"/>
  <c r="E223" s="1"/>
  <c r="D224"/>
  <c r="D225"/>
  <c r="D226"/>
  <c r="D227"/>
  <c r="D228"/>
  <c r="D229"/>
  <c r="D230"/>
  <c r="E230" s="1"/>
  <c r="D231"/>
  <c r="D232"/>
  <c r="E232" s="1"/>
  <c r="D233"/>
  <c r="E233" s="1"/>
  <c r="D234"/>
  <c r="D235"/>
  <c r="E235" s="1"/>
  <c r="D236"/>
  <c r="D237"/>
  <c r="D238"/>
  <c r="D239"/>
  <c r="D240"/>
  <c r="D241"/>
  <c r="D242"/>
  <c r="D243"/>
  <c r="D244"/>
  <c r="D245"/>
  <c r="D246"/>
  <c r="D247"/>
  <c r="E247" s="1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E278" s="1"/>
  <c r="D279"/>
  <c r="D280"/>
  <c r="D281"/>
  <c r="D282"/>
  <c r="D283"/>
  <c r="D284"/>
  <c r="D285"/>
  <c r="E285" s="1"/>
  <c r="D286"/>
  <c r="D287"/>
  <c r="D288"/>
  <c r="D289"/>
  <c r="D290"/>
  <c r="D291"/>
  <c r="D292"/>
  <c r="D293"/>
  <c r="D294"/>
  <c r="D295"/>
  <c r="D296"/>
  <c r="D297"/>
  <c r="D298"/>
  <c r="D299"/>
  <c r="D300"/>
  <c r="D301"/>
  <c r="E301" s="1"/>
  <c r="D302"/>
  <c r="D303"/>
  <c r="D304"/>
  <c r="E304" s="1"/>
  <c r="D305"/>
  <c r="D306"/>
  <c r="D307"/>
  <c r="D308"/>
  <c r="D309"/>
  <c r="D310"/>
  <c r="D311"/>
  <c r="E311" s="1"/>
  <c r="D312"/>
  <c r="D313"/>
  <c r="D314"/>
  <c r="D315"/>
  <c r="D316"/>
  <c r="D317"/>
  <c r="D318"/>
  <c r="D319"/>
  <c r="D320"/>
  <c r="D321"/>
  <c r="D322"/>
  <c r="D323"/>
  <c r="D324"/>
  <c r="E324" s="1"/>
  <c r="D325"/>
  <c r="D326"/>
  <c r="D327"/>
  <c r="D328"/>
  <c r="E328" s="1"/>
  <c r="D329"/>
  <c r="D330"/>
  <c r="D331"/>
  <c r="D332"/>
  <c r="D333"/>
  <c r="D334"/>
  <c r="E334" s="1"/>
  <c r="D335"/>
  <c r="D336"/>
  <c r="D337"/>
  <c r="D338"/>
  <c r="D339"/>
  <c r="D340"/>
  <c r="D341"/>
  <c r="D342"/>
  <c r="D343"/>
  <c r="D344"/>
  <c r="D345"/>
  <c r="D346"/>
  <c r="E346" s="1"/>
  <c r="D347"/>
  <c r="D348"/>
  <c r="D349"/>
  <c r="D350"/>
  <c r="D351"/>
  <c r="D352"/>
  <c r="D353"/>
  <c r="D354"/>
  <c r="D355"/>
  <c r="D356"/>
  <c r="D357"/>
  <c r="D358"/>
  <c r="E358" s="1"/>
  <c r="D359"/>
  <c r="D360"/>
  <c r="E360" s="1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E403" s="1"/>
  <c r="D404"/>
  <c r="D405"/>
  <c r="D406"/>
  <c r="D407"/>
  <c r="D408"/>
  <c r="D409"/>
  <c r="D410"/>
  <c r="D411"/>
  <c r="D412"/>
  <c r="D413"/>
  <c r="D414"/>
  <c r="E414" s="1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E444" s="1"/>
  <c r="D445"/>
  <c r="D446"/>
  <c r="D5"/>
  <c r="A6" i="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5"/>
  <c r="I31"/>
  <c r="F31"/>
  <c r="E31"/>
  <c r="D31"/>
  <c r="B31"/>
  <c r="I30"/>
  <c r="F30"/>
  <c r="E30"/>
  <c r="D30"/>
  <c r="B30"/>
  <c r="I29"/>
  <c r="F29"/>
  <c r="E29"/>
  <c r="D29"/>
  <c r="B29"/>
  <c r="I28"/>
  <c r="F28"/>
  <c r="E28"/>
  <c r="D28"/>
  <c r="B28"/>
  <c r="I27"/>
  <c r="F27"/>
  <c r="E27"/>
  <c r="D27"/>
  <c r="B27"/>
  <c r="I26"/>
  <c r="F26"/>
  <c r="E26"/>
  <c r="D26"/>
  <c r="B26"/>
  <c r="I25"/>
  <c r="F25"/>
  <c r="E25"/>
  <c r="D25"/>
  <c r="B25"/>
  <c r="I24"/>
  <c r="F24"/>
  <c r="E24"/>
  <c r="D24"/>
  <c r="I23"/>
  <c r="F23"/>
  <c r="E23"/>
  <c r="D23"/>
  <c r="B23"/>
  <c r="I22"/>
  <c r="F22"/>
  <c r="E22"/>
  <c r="D22"/>
  <c r="B22"/>
  <c r="I21"/>
  <c r="F21"/>
  <c r="E21"/>
  <c r="D21"/>
  <c r="B21"/>
  <c r="I20"/>
  <c r="F20"/>
  <c r="E20"/>
  <c r="D20"/>
  <c r="B20"/>
  <c r="I19"/>
  <c r="F19"/>
  <c r="E19"/>
  <c r="D19"/>
  <c r="B19"/>
  <c r="I18"/>
  <c r="F18"/>
  <c r="E18"/>
  <c r="D18"/>
  <c r="B18"/>
  <c r="I17"/>
  <c r="F17"/>
  <c r="E17"/>
  <c r="D17"/>
  <c r="B17"/>
  <c r="I16"/>
  <c r="F16"/>
  <c r="E16"/>
  <c r="D16"/>
  <c r="B16"/>
  <c r="I15"/>
  <c r="F15"/>
  <c r="E15"/>
  <c r="D15"/>
  <c r="B15"/>
  <c r="I14"/>
  <c r="F14"/>
  <c r="E14"/>
  <c r="D14"/>
  <c r="B14"/>
  <c r="I13"/>
  <c r="F13"/>
  <c r="E13"/>
  <c r="D13"/>
  <c r="B13"/>
  <c r="I12"/>
  <c r="F12"/>
  <c r="E12"/>
  <c r="D12"/>
  <c r="B12"/>
  <c r="I11"/>
  <c r="F11"/>
  <c r="E11"/>
  <c r="D11"/>
  <c r="B11"/>
  <c r="I10"/>
  <c r="F10"/>
  <c r="E10"/>
  <c r="D10"/>
  <c r="B10"/>
  <c r="I9"/>
  <c r="F9"/>
  <c r="E9"/>
  <c r="D9"/>
  <c r="B9"/>
  <c r="I8"/>
  <c r="F8"/>
  <c r="E8"/>
  <c r="D8"/>
  <c r="B8"/>
  <c r="I7"/>
  <c r="F7"/>
  <c r="E7"/>
  <c r="D7"/>
  <c r="B7"/>
  <c r="I6"/>
  <c r="F6"/>
  <c r="E6"/>
  <c r="D6"/>
  <c r="B6"/>
  <c r="I5"/>
  <c r="F5"/>
  <c r="E5"/>
  <c r="D5"/>
  <c r="B5"/>
  <c r="I4"/>
  <c r="F4"/>
  <c r="E4"/>
  <c r="D4"/>
  <c r="B4"/>
  <c r="F448" i="2" l="1"/>
  <c r="G448"/>
  <c r="D448"/>
  <c r="H294"/>
  <c r="E294" s="1"/>
  <c r="L93" i="4"/>
  <c r="U401" i="10"/>
  <c r="U450"/>
  <c r="Y448" i="13"/>
  <c r="Y449"/>
  <c r="Y414"/>
  <c r="Y415"/>
  <c r="Y416"/>
  <c r="Y417"/>
  <c r="Y418"/>
  <c r="Y419"/>
  <c r="Y420"/>
  <c r="Y421"/>
  <c r="Y422"/>
  <c r="Y423"/>
  <c r="Y424"/>
  <c r="Y425"/>
  <c r="Y426"/>
  <c r="Y427"/>
  <c r="Y428"/>
  <c r="Y429"/>
  <c r="Y430"/>
  <c r="Y431"/>
  <c r="Y432"/>
  <c r="Y433"/>
  <c r="Y434"/>
  <c r="Y435"/>
  <c r="Y436"/>
  <c r="Y437"/>
  <c r="Y438"/>
  <c r="Y439"/>
  <c r="Y440"/>
  <c r="Y441"/>
  <c r="Y442"/>
  <c r="Y443"/>
  <c r="Y444"/>
  <c r="Y445"/>
  <c r="Y446"/>
  <c r="Y447"/>
  <c r="Y400"/>
  <c r="Y401"/>
  <c r="Y402"/>
  <c r="Y403"/>
  <c r="Y404"/>
  <c r="Y405"/>
  <c r="Y406"/>
  <c r="Y407"/>
  <c r="Y408"/>
  <c r="Y409"/>
  <c r="Y410"/>
  <c r="Y411"/>
  <c r="Y412"/>
  <c r="Y413"/>
  <c r="Y372"/>
  <c r="Y373"/>
  <c r="Y374"/>
  <c r="Y375"/>
  <c r="Y376"/>
  <c r="Y377"/>
  <c r="Y378"/>
  <c r="Y379"/>
  <c r="Y380"/>
  <c r="Y381"/>
  <c r="Y382"/>
  <c r="Y383"/>
  <c r="Y384"/>
  <c r="Y385"/>
  <c r="Y386"/>
  <c r="Y387"/>
  <c r="Y388"/>
  <c r="Y389"/>
  <c r="Y390"/>
  <c r="Y391"/>
  <c r="Y392"/>
  <c r="Y393"/>
  <c r="Y394"/>
  <c r="Y395"/>
  <c r="Y396"/>
  <c r="Y397"/>
  <c r="Y398"/>
  <c r="Y399"/>
  <c r="Y345"/>
  <c r="Y346"/>
  <c r="Y347"/>
  <c r="Y348"/>
  <c r="Y349"/>
  <c r="Y350"/>
  <c r="Y351"/>
  <c r="Y352"/>
  <c r="Y353"/>
  <c r="Y354"/>
  <c r="Y355"/>
  <c r="Y356"/>
  <c r="Y357"/>
  <c r="Y358"/>
  <c r="Y359"/>
  <c r="Y360"/>
  <c r="Y361"/>
  <c r="Y362"/>
  <c r="Y363"/>
  <c r="Y364"/>
  <c r="Y365"/>
  <c r="Y366"/>
  <c r="Y367"/>
  <c r="Y368"/>
  <c r="Y369"/>
  <c r="Y370"/>
  <c r="Y371"/>
  <c r="Y321"/>
  <c r="Y322"/>
  <c r="Y323"/>
  <c r="Y324"/>
  <c r="Y325"/>
  <c r="Y326"/>
  <c r="Y327"/>
  <c r="Y328"/>
  <c r="Y329"/>
  <c r="Y330"/>
  <c r="Y331"/>
  <c r="Y332"/>
  <c r="Y333"/>
  <c r="Y334"/>
  <c r="Y335"/>
  <c r="Y336"/>
  <c r="Y337"/>
  <c r="Y338"/>
  <c r="Y339"/>
  <c r="Y340"/>
  <c r="Y341"/>
  <c r="Y342"/>
  <c r="Y343"/>
  <c r="Y344"/>
  <c r="Y294"/>
  <c r="Y295"/>
  <c r="Y296"/>
  <c r="Y297"/>
  <c r="Y298"/>
  <c r="Y299"/>
  <c r="Y300"/>
  <c r="Y301"/>
  <c r="Y302"/>
  <c r="Y303"/>
  <c r="Y304"/>
  <c r="Y305"/>
  <c r="Y306"/>
  <c r="Y307"/>
  <c r="Y308"/>
  <c r="Y309"/>
  <c r="Y310"/>
  <c r="Y311"/>
  <c r="Y312"/>
  <c r="Y313"/>
  <c r="Y314"/>
  <c r="Y315"/>
  <c r="Y316"/>
  <c r="Y317"/>
  <c r="Y318"/>
  <c r="Y319"/>
  <c r="Y320"/>
  <c r="Y266"/>
  <c r="Y267"/>
  <c r="Y268"/>
  <c r="Y269"/>
  <c r="Y270"/>
  <c r="Y271"/>
  <c r="Y272"/>
  <c r="Y273"/>
  <c r="Y274"/>
  <c r="Y275"/>
  <c r="Y276"/>
  <c r="Y277"/>
  <c r="Y278"/>
  <c r="Y279"/>
  <c r="Y280"/>
  <c r="Y281"/>
  <c r="Y282"/>
  <c r="Y283"/>
  <c r="Y284"/>
  <c r="Y285"/>
  <c r="Y286"/>
  <c r="Y287"/>
  <c r="Y288"/>
  <c r="Y289"/>
  <c r="Y290"/>
  <c r="Y291"/>
  <c r="Y292"/>
  <c r="Y293"/>
  <c r="Y236"/>
  <c r="Y237"/>
  <c r="Y238"/>
  <c r="Y239"/>
  <c r="Y240"/>
  <c r="Y241"/>
  <c r="Y242"/>
  <c r="Y243"/>
  <c r="Y244"/>
  <c r="Y245"/>
  <c r="Y246"/>
  <c r="Y247"/>
  <c r="Y248"/>
  <c r="Y249"/>
  <c r="Y250"/>
  <c r="Y251"/>
  <c r="Y252"/>
  <c r="Y253"/>
  <c r="Y254"/>
  <c r="Y255"/>
  <c r="Y256"/>
  <c r="Y257"/>
  <c r="Y258"/>
  <c r="Y259"/>
  <c r="Y260"/>
  <c r="Y261"/>
  <c r="Y262"/>
  <c r="Y263"/>
  <c r="Y264"/>
  <c r="Y265"/>
  <c r="Y207"/>
  <c r="Y208"/>
  <c r="Y209"/>
  <c r="Y210"/>
  <c r="Y211"/>
  <c r="Y212"/>
  <c r="Y213"/>
  <c r="Y214"/>
  <c r="Y215"/>
  <c r="Y216"/>
  <c r="Y217"/>
  <c r="Y218"/>
  <c r="Y219"/>
  <c r="Y220"/>
  <c r="Y221"/>
  <c r="Y222"/>
  <c r="Y223"/>
  <c r="Y224"/>
  <c r="Y225"/>
  <c r="Y226"/>
  <c r="Y227"/>
  <c r="Y228"/>
  <c r="Y229"/>
  <c r="Y230"/>
  <c r="Y231"/>
  <c r="Y232"/>
  <c r="Y233"/>
  <c r="Y234"/>
  <c r="Y235"/>
  <c r="Y174"/>
  <c r="Y175"/>
  <c r="Y176"/>
  <c r="Y177"/>
  <c r="Y178"/>
  <c r="Y179"/>
  <c r="Y180"/>
  <c r="Y181"/>
  <c r="Y182"/>
  <c r="Y183"/>
  <c r="Y184"/>
  <c r="Y185"/>
  <c r="Y186"/>
  <c r="Y187"/>
  <c r="Y188"/>
  <c r="Y189"/>
  <c r="Y190"/>
  <c r="Y191"/>
  <c r="Y192"/>
  <c r="Y193"/>
  <c r="Y194"/>
  <c r="Y195"/>
  <c r="Y196"/>
  <c r="Y197"/>
  <c r="Y198"/>
  <c r="Y199"/>
  <c r="Y200"/>
  <c r="Y201"/>
  <c r="Y202"/>
  <c r="Y203"/>
  <c r="Y204"/>
  <c r="Y205"/>
  <c r="Y206"/>
  <c r="Y149"/>
  <c r="Y150"/>
  <c r="Y151"/>
  <c r="Y152"/>
  <c r="Y153"/>
  <c r="Y154"/>
  <c r="Y155"/>
  <c r="Y156"/>
  <c r="Y157"/>
  <c r="Y158"/>
  <c r="Y159"/>
  <c r="Y160"/>
  <c r="Y161"/>
  <c r="Y162"/>
  <c r="Y163"/>
  <c r="Y164"/>
  <c r="Y165"/>
  <c r="Y166"/>
  <c r="Y167"/>
  <c r="Y168"/>
  <c r="Y169"/>
  <c r="Y170"/>
  <c r="Y171"/>
  <c r="Y172"/>
  <c r="Y173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37"/>
  <c r="Y138"/>
  <c r="Y139"/>
  <c r="Y140"/>
  <c r="Y141"/>
  <c r="Y142"/>
  <c r="Y143"/>
  <c r="Y144"/>
  <c r="Y145"/>
  <c r="Y146"/>
  <c r="Y147"/>
  <c r="Y148"/>
  <c r="Y100"/>
  <c r="Y101"/>
  <c r="Y102"/>
  <c r="Y103"/>
  <c r="Y104"/>
  <c r="Y105"/>
  <c r="Y106"/>
  <c r="Y107"/>
  <c r="Y108"/>
  <c r="Y109"/>
  <c r="Y110"/>
  <c r="Y111"/>
  <c r="Y112"/>
  <c r="Y113"/>
  <c r="Y114"/>
  <c r="Y115"/>
  <c r="Y116"/>
  <c r="Y117"/>
  <c r="Y118"/>
  <c r="Y119"/>
  <c r="Y87"/>
  <c r="Y88"/>
  <c r="Y89"/>
  <c r="Y90"/>
  <c r="Y91"/>
  <c r="Y92"/>
  <c r="Y93"/>
  <c r="Y94"/>
  <c r="Y95"/>
  <c r="Y96"/>
  <c r="Y97"/>
  <c r="Y98"/>
  <c r="Y99"/>
  <c r="Y77"/>
  <c r="Y78"/>
  <c r="Y79"/>
  <c r="Y80"/>
  <c r="Y81"/>
  <c r="Y82"/>
  <c r="Y83"/>
  <c r="Y84"/>
  <c r="Y85"/>
  <c r="Y86"/>
  <c r="Y68"/>
  <c r="Y69"/>
  <c r="Y70"/>
  <c r="Y71"/>
  <c r="Y72"/>
  <c r="Y73"/>
  <c r="Y74"/>
  <c r="Y75"/>
  <c r="Y7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W449"/>
  <c r="W448"/>
  <c r="W447"/>
  <c r="W446"/>
  <c r="W445"/>
  <c r="W444"/>
  <c r="W443"/>
  <c r="W442"/>
  <c r="W441"/>
  <c r="W440"/>
  <c r="W439"/>
  <c r="W438"/>
  <c r="W437"/>
  <c r="W436"/>
  <c r="W435"/>
  <c r="W434"/>
  <c r="W433"/>
  <c r="W432"/>
  <c r="W431"/>
  <c r="W430"/>
  <c r="W429"/>
  <c r="W428"/>
  <c r="W427"/>
  <c r="W426"/>
  <c r="W425"/>
  <c r="W424"/>
  <c r="W423"/>
  <c r="W422"/>
  <c r="W421"/>
  <c r="W420"/>
  <c r="W419"/>
  <c r="W418"/>
  <c r="W417"/>
  <c r="W416"/>
  <c r="W415"/>
  <c r="W414"/>
  <c r="W413"/>
  <c r="W412"/>
  <c r="W411"/>
  <c r="W410"/>
  <c r="W409"/>
  <c r="W408"/>
  <c r="W407"/>
  <c r="W406"/>
  <c r="W405"/>
  <c r="W404"/>
  <c r="W403"/>
  <c r="W402"/>
  <c r="W401"/>
  <c r="W400"/>
  <c r="W399"/>
  <c r="W398"/>
  <c r="W397"/>
  <c r="W396"/>
  <c r="W395"/>
  <c r="W394"/>
  <c r="W393"/>
  <c r="W392"/>
  <c r="W391"/>
  <c r="W390"/>
  <c r="W389"/>
  <c r="W388"/>
  <c r="W387"/>
  <c r="W386"/>
  <c r="W385"/>
  <c r="W384"/>
  <c r="W383"/>
  <c r="W382"/>
  <c r="W381"/>
  <c r="W380"/>
  <c r="W379"/>
  <c r="W378"/>
  <c r="W377"/>
  <c r="W376"/>
  <c r="W375"/>
  <c r="W374"/>
  <c r="W373"/>
  <c r="W372"/>
  <c r="W371"/>
  <c r="W370"/>
  <c r="W369"/>
  <c r="W368"/>
  <c r="W367"/>
  <c r="W366"/>
  <c r="W365"/>
  <c r="W364"/>
  <c r="W363"/>
  <c r="W362"/>
  <c r="W361"/>
  <c r="W360"/>
  <c r="W359"/>
  <c r="W358"/>
  <c r="W357"/>
  <c r="W356"/>
  <c r="W355"/>
  <c r="W354"/>
  <c r="W353"/>
  <c r="W352"/>
  <c r="W351"/>
  <c r="W350"/>
  <c r="W349"/>
  <c r="W348"/>
  <c r="W347"/>
  <c r="W346"/>
  <c r="W345"/>
  <c r="W344"/>
  <c r="W343"/>
  <c r="W342"/>
  <c r="W341"/>
  <c r="W340"/>
  <c r="W339"/>
  <c r="W338"/>
  <c r="W337"/>
  <c r="W336"/>
  <c r="W335"/>
  <c r="W334"/>
  <c r="W333"/>
  <c r="W332"/>
  <c r="W331"/>
  <c r="W330"/>
  <c r="W329"/>
  <c r="W328"/>
  <c r="W327"/>
  <c r="W326"/>
  <c r="W325"/>
  <c r="W324"/>
  <c r="W323"/>
  <c r="W322"/>
  <c r="W321"/>
  <c r="W320"/>
  <c r="W319"/>
  <c r="W318"/>
  <c r="W317"/>
  <c r="W316"/>
  <c r="W315"/>
  <c r="W314"/>
  <c r="W313"/>
  <c r="W312"/>
  <c r="W311"/>
  <c r="W310"/>
  <c r="W309"/>
  <c r="W308"/>
  <c r="W307"/>
  <c r="W306"/>
  <c r="W305"/>
  <c r="W304"/>
  <c r="W303"/>
  <c r="W302"/>
  <c r="W301"/>
  <c r="W300"/>
  <c r="W299"/>
  <c r="W298"/>
  <c r="W297"/>
  <c r="W296"/>
  <c r="W295"/>
  <c r="W294"/>
  <c r="W293"/>
  <c r="W292"/>
  <c r="W291"/>
  <c r="W290"/>
  <c r="W289"/>
  <c r="W288"/>
  <c r="W287"/>
  <c r="W286"/>
  <c r="W285"/>
  <c r="W284"/>
  <c r="W283"/>
  <c r="W282"/>
  <c r="W281"/>
  <c r="W280"/>
  <c r="W279"/>
  <c r="W278"/>
  <c r="W277"/>
  <c r="W276"/>
  <c r="W275"/>
  <c r="W274"/>
  <c r="W273"/>
  <c r="W272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W186"/>
  <c r="W185"/>
  <c r="W184"/>
  <c r="W183"/>
  <c r="W182"/>
  <c r="W181"/>
  <c r="W180"/>
  <c r="W179"/>
  <c r="W178"/>
  <c r="W177"/>
  <c r="W176"/>
  <c r="W175"/>
  <c r="W174"/>
  <c r="W173"/>
  <c r="W172"/>
  <c r="W171"/>
  <c r="W170"/>
  <c r="W169"/>
  <c r="W168"/>
  <c r="W167"/>
  <c r="W166"/>
  <c r="W165"/>
  <c r="W164"/>
  <c r="W163"/>
  <c r="W162"/>
  <c r="W161"/>
  <c r="W160"/>
  <c r="W159"/>
  <c r="W158"/>
  <c r="W157"/>
  <c r="W156"/>
  <c r="W155"/>
  <c r="W154"/>
  <c r="W153"/>
  <c r="W152"/>
  <c r="W151"/>
  <c r="W150"/>
  <c r="W149"/>
  <c r="W148"/>
  <c r="W147"/>
  <c r="W146"/>
  <c r="W145"/>
  <c r="W144"/>
  <c r="W143"/>
  <c r="W142"/>
  <c r="W141"/>
  <c r="W140"/>
  <c r="W139"/>
  <c r="W138"/>
  <c r="W137"/>
  <c r="W136"/>
  <c r="W135"/>
  <c r="W134"/>
  <c r="W133"/>
  <c r="W132"/>
  <c r="W131"/>
  <c r="W130"/>
  <c r="W129"/>
  <c r="W128"/>
  <c r="W127"/>
  <c r="W126"/>
  <c r="W125"/>
  <c r="W124"/>
  <c r="W123"/>
  <c r="W122"/>
  <c r="W121"/>
  <c r="W120"/>
  <c r="W119"/>
  <c r="W118"/>
  <c r="W117"/>
  <c r="W116"/>
  <c r="W115"/>
  <c r="W114"/>
  <c r="W113"/>
  <c r="W112"/>
  <c r="W111"/>
  <c r="W110"/>
  <c r="W109"/>
  <c r="W108"/>
  <c r="W107"/>
  <c r="W106"/>
  <c r="W105"/>
  <c r="W104"/>
  <c r="W103"/>
  <c r="W102"/>
  <c r="W101"/>
  <c r="W100"/>
  <c r="W99"/>
  <c r="W98"/>
  <c r="W97"/>
  <c r="W96"/>
  <c r="W95"/>
  <c r="W94"/>
  <c r="W93"/>
  <c r="W92"/>
  <c r="W91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W4"/>
  <c r="Y4" s="1"/>
  <c r="V5" l="1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V140"/>
  <c r="V141"/>
  <c r="V142"/>
  <c r="V143"/>
  <c r="V144"/>
  <c r="V145"/>
  <c r="V146"/>
  <c r="V147"/>
  <c r="V148"/>
  <c r="V149"/>
  <c r="V150"/>
  <c r="V151"/>
  <c r="V152"/>
  <c r="V153"/>
  <c r="V154"/>
  <c r="V155"/>
  <c r="V156"/>
  <c r="V157"/>
  <c r="V158"/>
  <c r="V159"/>
  <c r="V160"/>
  <c r="V161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V180"/>
  <c r="V181"/>
  <c r="V182"/>
  <c r="V183"/>
  <c r="V184"/>
  <c r="V185"/>
  <c r="V186"/>
  <c r="V187"/>
  <c r="V188"/>
  <c r="V189"/>
  <c r="V190"/>
  <c r="V191"/>
  <c r="V192"/>
  <c r="V193"/>
  <c r="V194"/>
  <c r="V195"/>
  <c r="V196"/>
  <c r="V197"/>
  <c r="V198"/>
  <c r="V199"/>
  <c r="V200"/>
  <c r="V201"/>
  <c r="V202"/>
  <c r="V203"/>
  <c r="V204"/>
  <c r="V205"/>
  <c r="V206"/>
  <c r="V207"/>
  <c r="V208"/>
  <c r="V209"/>
  <c r="V210"/>
  <c r="V211"/>
  <c r="V212"/>
  <c r="V213"/>
  <c r="V214"/>
  <c r="V215"/>
  <c r="V216"/>
  <c r="V217"/>
  <c r="V218"/>
  <c r="V219"/>
  <c r="V220"/>
  <c r="V221"/>
  <c r="V222"/>
  <c r="V223"/>
  <c r="V224"/>
  <c r="V225"/>
  <c r="V226"/>
  <c r="V227"/>
  <c r="V228"/>
  <c r="V229"/>
  <c r="V230"/>
  <c r="V231"/>
  <c r="V232"/>
  <c r="V233"/>
  <c r="V234"/>
  <c r="V235"/>
  <c r="V236"/>
  <c r="V237"/>
  <c r="V238"/>
  <c r="V239"/>
  <c r="V240"/>
  <c r="V241"/>
  <c r="V242"/>
  <c r="V243"/>
  <c r="V244"/>
  <c r="V245"/>
  <c r="V246"/>
  <c r="V247"/>
  <c r="V248"/>
  <c r="V249"/>
  <c r="V250"/>
  <c r="V251"/>
  <c r="V252"/>
  <c r="V253"/>
  <c r="V254"/>
  <c r="V255"/>
  <c r="V256"/>
  <c r="V257"/>
  <c r="V258"/>
  <c r="V259"/>
  <c r="V260"/>
  <c r="V261"/>
  <c r="V262"/>
  <c r="V263"/>
  <c r="V264"/>
  <c r="V265"/>
  <c r="V266"/>
  <c r="V267"/>
  <c r="V268"/>
  <c r="V269"/>
  <c r="V270"/>
  <c r="V271"/>
  <c r="V272"/>
  <c r="V273"/>
  <c r="V274"/>
  <c r="V275"/>
  <c r="V276"/>
  <c r="V277"/>
  <c r="V278"/>
  <c r="V279"/>
  <c r="V280"/>
  <c r="V281"/>
  <c r="V282"/>
  <c r="V283"/>
  <c r="V284"/>
  <c r="V285"/>
  <c r="V286"/>
  <c r="V287"/>
  <c r="V288"/>
  <c r="V289"/>
  <c r="V290"/>
  <c r="V291"/>
  <c r="V292"/>
  <c r="V293"/>
  <c r="V294"/>
  <c r="V295"/>
  <c r="V296"/>
  <c r="V297"/>
  <c r="V298"/>
  <c r="V299"/>
  <c r="V300"/>
  <c r="V301"/>
  <c r="V302"/>
  <c r="V303"/>
  <c r="V304"/>
  <c r="V305"/>
  <c r="V306"/>
  <c r="V307"/>
  <c r="V308"/>
  <c r="V309"/>
  <c r="V310"/>
  <c r="V311"/>
  <c r="V312"/>
  <c r="V313"/>
  <c r="V314"/>
  <c r="V315"/>
  <c r="V316"/>
  <c r="V317"/>
  <c r="V318"/>
  <c r="V319"/>
  <c r="V320"/>
  <c r="V321"/>
  <c r="V322"/>
  <c r="V323"/>
  <c r="V324"/>
  <c r="V325"/>
  <c r="V326"/>
  <c r="V327"/>
  <c r="V328"/>
  <c r="V329"/>
  <c r="V330"/>
  <c r="V331"/>
  <c r="V332"/>
  <c r="V333"/>
  <c r="V334"/>
  <c r="V335"/>
  <c r="V336"/>
  <c r="V337"/>
  <c r="V338"/>
  <c r="V339"/>
  <c r="V340"/>
  <c r="V341"/>
  <c r="V342"/>
  <c r="V343"/>
  <c r="V344"/>
  <c r="V345"/>
  <c r="V346"/>
  <c r="V347"/>
  <c r="V348"/>
  <c r="V349"/>
  <c r="V350"/>
  <c r="V351"/>
  <c r="V352"/>
  <c r="V353"/>
  <c r="V354"/>
  <c r="V355"/>
  <c r="V356"/>
  <c r="V357"/>
  <c r="V358"/>
  <c r="V359"/>
  <c r="V360"/>
  <c r="V361"/>
  <c r="V362"/>
  <c r="V363"/>
  <c r="V364"/>
  <c r="V365"/>
  <c r="V366"/>
  <c r="V367"/>
  <c r="V368"/>
  <c r="V369"/>
  <c r="V370"/>
  <c r="V371"/>
  <c r="V372"/>
  <c r="V373"/>
  <c r="V374"/>
  <c r="V375"/>
  <c r="V376"/>
  <c r="V377"/>
  <c r="V378"/>
  <c r="V379"/>
  <c r="V380"/>
  <c r="V381"/>
  <c r="V382"/>
  <c r="V383"/>
  <c r="V384"/>
  <c r="V385"/>
  <c r="V386"/>
  <c r="V387"/>
  <c r="V388"/>
  <c r="V389"/>
  <c r="V390"/>
  <c r="V391"/>
  <c r="V392"/>
  <c r="V393"/>
  <c r="V394"/>
  <c r="V395"/>
  <c r="V396"/>
  <c r="V397"/>
  <c r="V398"/>
  <c r="V399"/>
  <c r="V400"/>
  <c r="V401"/>
  <c r="V402"/>
  <c r="V403"/>
  <c r="V404"/>
  <c r="V405"/>
  <c r="V406"/>
  <c r="V407"/>
  <c r="V408"/>
  <c r="V409"/>
  <c r="V410"/>
  <c r="V411"/>
  <c r="V412"/>
  <c r="V413"/>
  <c r="V414"/>
  <c r="V415"/>
  <c r="V416"/>
  <c r="V417"/>
  <c r="V418"/>
  <c r="V419"/>
  <c r="V420"/>
  <c r="V421"/>
  <c r="V422"/>
  <c r="V423"/>
  <c r="V424"/>
  <c r="V425"/>
  <c r="V426"/>
  <c r="V427"/>
  <c r="V428"/>
  <c r="V429"/>
  <c r="V430"/>
  <c r="V431"/>
  <c r="V432"/>
  <c r="V433"/>
  <c r="V434"/>
  <c r="V435"/>
  <c r="V436"/>
  <c r="V437"/>
  <c r="V438"/>
  <c r="V439"/>
  <c r="V440"/>
  <c r="V441"/>
  <c r="V442"/>
  <c r="V443"/>
  <c r="V444"/>
  <c r="V445"/>
  <c r="V446"/>
  <c r="V447"/>
  <c r="V448"/>
  <c r="V449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X108"/>
  <c r="X109"/>
  <c r="X110"/>
  <c r="X111"/>
  <c r="X112"/>
  <c r="X113"/>
  <c r="X114"/>
  <c r="X115"/>
  <c r="X116"/>
  <c r="X117"/>
  <c r="X118"/>
  <c r="X119"/>
  <c r="X120"/>
  <c r="X121"/>
  <c r="X122"/>
  <c r="X123"/>
  <c r="X124"/>
  <c r="X125"/>
  <c r="X126"/>
  <c r="X127"/>
  <c r="X128"/>
  <c r="X129"/>
  <c r="X130"/>
  <c r="X131"/>
  <c r="X132"/>
  <c r="X133"/>
  <c r="X134"/>
  <c r="X135"/>
  <c r="X136"/>
  <c r="X137"/>
  <c r="X138"/>
  <c r="X139"/>
  <c r="X140"/>
  <c r="X141"/>
  <c r="X142"/>
  <c r="X143"/>
  <c r="X144"/>
  <c r="X145"/>
  <c r="X146"/>
  <c r="X147"/>
  <c r="X148"/>
  <c r="X149"/>
  <c r="X150"/>
  <c r="X151"/>
  <c r="X152"/>
  <c r="X153"/>
  <c r="X154"/>
  <c r="X155"/>
  <c r="X156"/>
  <c r="X157"/>
  <c r="X158"/>
  <c r="X159"/>
  <c r="X160"/>
  <c r="X161"/>
  <c r="X162"/>
  <c r="X163"/>
  <c r="X164"/>
  <c r="X165"/>
  <c r="X166"/>
  <c r="X167"/>
  <c r="X168"/>
  <c r="X169"/>
  <c r="X170"/>
  <c r="X171"/>
  <c r="X172"/>
  <c r="X173"/>
  <c r="X174"/>
  <c r="X175"/>
  <c r="X176"/>
  <c r="X177"/>
  <c r="X178"/>
  <c r="X179"/>
  <c r="X180"/>
  <c r="X181"/>
  <c r="X182"/>
  <c r="X183"/>
  <c r="X184"/>
  <c r="X185"/>
  <c r="X186"/>
  <c r="X187"/>
  <c r="X188"/>
  <c r="X189"/>
  <c r="X190"/>
  <c r="X191"/>
  <c r="X192"/>
  <c r="X193"/>
  <c r="X194"/>
  <c r="X195"/>
  <c r="X196"/>
  <c r="X197"/>
  <c r="X198"/>
  <c r="X199"/>
  <c r="X200"/>
  <c r="X201"/>
  <c r="X202"/>
  <c r="X203"/>
  <c r="X204"/>
  <c r="X205"/>
  <c r="X206"/>
  <c r="X207"/>
  <c r="X208"/>
  <c r="X209"/>
  <c r="X210"/>
  <c r="X211"/>
  <c r="X212"/>
  <c r="X213"/>
  <c r="X214"/>
  <c r="X215"/>
  <c r="X216"/>
  <c r="X217"/>
  <c r="X218"/>
  <c r="X219"/>
  <c r="X220"/>
  <c r="X221"/>
  <c r="X222"/>
  <c r="X223"/>
  <c r="X224"/>
  <c r="X225"/>
  <c r="X226"/>
  <c r="X227"/>
  <c r="X228"/>
  <c r="X229"/>
  <c r="X230"/>
  <c r="X231"/>
  <c r="X232"/>
  <c r="X233"/>
  <c r="X234"/>
  <c r="X235"/>
  <c r="X236"/>
  <c r="X237"/>
  <c r="X238"/>
  <c r="X239"/>
  <c r="X240"/>
  <c r="X241"/>
  <c r="X242"/>
  <c r="X243"/>
  <c r="X244"/>
  <c r="X245"/>
  <c r="X246"/>
  <c r="X247"/>
  <c r="X248"/>
  <c r="X249"/>
  <c r="X250"/>
  <c r="X251"/>
  <c r="X252"/>
  <c r="X253"/>
  <c r="X254"/>
  <c r="X255"/>
  <c r="X256"/>
  <c r="X257"/>
  <c r="X258"/>
  <c r="X259"/>
  <c r="X260"/>
  <c r="X261"/>
  <c r="X262"/>
  <c r="X263"/>
  <c r="X264"/>
  <c r="X265"/>
  <c r="X266"/>
  <c r="X267"/>
  <c r="X268"/>
  <c r="X269"/>
  <c r="X270"/>
  <c r="X271"/>
  <c r="X272"/>
  <c r="X273"/>
  <c r="X274"/>
  <c r="X275"/>
  <c r="X276"/>
  <c r="X277"/>
  <c r="X278"/>
  <c r="X279"/>
  <c r="X280"/>
  <c r="X281"/>
  <c r="X282"/>
  <c r="X283"/>
  <c r="X284"/>
  <c r="X285"/>
  <c r="X286"/>
  <c r="X287"/>
  <c r="X288"/>
  <c r="X289"/>
  <c r="X290"/>
  <c r="X291"/>
  <c r="X292"/>
  <c r="X293"/>
  <c r="X294"/>
  <c r="X295"/>
  <c r="X296"/>
  <c r="X297"/>
  <c r="X298"/>
  <c r="X299"/>
  <c r="X300"/>
  <c r="X301"/>
  <c r="X302"/>
  <c r="X303"/>
  <c r="X304"/>
  <c r="X305"/>
  <c r="X306"/>
  <c r="X307"/>
  <c r="X308"/>
  <c r="X309"/>
  <c r="X310"/>
  <c r="X311"/>
  <c r="X312"/>
  <c r="X313"/>
  <c r="X314"/>
  <c r="X315"/>
  <c r="X316"/>
  <c r="X317"/>
  <c r="X318"/>
  <c r="X319"/>
  <c r="X320"/>
  <c r="X321"/>
  <c r="X322"/>
  <c r="X323"/>
  <c r="X324"/>
  <c r="X325"/>
  <c r="X326"/>
  <c r="X327"/>
  <c r="X328"/>
  <c r="X329"/>
  <c r="X330"/>
  <c r="X331"/>
  <c r="X332"/>
  <c r="X333"/>
  <c r="X334"/>
  <c r="X335"/>
  <c r="X336"/>
  <c r="X337"/>
  <c r="X338"/>
  <c r="X339"/>
  <c r="X340"/>
  <c r="X341"/>
  <c r="X342"/>
  <c r="X343"/>
  <c r="X344"/>
  <c r="X345"/>
  <c r="X346"/>
  <c r="X347"/>
  <c r="X348"/>
  <c r="X349"/>
  <c r="X350"/>
  <c r="X351"/>
  <c r="X352"/>
  <c r="X353"/>
  <c r="X354"/>
  <c r="X355"/>
  <c r="X356"/>
  <c r="X357"/>
  <c r="X358"/>
  <c r="X359"/>
  <c r="X360"/>
  <c r="X361"/>
  <c r="X362"/>
  <c r="X363"/>
  <c r="X364"/>
  <c r="X365"/>
  <c r="X366"/>
  <c r="X367"/>
  <c r="X368"/>
  <c r="X369"/>
  <c r="X370"/>
  <c r="X371"/>
  <c r="X372"/>
  <c r="X373"/>
  <c r="X374"/>
  <c r="X375"/>
  <c r="X376"/>
  <c r="X377"/>
  <c r="X378"/>
  <c r="X379"/>
  <c r="X380"/>
  <c r="X381"/>
  <c r="X382"/>
  <c r="X383"/>
  <c r="X384"/>
  <c r="X385"/>
  <c r="X386"/>
  <c r="X387"/>
  <c r="X388"/>
  <c r="X389"/>
  <c r="X390"/>
  <c r="X391"/>
  <c r="X392"/>
  <c r="X393"/>
  <c r="X394"/>
  <c r="X395"/>
  <c r="X396"/>
  <c r="X397"/>
  <c r="X398"/>
  <c r="X399"/>
  <c r="X400"/>
  <c r="X401"/>
  <c r="X402"/>
  <c r="X403"/>
  <c r="X404"/>
  <c r="X405"/>
  <c r="X406"/>
  <c r="X407"/>
  <c r="X408"/>
  <c r="X409"/>
  <c r="X410"/>
  <c r="X411"/>
  <c r="X412"/>
  <c r="X413"/>
  <c r="X414"/>
  <c r="X415"/>
  <c r="X416"/>
  <c r="X417"/>
  <c r="X418"/>
  <c r="X419"/>
  <c r="X420"/>
  <c r="X421"/>
  <c r="X422"/>
  <c r="X423"/>
  <c r="X424"/>
  <c r="X425"/>
  <c r="X426"/>
  <c r="X427"/>
  <c r="X428"/>
  <c r="X429"/>
  <c r="X430"/>
  <c r="X431"/>
  <c r="X432"/>
  <c r="X433"/>
  <c r="X434"/>
  <c r="X435"/>
  <c r="X436"/>
  <c r="X437"/>
  <c r="X438"/>
  <c r="X439"/>
  <c r="X440"/>
  <c r="X441"/>
  <c r="X442"/>
  <c r="X443"/>
  <c r="X444"/>
  <c r="X445"/>
  <c r="X446"/>
  <c r="X447"/>
  <c r="X448"/>
  <c r="X449"/>
  <c r="X4"/>
  <c r="V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"/>
  <c r="V6" i="10" l="1"/>
  <c r="V7" s="1"/>
  <c r="V8" s="1"/>
  <c r="V9" s="1"/>
  <c r="V10" s="1"/>
  <c r="V11" s="1"/>
  <c r="V12" s="1"/>
  <c r="V13" s="1"/>
  <c r="V14" s="1"/>
  <c r="V15" s="1"/>
  <c r="V16" s="1"/>
  <c r="V17" s="1"/>
  <c r="V18" s="1"/>
  <c r="V19" s="1"/>
  <c r="V20" s="1"/>
  <c r="V21" s="1"/>
  <c r="V22" s="1"/>
  <c r="V23" s="1"/>
  <c r="V24" s="1"/>
  <c r="V25" s="1"/>
  <c r="V26" s="1"/>
  <c r="V27" s="1"/>
  <c r="V28" s="1"/>
  <c r="V29" s="1"/>
  <c r="V30" s="1"/>
  <c r="V31" s="1"/>
  <c r="V32" s="1"/>
  <c r="V33" s="1"/>
  <c r="V34" s="1"/>
  <c r="V35" s="1"/>
  <c r="V36" s="1"/>
  <c r="V37" s="1"/>
  <c r="V38" s="1"/>
  <c r="V39" s="1"/>
  <c r="V40" s="1"/>
  <c r="V41" s="1"/>
  <c r="V42" s="1"/>
  <c r="V43" s="1"/>
  <c r="V44" s="1"/>
  <c r="V45" s="1"/>
  <c r="V46" s="1"/>
  <c r="V47" s="1"/>
  <c r="V48" s="1"/>
  <c r="V49" s="1"/>
  <c r="V50" s="1"/>
  <c r="V51" s="1"/>
  <c r="V52" s="1"/>
  <c r="V53" s="1"/>
  <c r="V54" s="1"/>
  <c r="V55" s="1"/>
  <c r="V56" s="1"/>
  <c r="V57" s="1"/>
  <c r="V58" s="1"/>
  <c r="V59" s="1"/>
  <c r="V60" s="1"/>
  <c r="V61" s="1"/>
  <c r="V62" s="1"/>
  <c r="V63" s="1"/>
  <c r="V64" s="1"/>
  <c r="V65" s="1"/>
  <c r="V66" s="1"/>
  <c r="V67" s="1"/>
  <c r="V68" s="1"/>
  <c r="V69" s="1"/>
  <c r="V70" s="1"/>
  <c r="V71" s="1"/>
  <c r="V72" s="1"/>
  <c r="V73" s="1"/>
  <c r="V74" s="1"/>
  <c r="V75" s="1"/>
  <c r="V76" s="1"/>
  <c r="V77" s="1"/>
  <c r="V78" s="1"/>
  <c r="V79" s="1"/>
  <c r="V80" s="1"/>
  <c r="V81" s="1"/>
  <c r="V82" s="1"/>
  <c r="V83" s="1"/>
  <c r="V84" s="1"/>
  <c r="V85" s="1"/>
  <c r="V86" s="1"/>
  <c r="V87" s="1"/>
  <c r="V88" s="1"/>
  <c r="V89" s="1"/>
  <c r="V90" s="1"/>
  <c r="V91" s="1"/>
  <c r="V92" s="1"/>
  <c r="V93" s="1"/>
  <c r="V94" s="1"/>
  <c r="V95" s="1"/>
  <c r="V96" s="1"/>
  <c r="V97" s="1"/>
  <c r="V98" s="1"/>
  <c r="V99" s="1"/>
  <c r="V100" s="1"/>
  <c r="V101" s="1"/>
  <c r="V102" s="1"/>
  <c r="V103" s="1"/>
  <c r="V104" s="1"/>
  <c r="V105" s="1"/>
  <c r="V106" s="1"/>
  <c r="V107" s="1"/>
  <c r="V108" s="1"/>
  <c r="V109" s="1"/>
  <c r="V110" s="1"/>
  <c r="V111" s="1"/>
  <c r="V112" s="1"/>
  <c r="V113" s="1"/>
  <c r="V114" s="1"/>
  <c r="V115" s="1"/>
  <c r="V116" s="1"/>
  <c r="V117" s="1"/>
  <c r="V118" s="1"/>
  <c r="V119" s="1"/>
  <c r="V120" s="1"/>
  <c r="V121" s="1"/>
  <c r="V122" s="1"/>
  <c r="V123" s="1"/>
  <c r="V124" s="1"/>
  <c r="V125" s="1"/>
  <c r="V126" s="1"/>
  <c r="V127" s="1"/>
  <c r="V128" s="1"/>
  <c r="V129" s="1"/>
  <c r="V130" s="1"/>
  <c r="V131" s="1"/>
  <c r="V132" s="1"/>
  <c r="V133" s="1"/>
  <c r="V134" s="1"/>
  <c r="V135" s="1"/>
  <c r="V136" s="1"/>
  <c r="V137" s="1"/>
  <c r="V138" s="1"/>
  <c r="V139" s="1"/>
  <c r="V140" s="1"/>
  <c r="V141" s="1"/>
  <c r="V142" s="1"/>
  <c r="V143" s="1"/>
  <c r="V144" s="1"/>
  <c r="V145" s="1"/>
  <c r="V146" s="1"/>
  <c r="V147" s="1"/>
  <c r="V148" s="1"/>
  <c r="V149" s="1"/>
  <c r="V150" s="1"/>
  <c r="V151" s="1"/>
  <c r="V152" s="1"/>
  <c r="V153" s="1"/>
  <c r="V154" s="1"/>
  <c r="V155" s="1"/>
  <c r="V156" s="1"/>
  <c r="V157" s="1"/>
  <c r="V158" s="1"/>
  <c r="V159" s="1"/>
  <c r="V160" s="1"/>
  <c r="V161" s="1"/>
  <c r="V162" s="1"/>
  <c r="V163" s="1"/>
  <c r="V164" s="1"/>
  <c r="V165" s="1"/>
  <c r="V166" s="1"/>
  <c r="V167" s="1"/>
  <c r="V168" s="1"/>
  <c r="V169" s="1"/>
  <c r="V170" s="1"/>
  <c r="V171" s="1"/>
  <c r="V172" s="1"/>
  <c r="V173" s="1"/>
  <c r="V174" s="1"/>
  <c r="V175" s="1"/>
  <c r="V176" s="1"/>
  <c r="V177" s="1"/>
  <c r="V178" s="1"/>
  <c r="V179" s="1"/>
  <c r="V180" s="1"/>
  <c r="V181" s="1"/>
  <c r="V182" s="1"/>
  <c r="V183" s="1"/>
  <c r="V184" s="1"/>
  <c r="V185" s="1"/>
  <c r="V186" s="1"/>
  <c r="V187" s="1"/>
  <c r="V188" s="1"/>
  <c r="V189" s="1"/>
  <c r="V190" s="1"/>
  <c r="V191" s="1"/>
  <c r="V192" s="1"/>
  <c r="V193" s="1"/>
  <c r="V194" s="1"/>
  <c r="V195" s="1"/>
  <c r="V196" s="1"/>
  <c r="V197" s="1"/>
  <c r="V198" s="1"/>
  <c r="V199" s="1"/>
  <c r="V200" s="1"/>
  <c r="V201" s="1"/>
  <c r="V202" s="1"/>
  <c r="V203" s="1"/>
  <c r="V204" s="1"/>
  <c r="V205" s="1"/>
  <c r="V206" s="1"/>
  <c r="V207" s="1"/>
  <c r="V208" s="1"/>
  <c r="V209" s="1"/>
  <c r="V210" s="1"/>
  <c r="V211" s="1"/>
  <c r="V212" s="1"/>
  <c r="V213" s="1"/>
  <c r="V214" s="1"/>
  <c r="V215" s="1"/>
  <c r="V216" s="1"/>
  <c r="V217" s="1"/>
  <c r="V218" s="1"/>
  <c r="V219" s="1"/>
  <c r="V220" s="1"/>
  <c r="V221" s="1"/>
  <c r="V222" s="1"/>
  <c r="V223" s="1"/>
  <c r="V224" s="1"/>
  <c r="V225" s="1"/>
  <c r="V226" s="1"/>
  <c r="V227" s="1"/>
  <c r="V228" s="1"/>
  <c r="V229" s="1"/>
  <c r="V230" s="1"/>
  <c r="V231" s="1"/>
  <c r="V232" s="1"/>
  <c r="V233" s="1"/>
  <c r="V234" s="1"/>
  <c r="V235" s="1"/>
  <c r="V236" s="1"/>
  <c r="V237" s="1"/>
  <c r="V238" s="1"/>
  <c r="V239" s="1"/>
  <c r="V240" s="1"/>
  <c r="V241" s="1"/>
  <c r="V242" s="1"/>
  <c r="V243" s="1"/>
  <c r="V244" s="1"/>
  <c r="V245" s="1"/>
  <c r="V246" s="1"/>
  <c r="V247" s="1"/>
  <c r="V248" s="1"/>
  <c r="V249" s="1"/>
  <c r="V250" s="1"/>
  <c r="V251" s="1"/>
  <c r="V252" s="1"/>
  <c r="V253" s="1"/>
  <c r="V254" s="1"/>
  <c r="V255" s="1"/>
  <c r="V256" s="1"/>
  <c r="V257" s="1"/>
  <c r="V258" s="1"/>
  <c r="V259" s="1"/>
  <c r="V260" s="1"/>
  <c r="V261" s="1"/>
  <c r="V262" s="1"/>
  <c r="V263" s="1"/>
  <c r="V264" s="1"/>
  <c r="V265" s="1"/>
  <c r="V266" s="1"/>
  <c r="V267" s="1"/>
  <c r="V268" s="1"/>
  <c r="V269" s="1"/>
  <c r="V270" s="1"/>
  <c r="V271" s="1"/>
  <c r="V272" s="1"/>
  <c r="V273" s="1"/>
  <c r="V274" s="1"/>
  <c r="V275" s="1"/>
  <c r="V276" s="1"/>
  <c r="V277" s="1"/>
  <c r="V278" s="1"/>
  <c r="V279" s="1"/>
  <c r="V280" s="1"/>
  <c r="V281" s="1"/>
  <c r="V282" s="1"/>
  <c r="V283" s="1"/>
  <c r="V284" s="1"/>
  <c r="V285" s="1"/>
  <c r="V286" s="1"/>
  <c r="V287" s="1"/>
  <c r="V288" s="1"/>
  <c r="V289" s="1"/>
  <c r="V290" s="1"/>
  <c r="V291" s="1"/>
  <c r="V292" s="1"/>
  <c r="V293" s="1"/>
  <c r="V294" s="1"/>
  <c r="V295" s="1"/>
  <c r="V296" s="1"/>
  <c r="V297" s="1"/>
  <c r="V298" s="1"/>
  <c r="V299" s="1"/>
  <c r="V300" s="1"/>
  <c r="V301" s="1"/>
  <c r="V302" s="1"/>
  <c r="V303" s="1"/>
  <c r="V304" s="1"/>
  <c r="V305" s="1"/>
  <c r="V306" s="1"/>
  <c r="V307" s="1"/>
  <c r="V308" s="1"/>
  <c r="V309" s="1"/>
  <c r="V310" s="1"/>
  <c r="V311" s="1"/>
  <c r="V312" s="1"/>
  <c r="V313" s="1"/>
  <c r="V314" s="1"/>
  <c r="V315" s="1"/>
  <c r="V316" s="1"/>
  <c r="V317" s="1"/>
  <c r="V318" s="1"/>
  <c r="V319" s="1"/>
  <c r="V320" s="1"/>
  <c r="V321" s="1"/>
  <c r="V322" s="1"/>
  <c r="V323" s="1"/>
  <c r="V324" s="1"/>
  <c r="V325" s="1"/>
  <c r="V326" s="1"/>
  <c r="V327" s="1"/>
  <c r="V328" s="1"/>
  <c r="V329" s="1"/>
  <c r="V330" s="1"/>
  <c r="V331" s="1"/>
  <c r="V332" s="1"/>
  <c r="V333" s="1"/>
  <c r="V334" s="1"/>
  <c r="V335" s="1"/>
  <c r="V336" s="1"/>
  <c r="V337" s="1"/>
  <c r="V338" s="1"/>
  <c r="V339" s="1"/>
  <c r="V340" s="1"/>
  <c r="V341" s="1"/>
  <c r="V342" s="1"/>
  <c r="V343" s="1"/>
  <c r="V344" s="1"/>
  <c r="V345" s="1"/>
  <c r="V346" s="1"/>
  <c r="V347" s="1"/>
  <c r="V348" s="1"/>
  <c r="V349" s="1"/>
  <c r="V350" s="1"/>
  <c r="V351" s="1"/>
  <c r="V352" s="1"/>
  <c r="V353" s="1"/>
  <c r="V354" s="1"/>
  <c r="V355" s="1"/>
  <c r="V356" s="1"/>
  <c r="V357" s="1"/>
  <c r="V358" s="1"/>
  <c r="V359" s="1"/>
  <c r="V360" s="1"/>
  <c r="V361" s="1"/>
  <c r="V362" s="1"/>
  <c r="V363" s="1"/>
  <c r="V364" s="1"/>
  <c r="V365" s="1"/>
  <c r="V366" s="1"/>
  <c r="V367" s="1"/>
  <c r="V368" s="1"/>
  <c r="V369" s="1"/>
  <c r="V370" s="1"/>
  <c r="V371" s="1"/>
  <c r="V372" s="1"/>
  <c r="V373" s="1"/>
  <c r="V374" s="1"/>
  <c r="V375" s="1"/>
  <c r="V376" s="1"/>
  <c r="V377" s="1"/>
  <c r="V378" s="1"/>
  <c r="V379" s="1"/>
  <c r="V380" s="1"/>
  <c r="V381" s="1"/>
  <c r="V382" s="1"/>
  <c r="V383" s="1"/>
  <c r="V384" s="1"/>
  <c r="V385" s="1"/>
  <c r="V386" s="1"/>
  <c r="V387" s="1"/>
  <c r="V388" s="1"/>
  <c r="V389" s="1"/>
  <c r="V390" s="1"/>
  <c r="V391" s="1"/>
  <c r="V392" s="1"/>
  <c r="V393" s="1"/>
  <c r="V394" s="1"/>
  <c r="V395" s="1"/>
  <c r="V396" s="1"/>
  <c r="V397" s="1"/>
  <c r="V398" s="1"/>
  <c r="V399" s="1"/>
  <c r="V400" s="1"/>
  <c r="V401" s="1"/>
  <c r="V402" s="1"/>
  <c r="V403" s="1"/>
  <c r="V404" s="1"/>
  <c r="V405" s="1"/>
  <c r="V406" s="1"/>
  <c r="V407" s="1"/>
  <c r="V408" s="1"/>
  <c r="V409" s="1"/>
  <c r="V410" s="1"/>
  <c r="V411" s="1"/>
  <c r="V412" s="1"/>
  <c r="V413" s="1"/>
  <c r="V414" s="1"/>
  <c r="V415" s="1"/>
  <c r="V416" s="1"/>
  <c r="V417" s="1"/>
  <c r="V418" s="1"/>
  <c r="V419" s="1"/>
  <c r="V420" s="1"/>
  <c r="V421" s="1"/>
  <c r="V422" s="1"/>
  <c r="V423" s="1"/>
  <c r="V424" s="1"/>
  <c r="V425" s="1"/>
  <c r="V426" s="1"/>
  <c r="V427" s="1"/>
  <c r="V428" s="1"/>
  <c r="V429" s="1"/>
  <c r="V430" s="1"/>
  <c r="V431" s="1"/>
  <c r="V432" s="1"/>
  <c r="V433" s="1"/>
  <c r="V434" s="1"/>
  <c r="V435" s="1"/>
  <c r="V436" s="1"/>
  <c r="V437" s="1"/>
  <c r="V438" s="1"/>
  <c r="V439" s="1"/>
  <c r="V440" s="1"/>
  <c r="V441" s="1"/>
  <c r="V442" s="1"/>
  <c r="V443" s="1"/>
  <c r="V444" s="1"/>
  <c r="V445" s="1"/>
  <c r="V446" s="1"/>
  <c r="V447" s="1"/>
  <c r="V448" s="1"/>
  <c r="V449" s="1"/>
  <c r="V450" s="1"/>
  <c r="V5"/>
  <c r="I9" i="4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 l="1"/>
  <c r="H41" i="2" l="1"/>
  <c r="H42"/>
  <c r="E42" s="1"/>
  <c r="H362"/>
  <c r="E362" s="1"/>
  <c r="H348"/>
  <c r="E348" s="1"/>
  <c r="H333"/>
  <c r="E333" s="1"/>
  <c r="H325"/>
  <c r="E325" s="1"/>
  <c r="H329"/>
  <c r="E329" s="1"/>
  <c r="H312"/>
  <c r="E312" s="1"/>
  <c r="H286"/>
  <c r="E286" s="1"/>
  <c r="H274"/>
  <c r="E274" s="1"/>
  <c r="H248"/>
  <c r="E248" s="1"/>
  <c r="H234"/>
  <c r="E234" s="1"/>
  <c r="H231"/>
  <c r="E231" s="1"/>
  <c r="H224"/>
  <c r="E224" s="1"/>
  <c r="H211"/>
  <c r="E211" s="1"/>
  <c r="H205"/>
  <c r="E205" s="1"/>
  <c r="H202"/>
  <c r="E202" s="1"/>
  <c r="H180"/>
  <c r="E180" s="1"/>
  <c r="H178"/>
  <c r="E178" s="1"/>
  <c r="H169"/>
  <c r="E169" s="1"/>
  <c r="H167"/>
  <c r="E167" s="1"/>
  <c r="H118"/>
  <c r="H82"/>
  <c r="E6" i="12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5"/>
  <c r="H298" i="2"/>
  <c r="E298" s="1"/>
  <c r="E264" i="7"/>
  <c r="H144" i="2"/>
  <c r="E144" s="1"/>
  <c r="K149" i="4"/>
  <c r="G125"/>
  <c r="E64" i="7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28"/>
  <c r="E29"/>
  <c r="E30"/>
  <c r="E31"/>
  <c r="E32"/>
  <c r="E33"/>
  <c r="E34"/>
  <c r="E35"/>
  <c r="E36"/>
  <c r="E27"/>
  <c r="L35" i="4" l="1"/>
  <c r="L136"/>
  <c r="L134"/>
  <c r="L46"/>
  <c r="L123"/>
  <c r="E118" i="2"/>
  <c r="L45" i="4"/>
  <c r="E41" i="2"/>
  <c r="L98" i="4"/>
  <c r="L91"/>
  <c r="L86"/>
  <c r="E82" i="2"/>
  <c r="L77" i="4"/>
  <c r="H319" i="2"/>
  <c r="E319" s="1"/>
  <c r="H302"/>
  <c r="E302" s="1"/>
  <c r="J453" i="4" l="1"/>
  <c r="H453"/>
  <c r="G453"/>
  <c r="E453"/>
  <c r="D453"/>
  <c r="U400" i="10" l="1"/>
  <c r="E61" i="7"/>
  <c r="E22"/>
  <c r="E44"/>
  <c r="E9"/>
  <c r="E40"/>
  <c r="E8"/>
  <c r="E14"/>
  <c r="E20"/>
  <c r="E62"/>
  <c r="E13"/>
  <c r="E46"/>
  <c r="E37"/>
  <c r="E17"/>
  <c r="E38"/>
  <c r="E59"/>
  <c r="E7"/>
  <c r="E58"/>
  <c r="E26"/>
  <c r="E48"/>
  <c r="E23"/>
  <c r="E5"/>
  <c r="E10"/>
  <c r="E25"/>
  <c r="E51"/>
  <c r="E56"/>
  <c r="E41"/>
  <c r="E16"/>
  <c r="E11"/>
  <c r="E49"/>
  <c r="E45"/>
  <c r="E47"/>
  <c r="E18"/>
  <c r="E42"/>
  <c r="E63"/>
  <c r="E54"/>
  <c r="E39"/>
  <c r="E50"/>
  <c r="E19"/>
  <c r="E24"/>
  <c r="E55"/>
  <c r="E60"/>
  <c r="E21"/>
  <c r="E12"/>
  <c r="E15"/>
  <c r="E6"/>
  <c r="E52"/>
  <c r="E53"/>
  <c r="E57"/>
  <c r="E43"/>
  <c r="J452" i="4"/>
  <c r="G452"/>
  <c r="E451"/>
  <c r="E452"/>
  <c r="E454"/>
  <c r="D20"/>
  <c r="I16" i="2" s="1"/>
  <c r="D21" i="4"/>
  <c r="I17" i="2" s="1"/>
  <c r="D22" i="4"/>
  <c r="I18" i="2" s="1"/>
  <c r="D23" i="4"/>
  <c r="I19" i="2" s="1"/>
  <c r="D24" i="4"/>
  <c r="I20" i="2" s="1"/>
  <c r="D25" i="4"/>
  <c r="I21" i="2" s="1"/>
  <c r="D26" i="4"/>
  <c r="I22" i="2" s="1"/>
  <c r="D27" i="4"/>
  <c r="I23" i="2" s="1"/>
  <c r="D28" i="4"/>
  <c r="I24" i="2" s="1"/>
  <c r="D29" i="4"/>
  <c r="I25" i="2" s="1"/>
  <c r="D30" i="4"/>
  <c r="I26" i="2" s="1"/>
  <c r="D31" i="4"/>
  <c r="I27" i="2" s="1"/>
  <c r="D32" i="4"/>
  <c r="I28" i="2" s="1"/>
  <c r="D33" i="4"/>
  <c r="I29" i="2" s="1"/>
  <c r="D34" i="4"/>
  <c r="I30" i="2" s="1"/>
  <c r="D35" i="4"/>
  <c r="I31" i="2" s="1"/>
  <c r="D36" i="4"/>
  <c r="I32" i="2" s="1"/>
  <c r="D37" i="4"/>
  <c r="I33" i="2" s="1"/>
  <c r="D38" i="4"/>
  <c r="I34" i="2" s="1"/>
  <c r="D39" i="4"/>
  <c r="I35" i="2" s="1"/>
  <c r="D40" i="4"/>
  <c r="I36" i="2" s="1"/>
  <c r="D41" i="4"/>
  <c r="I37" i="2" s="1"/>
  <c r="D42" i="4"/>
  <c r="I38" i="2" s="1"/>
  <c r="D43" i="4"/>
  <c r="I39" i="2" s="1"/>
  <c r="D44" i="4"/>
  <c r="I40" i="2" s="1"/>
  <c r="D45" i="4"/>
  <c r="I41" i="2" s="1"/>
  <c r="D46" i="4"/>
  <c r="I42" i="2" s="1"/>
  <c r="D47" i="4"/>
  <c r="I43" i="2" s="1"/>
  <c r="D48" i="4"/>
  <c r="I44" i="2" s="1"/>
  <c r="D49" i="4"/>
  <c r="I45" i="2" s="1"/>
  <c r="D50" i="4"/>
  <c r="I46" i="2" s="1"/>
  <c r="D51" i="4"/>
  <c r="I47" i="2" s="1"/>
  <c r="D52" i="4"/>
  <c r="I48" i="2" s="1"/>
  <c r="D53" i="4"/>
  <c r="I49" i="2" s="1"/>
  <c r="D54" i="4"/>
  <c r="I50" i="2" s="1"/>
  <c r="D55" i="4"/>
  <c r="I51" i="2" s="1"/>
  <c r="D56" i="4"/>
  <c r="I52" i="2" s="1"/>
  <c r="D57" i="4"/>
  <c r="I53" i="2" s="1"/>
  <c r="D58" i="4"/>
  <c r="I54" i="2" s="1"/>
  <c r="D59" i="4"/>
  <c r="I55" i="2" s="1"/>
  <c r="D60" i="4"/>
  <c r="I56" i="2" s="1"/>
  <c r="D61" i="4"/>
  <c r="I57" i="2" s="1"/>
  <c r="D62" i="4"/>
  <c r="I58" i="2" s="1"/>
  <c r="D63" i="4"/>
  <c r="I59" i="2" s="1"/>
  <c r="D64" i="4"/>
  <c r="I60" i="2" s="1"/>
  <c r="D65" i="4"/>
  <c r="I61" i="2" s="1"/>
  <c r="D66" i="4"/>
  <c r="I62" i="2" s="1"/>
  <c r="D67" i="4"/>
  <c r="I63" i="2" s="1"/>
  <c r="D68" i="4"/>
  <c r="I64" i="2" s="1"/>
  <c r="D69" i="4"/>
  <c r="I65" i="2" s="1"/>
  <c r="D70" i="4"/>
  <c r="I66" i="2" s="1"/>
  <c r="D71" i="4"/>
  <c r="I67" i="2" s="1"/>
  <c r="D72" i="4"/>
  <c r="I68" i="2" s="1"/>
  <c r="D73" i="4"/>
  <c r="I69" i="2" s="1"/>
  <c r="D74" i="4"/>
  <c r="I70" i="2" s="1"/>
  <c r="D75" i="4"/>
  <c r="I71" i="2" s="1"/>
  <c r="D76" i="4"/>
  <c r="I72" i="2" s="1"/>
  <c r="D77" i="4"/>
  <c r="I73" i="2" s="1"/>
  <c r="D78" i="4"/>
  <c r="I74" i="2" s="1"/>
  <c r="D79" i="4"/>
  <c r="I75" i="2" s="1"/>
  <c r="D80" i="4"/>
  <c r="I76" i="2" s="1"/>
  <c r="D81" i="4"/>
  <c r="I77" i="2" s="1"/>
  <c r="D82" i="4"/>
  <c r="I78" i="2" s="1"/>
  <c r="D83" i="4"/>
  <c r="I79" i="2" s="1"/>
  <c r="D84" i="4"/>
  <c r="I80" i="2" s="1"/>
  <c r="D85" i="4"/>
  <c r="I81" i="2" s="1"/>
  <c r="D86" i="4"/>
  <c r="I82" i="2" s="1"/>
  <c r="D87" i="4"/>
  <c r="I83" i="2" s="1"/>
  <c r="D88" i="4"/>
  <c r="I84" i="2" s="1"/>
  <c r="D89" i="4"/>
  <c r="I85" i="2" s="1"/>
  <c r="D90" i="4"/>
  <c r="I86" i="2" s="1"/>
  <c r="D91" i="4"/>
  <c r="I87" i="2" s="1"/>
  <c r="D92" i="4"/>
  <c r="I88" i="2" s="1"/>
  <c r="D93" i="4"/>
  <c r="U84" i="10" s="1"/>
  <c r="D94" i="4"/>
  <c r="I89" i="2" s="1"/>
  <c r="D95" i="4"/>
  <c r="I90" i="2" s="1"/>
  <c r="D96" i="4"/>
  <c r="I91" i="2" s="1"/>
  <c r="D97" i="4"/>
  <c r="I92" i="2" s="1"/>
  <c r="D98" i="4"/>
  <c r="I93" i="2" s="1"/>
  <c r="D99" i="4"/>
  <c r="I94" i="2" s="1"/>
  <c r="D100" i="4"/>
  <c r="I95" i="2" s="1"/>
  <c r="D101" i="4"/>
  <c r="I96" i="2" s="1"/>
  <c r="D102" i="4"/>
  <c r="I97" i="2" s="1"/>
  <c r="D103" i="4"/>
  <c r="I98" i="2" s="1"/>
  <c r="D104" i="4"/>
  <c r="I99" i="2" s="1"/>
  <c r="D105" i="4"/>
  <c r="I100" i="2" s="1"/>
  <c r="D106" i="4"/>
  <c r="I101" i="2" s="1"/>
  <c r="D107" i="4"/>
  <c r="I102" i="2" s="1"/>
  <c r="D108" i="4"/>
  <c r="I103" i="2" s="1"/>
  <c r="D109" i="4"/>
  <c r="I104" i="2" s="1"/>
  <c r="D110" i="4"/>
  <c r="I105" i="2" s="1"/>
  <c r="D111" i="4"/>
  <c r="I106" i="2" s="1"/>
  <c r="D112" i="4"/>
  <c r="I107" i="2" s="1"/>
  <c r="D113" i="4"/>
  <c r="I108" i="2" s="1"/>
  <c r="D114" i="4"/>
  <c r="I109" i="2" s="1"/>
  <c r="D115" i="4"/>
  <c r="I110" i="2" s="1"/>
  <c r="D116" i="4"/>
  <c r="I111" i="2" s="1"/>
  <c r="D117" i="4"/>
  <c r="I112" i="2" s="1"/>
  <c r="D118" i="4"/>
  <c r="I113" i="2" s="1"/>
  <c r="D119" i="4"/>
  <c r="I114" i="2" s="1"/>
  <c r="D120" i="4"/>
  <c r="I115" i="2" s="1"/>
  <c r="D121" i="4"/>
  <c r="I116" i="2" s="1"/>
  <c r="D122" i="4"/>
  <c r="I117" i="2" s="1"/>
  <c r="D123" i="4"/>
  <c r="I118" i="2" s="1"/>
  <c r="D128" i="4"/>
  <c r="I123" i="2" s="1"/>
  <c r="D129" i="4"/>
  <c r="I124" i="2" s="1"/>
  <c r="D130" i="4"/>
  <c r="I125" i="2" s="1"/>
  <c r="D131" i="4"/>
  <c r="I126" i="2" s="1"/>
  <c r="D132" i="4"/>
  <c r="I127" i="2" s="1"/>
  <c r="D133" i="4"/>
  <c r="I128" i="2" s="1"/>
  <c r="D134" i="4"/>
  <c r="I129" i="2" s="1"/>
  <c r="D135" i="4"/>
  <c r="I130" i="2" s="1"/>
  <c r="D136" i="4"/>
  <c r="I131" i="2" s="1"/>
  <c r="D137" i="4"/>
  <c r="I132" i="2" s="1"/>
  <c r="D138" i="4"/>
  <c r="I133" i="2" s="1"/>
  <c r="D139" i="4"/>
  <c r="I134" i="2" s="1"/>
  <c r="D140" i="4"/>
  <c r="I135" i="2" s="1"/>
  <c r="D141" i="4"/>
  <c r="I136" i="2" s="1"/>
  <c r="D142" i="4"/>
  <c r="I137" i="2" s="1"/>
  <c r="D143" i="4"/>
  <c r="I138" i="2" s="1"/>
  <c r="D144" i="4"/>
  <c r="I139" i="2" s="1"/>
  <c r="D145" i="4"/>
  <c r="I140" i="2" s="1"/>
  <c r="D146" i="4"/>
  <c r="I141" i="2" s="1"/>
  <c r="D147" i="4"/>
  <c r="I142" i="2" s="1"/>
  <c r="D148" i="4"/>
  <c r="I143" i="2" s="1"/>
  <c r="D150" i="4"/>
  <c r="D151"/>
  <c r="D152"/>
  <c r="D153"/>
  <c r="D154"/>
  <c r="I149" i="2" s="1"/>
  <c r="D155" i="4"/>
  <c r="D156"/>
  <c r="I151" i="2" s="1"/>
  <c r="D157" i="4"/>
  <c r="D158"/>
  <c r="D164"/>
  <c r="D165"/>
  <c r="D166"/>
  <c r="D167"/>
  <c r="I162" i="2" s="1"/>
  <c r="D168" i="4"/>
  <c r="D169"/>
  <c r="I164" i="2" s="1"/>
  <c r="D170" i="4"/>
  <c r="D171"/>
  <c r="I166" i="2" s="1"/>
  <c r="D172" i="4"/>
  <c r="D173"/>
  <c r="D174"/>
  <c r="D175"/>
  <c r="I170" i="2" s="1"/>
  <c r="D176" i="4"/>
  <c r="D177"/>
  <c r="I172" i="2" s="1"/>
  <c r="D178" i="4"/>
  <c r="D179"/>
  <c r="I174" i="2" s="1"/>
  <c r="D180" i="4"/>
  <c r="D181"/>
  <c r="D182"/>
  <c r="D183"/>
  <c r="I178" i="2" s="1"/>
  <c r="D184" i="4"/>
  <c r="D185"/>
  <c r="I180" i="2" s="1"/>
  <c r="D186" i="4"/>
  <c r="D187"/>
  <c r="I182" i="2" s="1"/>
  <c r="D188" i="4"/>
  <c r="D189"/>
  <c r="D190"/>
  <c r="D191"/>
  <c r="I186" i="2" s="1"/>
  <c r="D192" i="4"/>
  <c r="D193"/>
  <c r="I188" i="2" s="1"/>
  <c r="D194" i="4"/>
  <c r="D195"/>
  <c r="I190" i="2" s="1"/>
  <c r="D196" i="4"/>
  <c r="D197"/>
  <c r="D198"/>
  <c r="D199"/>
  <c r="I194" i="2" s="1"/>
  <c r="D200" i="4"/>
  <c r="D201"/>
  <c r="I196" i="2" s="1"/>
  <c r="D202" i="4"/>
  <c r="D203"/>
  <c r="I198" i="2" s="1"/>
  <c r="D204" i="4"/>
  <c r="D205"/>
  <c r="D206"/>
  <c r="D207"/>
  <c r="I202" i="2" s="1"/>
  <c r="D208" i="4"/>
  <c r="D209"/>
  <c r="I204" i="2" s="1"/>
  <c r="D210" i="4"/>
  <c r="D211"/>
  <c r="I206" i="2" s="1"/>
  <c r="D212" i="4"/>
  <c r="D213"/>
  <c r="D214"/>
  <c r="D215"/>
  <c r="I210" i="2" s="1"/>
  <c r="D216" i="4"/>
  <c r="D217"/>
  <c r="I212" i="2" s="1"/>
  <c r="D218" i="4"/>
  <c r="D219"/>
  <c r="I214" i="2" s="1"/>
  <c r="D220" i="4"/>
  <c r="D221"/>
  <c r="D222"/>
  <c r="D223"/>
  <c r="I218" i="2" s="1"/>
  <c r="D224" i="4"/>
  <c r="D225"/>
  <c r="I220" i="2" s="1"/>
  <c r="D226" i="4"/>
  <c r="D227"/>
  <c r="I222" i="2" s="1"/>
  <c r="D228" i="4"/>
  <c r="D229"/>
  <c r="U199" i="10" s="1"/>
  <c r="D230" i="4"/>
  <c r="D231"/>
  <c r="I225" i="2" s="1"/>
  <c r="D232" i="4"/>
  <c r="D233"/>
  <c r="I227" i="2" s="1"/>
  <c r="D234" i="4"/>
  <c r="D235"/>
  <c r="I229" i="2" s="1"/>
  <c r="D236" i="4"/>
  <c r="D237"/>
  <c r="D238"/>
  <c r="D239"/>
  <c r="I233" i="2" s="1"/>
  <c r="D240" i="4"/>
  <c r="D241"/>
  <c r="I235" i="2" s="1"/>
  <c r="D242" i="4"/>
  <c r="D243"/>
  <c r="I237" i="2" s="1"/>
  <c r="D244" i="4"/>
  <c r="D245"/>
  <c r="D246"/>
  <c r="D247"/>
  <c r="I241" i="2" s="1"/>
  <c r="D248" i="4"/>
  <c r="D249"/>
  <c r="I243" i="2" s="1"/>
  <c r="D250" i="4"/>
  <c r="D251"/>
  <c r="I245" i="2" s="1"/>
  <c r="D252" i="4"/>
  <c r="D253"/>
  <c r="D254"/>
  <c r="D255"/>
  <c r="I249" i="2" s="1"/>
  <c r="D256" i="4"/>
  <c r="D257"/>
  <c r="I251" i="2" s="1"/>
  <c r="D258" i="4"/>
  <c r="D259"/>
  <c r="I253" i="2" s="1"/>
  <c r="D260" i="4"/>
  <c r="D261"/>
  <c r="D262"/>
  <c r="I256" i="2" s="1"/>
  <c r="D263" i="4"/>
  <c r="I257" i="2" s="1"/>
  <c r="D264" i="4"/>
  <c r="D265"/>
  <c r="I259" i="2" s="1"/>
  <c r="D266" i="4"/>
  <c r="D267"/>
  <c r="I261" i="2" s="1"/>
  <c r="D268" i="4"/>
  <c r="D269"/>
  <c r="D270"/>
  <c r="I264" i="2" s="1"/>
  <c r="D271" i="4"/>
  <c r="I265" i="2" s="1"/>
  <c r="D272" i="4"/>
  <c r="D273"/>
  <c r="I267" i="2" s="1"/>
  <c r="D274" i="4"/>
  <c r="D275"/>
  <c r="I269" i="2" s="1"/>
  <c r="D276" i="4"/>
  <c r="D277"/>
  <c r="D278"/>
  <c r="I272" i="2" s="1"/>
  <c r="D279" i="4"/>
  <c r="I273" i="2" s="1"/>
  <c r="D280" i="4"/>
  <c r="D281"/>
  <c r="I275" i="2" s="1"/>
  <c r="D282" i="4"/>
  <c r="D283"/>
  <c r="I277" i="2" s="1"/>
  <c r="D284" i="4"/>
  <c r="D285"/>
  <c r="D286"/>
  <c r="I280" i="2" s="1"/>
  <c r="D287" i="4"/>
  <c r="I281" i="2" s="1"/>
  <c r="D288" i="4"/>
  <c r="D289"/>
  <c r="I283" i="2" s="1"/>
  <c r="D290" i="4"/>
  <c r="D291"/>
  <c r="I285" i="2" s="1"/>
  <c r="D292" i="4"/>
  <c r="D293"/>
  <c r="D294"/>
  <c r="I288" i="2" s="1"/>
  <c r="D295" i="4"/>
  <c r="I289" i="2" s="1"/>
  <c r="D296" i="4"/>
  <c r="D297"/>
  <c r="I291" i="2" s="1"/>
  <c r="D298" i="4"/>
  <c r="D299"/>
  <c r="I293" i="2" s="1"/>
  <c r="D300" i="4"/>
  <c r="D301"/>
  <c r="I294" i="2" s="1"/>
  <c r="D302" i="4"/>
  <c r="I296" i="2" s="1"/>
  <c r="D303" i="4"/>
  <c r="D304"/>
  <c r="D305"/>
  <c r="I298" i="2" s="1"/>
  <c r="D306" i="4"/>
  <c r="D307"/>
  <c r="I300" i="2" s="1"/>
  <c r="D308" i="4"/>
  <c r="D309"/>
  <c r="D310"/>
  <c r="I303" i="2" s="1"/>
  <c r="D311" i="4"/>
  <c r="D312"/>
  <c r="D313"/>
  <c r="I306" i="2" s="1"/>
  <c r="D314" i="4"/>
  <c r="D315"/>
  <c r="I308" i="2" s="1"/>
  <c r="D316" i="4"/>
  <c r="D317"/>
  <c r="D318"/>
  <c r="I311" i="2" s="1"/>
  <c r="D319" i="4"/>
  <c r="D320"/>
  <c r="D321"/>
  <c r="I314" i="2" s="1"/>
  <c r="D322" i="4"/>
  <c r="D323"/>
  <c r="I316" i="2" s="1"/>
  <c r="D324" i="4"/>
  <c r="D325"/>
  <c r="D326"/>
  <c r="I319" i="2" s="1"/>
  <c r="D327" i="4"/>
  <c r="D328"/>
  <c r="D329"/>
  <c r="I322" i="2" s="1"/>
  <c r="D330" i="4"/>
  <c r="D331"/>
  <c r="I324" i="2" s="1"/>
  <c r="D332" i="4"/>
  <c r="D333"/>
  <c r="D334"/>
  <c r="I327" i="2" s="1"/>
  <c r="D335" i="4"/>
  <c r="D336"/>
  <c r="D337"/>
  <c r="I330" i="2" s="1"/>
  <c r="D338" i="4"/>
  <c r="D340"/>
  <c r="D342"/>
  <c r="D343"/>
  <c r="D344"/>
  <c r="I337" i="2" s="1"/>
  <c r="D345" i="4"/>
  <c r="D346"/>
  <c r="D347"/>
  <c r="D348"/>
  <c r="D349"/>
  <c r="D350"/>
  <c r="D351"/>
  <c r="D352"/>
  <c r="I345" i="2" s="1"/>
  <c r="D353" i="4"/>
  <c r="D354"/>
  <c r="D355"/>
  <c r="D356"/>
  <c r="D357"/>
  <c r="D358"/>
  <c r="D359"/>
  <c r="D360"/>
  <c r="I353" i="2" s="1"/>
  <c r="D361" i="4"/>
  <c r="D362"/>
  <c r="D363"/>
  <c r="D364"/>
  <c r="D366"/>
  <c r="D367"/>
  <c r="D368"/>
  <c r="D369"/>
  <c r="I362" i="2" s="1"/>
  <c r="D370" i="4"/>
  <c r="D371"/>
  <c r="D372"/>
  <c r="D376"/>
  <c r="D379"/>
  <c r="D380"/>
  <c r="D384"/>
  <c r="D385"/>
  <c r="I378" i="2" s="1"/>
  <c r="D387" i="4"/>
  <c r="D391"/>
  <c r="D392"/>
  <c r="D393"/>
  <c r="D394"/>
  <c r="D395"/>
  <c r="D396"/>
  <c r="D397"/>
  <c r="I390" i="2" s="1"/>
  <c r="D398" i="4"/>
  <c r="D399"/>
  <c r="D400"/>
  <c r="I393" i="2" s="1"/>
  <c r="D405" i="4"/>
  <c r="D408"/>
  <c r="I401" i="2" s="1"/>
  <c r="D413" i="4"/>
  <c r="D420"/>
  <c r="D427"/>
  <c r="D450"/>
  <c r="I443" i="2" s="1"/>
  <c r="D124" i="4"/>
  <c r="I119" i="2" s="1"/>
  <c r="D125" i="4"/>
  <c r="I120" i="2" s="1"/>
  <c r="D126" i="4"/>
  <c r="I121" i="2" s="1"/>
  <c r="D127" i="4"/>
  <c r="I122" i="2" s="1"/>
  <c r="D159" i="4"/>
  <c r="D160"/>
  <c r="D161"/>
  <c r="I156" i="2" s="1"/>
  <c r="D162" i="4"/>
  <c r="D163"/>
  <c r="I158" i="2" s="1"/>
  <c r="D339" i="4"/>
  <c r="D341"/>
  <c r="D365"/>
  <c r="I358" i="2" s="1"/>
  <c r="D373" i="4"/>
  <c r="D374"/>
  <c r="I367" i="2" s="1"/>
  <c r="D375" i="4"/>
  <c r="I368" i="2" s="1"/>
  <c r="D377" i="4"/>
  <c r="D378"/>
  <c r="I371" i="2" s="1"/>
  <c r="D381" i="4"/>
  <c r="D382"/>
  <c r="D383"/>
  <c r="D386"/>
  <c r="D388"/>
  <c r="D389"/>
  <c r="I382" i="2" s="1"/>
  <c r="D390" i="4"/>
  <c r="D401"/>
  <c r="D402"/>
  <c r="I395" i="2" s="1"/>
  <c r="D403" i="4"/>
  <c r="D404"/>
  <c r="D406"/>
  <c r="D407"/>
  <c r="D409"/>
  <c r="D410"/>
  <c r="D411"/>
  <c r="D412"/>
  <c r="D414"/>
  <c r="D415"/>
  <c r="D416"/>
  <c r="D417"/>
  <c r="I410" i="2" s="1"/>
  <c r="D418" i="4"/>
  <c r="I411" i="2" s="1"/>
  <c r="D419" i="4"/>
  <c r="D422"/>
  <c r="D456"/>
  <c r="D421"/>
  <c r="D423"/>
  <c r="D425"/>
  <c r="D426"/>
  <c r="I419" i="2" s="1"/>
  <c r="D424" i="4"/>
  <c r="I417" i="2" s="1"/>
  <c r="D428" i="4"/>
  <c r="D429"/>
  <c r="D430"/>
  <c r="D431"/>
  <c r="D432"/>
  <c r="D433"/>
  <c r="D434"/>
  <c r="I427" i="2" s="1"/>
  <c r="D435" i="4"/>
  <c r="D436"/>
  <c r="D437"/>
  <c r="D438"/>
  <c r="D439"/>
  <c r="D440"/>
  <c r="D441"/>
  <c r="D442"/>
  <c r="I435" i="2" s="1"/>
  <c r="D443" i="4"/>
  <c r="D444"/>
  <c r="D445"/>
  <c r="D446"/>
  <c r="D447"/>
  <c r="D448"/>
  <c r="D449"/>
  <c r="D451"/>
  <c r="I444" i="2" s="1"/>
  <c r="D452" i="4"/>
  <c r="I445" i="2" s="1"/>
  <c r="D454" i="4"/>
  <c r="U402" i="10" s="1"/>
  <c r="D455" i="4"/>
  <c r="D9"/>
  <c r="I5" i="2" s="1"/>
  <c r="D10" i="4"/>
  <c r="I6" i="2" s="1"/>
  <c r="D11" i="4"/>
  <c r="I7" i="2" s="1"/>
  <c r="D12" i="4"/>
  <c r="I8" i="2" s="1"/>
  <c r="D13" i="4"/>
  <c r="I9" i="2" s="1"/>
  <c r="D14" i="4"/>
  <c r="I10" i="2" s="1"/>
  <c r="D15" i="4"/>
  <c r="I11" i="2" s="1"/>
  <c r="D16" i="4"/>
  <c r="I12" i="2" s="1"/>
  <c r="D17" i="4"/>
  <c r="I13" i="2" s="1"/>
  <c r="D18" i="4"/>
  <c r="I14" i="2" s="1"/>
  <c r="H452" i="4"/>
  <c r="J451"/>
  <c r="G451"/>
  <c r="I439" i="2" l="1"/>
  <c r="I423"/>
  <c r="I431"/>
  <c r="I334"/>
  <c r="I400"/>
  <c r="I404"/>
  <c r="I384"/>
  <c r="I355"/>
  <c r="I347"/>
  <c r="I339"/>
  <c r="I377"/>
  <c r="I248"/>
  <c r="I240"/>
  <c r="I332"/>
  <c r="I440"/>
  <c r="I425"/>
  <c r="I433"/>
  <c r="I408"/>
  <c r="I376"/>
  <c r="I442"/>
  <c r="I434"/>
  <c r="I426"/>
  <c r="I418"/>
  <c r="I409"/>
  <c r="I381"/>
  <c r="I155"/>
  <c r="I413"/>
  <c r="I389"/>
  <c r="I361"/>
  <c r="I352"/>
  <c r="I344"/>
  <c r="I336"/>
  <c r="I326"/>
  <c r="I318"/>
  <c r="I310"/>
  <c r="I302"/>
  <c r="I287"/>
  <c r="I279"/>
  <c r="I271"/>
  <c r="I263"/>
  <c r="I255"/>
  <c r="I247"/>
  <c r="I239"/>
  <c r="I231"/>
  <c r="I216"/>
  <c r="I208"/>
  <c r="I200"/>
  <c r="I192"/>
  <c r="I184"/>
  <c r="I176"/>
  <c r="I168"/>
  <c r="I160"/>
  <c r="I147"/>
  <c r="I446"/>
  <c r="I428"/>
  <c r="I420"/>
  <c r="I232"/>
  <c r="I224"/>
  <c r="I217"/>
  <c r="I209"/>
  <c r="I201"/>
  <c r="I193"/>
  <c r="I185"/>
  <c r="I177"/>
  <c r="I169"/>
  <c r="I161"/>
  <c r="I148"/>
  <c r="I436"/>
  <c r="I402"/>
  <c r="I437"/>
  <c r="I429"/>
  <c r="I421"/>
  <c r="I412"/>
  <c r="I403"/>
  <c r="I383"/>
  <c r="I370"/>
  <c r="I157"/>
  <c r="I391"/>
  <c r="I380"/>
  <c r="I363"/>
  <c r="I354"/>
  <c r="I346"/>
  <c r="I338"/>
  <c r="I328"/>
  <c r="I320"/>
  <c r="I312"/>
  <c r="I304"/>
  <c r="I297"/>
  <c r="I438"/>
  <c r="I430"/>
  <c r="I422"/>
  <c r="I415"/>
  <c r="I394"/>
  <c r="I392"/>
  <c r="I364"/>
  <c r="I329"/>
  <c r="I321"/>
  <c r="I313"/>
  <c r="I305"/>
  <c r="I290"/>
  <c r="I282"/>
  <c r="I274"/>
  <c r="I266"/>
  <c r="I258"/>
  <c r="I250"/>
  <c r="I242"/>
  <c r="I234"/>
  <c r="I226"/>
  <c r="I219"/>
  <c r="I211"/>
  <c r="I203"/>
  <c r="I195"/>
  <c r="I187"/>
  <c r="I179"/>
  <c r="I171"/>
  <c r="I163"/>
  <c r="I150"/>
  <c r="I405"/>
  <c r="I374"/>
  <c r="I385"/>
  <c r="I365"/>
  <c r="I356"/>
  <c r="I348"/>
  <c r="I340"/>
  <c r="I432"/>
  <c r="I424"/>
  <c r="I414"/>
  <c r="I407"/>
  <c r="I396"/>
  <c r="I375"/>
  <c r="I398"/>
  <c r="I386"/>
  <c r="I369"/>
  <c r="I357"/>
  <c r="I349"/>
  <c r="I341"/>
  <c r="I331"/>
  <c r="I323"/>
  <c r="I315"/>
  <c r="I307"/>
  <c r="I299"/>
  <c r="I292"/>
  <c r="I284"/>
  <c r="I276"/>
  <c r="I268"/>
  <c r="I260"/>
  <c r="I252"/>
  <c r="I244"/>
  <c r="I236"/>
  <c r="I228"/>
  <c r="I221"/>
  <c r="I213"/>
  <c r="I205"/>
  <c r="I197"/>
  <c r="I189"/>
  <c r="I181"/>
  <c r="I173"/>
  <c r="I165"/>
  <c r="I152"/>
  <c r="I145"/>
  <c r="I144"/>
  <c r="I441"/>
  <c r="I416"/>
  <c r="I397"/>
  <c r="I387"/>
  <c r="I372"/>
  <c r="I359"/>
  <c r="I350"/>
  <c r="I342"/>
  <c r="I333"/>
  <c r="I153"/>
  <c r="I399"/>
  <c r="I379"/>
  <c r="I366"/>
  <c r="I154"/>
  <c r="I406"/>
  <c r="I388"/>
  <c r="I373"/>
  <c r="I360"/>
  <c r="I351"/>
  <c r="I343"/>
  <c r="I335"/>
  <c r="I325"/>
  <c r="I317"/>
  <c r="I309"/>
  <c r="I301"/>
  <c r="I295"/>
  <c r="I286"/>
  <c r="I278"/>
  <c r="I270"/>
  <c r="I262"/>
  <c r="I254"/>
  <c r="I246"/>
  <c r="I238"/>
  <c r="I230"/>
  <c r="I223"/>
  <c r="I215"/>
  <c r="I207"/>
  <c r="I199"/>
  <c r="I191"/>
  <c r="I183"/>
  <c r="I175"/>
  <c r="I167"/>
  <c r="I159"/>
  <c r="I146"/>
  <c r="U380" i="10"/>
  <c r="U328"/>
  <c r="U407"/>
  <c r="U221"/>
  <c r="U179"/>
  <c r="U129"/>
  <c r="U65"/>
  <c r="U373"/>
  <c r="U354"/>
  <c r="U336"/>
  <c r="U322"/>
  <c r="U143"/>
  <c r="U367"/>
  <c r="U344"/>
  <c r="U332"/>
  <c r="U316"/>
  <c r="U307"/>
  <c r="U299"/>
  <c r="U292"/>
  <c r="U440"/>
  <c r="U276"/>
  <c r="U271"/>
  <c r="U408"/>
  <c r="U262"/>
  <c r="U254"/>
  <c r="U246"/>
  <c r="U240"/>
  <c r="U234"/>
  <c r="U227"/>
  <c r="U222"/>
  <c r="U215"/>
  <c r="U207"/>
  <c r="U194"/>
  <c r="U425"/>
  <c r="U180"/>
  <c r="U448"/>
  <c r="U166"/>
  <c r="U160"/>
  <c r="U154"/>
  <c r="U148"/>
  <c r="U435"/>
  <c r="U130"/>
  <c r="U122"/>
  <c r="U110"/>
  <c r="U103"/>
  <c r="U95"/>
  <c r="U416"/>
  <c r="U82"/>
  <c r="U74"/>
  <c r="U66"/>
  <c r="U61"/>
  <c r="U53"/>
  <c r="U45"/>
  <c r="U37"/>
  <c r="U29"/>
  <c r="U409"/>
  <c r="U7"/>
  <c r="U363"/>
  <c r="U343"/>
  <c r="U445"/>
  <c r="U427"/>
  <c r="U214"/>
  <c r="U187"/>
  <c r="U147"/>
  <c r="U109"/>
  <c r="U398"/>
  <c r="U364"/>
  <c r="U9"/>
  <c r="U399"/>
  <c r="U390"/>
  <c r="U382"/>
  <c r="U371"/>
  <c r="U365"/>
  <c r="U356"/>
  <c r="U337"/>
  <c r="U323"/>
  <c r="U144"/>
  <c r="U374"/>
  <c r="U345"/>
  <c r="U333"/>
  <c r="U317"/>
  <c r="U308"/>
  <c r="U300"/>
  <c r="U284"/>
  <c r="U277"/>
  <c r="U272"/>
  <c r="U423"/>
  <c r="U263"/>
  <c r="U255"/>
  <c r="U247"/>
  <c r="U241"/>
  <c r="U235"/>
  <c r="U444"/>
  <c r="U426"/>
  <c r="U422"/>
  <c r="U208"/>
  <c r="U200"/>
  <c r="U443"/>
  <c r="U437"/>
  <c r="U181"/>
  <c r="U173"/>
  <c r="U167"/>
  <c r="U161"/>
  <c r="U446"/>
  <c r="U149"/>
  <c r="U421"/>
  <c r="U131"/>
  <c r="U123"/>
  <c r="U115"/>
  <c r="U104"/>
  <c r="U96"/>
  <c r="U89"/>
  <c r="U83"/>
  <c r="U75"/>
  <c r="U67"/>
  <c r="U415"/>
  <c r="U54"/>
  <c r="U46"/>
  <c r="U38"/>
  <c r="U30"/>
  <c r="U22"/>
  <c r="U15"/>
  <c r="U388"/>
  <c r="U321"/>
  <c r="U298"/>
  <c r="U261"/>
  <c r="U433"/>
  <c r="U121"/>
  <c r="U88"/>
  <c r="U60"/>
  <c r="U44"/>
  <c r="U28"/>
  <c r="U381"/>
  <c r="U10"/>
  <c r="U383"/>
  <c r="U375"/>
  <c r="U366"/>
  <c r="U357"/>
  <c r="U338"/>
  <c r="U325"/>
  <c r="U145"/>
  <c r="U397"/>
  <c r="U346"/>
  <c r="U335"/>
  <c r="U318"/>
  <c r="U309"/>
  <c r="U301"/>
  <c r="U293"/>
  <c r="U285"/>
  <c r="U278"/>
  <c r="U273"/>
  <c r="U424"/>
  <c r="U264"/>
  <c r="U256"/>
  <c r="U248"/>
  <c r="U242"/>
  <c r="U236"/>
  <c r="U228"/>
  <c r="U418"/>
  <c r="U216"/>
  <c r="U209"/>
  <c r="U201"/>
  <c r="U438"/>
  <c r="U188"/>
  <c r="U182"/>
  <c r="U174"/>
  <c r="U168"/>
  <c r="U162"/>
  <c r="U155"/>
  <c r="U429"/>
  <c r="U428"/>
  <c r="U132"/>
  <c r="U124"/>
  <c r="U116"/>
  <c r="U105"/>
  <c r="U97"/>
  <c r="U90"/>
  <c r="U76"/>
  <c r="U68"/>
  <c r="U410"/>
  <c r="U55"/>
  <c r="U47"/>
  <c r="U39"/>
  <c r="U31"/>
  <c r="U23"/>
  <c r="U16"/>
  <c r="U334"/>
  <c r="U306"/>
  <c r="U405"/>
  <c r="U206"/>
  <c r="U159"/>
  <c r="U8"/>
  <c r="U391"/>
  <c r="U11"/>
  <c r="U392"/>
  <c r="U384"/>
  <c r="U376"/>
  <c r="U369"/>
  <c r="U358"/>
  <c r="U348"/>
  <c r="U326"/>
  <c r="U146"/>
  <c r="U111"/>
  <c r="U347"/>
  <c r="U339"/>
  <c r="U319"/>
  <c r="U310"/>
  <c r="U302"/>
  <c r="U294"/>
  <c r="U286"/>
  <c r="U279"/>
  <c r="U274"/>
  <c r="U266"/>
  <c r="U449"/>
  <c r="U257"/>
  <c r="U249"/>
  <c r="U243"/>
  <c r="U237"/>
  <c r="U229"/>
  <c r="U223"/>
  <c r="U217"/>
  <c r="U210"/>
  <c r="U202"/>
  <c r="U195"/>
  <c r="U189"/>
  <c r="U183"/>
  <c r="U175"/>
  <c r="U169"/>
  <c r="U163"/>
  <c r="U156"/>
  <c r="U412"/>
  <c r="U138"/>
  <c r="U133"/>
  <c r="U125"/>
  <c r="U117"/>
  <c r="U417"/>
  <c r="U98"/>
  <c r="U91"/>
  <c r="U85"/>
  <c r="U77"/>
  <c r="U69"/>
  <c r="U441"/>
  <c r="U56"/>
  <c r="U48"/>
  <c r="U40"/>
  <c r="U32"/>
  <c r="U24"/>
  <c r="U17"/>
  <c r="U396"/>
  <c r="U360"/>
  <c r="U283"/>
  <c r="U439"/>
  <c r="U193"/>
  <c r="U137"/>
  <c r="U81"/>
  <c r="U393"/>
  <c r="U385"/>
  <c r="U377"/>
  <c r="U404"/>
  <c r="U359"/>
  <c r="U349"/>
  <c r="U329"/>
  <c r="U288"/>
  <c r="U112"/>
  <c r="U340"/>
  <c r="U320"/>
  <c r="U311"/>
  <c r="U303"/>
  <c r="U295"/>
  <c r="U287"/>
  <c r="U280"/>
  <c r="U414"/>
  <c r="U267"/>
  <c r="U265"/>
  <c r="U258"/>
  <c r="U250"/>
  <c r="U244"/>
  <c r="U238"/>
  <c r="U230"/>
  <c r="U224"/>
  <c r="U218"/>
  <c r="U211"/>
  <c r="U203"/>
  <c r="U196"/>
  <c r="U190"/>
  <c r="U184"/>
  <c r="U176"/>
  <c r="U170"/>
  <c r="U164"/>
  <c r="U157"/>
  <c r="U150"/>
  <c r="U139"/>
  <c r="U134"/>
  <c r="U126"/>
  <c r="U118"/>
  <c r="U106"/>
  <c r="U99"/>
  <c r="U411"/>
  <c r="U86"/>
  <c r="U78"/>
  <c r="U70"/>
  <c r="U62"/>
  <c r="U57"/>
  <c r="U49"/>
  <c r="U41"/>
  <c r="U33"/>
  <c r="U25"/>
  <c r="U18"/>
  <c r="U353"/>
  <c r="U315"/>
  <c r="U270"/>
  <c r="U233"/>
  <c r="U198"/>
  <c r="U153"/>
  <c r="U102"/>
  <c r="U73"/>
  <c r="U52"/>
  <c r="U36"/>
  <c r="U21"/>
  <c r="U389"/>
  <c r="U403"/>
  <c r="U12"/>
  <c r="U13"/>
  <c r="U5"/>
  <c r="U394"/>
  <c r="U386"/>
  <c r="U378"/>
  <c r="U368"/>
  <c r="U361"/>
  <c r="U350"/>
  <c r="U330"/>
  <c r="U290"/>
  <c r="U113"/>
  <c r="U352"/>
  <c r="U341"/>
  <c r="U324"/>
  <c r="U312"/>
  <c r="U304"/>
  <c r="U296"/>
  <c r="U420"/>
  <c r="U281"/>
  <c r="U275"/>
  <c r="U268"/>
  <c r="U406"/>
  <c r="U259"/>
  <c r="U251"/>
  <c r="U245"/>
  <c r="U239"/>
  <c r="U231"/>
  <c r="U225"/>
  <c r="U219"/>
  <c r="U212"/>
  <c r="U204"/>
  <c r="U431"/>
  <c r="U191"/>
  <c r="U185"/>
  <c r="U177"/>
  <c r="U171"/>
  <c r="U165"/>
  <c r="U158"/>
  <c r="U151"/>
  <c r="U140"/>
  <c r="U135"/>
  <c r="U127"/>
  <c r="U119"/>
  <c r="U107"/>
  <c r="U100"/>
  <c r="U92"/>
  <c r="U87"/>
  <c r="U79"/>
  <c r="U71"/>
  <c r="U63"/>
  <c r="U58"/>
  <c r="U50"/>
  <c r="U42"/>
  <c r="U34"/>
  <c r="U26"/>
  <c r="U19"/>
  <c r="U372"/>
  <c r="U142"/>
  <c r="U291"/>
  <c r="U253"/>
  <c r="U447"/>
  <c r="U94"/>
  <c r="U6"/>
  <c r="U395"/>
  <c r="U387"/>
  <c r="U379"/>
  <c r="U370"/>
  <c r="U362"/>
  <c r="U351"/>
  <c r="U331"/>
  <c r="U313"/>
  <c r="U114"/>
  <c r="U355"/>
  <c r="U342"/>
  <c r="U327"/>
  <c r="U314"/>
  <c r="U305"/>
  <c r="U297"/>
  <c r="U289"/>
  <c r="U282"/>
  <c r="U434"/>
  <c r="U269"/>
  <c r="U413"/>
  <c r="U260"/>
  <c r="U252"/>
  <c r="U432"/>
  <c r="U419"/>
  <c r="U232"/>
  <c r="U226"/>
  <c r="U220"/>
  <c r="U213"/>
  <c r="U205"/>
  <c r="U197"/>
  <c r="U192"/>
  <c r="U186"/>
  <c r="U178"/>
  <c r="U172"/>
  <c r="U430"/>
  <c r="U436"/>
  <c r="U152"/>
  <c r="U141"/>
  <c r="U136"/>
  <c r="U128"/>
  <c r="U120"/>
  <c r="U108"/>
  <c r="U101"/>
  <c r="U93"/>
  <c r="U442"/>
  <c r="U80"/>
  <c r="U72"/>
  <c r="U64"/>
  <c r="U59"/>
  <c r="U51"/>
  <c r="U43"/>
  <c r="U35"/>
  <c r="U27"/>
  <c r="U20"/>
  <c r="H451" i="4"/>
  <c r="G449" l="1"/>
  <c r="G450"/>
  <c r="G454"/>
  <c r="G455"/>
  <c r="E449"/>
  <c r="E450"/>
  <c r="J448"/>
  <c r="J449"/>
  <c r="J450"/>
  <c r="J454"/>
  <c r="J455"/>
  <c r="H449"/>
  <c r="H450"/>
  <c r="H454"/>
  <c r="L229" l="1"/>
  <c r="J125"/>
  <c r="J126"/>
  <c r="J127"/>
  <c r="J159"/>
  <c r="J160"/>
  <c r="J161"/>
  <c r="J162"/>
  <c r="J163"/>
  <c r="J339"/>
  <c r="J341"/>
  <c r="J365"/>
  <c r="J373"/>
  <c r="J374"/>
  <c r="J375"/>
  <c r="J377"/>
  <c r="J378"/>
  <c r="J381"/>
  <c r="J382"/>
  <c r="J383"/>
  <c r="J386"/>
  <c r="J388"/>
  <c r="J389"/>
  <c r="J390"/>
  <c r="J401"/>
  <c r="J402"/>
  <c r="J403"/>
  <c r="J404"/>
  <c r="J406"/>
  <c r="J407"/>
  <c r="J409"/>
  <c r="J410"/>
  <c r="J411"/>
  <c r="J412"/>
  <c r="J414"/>
  <c r="J415"/>
  <c r="J416"/>
  <c r="J417"/>
  <c r="J418"/>
  <c r="J419"/>
  <c r="J422"/>
  <c r="J456"/>
  <c r="J421"/>
  <c r="J423"/>
  <c r="J425"/>
  <c r="J426"/>
  <c r="J424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50"/>
  <c r="J151"/>
  <c r="J152"/>
  <c r="J153"/>
  <c r="J154"/>
  <c r="J155"/>
  <c r="J156"/>
  <c r="J157"/>
  <c r="J158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40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6"/>
  <c r="J367"/>
  <c r="J368"/>
  <c r="J369"/>
  <c r="J370"/>
  <c r="J371"/>
  <c r="J372"/>
  <c r="J376"/>
  <c r="J379"/>
  <c r="J380"/>
  <c r="J384"/>
  <c r="J385"/>
  <c r="J387"/>
  <c r="J391"/>
  <c r="J392"/>
  <c r="J393"/>
  <c r="J394"/>
  <c r="J395"/>
  <c r="J396"/>
  <c r="J397"/>
  <c r="J398"/>
  <c r="J399"/>
  <c r="J400"/>
  <c r="J405"/>
  <c r="J408"/>
  <c r="J413"/>
  <c r="J420"/>
  <c r="J427"/>
  <c r="G448"/>
  <c r="E448"/>
  <c r="U4" i="10"/>
  <c r="D19" i="4"/>
  <c r="I15" i="2" s="1"/>
  <c r="I448" s="1"/>
  <c r="H342"/>
  <c r="E342" s="1"/>
  <c r="H427"/>
  <c r="E427" s="1"/>
  <c r="H359"/>
  <c r="E359" s="1"/>
  <c r="H152"/>
  <c r="E152" s="1"/>
  <c r="H165"/>
  <c r="E165" s="1"/>
  <c r="H368"/>
  <c r="E368" s="1"/>
  <c r="H102"/>
  <c r="H21"/>
  <c r="H435"/>
  <c r="E435" s="1"/>
  <c r="H246"/>
  <c r="E246" s="1"/>
  <c r="H206"/>
  <c r="E206" s="1"/>
  <c r="H352"/>
  <c r="E352" s="1"/>
  <c r="H8"/>
  <c r="H239"/>
  <c r="E239" s="1"/>
  <c r="H418"/>
  <c r="E418" s="1"/>
  <c r="H245"/>
  <c r="E245" s="1"/>
  <c r="H133"/>
  <c r="H316"/>
  <c r="E316" s="1"/>
  <c r="H287"/>
  <c r="E287" s="1"/>
  <c r="H141"/>
  <c r="H250"/>
  <c r="E250" s="1"/>
  <c r="H370"/>
  <c r="E370" s="1"/>
  <c r="H369"/>
  <c r="E369" s="1"/>
  <c r="H347"/>
  <c r="E347" s="1"/>
  <c r="H44"/>
  <c r="H343"/>
  <c r="E343" s="1"/>
  <c r="H441"/>
  <c r="E441" s="1"/>
  <c r="H221"/>
  <c r="E221" s="1"/>
  <c r="H411"/>
  <c r="E411" s="1"/>
  <c r="H314"/>
  <c r="E314" s="1"/>
  <c r="H337"/>
  <c r="E337" s="1"/>
  <c r="H318"/>
  <c r="E318" s="1"/>
  <c r="H308"/>
  <c r="E308" s="1"/>
  <c r="H213"/>
  <c r="E213" s="1"/>
  <c r="H300"/>
  <c r="E300" s="1"/>
  <c r="H207"/>
  <c r="E207" s="1"/>
  <c r="H160"/>
  <c r="E160" s="1"/>
  <c r="H74"/>
  <c r="H419"/>
  <c r="E419" s="1"/>
  <c r="H135"/>
  <c r="H28"/>
  <c r="H340"/>
  <c r="E340" s="1"/>
  <c r="H197"/>
  <c r="E197" s="1"/>
  <c r="H436"/>
  <c r="E436" s="1"/>
  <c r="H13"/>
  <c r="H183"/>
  <c r="E183" s="1"/>
  <c r="H331"/>
  <c r="E331" s="1"/>
  <c r="H254"/>
  <c r="E254" s="1"/>
  <c r="H442"/>
  <c r="E442" s="1"/>
  <c r="H185"/>
  <c r="E185" s="1"/>
  <c r="H216"/>
  <c r="E216" s="1"/>
  <c r="H240"/>
  <c r="E240" s="1"/>
  <c r="H401"/>
  <c r="E401" s="1"/>
  <c r="H191"/>
  <c r="E191" s="1"/>
  <c r="H19"/>
  <c r="H421"/>
  <c r="E421" s="1"/>
  <c r="H181"/>
  <c r="E181" s="1"/>
  <c r="H170"/>
  <c r="E170" s="1"/>
  <c r="H309"/>
  <c r="E309" s="1"/>
  <c r="H422"/>
  <c r="E422" s="1"/>
  <c r="H155"/>
  <c r="E155" s="1"/>
  <c r="H440"/>
  <c r="E440" s="1"/>
  <c r="H122"/>
  <c r="H172"/>
  <c r="E172" s="1"/>
  <c r="H126"/>
  <c r="H117"/>
  <c r="H5"/>
  <c r="H149"/>
  <c r="E149" s="1"/>
  <c r="H106"/>
  <c r="H83"/>
  <c r="H374"/>
  <c r="E374" s="1"/>
  <c r="H392"/>
  <c r="E392" s="1"/>
  <c r="H12"/>
  <c r="H282"/>
  <c r="E282" s="1"/>
  <c r="H111"/>
  <c r="H34"/>
  <c r="H84"/>
  <c r="H134"/>
  <c r="H182"/>
  <c r="E182" s="1"/>
  <c r="H270"/>
  <c r="E270" s="1"/>
  <c r="H323"/>
  <c r="E323" s="1"/>
  <c r="H35"/>
  <c r="H361"/>
  <c r="E361" s="1"/>
  <c r="H409"/>
  <c r="E409" s="1"/>
  <c r="H396"/>
  <c r="E396" s="1"/>
  <c r="H53"/>
  <c r="H89"/>
  <c r="H405"/>
  <c r="E405" s="1"/>
  <c r="H40"/>
  <c r="H241"/>
  <c r="E241" s="1"/>
  <c r="H16"/>
  <c r="H263"/>
  <c r="E263" s="1"/>
  <c r="H267"/>
  <c r="E267" s="1"/>
  <c r="H157"/>
  <c r="E157" s="1"/>
  <c r="H225"/>
  <c r="E225" s="1"/>
  <c r="H52"/>
  <c r="H145"/>
  <c r="E145" s="1"/>
  <c r="H262"/>
  <c r="E262" s="1"/>
  <c r="H326"/>
  <c r="E326" s="1"/>
  <c r="H90"/>
  <c r="H132"/>
  <c r="H295"/>
  <c r="E295" s="1"/>
  <c r="H429"/>
  <c r="E429" s="1"/>
  <c r="H150"/>
  <c r="E150" s="1"/>
  <c r="H67"/>
  <c r="H256"/>
  <c r="E256" s="1"/>
  <c r="H113"/>
  <c r="H219"/>
  <c r="E219" s="1"/>
  <c r="H124"/>
  <c r="H292"/>
  <c r="E292" s="1"/>
  <c r="H6"/>
  <c r="H273"/>
  <c r="E273" s="1"/>
  <c r="H162"/>
  <c r="E162" s="1"/>
  <c r="H386"/>
  <c r="E386" s="1"/>
  <c r="H327"/>
  <c r="E327" s="1"/>
  <c r="H407"/>
  <c r="E407" s="1"/>
  <c r="H66"/>
  <c r="H275"/>
  <c r="E275" s="1"/>
  <c r="H209"/>
  <c r="E209" s="1"/>
  <c r="H423"/>
  <c r="E423" s="1"/>
  <c r="H378"/>
  <c r="E378" s="1"/>
  <c r="H196"/>
  <c r="E196" s="1"/>
  <c r="H130"/>
  <c r="H389"/>
  <c r="E389" s="1"/>
  <c r="H100"/>
  <c r="H266"/>
  <c r="E266" s="1"/>
  <c r="H277"/>
  <c r="E277" s="1"/>
  <c r="H384"/>
  <c r="E384" s="1"/>
  <c r="H55"/>
  <c r="H332"/>
  <c r="E332" s="1"/>
  <c r="H385"/>
  <c r="E385" s="1"/>
  <c r="H98"/>
  <c r="H86"/>
  <c r="H355"/>
  <c r="E355" s="1"/>
  <c r="H293"/>
  <c r="E293" s="1"/>
  <c r="H299"/>
  <c r="E299" s="1"/>
  <c r="H289"/>
  <c r="E289" s="1"/>
  <c r="H109"/>
  <c r="H81"/>
  <c r="H257"/>
  <c r="E257" s="1"/>
  <c r="H76"/>
  <c r="E76" s="1"/>
  <c r="H164"/>
  <c r="E164" s="1"/>
  <c r="H227"/>
  <c r="E227" s="1"/>
  <c r="H415"/>
  <c r="E415" s="1"/>
  <c r="H265"/>
  <c r="E265" s="1"/>
  <c r="H269"/>
  <c r="E269" s="1"/>
  <c r="H335"/>
  <c r="E335" s="1"/>
  <c r="H173"/>
  <c r="E173" s="1"/>
  <c r="H375"/>
  <c r="E375" s="1"/>
  <c r="H394"/>
  <c r="E394" s="1"/>
  <c r="H417"/>
  <c r="E417" s="1"/>
  <c r="H192"/>
  <c r="E192" s="1"/>
  <c r="H9"/>
  <c r="H218"/>
  <c r="E218" s="1"/>
  <c r="H313"/>
  <c r="E313" s="1"/>
  <c r="H255"/>
  <c r="E255" s="1"/>
  <c r="H377"/>
  <c r="E377" s="1"/>
  <c r="H46"/>
  <c r="H268"/>
  <c r="E268" s="1"/>
  <c r="H217"/>
  <c r="E217" s="1"/>
  <c r="H15"/>
  <c r="H45"/>
  <c r="H77"/>
  <c r="H400"/>
  <c r="E400" s="1"/>
  <c r="H56"/>
  <c r="H220"/>
  <c r="E220" s="1"/>
  <c r="H353"/>
  <c r="E353" s="1"/>
  <c r="H88"/>
  <c r="H148"/>
  <c r="E148" s="1"/>
  <c r="H237"/>
  <c r="E237" s="1"/>
  <c r="H281"/>
  <c r="E281" s="1"/>
  <c r="H54"/>
  <c r="H236"/>
  <c r="E236" s="1"/>
  <c r="H260"/>
  <c r="E260" s="1"/>
  <c r="H17"/>
  <c r="H188"/>
  <c r="E188" s="1"/>
  <c r="H307"/>
  <c r="E307" s="1"/>
  <c r="H244"/>
  <c r="E244" s="1"/>
  <c r="H264"/>
  <c r="E264" s="1"/>
  <c r="H420"/>
  <c r="E420" s="1"/>
  <c r="H97"/>
  <c r="H136"/>
  <c r="H291"/>
  <c r="E291" s="1"/>
  <c r="H103"/>
  <c r="H290"/>
  <c r="E290" s="1"/>
  <c r="H127"/>
  <c r="H80"/>
  <c r="H147"/>
  <c r="E147" s="1"/>
  <c r="H305"/>
  <c r="E305" s="1"/>
  <c r="H373"/>
  <c r="E373" s="1"/>
  <c r="H366"/>
  <c r="E366" s="1"/>
  <c r="H437"/>
  <c r="E437" s="1"/>
  <c r="H365"/>
  <c r="E365" s="1"/>
  <c r="H367"/>
  <c r="E367" s="1"/>
  <c r="H404"/>
  <c r="E404" s="1"/>
  <c r="H108"/>
  <c r="H79"/>
  <c r="H413"/>
  <c r="E413" s="1"/>
  <c r="H105"/>
  <c r="H39"/>
  <c r="H175"/>
  <c r="E175" s="1"/>
  <c r="H146"/>
  <c r="E146" s="1"/>
  <c r="H43"/>
  <c r="H315"/>
  <c r="E315" s="1"/>
  <c r="H116"/>
  <c r="H57"/>
  <c r="H151"/>
  <c r="E151" s="1"/>
  <c r="H393"/>
  <c r="E393" s="1"/>
  <c r="H18"/>
  <c r="E18" s="1"/>
  <c r="H322"/>
  <c r="E322" s="1"/>
  <c r="H23"/>
  <c r="H94"/>
  <c r="H96"/>
  <c r="H186"/>
  <c r="E186" s="1"/>
  <c r="H303"/>
  <c r="E303" s="1"/>
  <c r="H383"/>
  <c r="E383" s="1"/>
  <c r="H391"/>
  <c r="E391" s="1"/>
  <c r="H398"/>
  <c r="E398" s="1"/>
  <c r="H194"/>
  <c r="E194" s="1"/>
  <c r="H63"/>
  <c r="H92"/>
  <c r="H382"/>
  <c r="E382" s="1"/>
  <c r="H161"/>
  <c r="E161" s="1"/>
  <c r="H339"/>
  <c r="E339" s="1"/>
  <c r="H364"/>
  <c r="E364" s="1"/>
  <c r="H296"/>
  <c r="E296" s="1"/>
  <c r="H123"/>
  <c r="H85"/>
  <c r="H288"/>
  <c r="E288" s="1"/>
  <c r="H387"/>
  <c r="E387" s="1"/>
  <c r="H321"/>
  <c r="E321" s="1"/>
  <c r="H371"/>
  <c r="E371" s="1"/>
  <c r="H276"/>
  <c r="E276" s="1"/>
  <c r="H261"/>
  <c r="E261" s="1"/>
  <c r="H317"/>
  <c r="E317" s="1"/>
  <c r="H251"/>
  <c r="E251" s="1"/>
  <c r="H372"/>
  <c r="E372" s="1"/>
  <c r="H195"/>
  <c r="E195" s="1"/>
  <c r="H30"/>
  <c r="H430"/>
  <c r="E430" s="1"/>
  <c r="H259"/>
  <c r="E259" s="1"/>
  <c r="H330"/>
  <c r="E330" s="1"/>
  <c r="H226"/>
  <c r="E226" s="1"/>
  <c r="H139"/>
  <c r="H143"/>
  <c r="H272"/>
  <c r="E272" s="1"/>
  <c r="H381"/>
  <c r="E381" s="1"/>
  <c r="H445"/>
  <c r="E445" s="1"/>
  <c r="H68"/>
  <c r="H354"/>
  <c r="E354" s="1"/>
  <c r="H439"/>
  <c r="E439" s="1"/>
  <c r="H20"/>
  <c r="H99"/>
  <c r="H283"/>
  <c r="E283" s="1"/>
  <c r="H11"/>
  <c r="H443"/>
  <c r="E443" s="1"/>
  <c r="H390"/>
  <c r="E390" s="1"/>
  <c r="H156"/>
  <c r="E156" s="1"/>
  <c r="H128"/>
  <c r="H438"/>
  <c r="E438" s="1"/>
  <c r="H137"/>
  <c r="H174"/>
  <c r="E174" s="1"/>
  <c r="H200"/>
  <c r="E200" s="1"/>
  <c r="H446"/>
  <c r="E446" s="1"/>
  <c r="H72"/>
  <c r="H412"/>
  <c r="E412" s="1"/>
  <c r="H163"/>
  <c r="E163" s="1"/>
  <c r="H351"/>
  <c r="E351" s="1"/>
  <c r="H104"/>
  <c r="H416"/>
  <c r="E416" s="1"/>
  <c r="H26"/>
  <c r="H199"/>
  <c r="E199" s="1"/>
  <c r="H425"/>
  <c r="E425" s="1"/>
  <c r="H154"/>
  <c r="E154" s="1"/>
  <c r="H60"/>
  <c r="H95"/>
  <c r="H159"/>
  <c r="E159" s="1"/>
  <c r="H101"/>
  <c r="H153"/>
  <c r="E153" s="1"/>
  <c r="H279"/>
  <c r="E279" s="1"/>
  <c r="H138"/>
  <c r="H65"/>
  <c r="L133" i="4" l="1"/>
  <c r="K133" s="1"/>
  <c r="E128" i="2"/>
  <c r="L128" i="4"/>
  <c r="K128" s="1"/>
  <c r="E123" i="2"/>
  <c r="L27" i="4"/>
  <c r="K27" s="1"/>
  <c r="E23" i="2"/>
  <c r="L71" i="4"/>
  <c r="E67" i="2"/>
  <c r="L104" i="4"/>
  <c r="K104" s="1"/>
  <c r="E99" i="2"/>
  <c r="L32" i="4"/>
  <c r="K32" s="1"/>
  <c r="E28" i="2"/>
  <c r="L96" i="4"/>
  <c r="K96" s="1"/>
  <c r="L15"/>
  <c r="E11" i="2"/>
  <c r="L34" i="4"/>
  <c r="E30" i="2"/>
  <c r="L102" i="4"/>
  <c r="K102" s="1"/>
  <c r="E97" i="2"/>
  <c r="L92" i="4"/>
  <c r="K92" s="1"/>
  <c r="E88" i="2"/>
  <c r="L13" i="4"/>
  <c r="E9" i="2"/>
  <c r="L103" i="4"/>
  <c r="E98" i="2"/>
  <c r="L97" i="4"/>
  <c r="K97" s="1"/>
  <c r="E92" i="2"/>
  <c r="L43" i="4"/>
  <c r="K43" s="1"/>
  <c r="E39" i="2"/>
  <c r="L100" i="4"/>
  <c r="E95" i="2"/>
  <c r="L109" i="4"/>
  <c r="K109" s="1"/>
  <c r="E104" i="2"/>
  <c r="L454" i="4"/>
  <c r="K454" s="1"/>
  <c r="L22"/>
  <c r="K22" s="1"/>
  <c r="L84"/>
  <c r="K84" s="1"/>
  <c r="E80" i="2"/>
  <c r="L141" i="4"/>
  <c r="K141" s="1"/>
  <c r="E136" i="2"/>
  <c r="L19" i="4"/>
  <c r="K19" s="1"/>
  <c r="E15" i="2"/>
  <c r="L28" i="4"/>
  <c r="L80"/>
  <c r="K80" s="1"/>
  <c r="L90"/>
  <c r="K90" s="1"/>
  <c r="E86" i="2"/>
  <c r="L105" i="4"/>
  <c r="E100" i="2"/>
  <c r="L70" i="4"/>
  <c r="E66" i="2"/>
  <c r="L129" i="4"/>
  <c r="K129" s="1"/>
  <c r="E124" i="2"/>
  <c r="L107" i="4"/>
  <c r="K107" s="1"/>
  <c r="E102" i="2"/>
  <c r="L111" i="4"/>
  <c r="K111" s="1"/>
  <c r="E106" i="2"/>
  <c r="L142" i="4"/>
  <c r="K142" s="1"/>
  <c r="E137" i="2"/>
  <c r="L50" i="4"/>
  <c r="K50" s="1"/>
  <c r="E46" i="2"/>
  <c r="L21" i="4"/>
  <c r="E17" i="2"/>
  <c r="L94" i="4"/>
  <c r="K94" s="1"/>
  <c r="E89" i="2"/>
  <c r="L16" i="4"/>
  <c r="K16" s="1"/>
  <c r="E12" i="2"/>
  <c r="L61" i="4"/>
  <c r="K61" s="1"/>
  <c r="E57" i="2"/>
  <c r="L88" i="4"/>
  <c r="K88" s="1"/>
  <c r="E84" i="2"/>
  <c r="L64" i="4"/>
  <c r="K64" s="1"/>
  <c r="E60" i="2"/>
  <c r="L122" i="4"/>
  <c r="E117" i="2"/>
  <c r="L72" i="4"/>
  <c r="E68" i="2"/>
  <c r="L49" i="4"/>
  <c r="E45" i="2"/>
  <c r="L56" i="4"/>
  <c r="K56" s="1"/>
  <c r="E52" i="2"/>
  <c r="L25" i="4"/>
  <c r="K25" s="1"/>
  <c r="E21" i="2"/>
  <c r="L106" i="4"/>
  <c r="K106" s="1"/>
  <c r="E101" i="2"/>
  <c r="L47" i="4"/>
  <c r="E43" i="2"/>
  <c r="L113" i="4"/>
  <c r="E108" i="2"/>
  <c r="L81" i="4"/>
  <c r="K81" s="1"/>
  <c r="E77" i="2"/>
  <c r="L145" i="4"/>
  <c r="K145" s="1"/>
  <c r="L10"/>
  <c r="K10" s="1"/>
  <c r="E6" i="2"/>
  <c r="L82" i="4"/>
  <c r="K82" s="1"/>
  <c r="L44"/>
  <c r="K44" s="1"/>
  <c r="E40" i="2"/>
  <c r="L39" i="4"/>
  <c r="E35" i="2"/>
  <c r="L116" i="4"/>
  <c r="K116" s="1"/>
  <c r="E111" i="2"/>
  <c r="L17" i="4"/>
  <c r="E13" i="2"/>
  <c r="L78" i="4"/>
  <c r="E74" i="2"/>
  <c r="L138" i="4"/>
  <c r="K138" s="1"/>
  <c r="E133" i="2"/>
  <c r="L83" i="4"/>
  <c r="K83" s="1"/>
  <c r="E79" i="2"/>
  <c r="L76" i="4"/>
  <c r="K76" s="1"/>
  <c r="E72" i="2"/>
  <c r="L24" i="4"/>
  <c r="K24" s="1"/>
  <c r="E20" i="2"/>
  <c r="L144" i="4"/>
  <c r="K144" s="1"/>
  <c r="E139" i="2"/>
  <c r="L89" i="4"/>
  <c r="K89" s="1"/>
  <c r="E85" i="2"/>
  <c r="L67" i="4"/>
  <c r="K67" s="1"/>
  <c r="E63" i="2"/>
  <c r="L99" i="4"/>
  <c r="K99" s="1"/>
  <c r="E94" i="2"/>
  <c r="L121" i="4"/>
  <c r="K121" s="1"/>
  <c r="E116" i="2"/>
  <c r="L108" i="4"/>
  <c r="E103" i="2"/>
  <c r="L58" i="4"/>
  <c r="K58" s="1"/>
  <c r="E54" i="2"/>
  <c r="L60" i="4"/>
  <c r="E56" i="2"/>
  <c r="L59" i="4"/>
  <c r="E55" i="2"/>
  <c r="L20" i="4"/>
  <c r="K20" s="1"/>
  <c r="E16" i="2"/>
  <c r="L38" i="4"/>
  <c r="E34" i="2"/>
  <c r="L87" i="4"/>
  <c r="K87" s="1"/>
  <c r="E83" i="2"/>
  <c r="L127" i="4"/>
  <c r="K127" s="1"/>
  <c r="E122" i="2"/>
  <c r="L23" i="4"/>
  <c r="E19" i="2"/>
  <c r="L140" i="4"/>
  <c r="K140" s="1"/>
  <c r="E135" i="2"/>
  <c r="L30" i="4"/>
  <c r="E26" i="2"/>
  <c r="L54" i="4"/>
  <c r="K54" s="1"/>
  <c r="L48"/>
  <c r="E44" i="2"/>
  <c r="L143" i="4"/>
  <c r="K143" s="1"/>
  <c r="E138" i="2"/>
  <c r="L148" i="4"/>
  <c r="K148" s="1"/>
  <c r="E143" i="2"/>
  <c r="L101" i="4"/>
  <c r="E96" i="2"/>
  <c r="L114" i="4"/>
  <c r="K114" s="1"/>
  <c r="E109" i="2"/>
  <c r="L95" i="4"/>
  <c r="K95" s="1"/>
  <c r="E90" i="2"/>
  <c r="L146" i="4"/>
  <c r="K146" s="1"/>
  <c r="E141" i="2"/>
  <c r="L69" i="4"/>
  <c r="E65" i="2"/>
  <c r="L110" i="4"/>
  <c r="E105" i="2"/>
  <c r="L132" i="4"/>
  <c r="E127" i="2"/>
  <c r="L85" i="4"/>
  <c r="K85" s="1"/>
  <c r="E81" i="2"/>
  <c r="L135" i="4"/>
  <c r="K135" s="1"/>
  <c r="E130" i="2"/>
  <c r="L118" i="4"/>
  <c r="E113" i="2"/>
  <c r="L137" i="4"/>
  <c r="E132" i="2"/>
  <c r="L57" i="4"/>
  <c r="K57" s="1"/>
  <c r="E53" i="2"/>
  <c r="L139" i="4"/>
  <c r="K139" s="1"/>
  <c r="E134" i="2"/>
  <c r="L131" i="4"/>
  <c r="E126" i="2"/>
  <c r="L12" i="4"/>
  <c r="E8" i="2"/>
  <c r="L453" i="4"/>
  <c r="K453" s="1"/>
  <c r="U14" i="10"/>
  <c r="H428" i="2"/>
  <c r="E428" s="1"/>
  <c r="L451" i="4"/>
  <c r="K451" s="1"/>
  <c r="H338" i="2"/>
  <c r="L347" i="4" s="1"/>
  <c r="K347" s="1"/>
  <c r="H380" i="2"/>
  <c r="E380" s="1"/>
  <c r="H356"/>
  <c r="E356" s="1"/>
  <c r="H397"/>
  <c r="H49"/>
  <c r="E49" s="1"/>
  <c r="H171"/>
  <c r="E171" s="1"/>
  <c r="H432"/>
  <c r="E432" s="1"/>
  <c r="H10"/>
  <c r="E10" s="1"/>
  <c r="H22"/>
  <c r="E22" s="1"/>
  <c r="H388"/>
  <c r="E388" s="1"/>
  <c r="H27"/>
  <c r="E27" s="1"/>
  <c r="H408"/>
  <c r="E408" s="1"/>
  <c r="L452" i="4"/>
  <c r="K452" s="1"/>
  <c r="H249" i="2"/>
  <c r="H252"/>
  <c r="E252" s="1"/>
  <c r="H376"/>
  <c r="E376" s="1"/>
  <c r="H336"/>
  <c r="H37"/>
  <c r="E37" s="1"/>
  <c r="H59"/>
  <c r="E59" s="1"/>
  <c r="H119"/>
  <c r="E119" s="1"/>
  <c r="H258"/>
  <c r="E258" s="1"/>
  <c r="H310"/>
  <c r="H379"/>
  <c r="E379" s="1"/>
  <c r="H229"/>
  <c r="E229" s="1"/>
  <c r="H399"/>
  <c r="H114"/>
  <c r="E114" s="1"/>
  <c r="L324" i="4"/>
  <c r="K324" s="1"/>
  <c r="H280" i="2"/>
  <c r="E280" s="1"/>
  <c r="H47"/>
  <c r="E47" s="1"/>
  <c r="H406"/>
  <c r="H125"/>
  <c r="E125" s="1"/>
  <c r="H120"/>
  <c r="E120" s="1"/>
  <c r="H64"/>
  <c r="E64" s="1"/>
  <c r="H38"/>
  <c r="E38" s="1"/>
  <c r="L247" i="4"/>
  <c r="K247" s="1"/>
  <c r="H142" i="2"/>
  <c r="E142" s="1"/>
  <c r="H238"/>
  <c r="E238" s="1"/>
  <c r="H25"/>
  <c r="E25" s="1"/>
  <c r="H228"/>
  <c r="E228" s="1"/>
  <c r="H395"/>
  <c r="E395" s="1"/>
  <c r="H344"/>
  <c r="E344" s="1"/>
  <c r="H189"/>
  <c r="E189" s="1"/>
  <c r="H434"/>
  <c r="H215"/>
  <c r="E215" s="1"/>
  <c r="H70"/>
  <c r="E70" s="1"/>
  <c r="H51"/>
  <c r="E51" s="1"/>
  <c r="L242" i="4"/>
  <c r="K242" s="1"/>
  <c r="H402" i="2"/>
  <c r="E402" s="1"/>
  <c r="H75"/>
  <c r="E75" s="1"/>
  <c r="H7"/>
  <c r="E7" s="1"/>
  <c r="H341"/>
  <c r="H176"/>
  <c r="E176" s="1"/>
  <c r="H212"/>
  <c r="E212" s="1"/>
  <c r="H363"/>
  <c r="L372" i="4" s="1"/>
  <c r="K372" s="1"/>
  <c r="H198" i="2"/>
  <c r="E198" s="1"/>
  <c r="H61"/>
  <c r="E61" s="1"/>
  <c r="H431"/>
  <c r="E431" s="1"/>
  <c r="H14"/>
  <c r="E14" s="1"/>
  <c r="H32"/>
  <c r="E32" s="1"/>
  <c r="H33"/>
  <c r="E33" s="1"/>
  <c r="L367" i="4"/>
  <c r="K367" s="1"/>
  <c r="H107" i="2"/>
  <c r="E107" s="1"/>
  <c r="H110"/>
  <c r="E110" s="1"/>
  <c r="H345"/>
  <c r="H71"/>
  <c r="E71" s="1"/>
  <c r="H112"/>
  <c r="E112" s="1"/>
  <c r="H306"/>
  <c r="H158"/>
  <c r="H29"/>
  <c r="E29" s="1"/>
  <c r="H214"/>
  <c r="E214" s="1"/>
  <c r="H410"/>
  <c r="E410" s="1"/>
  <c r="H121"/>
  <c r="E121" s="1"/>
  <c r="H424"/>
  <c r="H190"/>
  <c r="H222"/>
  <c r="H271"/>
  <c r="H426"/>
  <c r="E426" s="1"/>
  <c r="H320"/>
  <c r="H184"/>
  <c r="H115"/>
  <c r="E115" s="1"/>
  <c r="H193"/>
  <c r="E193" s="1"/>
  <c r="H297"/>
  <c r="H350"/>
  <c r="E350" s="1"/>
  <c r="H69"/>
  <c r="E69" s="1"/>
  <c r="L449" i="4"/>
  <c r="K449" s="1"/>
  <c r="H433" i="2"/>
  <c r="E433" s="1"/>
  <c r="H242"/>
  <c r="H179"/>
  <c r="E179" s="1"/>
  <c r="H253"/>
  <c r="E253" s="1"/>
  <c r="H36"/>
  <c r="E36" s="1"/>
  <c r="H208"/>
  <c r="H357"/>
  <c r="H243"/>
  <c r="E243" s="1"/>
  <c r="H48"/>
  <c r="E48" s="1"/>
  <c r="L157" i="4"/>
  <c r="K157" s="1"/>
  <c r="L378"/>
  <c r="K378" s="1"/>
  <c r="L362"/>
  <c r="K362" s="1"/>
  <c r="L346"/>
  <c r="K346" s="1"/>
  <c r="L299"/>
  <c r="K299" s="1"/>
  <c r="L252"/>
  <c r="K252" s="1"/>
  <c r="L171"/>
  <c r="K171" s="1"/>
  <c r="L448"/>
  <c r="K448" s="1"/>
  <c r="L411"/>
  <c r="K411" s="1"/>
  <c r="L419"/>
  <c r="K419" s="1"/>
  <c r="L285"/>
  <c r="K285" s="1"/>
  <c r="K93"/>
  <c r="L187"/>
  <c r="K187" s="1"/>
  <c r="L238"/>
  <c r="K238" s="1"/>
  <c r="L173"/>
  <c r="K173" s="1"/>
  <c r="K46"/>
  <c r="L325"/>
  <c r="K325" s="1"/>
  <c r="L301"/>
  <c r="K301" s="1"/>
  <c r="L197"/>
  <c r="K197" s="1"/>
  <c r="K98"/>
  <c r="L338"/>
  <c r="K338" s="1"/>
  <c r="L331"/>
  <c r="K331" s="1"/>
  <c r="L323"/>
  <c r="K323" s="1"/>
  <c r="L307"/>
  <c r="K307" s="1"/>
  <c r="L211"/>
  <c r="K211" s="1"/>
  <c r="K123"/>
  <c r="L387"/>
  <c r="K387" s="1"/>
  <c r="L300"/>
  <c r="K300" s="1"/>
  <c r="L237"/>
  <c r="K237" s="1"/>
  <c r="L172"/>
  <c r="K172" s="1"/>
  <c r="K45"/>
  <c r="L315"/>
  <c r="K315" s="1"/>
  <c r="K229"/>
  <c r="L376"/>
  <c r="K376" s="1"/>
  <c r="L257"/>
  <c r="K257" s="1"/>
  <c r="L361"/>
  <c r="K361" s="1"/>
  <c r="L337"/>
  <c r="K337" s="1"/>
  <c r="L330"/>
  <c r="K330" s="1"/>
  <c r="L298"/>
  <c r="K298" s="1"/>
  <c r="L290"/>
  <c r="K290" s="1"/>
  <c r="L282"/>
  <c r="K282" s="1"/>
  <c r="L202"/>
  <c r="K202" s="1"/>
  <c r="L186"/>
  <c r="K186" s="1"/>
  <c r="L154"/>
  <c r="K154" s="1"/>
  <c r="L447"/>
  <c r="K447" s="1"/>
  <c r="L432"/>
  <c r="K432" s="1"/>
  <c r="L425"/>
  <c r="K425" s="1"/>
  <c r="L410"/>
  <c r="K410" s="1"/>
  <c r="L394"/>
  <c r="K394" s="1"/>
  <c r="L360"/>
  <c r="K360" s="1"/>
  <c r="L423"/>
  <c r="K423" s="1"/>
  <c r="L408"/>
  <c r="K408" s="1"/>
  <c r="L392"/>
  <c r="K392" s="1"/>
  <c r="L336"/>
  <c r="K336" s="1"/>
  <c r="L305"/>
  <c r="K305" s="1"/>
  <c r="L289"/>
  <c r="K289" s="1"/>
  <c r="L273"/>
  <c r="K273" s="1"/>
  <c r="L153"/>
  <c r="K153" s="1"/>
  <c r="L381"/>
  <c r="K381" s="1"/>
  <c r="L294"/>
  <c r="K294" s="1"/>
  <c r="L428"/>
  <c r="K428" s="1"/>
  <c r="L341"/>
  <c r="K341" s="1"/>
  <c r="L239"/>
  <c r="K239" s="1"/>
  <c r="L222"/>
  <c r="K222" s="1"/>
  <c r="L158"/>
  <c r="K158" s="1"/>
  <c r="L150"/>
  <c r="K150" s="1"/>
  <c r="K134"/>
  <c r="E5" i="2"/>
  <c r="L429" i="4"/>
  <c r="K429" s="1"/>
  <c r="L414"/>
  <c r="K414" s="1"/>
  <c r="L390"/>
  <c r="K390" s="1"/>
  <c r="L382"/>
  <c r="K382" s="1"/>
  <c r="L374"/>
  <c r="K374" s="1"/>
  <c r="L342"/>
  <c r="K342" s="1"/>
  <c r="L311"/>
  <c r="K311" s="1"/>
  <c r="L279"/>
  <c r="K279" s="1"/>
  <c r="L263"/>
  <c r="K263" s="1"/>
  <c r="L232"/>
  <c r="K232" s="1"/>
  <c r="L223"/>
  <c r="K223" s="1"/>
  <c r="L215"/>
  <c r="K215" s="1"/>
  <c r="L175"/>
  <c r="K175" s="1"/>
  <c r="L159"/>
  <c r="K159" s="1"/>
  <c r="L151"/>
  <c r="K151" s="1"/>
  <c r="L430"/>
  <c r="K430" s="1"/>
  <c r="L384"/>
  <c r="K384" s="1"/>
  <c r="L344"/>
  <c r="K344" s="1"/>
  <c r="L329"/>
  <c r="K329" s="1"/>
  <c r="L297"/>
  <c r="K297" s="1"/>
  <c r="L281"/>
  <c r="K281" s="1"/>
  <c r="L193"/>
  <c r="K193" s="1"/>
  <c r="L169"/>
  <c r="K169" s="1"/>
  <c r="L161"/>
  <c r="K161" s="1"/>
  <c r="L369"/>
  <c r="K369" s="1"/>
  <c r="L322"/>
  <c r="K322" s="1"/>
  <c r="L306"/>
  <c r="K306" s="1"/>
  <c r="L274"/>
  <c r="K274" s="1"/>
  <c r="L266"/>
  <c r="K266" s="1"/>
  <c r="L251"/>
  <c r="K251" s="1"/>
  <c r="L243"/>
  <c r="K243" s="1"/>
  <c r="L226"/>
  <c r="K226" s="1"/>
  <c r="L210"/>
  <c r="K210" s="1"/>
  <c r="L178"/>
  <c r="K178" s="1"/>
  <c r="L162"/>
  <c r="K162" s="1"/>
  <c r="L373"/>
  <c r="K373" s="1"/>
  <c r="L334"/>
  <c r="K334" s="1"/>
  <c r="L302"/>
  <c r="K302" s="1"/>
  <c r="L262"/>
  <c r="K262" s="1"/>
  <c r="L422"/>
  <c r="K422" s="1"/>
  <c r="L399"/>
  <c r="K399" s="1"/>
  <c r="L391"/>
  <c r="K391" s="1"/>
  <c r="L312"/>
  <c r="K312" s="1"/>
  <c r="L296"/>
  <c r="K296" s="1"/>
  <c r="L288"/>
  <c r="K288" s="1"/>
  <c r="L280"/>
  <c r="K280" s="1"/>
  <c r="L272"/>
  <c r="K272" s="1"/>
  <c r="L241"/>
  <c r="K241" s="1"/>
  <c r="L233"/>
  <c r="K233" s="1"/>
  <c r="L216"/>
  <c r="K216" s="1"/>
  <c r="L160"/>
  <c r="K160" s="1"/>
  <c r="K136"/>
  <c r="L9"/>
  <c r="L267"/>
  <c r="K267" s="1"/>
  <c r="L212"/>
  <c r="K212" s="1"/>
  <c r="L180"/>
  <c r="K180" s="1"/>
  <c r="K91"/>
  <c r="L339"/>
  <c r="K339" s="1"/>
  <c r="L355"/>
  <c r="K355" s="1"/>
  <c r="L205"/>
  <c r="K205" s="1"/>
  <c r="L165"/>
  <c r="K165" s="1"/>
  <c r="K100"/>
  <c r="K15"/>
  <c r="L340"/>
  <c r="K340" s="1"/>
  <c r="L292"/>
  <c r="K292" s="1"/>
  <c r="L284"/>
  <c r="K284" s="1"/>
  <c r="L276"/>
  <c r="K276" s="1"/>
  <c r="L268"/>
  <c r="K268" s="1"/>
  <c r="L246"/>
  <c r="K246" s="1"/>
  <c r="L230"/>
  <c r="K230" s="1"/>
  <c r="L333"/>
  <c r="K333" s="1"/>
  <c r="L309"/>
  <c r="K309" s="1"/>
  <c r="L293"/>
  <c r="K293" s="1"/>
  <c r="L380"/>
  <c r="K380" s="1"/>
  <c r="L155"/>
  <c r="K155" s="1"/>
  <c r="L396"/>
  <c r="K396" s="1"/>
  <c r="L156"/>
  <c r="K156" s="1"/>
  <c r="L426"/>
  <c r="K426" s="1"/>
  <c r="H10"/>
  <c r="H11"/>
  <c r="H27"/>
  <c r="H14"/>
  <c r="H15"/>
  <c r="H21"/>
  <c r="H22"/>
  <c r="H23"/>
  <c r="H25"/>
  <c r="H29"/>
  <c r="H30"/>
  <c r="H33"/>
  <c r="H34"/>
  <c r="H35"/>
  <c r="H38"/>
  <c r="H39"/>
  <c r="H41"/>
  <c r="H42"/>
  <c r="H47"/>
  <c r="H50"/>
  <c r="H54"/>
  <c r="H55"/>
  <c r="H57"/>
  <c r="H144"/>
  <c r="H145"/>
  <c r="H152"/>
  <c r="H153"/>
  <c r="H155"/>
  <c r="H156"/>
  <c r="H157"/>
  <c r="H160"/>
  <c r="H163"/>
  <c r="H165"/>
  <c r="H169"/>
  <c r="H171"/>
  <c r="H173"/>
  <c r="H179"/>
  <c r="H180"/>
  <c r="H184"/>
  <c r="H187"/>
  <c r="H192"/>
  <c r="H193"/>
  <c r="H203"/>
  <c r="H205"/>
  <c r="H211"/>
  <c r="H212"/>
  <c r="H216"/>
  <c r="H219"/>
  <c r="H227"/>
  <c r="H228"/>
  <c r="H235"/>
  <c r="H236"/>
  <c r="H240"/>
  <c r="H244"/>
  <c r="H248"/>
  <c r="H249"/>
  <c r="H251"/>
  <c r="H252"/>
  <c r="H255"/>
  <c r="H258"/>
  <c r="H267"/>
  <c r="H274"/>
  <c r="H278"/>
  <c r="H281"/>
  <c r="H283"/>
  <c r="H286"/>
  <c r="H290"/>
  <c r="H291"/>
  <c r="H294"/>
  <c r="H295"/>
  <c r="H297"/>
  <c r="H298"/>
  <c r="H299"/>
  <c r="H302"/>
  <c r="H303"/>
  <c r="H305"/>
  <c r="H306"/>
  <c r="H307"/>
  <c r="H310"/>
  <c r="H311"/>
  <c r="H313"/>
  <c r="H314"/>
  <c r="H315"/>
  <c r="H318"/>
  <c r="H319"/>
  <c r="H321"/>
  <c r="H322"/>
  <c r="H323"/>
  <c r="H326"/>
  <c r="H327"/>
  <c r="H329"/>
  <c r="H330"/>
  <c r="H331"/>
  <c r="H334"/>
  <c r="H336"/>
  <c r="H337"/>
  <c r="H338"/>
  <c r="H341"/>
  <c r="H342"/>
  <c r="H344"/>
  <c r="H345"/>
  <c r="H346"/>
  <c r="H349"/>
  <c r="H350"/>
  <c r="H352"/>
  <c r="H353"/>
  <c r="H354"/>
  <c r="H355"/>
  <c r="H356"/>
  <c r="H358"/>
  <c r="H359"/>
  <c r="H360"/>
  <c r="H361"/>
  <c r="H362"/>
  <c r="H363"/>
  <c r="H364"/>
  <c r="H365"/>
  <c r="H366"/>
  <c r="H367"/>
  <c r="H368"/>
  <c r="H369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2"/>
  <c r="H393"/>
  <c r="H394"/>
  <c r="H395"/>
  <c r="H396"/>
  <c r="H397"/>
  <c r="H399"/>
  <c r="H401"/>
  <c r="H402"/>
  <c r="H404"/>
  <c r="H406"/>
  <c r="H407"/>
  <c r="H408"/>
  <c r="H409"/>
  <c r="H410"/>
  <c r="H411"/>
  <c r="H413"/>
  <c r="H414"/>
  <c r="H415"/>
  <c r="H416"/>
  <c r="H417"/>
  <c r="H418"/>
  <c r="H419"/>
  <c r="H420"/>
  <c r="H421"/>
  <c r="H422"/>
  <c r="H424"/>
  <c r="H425"/>
  <c r="H426"/>
  <c r="H428"/>
  <c r="H429"/>
  <c r="H431"/>
  <c r="H432"/>
  <c r="H433"/>
  <c r="H434"/>
  <c r="H435"/>
  <c r="H436"/>
  <c r="H437"/>
  <c r="H438"/>
  <c r="H439"/>
  <c r="H440"/>
  <c r="H442"/>
  <c r="H444"/>
  <c r="H446"/>
  <c r="H447"/>
  <c r="H448"/>
  <c r="H455"/>
  <c r="H456"/>
  <c r="L204" l="1"/>
  <c r="K204" s="1"/>
  <c r="L412"/>
  <c r="K412" s="1"/>
  <c r="L271"/>
  <c r="K271" s="1"/>
  <c r="E306" i="2"/>
  <c r="L213" i="4"/>
  <c r="K213" s="1"/>
  <c r="E208" i="2"/>
  <c r="L167" i="4"/>
  <c r="K167" s="1"/>
  <c r="E222" i="2"/>
  <c r="L445" i="4"/>
  <c r="K445" s="1"/>
  <c r="E363" i="2"/>
  <c r="L368" i="4"/>
  <c r="K368" s="1"/>
  <c r="E399" i="2"/>
  <c r="L343" i="4"/>
  <c r="K343" s="1"/>
  <c r="E336" i="2"/>
  <c r="K23" i="4"/>
  <c r="E357" i="2"/>
  <c r="L253" i="4"/>
  <c r="K253" s="1"/>
  <c r="E271" i="2"/>
  <c r="L164" i="4"/>
  <c r="K164" s="1"/>
  <c r="E158" i="2"/>
  <c r="K131" i="4"/>
  <c r="E338" i="2"/>
  <c r="L389" i="4"/>
  <c r="K389" s="1"/>
  <c r="L418"/>
  <c r="K418" s="1"/>
  <c r="K86"/>
  <c r="E320" i="2"/>
  <c r="L166" i="4"/>
  <c r="K166" s="1"/>
  <c r="E434" i="2"/>
  <c r="L177" i="4"/>
  <c r="K177" s="1"/>
  <c r="K103"/>
  <c r="E242" i="2"/>
  <c r="K78" i="4"/>
  <c r="E184" i="2"/>
  <c r="L192" i="4"/>
  <c r="K192" s="1"/>
  <c r="L318"/>
  <c r="K318" s="1"/>
  <c r="L231"/>
  <c r="K231" s="1"/>
  <c r="E249" i="2"/>
  <c r="L62" i="4"/>
  <c r="K62" s="1"/>
  <c r="L319"/>
  <c r="K319" s="1"/>
  <c r="E345" i="2"/>
  <c r="L348" i="4"/>
  <c r="K348" s="1"/>
  <c r="E341" i="2"/>
  <c r="L398" i="4"/>
  <c r="K398" s="1"/>
  <c r="E310" i="2"/>
  <c r="L404" i="4"/>
  <c r="K404" s="1"/>
  <c r="E397" i="2"/>
  <c r="L413" i="4"/>
  <c r="K413" s="1"/>
  <c r="E406" i="2"/>
  <c r="L191" i="4"/>
  <c r="K191" s="1"/>
  <c r="E424" i="2"/>
  <c r="L291" i="4"/>
  <c r="K291" s="1"/>
  <c r="L303"/>
  <c r="K303" s="1"/>
  <c r="E297" i="2"/>
  <c r="L196" i="4"/>
  <c r="K196" s="1"/>
  <c r="E190" i="2"/>
  <c r="L304" i="4"/>
  <c r="K304" s="1"/>
  <c r="L405"/>
  <c r="K405" s="1"/>
  <c r="L359"/>
  <c r="K359" s="1"/>
  <c r="L416"/>
  <c r="K416" s="1"/>
  <c r="L209"/>
  <c r="K209" s="1"/>
  <c r="L185"/>
  <c r="K185" s="1"/>
  <c r="L314"/>
  <c r="K314" s="1"/>
  <c r="L385"/>
  <c r="K385" s="1"/>
  <c r="L350"/>
  <c r="K350" s="1"/>
  <c r="L199"/>
  <c r="K199" s="1"/>
  <c r="L190"/>
  <c r="K190" s="1"/>
  <c r="L245"/>
  <c r="K245" s="1"/>
  <c r="L436"/>
  <c r="K436" s="1"/>
  <c r="L218"/>
  <c r="K218" s="1"/>
  <c r="L420"/>
  <c r="K420" s="1"/>
  <c r="L354"/>
  <c r="K354" s="1"/>
  <c r="L434"/>
  <c r="K434" s="1"/>
  <c r="L182"/>
  <c r="K182" s="1"/>
  <c r="K35"/>
  <c r="L37"/>
  <c r="K37" s="1"/>
  <c r="L455"/>
  <c r="K455" s="1"/>
  <c r="L52"/>
  <c r="K52" s="1"/>
  <c r="K105"/>
  <c r="L112"/>
  <c r="K112" s="1"/>
  <c r="K132"/>
  <c r="L31"/>
  <c r="K31" s="1"/>
  <c r="L53"/>
  <c r="K53" s="1"/>
  <c r="L397"/>
  <c r="K397" s="1"/>
  <c r="L65"/>
  <c r="K65" s="1"/>
  <c r="L335"/>
  <c r="K335" s="1"/>
  <c r="L115"/>
  <c r="K115" s="1"/>
  <c r="L74"/>
  <c r="K74" s="1"/>
  <c r="K28"/>
  <c r="L29"/>
  <c r="K29" s="1"/>
  <c r="L130"/>
  <c r="K130" s="1"/>
  <c r="L278"/>
  <c r="K278" s="1"/>
  <c r="L256"/>
  <c r="K256" s="1"/>
  <c r="L250"/>
  <c r="K250" s="1"/>
  <c r="L221"/>
  <c r="K221" s="1"/>
  <c r="L33"/>
  <c r="K33" s="1"/>
  <c r="L147"/>
  <c r="K147" s="1"/>
  <c r="L120"/>
  <c r="K120" s="1"/>
  <c r="L126"/>
  <c r="K126" s="1"/>
  <c r="L18"/>
  <c r="K18" s="1"/>
  <c r="K101"/>
  <c r="L55"/>
  <c r="K55" s="1"/>
  <c r="L125"/>
  <c r="K125" s="1"/>
  <c r="L41"/>
  <c r="K41" s="1"/>
  <c r="K77"/>
  <c r="L79"/>
  <c r="K79" s="1"/>
  <c r="L254"/>
  <c r="K254" s="1"/>
  <c r="L42"/>
  <c r="K42" s="1"/>
  <c r="K70"/>
  <c r="L73"/>
  <c r="K73" s="1"/>
  <c r="K69"/>
  <c r="L11"/>
  <c r="K11" s="1"/>
  <c r="L26"/>
  <c r="K26" s="1"/>
  <c r="L75"/>
  <c r="K75" s="1"/>
  <c r="L119"/>
  <c r="K119" s="1"/>
  <c r="L63"/>
  <c r="K63" s="1"/>
  <c r="L66"/>
  <c r="K66" s="1"/>
  <c r="L228"/>
  <c r="K228" s="1"/>
  <c r="L365"/>
  <c r="K365" s="1"/>
  <c r="L388"/>
  <c r="K388" s="1"/>
  <c r="L236"/>
  <c r="K236" s="1"/>
  <c r="L259"/>
  <c r="K259" s="1"/>
  <c r="L407"/>
  <c r="K407" s="1"/>
  <c r="L260"/>
  <c r="K260" s="1"/>
  <c r="L51"/>
  <c r="K51" s="1"/>
  <c r="L40"/>
  <c r="K40" s="1"/>
  <c r="K110"/>
  <c r="L117"/>
  <c r="K117" s="1"/>
  <c r="L36"/>
  <c r="K36" s="1"/>
  <c r="L68"/>
  <c r="K68" s="1"/>
  <c r="L124"/>
  <c r="L269"/>
  <c r="K269" s="1"/>
  <c r="L14"/>
  <c r="K14" s="1"/>
  <c r="L353"/>
  <c r="K353" s="1"/>
  <c r="L409"/>
  <c r="K409" s="1"/>
  <c r="L433"/>
  <c r="K433" s="1"/>
  <c r="L181"/>
  <c r="K181" s="1"/>
  <c r="L184"/>
  <c r="K184" s="1"/>
  <c r="L352"/>
  <c r="K352" s="1"/>
  <c r="K9"/>
  <c r="L258"/>
  <c r="K258" s="1"/>
  <c r="L431"/>
  <c r="K431" s="1"/>
  <c r="L189"/>
  <c r="K189" s="1"/>
  <c r="L248"/>
  <c r="K248" s="1"/>
  <c r="L386"/>
  <c r="K386" s="1"/>
  <c r="L383"/>
  <c r="K383" s="1"/>
  <c r="L249"/>
  <c r="K249" s="1"/>
  <c r="L194"/>
  <c r="K194" s="1"/>
  <c r="L208"/>
  <c r="K208" s="1"/>
  <c r="L219"/>
  <c r="K219" s="1"/>
  <c r="L406"/>
  <c r="K406" s="1"/>
  <c r="L206"/>
  <c r="K206" s="1"/>
  <c r="L351"/>
  <c r="K351" s="1"/>
  <c r="L227"/>
  <c r="K227" s="1"/>
  <c r="L176"/>
  <c r="K176" s="1"/>
  <c r="L244"/>
  <c r="K244" s="1"/>
  <c r="L195"/>
  <c r="K195" s="1"/>
  <c r="L255"/>
  <c r="K255" s="1"/>
  <c r="L441"/>
  <c r="K441" s="1"/>
  <c r="L363"/>
  <c r="K363" s="1"/>
  <c r="L370"/>
  <c r="K370" s="1"/>
  <c r="L264"/>
  <c r="K264" s="1"/>
  <c r="L417"/>
  <c r="K417" s="1"/>
  <c r="L203"/>
  <c r="K203" s="1"/>
  <c r="L440"/>
  <c r="K440" s="1"/>
  <c r="L277"/>
  <c r="K277" s="1"/>
  <c r="L345"/>
  <c r="K345" s="1"/>
  <c r="L198"/>
  <c r="K198" s="1"/>
  <c r="L163"/>
  <c r="K163" s="1"/>
  <c r="L286"/>
  <c r="K286" s="1"/>
  <c r="L235"/>
  <c r="K235" s="1"/>
  <c r="L234"/>
  <c r="K234" s="1"/>
  <c r="L152"/>
  <c r="K152" s="1"/>
  <c r="L357"/>
  <c r="K357" s="1"/>
  <c r="L225"/>
  <c r="K225" s="1"/>
  <c r="L261"/>
  <c r="K261" s="1"/>
  <c r="L220"/>
  <c r="K220" s="1"/>
  <c r="L224"/>
  <c r="K224" s="1"/>
  <c r="L444"/>
  <c r="K444" s="1"/>
  <c r="L403"/>
  <c r="K403" s="1"/>
  <c r="K49"/>
  <c r="K34"/>
  <c r="L283"/>
  <c r="K283" s="1"/>
  <c r="L327"/>
  <c r="K327" s="1"/>
  <c r="L201"/>
  <c r="K201" s="1"/>
  <c r="K60"/>
  <c r="K108"/>
  <c r="L395"/>
  <c r="K395" s="1"/>
  <c r="K48"/>
  <c r="L443"/>
  <c r="K443" s="1"/>
  <c r="L168"/>
  <c r="K168" s="1"/>
  <c r="L371"/>
  <c r="K371" s="1"/>
  <c r="L446"/>
  <c r="K446" s="1"/>
  <c r="L421"/>
  <c r="K421" s="1"/>
  <c r="L424"/>
  <c r="K424" s="1"/>
  <c r="L439"/>
  <c r="K439" s="1"/>
  <c r="L295"/>
  <c r="K295" s="1"/>
  <c r="L174"/>
  <c r="K174" s="1"/>
  <c r="L308"/>
  <c r="K308" s="1"/>
  <c r="K59"/>
  <c r="K71"/>
  <c r="K38"/>
  <c r="L217"/>
  <c r="K217" s="1"/>
  <c r="L393"/>
  <c r="K393" s="1"/>
  <c r="K13"/>
  <c r="L400"/>
  <c r="K400" s="1"/>
  <c r="L275"/>
  <c r="K275" s="1"/>
  <c r="L170"/>
  <c r="K170" s="1"/>
  <c r="K122"/>
  <c r="L317"/>
  <c r="K317" s="1"/>
  <c r="K72"/>
  <c r="L321"/>
  <c r="K321" s="1"/>
  <c r="L349"/>
  <c r="K349" s="1"/>
  <c r="L332"/>
  <c r="K332" s="1"/>
  <c r="K113"/>
  <c r="L188"/>
  <c r="K188" s="1"/>
  <c r="L435"/>
  <c r="K435" s="1"/>
  <c r="L438"/>
  <c r="K438" s="1"/>
  <c r="L402"/>
  <c r="K402" s="1"/>
  <c r="L377"/>
  <c r="K377" s="1"/>
  <c r="L427"/>
  <c r="K427" s="1"/>
  <c r="L379"/>
  <c r="K379" s="1"/>
  <c r="L313"/>
  <c r="K313" s="1"/>
  <c r="L183"/>
  <c r="K183" s="1"/>
  <c r="L316"/>
  <c r="K316" s="1"/>
  <c r="L265"/>
  <c r="K265" s="1"/>
  <c r="L364"/>
  <c r="K364" s="1"/>
  <c r="K17"/>
  <c r="L401"/>
  <c r="K401" s="1"/>
  <c r="L287"/>
  <c r="K287" s="1"/>
  <c r="K118"/>
  <c r="L450"/>
  <c r="K450" s="1"/>
  <c r="L214"/>
  <c r="K214" s="1"/>
  <c r="L366"/>
  <c r="K366" s="1"/>
  <c r="L310"/>
  <c r="K310" s="1"/>
  <c r="L200"/>
  <c r="K200" s="1"/>
  <c r="L328"/>
  <c r="K328" s="1"/>
  <c r="L240"/>
  <c r="K240" s="1"/>
  <c r="K137"/>
  <c r="L179"/>
  <c r="K179" s="1"/>
  <c r="K39"/>
  <c r="L375"/>
  <c r="K375" s="1"/>
  <c r="L442"/>
  <c r="K442" s="1"/>
  <c r="L270"/>
  <c r="K270" s="1"/>
  <c r="K21"/>
  <c r="K47"/>
  <c r="L207"/>
  <c r="K207" s="1"/>
  <c r="K30"/>
  <c r="K12"/>
  <c r="L437"/>
  <c r="K437" s="1"/>
  <c r="L456"/>
  <c r="K456" s="1"/>
  <c r="L326"/>
  <c r="K326" s="1"/>
  <c r="L415"/>
  <c r="K415" s="1"/>
  <c r="H48"/>
  <c r="H16"/>
  <c r="H351"/>
  <c r="H335"/>
  <c r="H328"/>
  <c r="H320"/>
  <c r="H312"/>
  <c r="H304"/>
  <c r="H296"/>
  <c r="H288"/>
  <c r="H272"/>
  <c r="H250"/>
  <c r="H242"/>
  <c r="H234"/>
  <c r="H210"/>
  <c r="H202"/>
  <c r="H194"/>
  <c r="H186"/>
  <c r="H178"/>
  <c r="H170"/>
  <c r="H162"/>
  <c r="H154"/>
  <c r="H146"/>
  <c r="H56"/>
  <c r="H40"/>
  <c r="H31"/>
  <c r="H445"/>
  <c r="H49"/>
  <c r="H17"/>
  <c r="H9"/>
  <c r="H245"/>
  <c r="H229"/>
  <c r="H141"/>
  <c r="H347"/>
  <c r="H339"/>
  <c r="H332"/>
  <c r="H324"/>
  <c r="H316"/>
  <c r="H308"/>
  <c r="H300"/>
  <c r="H292"/>
  <c r="H284"/>
  <c r="H268"/>
  <c r="H238"/>
  <c r="H222"/>
  <c r="H214"/>
  <c r="H190"/>
  <c r="H182"/>
  <c r="H174"/>
  <c r="H158"/>
  <c r="H142"/>
  <c r="H348"/>
  <c r="H340"/>
  <c r="H333"/>
  <c r="H325"/>
  <c r="H317"/>
  <c r="H309"/>
  <c r="H301"/>
  <c r="H277"/>
  <c r="H262"/>
  <c r="H254"/>
  <c r="H247"/>
  <c r="H239"/>
  <c r="H231"/>
  <c r="H223"/>
  <c r="H215"/>
  <c r="H207"/>
  <c r="H199"/>
  <c r="H175"/>
  <c r="H159"/>
  <c r="H143"/>
  <c r="H32"/>
  <c r="H133"/>
  <c r="H412"/>
  <c r="H66"/>
  <c r="H168"/>
  <c r="H107"/>
  <c r="H264"/>
  <c r="H96"/>
  <c r="H241"/>
  <c r="H81"/>
  <c r="H201"/>
  <c r="H129"/>
  <c r="H398"/>
  <c r="H108"/>
  <c r="H265"/>
  <c r="H102"/>
  <c r="H257"/>
  <c r="H122"/>
  <c r="H289"/>
  <c r="H114"/>
  <c r="H273"/>
  <c r="H109"/>
  <c r="H266"/>
  <c r="H97"/>
  <c r="H243"/>
  <c r="H76"/>
  <c r="H195"/>
  <c r="H59"/>
  <c r="H147"/>
  <c r="H45"/>
  <c r="H36"/>
  <c r="H26"/>
  <c r="H18"/>
  <c r="H12"/>
  <c r="H135"/>
  <c r="H427"/>
  <c r="H112"/>
  <c r="H270"/>
  <c r="H84"/>
  <c r="H208"/>
  <c r="H80"/>
  <c r="H200"/>
  <c r="H113"/>
  <c r="H271"/>
  <c r="H69"/>
  <c r="H177"/>
  <c r="H63"/>
  <c r="H161"/>
  <c r="H218"/>
  <c r="H128"/>
  <c r="H391"/>
  <c r="H136"/>
  <c r="H430"/>
  <c r="H134"/>
  <c r="H423"/>
  <c r="H130"/>
  <c r="H400"/>
  <c r="H119"/>
  <c r="H282"/>
  <c r="H103"/>
  <c r="H259"/>
  <c r="H220"/>
  <c r="H82"/>
  <c r="H204"/>
  <c r="H77"/>
  <c r="H196"/>
  <c r="H73"/>
  <c r="H188"/>
  <c r="H67"/>
  <c r="H172"/>
  <c r="H164"/>
  <c r="H60"/>
  <c r="H148"/>
  <c r="H58"/>
  <c r="H140"/>
  <c r="H52"/>
  <c r="H37"/>
  <c r="H19"/>
  <c r="H132"/>
  <c r="H405"/>
  <c r="H126"/>
  <c r="H357"/>
  <c r="H121"/>
  <c r="H287"/>
  <c r="H91"/>
  <c r="H226"/>
  <c r="H115"/>
  <c r="H275"/>
  <c r="H110"/>
  <c r="H104"/>
  <c r="H260"/>
  <c r="H99"/>
  <c r="H95"/>
  <c r="H237"/>
  <c r="H88"/>
  <c r="H221"/>
  <c r="H86"/>
  <c r="H213"/>
  <c r="H78"/>
  <c r="H197"/>
  <c r="H74"/>
  <c r="H189"/>
  <c r="H70"/>
  <c r="H181"/>
  <c r="H93"/>
  <c r="H232"/>
  <c r="H89"/>
  <c r="H224"/>
  <c r="H117"/>
  <c r="H279"/>
  <c r="H101"/>
  <c r="H256"/>
  <c r="H94"/>
  <c r="H233"/>
  <c r="H87"/>
  <c r="H217"/>
  <c r="H85"/>
  <c r="H209"/>
  <c r="H72"/>
  <c r="H185"/>
  <c r="H127"/>
  <c r="H370"/>
  <c r="H116"/>
  <c r="H276"/>
  <c r="H105"/>
  <c r="H261"/>
  <c r="H100"/>
  <c r="H253"/>
  <c r="H98"/>
  <c r="H246"/>
  <c r="H92"/>
  <c r="H230"/>
  <c r="H83"/>
  <c r="H206"/>
  <c r="H79"/>
  <c r="H198"/>
  <c r="H64"/>
  <c r="H166"/>
  <c r="H61"/>
  <c r="H150"/>
  <c r="H53"/>
  <c r="H46"/>
  <c r="H43"/>
  <c r="H24"/>
  <c r="H13"/>
  <c r="H106"/>
  <c r="H263"/>
  <c r="H68"/>
  <c r="H176"/>
  <c r="H139"/>
  <c r="H138"/>
  <c r="H443"/>
  <c r="H90"/>
  <c r="H225"/>
  <c r="H125"/>
  <c r="H343"/>
  <c r="H118"/>
  <c r="H280"/>
  <c r="H137"/>
  <c r="H441"/>
  <c r="H131"/>
  <c r="H403"/>
  <c r="H123"/>
  <c r="H293"/>
  <c r="H120"/>
  <c r="H285"/>
  <c r="H111"/>
  <c r="H269"/>
  <c r="H75"/>
  <c r="H191"/>
  <c r="H71"/>
  <c r="H183"/>
  <c r="H65"/>
  <c r="H167"/>
  <c r="H62"/>
  <c r="H151"/>
  <c r="H51"/>
  <c r="H44"/>
  <c r="H28"/>
  <c r="H20"/>
  <c r="G447"/>
  <c r="E447"/>
  <c r="H349" i="2" l="1"/>
  <c r="H448" s="1"/>
  <c r="L358" i="4" l="1"/>
  <c r="K358" s="1"/>
  <c r="E349" i="2"/>
  <c r="E448" s="1"/>
  <c r="L320" i="4"/>
  <c r="K320" s="1"/>
  <c r="L356"/>
  <c r="K356" s="1"/>
  <c r="G441"/>
  <c r="G442"/>
  <c r="G443"/>
  <c r="G444"/>
  <c r="G445"/>
  <c r="G446"/>
  <c r="E442"/>
  <c r="E443"/>
  <c r="E444"/>
  <c r="E445"/>
  <c r="E446"/>
  <c r="E455"/>
  <c r="G126" l="1"/>
  <c r="G127"/>
  <c r="G159"/>
  <c r="G160"/>
  <c r="G161"/>
  <c r="G162"/>
  <c r="G163"/>
  <c r="G339"/>
  <c r="G341"/>
  <c r="G365"/>
  <c r="G373"/>
  <c r="G374"/>
  <c r="G375"/>
  <c r="G377"/>
  <c r="G378"/>
  <c r="G381"/>
  <c r="G382"/>
  <c r="G383"/>
  <c r="G386"/>
  <c r="G388"/>
  <c r="G389"/>
  <c r="G390"/>
  <c r="G401"/>
  <c r="G402"/>
  <c r="G403"/>
  <c r="G404"/>
  <c r="G406"/>
  <c r="G407"/>
  <c r="G409"/>
  <c r="G410"/>
  <c r="G411"/>
  <c r="G412"/>
  <c r="G414"/>
  <c r="G415"/>
  <c r="G416"/>
  <c r="G417"/>
  <c r="G418"/>
  <c r="G419"/>
  <c r="G422"/>
  <c r="G456"/>
  <c r="G421"/>
  <c r="G423"/>
  <c r="G425"/>
  <c r="G426"/>
  <c r="G424"/>
  <c r="G428"/>
  <c r="G429"/>
  <c r="G430"/>
  <c r="G431"/>
  <c r="G432"/>
  <c r="G433"/>
  <c r="G434"/>
  <c r="G435"/>
  <c r="G436"/>
  <c r="G437"/>
  <c r="G438"/>
  <c r="G439"/>
  <c r="G440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50"/>
  <c r="G151"/>
  <c r="G152"/>
  <c r="G153"/>
  <c r="G154"/>
  <c r="G155"/>
  <c r="G156"/>
  <c r="G157"/>
  <c r="G158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40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6"/>
  <c r="G367"/>
  <c r="G368"/>
  <c r="G369"/>
  <c r="G370"/>
  <c r="G371"/>
  <c r="G372"/>
  <c r="G376"/>
  <c r="G379"/>
  <c r="G380"/>
  <c r="G384"/>
  <c r="G385"/>
  <c r="G387"/>
  <c r="G391"/>
  <c r="G392"/>
  <c r="G393"/>
  <c r="G394"/>
  <c r="G395"/>
  <c r="G396"/>
  <c r="G397"/>
  <c r="G398"/>
  <c r="G399"/>
  <c r="G400"/>
  <c r="G405"/>
  <c r="G408"/>
  <c r="G413"/>
  <c r="G420"/>
  <c r="G427"/>
  <c r="E125"/>
  <c r="E126"/>
  <c r="E127"/>
  <c r="E159"/>
  <c r="E160"/>
  <c r="E161"/>
  <c r="E162"/>
  <c r="E163"/>
  <c r="E339"/>
  <c r="E341"/>
  <c r="E365"/>
  <c r="E373"/>
  <c r="E374"/>
  <c r="E375"/>
  <c r="E377"/>
  <c r="E378"/>
  <c r="E381"/>
  <c r="E382"/>
  <c r="E383"/>
  <c r="E386"/>
  <c r="E388"/>
  <c r="E389"/>
  <c r="E390"/>
  <c r="E401"/>
  <c r="E402"/>
  <c r="E403"/>
  <c r="E404"/>
  <c r="E406"/>
  <c r="E407"/>
  <c r="E409"/>
  <c r="E410"/>
  <c r="E411"/>
  <c r="E412"/>
  <c r="E414"/>
  <c r="E415"/>
  <c r="E416"/>
  <c r="E417"/>
  <c r="E418"/>
  <c r="E419"/>
  <c r="E422"/>
  <c r="E456"/>
  <c r="E421"/>
  <c r="E423"/>
  <c r="E425"/>
  <c r="E426"/>
  <c r="E424"/>
  <c r="E428"/>
  <c r="E429"/>
  <c r="E430"/>
  <c r="E431"/>
  <c r="E432"/>
  <c r="E433"/>
  <c r="E434"/>
  <c r="E435"/>
  <c r="E436"/>
  <c r="E437"/>
  <c r="E438"/>
  <c r="E439"/>
  <c r="E440"/>
  <c r="E441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50"/>
  <c r="E151"/>
  <c r="E152"/>
  <c r="E153"/>
  <c r="E154"/>
  <c r="E155"/>
  <c r="E156"/>
  <c r="E157"/>
  <c r="E158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40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6"/>
  <c r="E367"/>
  <c r="E368"/>
  <c r="E369"/>
  <c r="E370"/>
  <c r="E371"/>
  <c r="E372"/>
  <c r="E376"/>
  <c r="E379"/>
  <c r="E380"/>
  <c r="E384"/>
  <c r="E385"/>
  <c r="E387"/>
  <c r="E391"/>
  <c r="E392"/>
  <c r="E393"/>
  <c r="E394"/>
  <c r="E395"/>
  <c r="E396"/>
  <c r="E397"/>
  <c r="E398"/>
  <c r="E399"/>
  <c r="E400"/>
  <c r="E405"/>
  <c r="E408"/>
  <c r="E413"/>
  <c r="E420"/>
  <c r="E427"/>
  <c r="M203" l="1"/>
  <c r="N203"/>
  <c r="M58" l="1"/>
  <c r="N58"/>
  <c r="N9" l="1"/>
  <c r="N12"/>
  <c r="N13"/>
  <c r="N14"/>
  <c r="N15"/>
  <c r="N16"/>
  <c r="N17"/>
  <c r="N18"/>
  <c r="N19"/>
  <c r="N20"/>
  <c r="N21"/>
  <c r="N65"/>
  <c r="N23"/>
  <c r="N24"/>
  <c r="N25"/>
  <c r="N27"/>
  <c r="N28"/>
  <c r="N29"/>
  <c r="N30"/>
  <c r="N32"/>
  <c r="N33"/>
  <c r="N34"/>
  <c r="N35"/>
  <c r="N36"/>
  <c r="N38"/>
  <c r="N39"/>
  <c r="N40"/>
  <c r="N41"/>
  <c r="N42"/>
  <c r="N43"/>
  <c r="N67"/>
  <c r="N46"/>
  <c r="N47"/>
  <c r="N48"/>
  <c r="N49"/>
  <c r="N50"/>
  <c r="N51"/>
  <c r="N52"/>
  <c r="N53"/>
  <c r="N54"/>
  <c r="N55"/>
  <c r="N68"/>
  <c r="N57"/>
  <c r="N99"/>
  <c r="N100"/>
  <c r="N101"/>
  <c r="N105"/>
  <c r="N106"/>
  <c r="N107"/>
  <c r="N108"/>
  <c r="N109"/>
  <c r="N110"/>
  <c r="N111"/>
  <c r="N113"/>
  <c r="N114"/>
  <c r="N115"/>
  <c r="N117"/>
  <c r="N118"/>
  <c r="N119"/>
  <c r="N120"/>
  <c r="N122"/>
  <c r="N124"/>
  <c r="N126"/>
  <c r="N127"/>
  <c r="N129"/>
  <c r="N130"/>
  <c r="N131"/>
  <c r="N132"/>
  <c r="N133"/>
  <c r="N134"/>
  <c r="N135"/>
  <c r="N138"/>
  <c r="N140"/>
  <c r="N141"/>
  <c r="N142"/>
  <c r="N144"/>
  <c r="N145"/>
  <c r="N146"/>
  <c r="N147"/>
  <c r="N148"/>
  <c r="N153"/>
  <c r="N154"/>
  <c r="N155"/>
  <c r="N158"/>
  <c r="N159"/>
  <c r="N160"/>
  <c r="N161"/>
  <c r="N162"/>
  <c r="N163"/>
  <c r="N165"/>
  <c r="N166"/>
  <c r="N167"/>
  <c r="N168"/>
  <c r="N169"/>
  <c r="N170"/>
  <c r="N171"/>
  <c r="N172"/>
  <c r="N173"/>
  <c r="N178"/>
  <c r="N179"/>
  <c r="N180"/>
  <c r="N182"/>
  <c r="N183"/>
  <c r="N184"/>
  <c r="N185"/>
  <c r="N186"/>
  <c r="N187"/>
  <c r="N190"/>
  <c r="N191"/>
  <c r="N192"/>
  <c r="N194"/>
  <c r="N195"/>
  <c r="N196"/>
  <c r="N197"/>
  <c r="N199"/>
  <c r="N200"/>
  <c r="N201"/>
  <c r="N202"/>
  <c r="N204"/>
  <c r="N205"/>
  <c r="N206"/>
  <c r="N207"/>
  <c r="N212"/>
  <c r="N213"/>
  <c r="N214"/>
  <c r="N216"/>
  <c r="N217"/>
  <c r="N219"/>
  <c r="N222"/>
  <c r="N223"/>
  <c r="N226"/>
  <c r="N227"/>
  <c r="N228"/>
  <c r="N230"/>
  <c r="N231"/>
  <c r="N232"/>
  <c r="N233"/>
  <c r="N234"/>
  <c r="N235"/>
  <c r="N237"/>
  <c r="N238"/>
  <c r="N239"/>
  <c r="N240"/>
  <c r="N241"/>
  <c r="N243"/>
  <c r="N245"/>
  <c r="N247"/>
  <c r="N250"/>
  <c r="N251"/>
  <c r="N252"/>
  <c r="N253"/>
  <c r="N255"/>
  <c r="N258"/>
  <c r="N259"/>
  <c r="N260"/>
  <c r="N261"/>
  <c r="N263"/>
  <c r="N264"/>
  <c r="N265"/>
  <c r="N266"/>
  <c r="N267"/>
  <c r="N268"/>
  <c r="N269"/>
  <c r="N270"/>
  <c r="N271"/>
  <c r="N272"/>
  <c r="N273"/>
  <c r="N274"/>
  <c r="N275"/>
  <c r="N277"/>
  <c r="N279"/>
  <c r="N280"/>
  <c r="N281"/>
  <c r="N282"/>
  <c r="N283"/>
  <c r="N284"/>
  <c r="N286"/>
  <c r="N287"/>
  <c r="N288"/>
  <c r="N289"/>
  <c r="N290"/>
  <c r="N291"/>
  <c r="N292"/>
  <c r="N293"/>
  <c r="N294"/>
  <c r="N295"/>
  <c r="N296"/>
  <c r="N297"/>
  <c r="N299"/>
  <c r="N300"/>
  <c r="N302"/>
  <c r="N303"/>
  <c r="N305"/>
  <c r="N307"/>
  <c r="N308"/>
  <c r="N309"/>
  <c r="N310"/>
  <c r="N311"/>
  <c r="N312"/>
  <c r="N314"/>
  <c r="N315"/>
  <c r="N316"/>
  <c r="N318"/>
  <c r="N320"/>
  <c r="N321"/>
  <c r="N322"/>
  <c r="N323"/>
  <c r="N325"/>
  <c r="N326"/>
  <c r="N328"/>
  <c r="N329"/>
  <c r="N332"/>
  <c r="N333"/>
  <c r="N337"/>
  <c r="N341"/>
  <c r="N343"/>
  <c r="N344"/>
  <c r="N345"/>
  <c r="N346"/>
  <c r="N347"/>
  <c r="N348"/>
  <c r="N349"/>
  <c r="N350"/>
  <c r="N351"/>
  <c r="N352"/>
  <c r="N353"/>
  <c r="N354"/>
  <c r="N356"/>
  <c r="N357"/>
  <c r="N359"/>
  <c r="N360"/>
  <c r="N361"/>
  <c r="N362"/>
  <c r="N365"/>
  <c r="N367"/>
  <c r="N370"/>
  <c r="N371"/>
  <c r="N372"/>
  <c r="N373"/>
  <c r="N374"/>
  <c r="N376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3"/>
  <c r="N404"/>
  <c r="N405"/>
  <c r="N406"/>
  <c r="N407"/>
  <c r="N408"/>
  <c r="N410"/>
  <c r="N411"/>
  <c r="N413"/>
  <c r="N414"/>
  <c r="N417"/>
  <c r="N418"/>
  <c r="N419"/>
  <c r="N420"/>
  <c r="N422"/>
  <c r="N423"/>
  <c r="N424"/>
  <c r="N426"/>
  <c r="N427"/>
  <c r="N428"/>
  <c r="N430"/>
  <c r="N431"/>
  <c r="N432"/>
  <c r="N433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80"/>
  <c r="N93"/>
  <c r="N136"/>
  <c r="N174"/>
  <c r="N209"/>
  <c r="N211"/>
  <c r="N229"/>
  <c r="N254"/>
  <c r="N319"/>
  <c r="N336"/>
  <c r="N355"/>
  <c r="N369"/>
  <c r="N188"/>
  <c r="N149"/>
  <c r="N10"/>
  <c r="N22"/>
  <c r="N26"/>
  <c r="N31"/>
  <c r="N37"/>
  <c r="N44"/>
  <c r="N45"/>
  <c r="N59"/>
  <c r="N66"/>
  <c r="N76"/>
  <c r="N79"/>
  <c r="N82"/>
  <c r="N83"/>
  <c r="N84"/>
  <c r="N89"/>
  <c r="N102"/>
  <c r="N103"/>
  <c r="N104"/>
  <c r="N112"/>
  <c r="N116"/>
  <c r="N121"/>
  <c r="N123"/>
  <c r="N125"/>
  <c r="N128"/>
  <c r="N137"/>
  <c r="N139"/>
  <c r="N143"/>
  <c r="N150"/>
  <c r="N151"/>
  <c r="N152"/>
  <c r="N156"/>
  <c r="N157"/>
  <c r="N164"/>
  <c r="N175"/>
  <c r="N176"/>
  <c r="N177"/>
  <c r="N181"/>
  <c r="N189"/>
  <c r="N193"/>
  <c r="N198"/>
  <c r="N208"/>
  <c r="N210"/>
  <c r="N215"/>
  <c r="N218"/>
  <c r="N220"/>
  <c r="N221"/>
  <c r="N224"/>
  <c r="N225"/>
  <c r="N236"/>
  <c r="N242"/>
  <c r="N244"/>
  <c r="N246"/>
  <c r="N248"/>
  <c r="N249"/>
  <c r="N256"/>
  <c r="N257"/>
  <c r="N262"/>
  <c r="N276"/>
  <c r="N278"/>
  <c r="N298"/>
  <c r="N301"/>
  <c r="N304"/>
  <c r="N306"/>
  <c r="N313"/>
  <c r="N317"/>
  <c r="N324"/>
  <c r="N327"/>
  <c r="N330"/>
  <c r="N331"/>
  <c r="N334"/>
  <c r="N335"/>
  <c r="N338"/>
  <c r="N339"/>
  <c r="N340"/>
  <c r="N342"/>
  <c r="N358"/>
  <c r="N363"/>
  <c r="N364"/>
  <c r="N366"/>
  <c r="N368"/>
  <c r="N375"/>
  <c r="N377"/>
  <c r="N378"/>
  <c r="N402"/>
  <c r="N409"/>
  <c r="N412"/>
  <c r="N415"/>
  <c r="N416"/>
  <c r="N421"/>
  <c r="M9"/>
  <c r="M12"/>
  <c r="M13"/>
  <c r="M14"/>
  <c r="M15"/>
  <c r="M16"/>
  <c r="M17"/>
  <c r="M18"/>
  <c r="M19"/>
  <c r="M20"/>
  <c r="M21"/>
  <c r="M65"/>
  <c r="M23"/>
  <c r="M24"/>
  <c r="M25"/>
  <c r="M27"/>
  <c r="M28"/>
  <c r="M29"/>
  <c r="M30"/>
  <c r="M32"/>
  <c r="M33"/>
  <c r="M34"/>
  <c r="M35"/>
  <c r="M36"/>
  <c r="M38"/>
  <c r="M39"/>
  <c r="M40"/>
  <c r="M41"/>
  <c r="M42"/>
  <c r="M43"/>
  <c r="M67"/>
  <c r="M46"/>
  <c r="M47"/>
  <c r="M48"/>
  <c r="M49"/>
  <c r="M50"/>
  <c r="M51"/>
  <c r="M52"/>
  <c r="M53"/>
  <c r="M54"/>
  <c r="M55"/>
  <c r="M68"/>
  <c r="M57"/>
  <c r="M99"/>
  <c r="M100"/>
  <c r="M101"/>
  <c r="M105"/>
  <c r="M106"/>
  <c r="M107"/>
  <c r="M108"/>
  <c r="M109"/>
  <c r="M110"/>
  <c r="M111"/>
  <c r="M113"/>
  <c r="M114"/>
  <c r="M115"/>
  <c r="M117"/>
  <c r="M118"/>
  <c r="M119"/>
  <c r="M120"/>
  <c r="M122"/>
  <c r="M124"/>
  <c r="M126"/>
  <c r="M127"/>
  <c r="M129"/>
  <c r="M130"/>
  <c r="M131"/>
  <c r="M132"/>
  <c r="M133"/>
  <c r="M134"/>
  <c r="M135"/>
  <c r="M138"/>
  <c r="M140"/>
  <c r="M141"/>
  <c r="M142"/>
  <c r="M144"/>
  <c r="M145"/>
  <c r="M146"/>
  <c r="M147"/>
  <c r="M148"/>
  <c r="M153"/>
  <c r="M154"/>
  <c r="M155"/>
  <c r="M158"/>
  <c r="M159"/>
  <c r="M160"/>
  <c r="M161"/>
  <c r="M162"/>
  <c r="M163"/>
  <c r="M165"/>
  <c r="M166"/>
  <c r="M167"/>
  <c r="M168"/>
  <c r="M169"/>
  <c r="M170"/>
  <c r="M171"/>
  <c r="M172"/>
  <c r="M173"/>
  <c r="M178"/>
  <c r="M179"/>
  <c r="M180"/>
  <c r="M182"/>
  <c r="M183"/>
  <c r="M184"/>
  <c r="M185"/>
  <c r="M186"/>
  <c r="M187"/>
  <c r="M190"/>
  <c r="M191"/>
  <c r="M192"/>
  <c r="M194"/>
  <c r="M195"/>
  <c r="M196"/>
  <c r="M197"/>
  <c r="M199"/>
  <c r="M200"/>
  <c r="M201"/>
  <c r="M202"/>
  <c r="M204"/>
  <c r="M205"/>
  <c r="M206"/>
  <c r="M207"/>
  <c r="M212"/>
  <c r="M213"/>
  <c r="M214"/>
  <c r="M216"/>
  <c r="M217"/>
  <c r="M219"/>
  <c r="M222"/>
  <c r="M223"/>
  <c r="M226"/>
  <c r="M227"/>
  <c r="M228"/>
  <c r="M230"/>
  <c r="M231"/>
  <c r="M232"/>
  <c r="M233"/>
  <c r="M234"/>
  <c r="M235"/>
  <c r="M237"/>
  <c r="M238"/>
  <c r="M239"/>
  <c r="M240"/>
  <c r="M241"/>
  <c r="M243"/>
  <c r="M245"/>
  <c r="M247"/>
  <c r="M250"/>
  <c r="M251"/>
  <c r="M252"/>
  <c r="M253"/>
  <c r="M255"/>
  <c r="M258"/>
  <c r="M259"/>
  <c r="M260"/>
  <c r="M261"/>
  <c r="M263"/>
  <c r="M264"/>
  <c r="M265"/>
  <c r="M266"/>
  <c r="M267"/>
  <c r="M268"/>
  <c r="M269"/>
  <c r="M270"/>
  <c r="M271"/>
  <c r="M272"/>
  <c r="M273"/>
  <c r="M274"/>
  <c r="M275"/>
  <c r="M277"/>
  <c r="M279"/>
  <c r="M280"/>
  <c r="M281"/>
  <c r="M282"/>
  <c r="M283"/>
  <c r="M284"/>
  <c r="M286"/>
  <c r="M287"/>
  <c r="M288"/>
  <c r="M289"/>
  <c r="M290"/>
  <c r="M291"/>
  <c r="M292"/>
  <c r="M293"/>
  <c r="M294"/>
  <c r="M295"/>
  <c r="M296"/>
  <c r="M297"/>
  <c r="M299"/>
  <c r="M300"/>
  <c r="M302"/>
  <c r="M303"/>
  <c r="M305"/>
  <c r="M307"/>
  <c r="M308"/>
  <c r="M309"/>
  <c r="M310"/>
  <c r="M311"/>
  <c r="M312"/>
  <c r="M314"/>
  <c r="M315"/>
  <c r="M316"/>
  <c r="M318"/>
  <c r="M320"/>
  <c r="M321"/>
  <c r="M322"/>
  <c r="M323"/>
  <c r="M325"/>
  <c r="M326"/>
  <c r="M328"/>
  <c r="M329"/>
  <c r="M332"/>
  <c r="M333"/>
  <c r="M337"/>
  <c r="M341"/>
  <c r="M343"/>
  <c r="M344"/>
  <c r="M345"/>
  <c r="M346"/>
  <c r="M347"/>
  <c r="M348"/>
  <c r="M349"/>
  <c r="M350"/>
  <c r="M351"/>
  <c r="M352"/>
  <c r="M353"/>
  <c r="M354"/>
  <c r="M356"/>
  <c r="M357"/>
  <c r="M359"/>
  <c r="M360"/>
  <c r="M361"/>
  <c r="M362"/>
  <c r="M365"/>
  <c r="M367"/>
  <c r="M370"/>
  <c r="M371"/>
  <c r="M372"/>
  <c r="M373"/>
  <c r="M374"/>
  <c r="M376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3"/>
  <c r="M404"/>
  <c r="M405"/>
  <c r="M406"/>
  <c r="M407"/>
  <c r="M408"/>
  <c r="M410"/>
  <c r="M411"/>
  <c r="M413"/>
  <c r="M414"/>
  <c r="M417"/>
  <c r="M418"/>
  <c r="M419"/>
  <c r="M420"/>
  <c r="M422"/>
  <c r="M423"/>
  <c r="M424"/>
  <c r="M426"/>
  <c r="M427"/>
  <c r="M428"/>
  <c r="M430"/>
  <c r="M431"/>
  <c r="M432"/>
  <c r="M433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80"/>
  <c r="M93"/>
  <c r="M136"/>
  <c r="M174"/>
  <c r="M209"/>
  <c r="M211"/>
  <c r="M229"/>
  <c r="M254"/>
  <c r="M319"/>
  <c r="M336"/>
  <c r="M355"/>
  <c r="M369"/>
  <c r="M188"/>
  <c r="M149"/>
  <c r="M10"/>
  <c r="M22"/>
  <c r="M26"/>
  <c r="M31"/>
  <c r="M37"/>
  <c r="M44"/>
  <c r="M45"/>
  <c r="M59"/>
  <c r="M66"/>
  <c r="M76"/>
  <c r="M79"/>
  <c r="M82"/>
  <c r="M83"/>
  <c r="M84"/>
  <c r="M89"/>
  <c r="M102"/>
  <c r="M103"/>
  <c r="M104"/>
  <c r="M112"/>
  <c r="M116"/>
  <c r="M121"/>
  <c r="M123"/>
  <c r="M125"/>
  <c r="M128"/>
  <c r="M137"/>
  <c r="M139"/>
  <c r="M143"/>
  <c r="M150"/>
  <c r="M151"/>
  <c r="M152"/>
  <c r="M156"/>
  <c r="M157"/>
  <c r="M164"/>
  <c r="M175"/>
  <c r="M176"/>
  <c r="M177"/>
  <c r="M181"/>
  <c r="M189"/>
  <c r="M193"/>
  <c r="M198"/>
  <c r="M208"/>
  <c r="M210"/>
  <c r="M215"/>
  <c r="M218"/>
  <c r="M220"/>
  <c r="M221"/>
  <c r="M224"/>
  <c r="M225"/>
  <c r="M236"/>
  <c r="M242"/>
  <c r="M244"/>
  <c r="M246"/>
  <c r="M248"/>
  <c r="M249"/>
  <c r="M256"/>
  <c r="M257"/>
  <c r="M262"/>
  <c r="M276"/>
  <c r="M278"/>
  <c r="M298"/>
  <c r="M301"/>
  <c r="M304"/>
  <c r="M306"/>
  <c r="M313"/>
  <c r="M317"/>
  <c r="M324"/>
  <c r="M327"/>
  <c r="M330"/>
  <c r="M331"/>
  <c r="M334"/>
  <c r="M335"/>
  <c r="M338"/>
  <c r="M339"/>
  <c r="M340"/>
  <c r="M342"/>
  <c r="M358"/>
  <c r="M363"/>
  <c r="M364"/>
  <c r="M366"/>
  <c r="M368"/>
  <c r="M375"/>
  <c r="M377"/>
  <c r="M378"/>
  <c r="M402"/>
  <c r="M409"/>
  <c r="M412"/>
  <c r="M415"/>
  <c r="M416"/>
  <c r="M421"/>
  <c r="E124" l="1"/>
  <c r="G124"/>
  <c r="H124" l="1"/>
  <c r="H457" s="1"/>
  <c r="J124" l="1"/>
  <c r="J457" s="1"/>
  <c r="N285"/>
  <c r="N434"/>
  <c r="L457" l="1"/>
  <c r="K124" l="1"/>
  <c r="K457" s="1"/>
  <c r="M285" l="1"/>
  <c r="M434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6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</calcChain>
</file>

<file path=xl/sharedStrings.xml><?xml version="1.0" encoding="utf-8"?>
<sst xmlns="http://schemas.openxmlformats.org/spreadsheetml/2006/main" count="6608" uniqueCount="599">
  <si>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</si>
  <si>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</si>
  <si>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</si>
  <si>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</si>
  <si>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</si>
  <si>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</si>
  <si>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</si>
  <si>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</si>
  <si>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</si>
  <si>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</si>
  <si>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</si>
  <si>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</si>
  <si>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</si>
  <si>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</si>
  <si>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</si>
  <si>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</si>
  <si>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</si>
  <si>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</si>
  <si>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</si>
  <si>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</si>
  <si>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</si>
  <si>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</si>
  <si>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</si>
  <si>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</si>
  <si>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</si>
  <si>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</si>
  <si>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</si>
  <si>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</si>
  <si>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</si>
  <si>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</si>
  <si>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</si>
  <si>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</si>
  <si>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</si>
  <si>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</si>
  <si>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</si>
  <si>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</si>
  <si>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</si>
  <si>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</si>
  <si>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</si>
  <si>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</si>
  <si>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</si>
  <si>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</si>
  <si>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</si>
  <si>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</si>
  <si>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</si>
  <si>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</si>
  <si>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</si>
  <si>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</si>
  <si>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</si>
  <si>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</si>
  <si>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</si>
  <si>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</si>
  <si>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</si>
  <si>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</si>
  <si>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</si>
  <si>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</si>
  <si>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</si>
  <si>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</si>
  <si>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</si>
  <si>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</si>
  <si>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</si>
  <si>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</si>
  <si>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</si>
  <si>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</si>
  <si>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</si>
  <si>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</si>
  <si>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</si>
  <si>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</si>
  <si>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</si>
  <si>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</si>
  <si>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</si>
  <si>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</si>
  <si>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</si>
  <si>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</si>
  <si>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</si>
  <si>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</si>
  <si>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</si>
  <si>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</si>
  <si>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</si>
  <si>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</si>
  <si>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</si>
  <si>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</si>
  <si>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</si>
  <si>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</si>
  <si>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</si>
  <si>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</si>
  <si>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</si>
  <si>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</si>
  <si>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</si>
  <si>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</si>
  <si>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</si>
  <si>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</si>
  <si>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</si>
  <si>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</si>
  <si>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</si>
  <si>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</si>
  <si>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</si>
  <si>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</si>
  <si>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</si>
  <si>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</si>
  <si>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</si>
  <si>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</si>
  <si>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</si>
  <si>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</si>
  <si>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</si>
  <si>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</si>
  <si>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</si>
  <si>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</si>
  <si>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</si>
  <si>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</si>
  <si>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</si>
  <si>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</si>
  <si>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</si>
  <si>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</si>
  <si>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</si>
  <si>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</si>
  <si>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</si>
  <si>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</si>
  <si>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</si>
  <si>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</si>
  <si>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</si>
  <si>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</si>
  <si>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</si>
  <si>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</si>
  <si>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</si>
  <si>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</si>
  <si>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</si>
  <si>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</si>
  <si>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</si>
  <si>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</si>
  <si>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</si>
  <si>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</si>
  <si>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</si>
  <si>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</si>
  <si>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</si>
  <si>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</si>
  <si>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</si>
  <si>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</si>
  <si>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</si>
  <si>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</si>
  <si>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</si>
  <si>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</si>
  <si>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</si>
  <si>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</si>
  <si>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</si>
  <si>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</si>
  <si>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</si>
  <si>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</si>
  <si>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</si>
  <si>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</si>
  <si>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</si>
  <si>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</si>
  <si>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</si>
  <si>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</si>
  <si>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</si>
  <si>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</si>
  <si>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</si>
  <si>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</si>
  <si>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</si>
  <si>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</si>
  <si>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</si>
  <si>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</si>
  <si>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</si>
  <si>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</si>
  <si>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</si>
  <si>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</si>
  <si>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</si>
  <si>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</si>
  <si>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</si>
  <si>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</si>
  <si>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</si>
  <si>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</si>
  <si>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</si>
  <si>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</si>
  <si>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</si>
  <si>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</si>
  <si>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</si>
  <si>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</si>
  <si>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</si>
  <si>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</si>
  <si>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</si>
  <si>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</si>
  <si>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</si>
  <si>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</si>
  <si>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</si>
  <si>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</si>
  <si>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</si>
  <si>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</si>
  <si>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</si>
  <si>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</si>
  <si>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</si>
  <si>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</si>
  <si>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</si>
  <si>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</si>
  <si>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</si>
  <si>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</si>
  <si>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</si>
  <si>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</si>
  <si>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</si>
  <si>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</si>
  <si>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</si>
  <si>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</si>
  <si>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</si>
  <si>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</si>
  <si>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</si>
  <si>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</si>
  <si>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</si>
  <si>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</si>
  <si>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</si>
  <si>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</si>
  <si>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</si>
  <si>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</si>
  <si>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</si>
  <si>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</si>
  <si>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</si>
  <si>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</si>
  <si>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</si>
  <si>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</si>
  <si>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</si>
  <si>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</si>
  <si>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</si>
  <si>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</si>
  <si>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</si>
  <si>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</si>
  <si>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</si>
  <si>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</si>
  <si>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</si>
  <si>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</si>
  <si>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</si>
  <si>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</si>
  <si>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</si>
  <si>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</si>
  <si>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</si>
  <si>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</si>
  <si>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</si>
  <si>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</si>
  <si>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</si>
  <si>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</si>
  <si>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</si>
  <si>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</si>
  <si>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</si>
  <si>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</si>
  <si>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</si>
  <si>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</si>
  <si>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</si>
  <si>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</si>
  <si>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</si>
  <si>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</si>
  <si>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</si>
  <si>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</si>
  <si>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</si>
  <si>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</si>
  <si>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</si>
  <si>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</si>
  <si>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</si>
  <si>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</si>
  <si>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</si>
  <si>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</si>
  <si>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</si>
  <si>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</si>
  <si>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</si>
  <si>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</si>
  <si>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</si>
  <si>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</si>
  <si>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</si>
  <si>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</si>
  <si>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</si>
  <si>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</si>
  <si>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</si>
  <si>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</si>
  <si>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</si>
  <si>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</si>
  <si>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</si>
  <si>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</si>
  <si>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</si>
  <si>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</si>
  <si>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</si>
  <si>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</si>
  <si>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</si>
  <si>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</si>
  <si>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</si>
  <si>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</si>
  <si>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</si>
  <si>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</si>
  <si>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</si>
  <si>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</si>
  <si>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</si>
  <si>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</si>
  <si>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</si>
  <si>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</si>
  <si>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</si>
  <si>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</si>
  <si>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</si>
  <si>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</si>
  <si>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</si>
  <si>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</si>
  <si>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</si>
  <si>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</si>
  <si>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</si>
  <si>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</si>
  <si>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</si>
  <si>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</si>
  <si>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</si>
  <si>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</si>
  <si>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</si>
  <si>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</si>
  <si>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</si>
  <si>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</si>
  <si>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</si>
  <si>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</si>
  <si>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</si>
  <si>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</si>
  <si>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</si>
  <si>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</si>
  <si>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</si>
  <si>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</si>
  <si>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</si>
  <si>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</si>
  <si>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</si>
  <si>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</si>
  <si>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</si>
  <si>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</si>
  <si>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</si>
  <si>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</si>
  <si>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</si>
  <si>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</si>
  <si>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</si>
  <si>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</si>
  <si>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</si>
  <si>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</si>
  <si>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</si>
  <si>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</si>
  <si>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</si>
  <si>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</si>
  <si>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</si>
  <si>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</si>
  <si>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</si>
  <si>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</si>
  <si>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</si>
  <si>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</si>
  <si>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</si>
  <si>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</si>
  <si>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</si>
  <si>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</si>
  <si>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</si>
  <si>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</si>
  <si>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</si>
  <si>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</si>
  <si>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</si>
  <si>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</si>
  <si>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</si>
  <si>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</si>
  <si>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</si>
  <si>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</si>
  <si>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</si>
  <si>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</si>
  <si>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</si>
  <si>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</si>
  <si>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</si>
  <si>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</si>
  <si>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</si>
  <si>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</si>
  <si>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</si>
  <si>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</si>
  <si>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</si>
  <si>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</si>
  <si>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</si>
  <si>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</si>
  <si>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</si>
  <si>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</si>
  <si>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</si>
  <si>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</si>
  <si>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</si>
  <si>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</si>
  <si>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</si>
  <si>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</si>
  <si>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</si>
  <si>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</si>
  <si>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</si>
  <si>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</si>
  <si>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</si>
  <si>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</si>
  <si>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</si>
  <si>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</si>
  <si>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</si>
  <si>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</si>
  <si>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</si>
  <si>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</si>
  <si>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</si>
  <si>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</si>
  <si>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</si>
  <si>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</si>
  <si>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</si>
  <si>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</si>
  <si>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</si>
  <si>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</si>
  <si>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</si>
  <si>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</si>
  <si>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</si>
  <si>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</si>
  <si>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</si>
  <si>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</si>
  <si>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</si>
  <si>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</si>
  <si>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</si>
  <si>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</si>
  <si>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</si>
  <si>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</si>
  <si>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</si>
  <si>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</si>
  <si>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</si>
  <si>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</si>
  <si>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</si>
  <si>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</si>
  <si>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</si>
  <si>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</si>
  <si>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</si>
  <si>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</si>
  <si>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</si>
  <si>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</si>
  <si>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</si>
  <si>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</si>
  <si>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</si>
  <si>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</si>
  <si>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</si>
  <si>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</si>
  <si>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</si>
  <si>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</si>
  <si>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</si>
  <si>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</si>
  <si>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</si>
  <si>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</si>
  <si>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</si>
  <si>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</si>
  <si>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</si>
  <si>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</si>
  <si>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</si>
  <si>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</si>
  <si>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</si>
  <si>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</si>
  <si>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</si>
  <si>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</si>
  <si>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</si>
  <si>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</si>
  <si>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</si>
  <si>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</si>
  <si>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</si>
  <si>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</si>
  <si>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</si>
  <si>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</si>
  <si>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</si>
  <si>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</si>
  <si>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</si>
  <si>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</si>
  <si>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</si>
  <si>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</si>
  <si>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</si>
  <si>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</si>
  <si>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</si>
  <si>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</si>
  <si>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</si>
  <si>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</si>
  <si>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</si>
  <si>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</si>
  <si>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</si>
  <si>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</si>
  <si>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</si>
  <si>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</si>
  <si>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</si>
  <si>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</si>
  <si>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</si>
  <si>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</si>
  <si>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</si>
  <si>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</si>
  <si>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</si>
  <si>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</si>
  <si>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</si>
  <si>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</si>
  <si>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</si>
  <si>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</si>
  <si>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</si>
  <si>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</si>
  <si>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</si>
  <si>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</si>
  <si>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</si>
  <si>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</si>
  <si>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</si>
  <si>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</si>
  <si>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</si>
  <si>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</si>
  <si>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</si>
  <si>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</si>
  <si>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</si>
  <si>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</si>
  <si>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</si>
  <si>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</si>
  <si>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</si>
  <si>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</si>
  <si>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</si>
  <si>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</si>
  <si>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</si>
  <si>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</si>
  <si>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</si>
  <si>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</si>
  <si>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</si>
  <si>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</si>
  <si>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</si>
  <si>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</si>
  <si>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</si>
  <si>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</si>
  <si>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</si>
  <si>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</si>
  <si>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</si>
  <si>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</si>
  <si>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</si>
  <si>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</si>
  <si>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</si>
  <si>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</si>
  <si>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</si>
  <si>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</si>
  <si>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</si>
  <si>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</si>
  <si>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</si>
  <si>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</si>
  <si>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</si>
  <si>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</si>
  <si>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</si>
  <si>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</si>
  <si>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</si>
  <si>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</si>
  <si>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</si>
  <si>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</si>
  <si>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</si>
  <si>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</si>
  <si>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</si>
  <si>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</si>
  <si>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</si>
  <si>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</si>
  <si>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</si>
  <si>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</si>
  <si>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</si>
  <si>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</si>
  <si>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</si>
  <si>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</si>
  <si>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</si>
  <si>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</si>
  <si>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</si>
  <si>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</si>
  <si>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</si>
  <si>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</si>
  <si>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</si>
  <si>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</si>
  <si>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</si>
  <si>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</si>
  <si>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</si>
  <si>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</si>
  <si>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</si>
  <si>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</si>
  <si>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</si>
  <si>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</si>
  <si>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</si>
  <si>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</si>
  <si>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</si>
  <si>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</si>
  <si>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</si>
  <si>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</si>
  <si>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</si>
  <si>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</si>
  <si>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</si>
  <si>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</si>
  <si>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</si>
  <si>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</si>
  <si>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</si>
  <si>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</si>
  <si>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</si>
  <si>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</si>
  <si>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</si>
  <si>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</si>
  <si>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</si>
  <si>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</si>
  <si>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</si>
  <si>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</si>
  <si>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Processo : 00001 - CELETISTA/ESTAGIARIO     Período : 202501     Pagamento : 01     Roteiro : FOL</t>
  </si>
  <si>
    <t>DEMITIDO</t>
  </si>
  <si>
    <t>OP.DE PROD. IND.</t>
  </si>
  <si>
    <t>-</t>
  </si>
  <si>
    <t xml:space="preserve">  /  /  </t>
  </si>
  <si>
    <t>CASSIA ELIANAI CABRAL DE MELO</t>
  </si>
  <si>
    <t>Bruto</t>
  </si>
  <si>
    <t>Grat</t>
  </si>
  <si>
    <t>grat</t>
  </si>
  <si>
    <t>sal + inc</t>
  </si>
  <si>
    <t>12.03.25</t>
  </si>
  <si>
    <t>Processo : 00001 - CELETISTA/ESTAGIARIO     Período : 202502     Pagamento : 01     Roteiro : FOL</t>
  </si>
  <si>
    <t>12.03.2025</t>
  </si>
  <si>
    <t>FÉRIAS FEVEREIRO/2025</t>
  </si>
  <si>
    <t>Processo : 00001 - CELETISTA/ESTAGIARIO     Período : 202502     Pagamento : 01     Roteiro : ADI</t>
  </si>
  <si>
    <t>13.03.2025</t>
  </si>
  <si>
    <t>RESUMO DA FOLHA DE FEVEREIRO/2025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</si>
</sst>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100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</font>
    <font>
      <sz val="11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50786">
    <xf numFmtId="0" fontId="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" applyNumberFormat="0" applyFill="0" applyAlignment="0" applyProtection="0"/>
    <xf numFmtId="0" fontId="65" fillId="0" borderId="2" applyNumberFormat="0" applyFill="0" applyAlignment="0" applyProtection="0"/>
    <xf numFmtId="0" fontId="66" fillId="0" borderId="3" applyNumberFormat="0" applyFill="0" applyAlignment="0" applyProtection="0"/>
    <xf numFmtId="0" fontId="66" fillId="0" borderId="0" applyNumberFormat="0" applyFill="0" applyBorder="0" applyAlignment="0" applyProtection="0"/>
    <xf numFmtId="0" fontId="67" fillId="2" borderId="0" applyNumberFormat="0" applyBorder="0" applyAlignment="0" applyProtection="0"/>
    <xf numFmtId="0" fontId="68" fillId="3" borderId="0" applyNumberFormat="0" applyBorder="0" applyAlignment="0" applyProtection="0"/>
    <xf numFmtId="0" fontId="69" fillId="4" borderId="0" applyNumberFormat="0" applyBorder="0" applyAlignment="0" applyProtection="0"/>
    <xf numFmtId="0" fontId="70" fillId="5" borderId="4" applyNumberFormat="0" applyAlignment="0" applyProtection="0"/>
    <xf numFmtId="0" fontId="71" fillId="6" borderId="5" applyNumberFormat="0" applyAlignment="0" applyProtection="0"/>
    <xf numFmtId="0" fontId="72" fillId="6" borderId="4" applyNumberFormat="0" applyAlignment="0" applyProtection="0"/>
    <xf numFmtId="0" fontId="73" fillId="0" borderId="6" applyNumberFormat="0" applyFill="0" applyAlignment="0" applyProtection="0"/>
    <xf numFmtId="0" fontId="74" fillId="7" borderId="7" applyNumberFormat="0" applyAlignment="0" applyProtection="0"/>
    <xf numFmtId="0" fontId="75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76" fillId="0" borderId="0" applyNumberFormat="0" applyFill="0" applyBorder="0" applyAlignment="0" applyProtection="0"/>
    <xf numFmtId="0" fontId="77" fillId="0" borderId="9" applyNumberFormat="0" applyFill="0" applyAlignment="0" applyProtection="0"/>
    <xf numFmtId="0" fontId="78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78" fillId="12" borderId="0" applyNumberFormat="0" applyBorder="0" applyAlignment="0" applyProtection="0"/>
    <xf numFmtId="0" fontId="78" fillId="13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78" fillId="16" borderId="0" applyNumberFormat="0" applyBorder="0" applyAlignment="0" applyProtection="0"/>
    <xf numFmtId="0" fontId="78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78" fillId="20" borderId="0" applyNumberFormat="0" applyBorder="0" applyAlignment="0" applyProtection="0"/>
    <xf numFmtId="0" fontId="78" fillId="21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78" fillId="24" borderId="0" applyNumberFormat="0" applyBorder="0" applyAlignment="0" applyProtection="0"/>
    <xf numFmtId="0" fontId="78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78" fillId="28" borderId="0" applyNumberFormat="0" applyBorder="0" applyAlignment="0" applyProtection="0"/>
    <xf numFmtId="0" fontId="78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78" fillId="32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14" borderId="0" applyNumberFormat="0" applyBorder="0" applyAlignment="0" applyProtection="0"/>
    <xf numFmtId="0" fontId="45" fillId="22" borderId="0" applyNumberFormat="0" applyBorder="0" applyAlignment="0" applyProtection="0"/>
    <xf numFmtId="0" fontId="45" fillId="19" borderId="0" applyNumberFormat="0" applyBorder="0" applyAlignment="0" applyProtection="0"/>
    <xf numFmtId="0" fontId="45" fillId="11" borderId="0" applyNumberFormat="0" applyBorder="0" applyAlignment="0" applyProtection="0"/>
    <xf numFmtId="0" fontId="45" fillId="27" borderId="0" applyNumberFormat="0" applyBorder="0" applyAlignment="0" applyProtection="0"/>
    <xf numFmtId="0" fontId="45" fillId="23" borderId="0" applyNumberFormat="0" applyBorder="0" applyAlignment="0" applyProtection="0"/>
    <xf numFmtId="0" fontId="45" fillId="18" borderId="0" applyNumberFormat="0" applyBorder="0" applyAlignment="0" applyProtection="0"/>
    <xf numFmtId="0" fontId="45" fillId="31" borderId="0" applyNumberFormat="0" applyBorder="0" applyAlignment="0" applyProtection="0"/>
    <xf numFmtId="0" fontId="45" fillId="26" borderId="0" applyNumberFormat="0" applyBorder="0" applyAlignment="0" applyProtection="0"/>
    <xf numFmtId="0" fontId="45" fillId="10" borderId="0" applyNumberFormat="0" applyBorder="0" applyAlignment="0" applyProtection="0"/>
    <xf numFmtId="0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5" fillId="30" borderId="0" applyNumberFormat="0" applyBorder="0" applyAlignment="0" applyProtection="0"/>
    <xf numFmtId="0" fontId="45" fillId="8" borderId="8" applyNumberFormat="0" applyFont="0" applyAlignment="0" applyProtection="0"/>
    <xf numFmtId="0" fontId="45" fillId="15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14" borderId="0" applyNumberFormat="0" applyBorder="0" applyAlignment="0" applyProtection="0"/>
    <xf numFmtId="0" fontId="44" fillId="22" borderId="0" applyNumberFormat="0" applyBorder="0" applyAlignment="0" applyProtection="0"/>
    <xf numFmtId="0" fontId="44" fillId="19" borderId="0" applyNumberFormat="0" applyBorder="0" applyAlignment="0" applyProtection="0"/>
    <xf numFmtId="0" fontId="44" fillId="11" borderId="0" applyNumberFormat="0" applyBorder="0" applyAlignment="0" applyProtection="0"/>
    <xf numFmtId="0" fontId="44" fillId="27" borderId="0" applyNumberFormat="0" applyBorder="0" applyAlignment="0" applyProtection="0"/>
    <xf numFmtId="0" fontId="44" fillId="23" borderId="0" applyNumberFormat="0" applyBorder="0" applyAlignment="0" applyProtection="0"/>
    <xf numFmtId="0" fontId="44" fillId="18" borderId="0" applyNumberFormat="0" applyBorder="0" applyAlignment="0" applyProtection="0"/>
    <xf numFmtId="0" fontId="44" fillId="31" borderId="0" applyNumberFormat="0" applyBorder="0" applyAlignment="0" applyProtection="0"/>
    <xf numFmtId="0" fontId="44" fillId="26" borderId="0" applyNumberFormat="0" applyBorder="0" applyAlignment="0" applyProtection="0"/>
    <xf numFmtId="0" fontId="44" fillId="10" borderId="0" applyNumberFormat="0" applyBorder="0" applyAlignment="0" applyProtection="0"/>
    <xf numFmtId="0" fontId="44" fillId="30" borderId="0" applyNumberFormat="0" applyBorder="0" applyAlignment="0" applyProtection="0"/>
    <xf numFmtId="0" fontId="44" fillId="8" borderId="8" applyNumberFormat="0" applyFont="0" applyAlignment="0" applyProtection="0"/>
    <xf numFmtId="0" fontId="44" fillId="15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14" borderId="0" applyNumberFormat="0" applyBorder="0" applyAlignment="0" applyProtection="0"/>
    <xf numFmtId="0" fontId="43" fillId="22" borderId="0" applyNumberFormat="0" applyBorder="0" applyAlignment="0" applyProtection="0"/>
    <xf numFmtId="0" fontId="43" fillId="19" borderId="0" applyNumberFormat="0" applyBorder="0" applyAlignment="0" applyProtection="0"/>
    <xf numFmtId="0" fontId="43" fillId="11" borderId="0" applyNumberFormat="0" applyBorder="0" applyAlignment="0" applyProtection="0"/>
    <xf numFmtId="0" fontId="43" fillId="27" borderId="0" applyNumberFormat="0" applyBorder="0" applyAlignment="0" applyProtection="0"/>
    <xf numFmtId="0" fontId="43" fillId="23" borderId="0" applyNumberFormat="0" applyBorder="0" applyAlignment="0" applyProtection="0"/>
    <xf numFmtId="0" fontId="43" fillId="18" borderId="0" applyNumberFormat="0" applyBorder="0" applyAlignment="0" applyProtection="0"/>
    <xf numFmtId="0" fontId="43" fillId="31" borderId="0" applyNumberFormat="0" applyBorder="0" applyAlignment="0" applyProtection="0"/>
    <xf numFmtId="0" fontId="43" fillId="26" borderId="0" applyNumberFormat="0" applyBorder="0" applyAlignment="0" applyProtection="0"/>
    <xf numFmtId="0" fontId="43" fillId="10" borderId="0" applyNumberFormat="0" applyBorder="0" applyAlignment="0" applyProtection="0"/>
    <xf numFmtId="0" fontId="43" fillId="30" borderId="0" applyNumberFormat="0" applyBorder="0" applyAlignment="0" applyProtection="0"/>
    <xf numFmtId="0" fontId="43" fillId="8" borderId="8" applyNumberFormat="0" applyFont="0" applyAlignment="0" applyProtection="0"/>
    <xf numFmtId="0" fontId="43" fillId="15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14" borderId="0" applyNumberFormat="0" applyBorder="0" applyAlignment="0" applyProtection="0"/>
    <xf numFmtId="0" fontId="43" fillId="22" borderId="0" applyNumberFormat="0" applyBorder="0" applyAlignment="0" applyProtection="0"/>
    <xf numFmtId="0" fontId="43" fillId="19" borderId="0" applyNumberFormat="0" applyBorder="0" applyAlignment="0" applyProtection="0"/>
    <xf numFmtId="0" fontId="43" fillId="11" borderId="0" applyNumberFormat="0" applyBorder="0" applyAlignment="0" applyProtection="0"/>
    <xf numFmtId="0" fontId="43" fillId="27" borderId="0" applyNumberFormat="0" applyBorder="0" applyAlignment="0" applyProtection="0"/>
    <xf numFmtId="0" fontId="43" fillId="23" borderId="0" applyNumberFormat="0" applyBorder="0" applyAlignment="0" applyProtection="0"/>
    <xf numFmtId="0" fontId="43" fillId="18" borderId="0" applyNumberFormat="0" applyBorder="0" applyAlignment="0" applyProtection="0"/>
    <xf numFmtId="0" fontId="43" fillId="31" borderId="0" applyNumberFormat="0" applyBorder="0" applyAlignment="0" applyProtection="0"/>
    <xf numFmtId="0" fontId="43" fillId="26" borderId="0" applyNumberFormat="0" applyBorder="0" applyAlignment="0" applyProtection="0"/>
    <xf numFmtId="0" fontId="43" fillId="10" borderId="0" applyNumberFormat="0" applyBorder="0" applyAlignment="0" applyProtection="0"/>
    <xf numFmtId="0" fontId="43" fillId="30" borderId="0" applyNumberFormat="0" applyBorder="0" applyAlignment="0" applyProtection="0"/>
    <xf numFmtId="0" fontId="43" fillId="8" borderId="8" applyNumberFormat="0" applyFont="0" applyAlignment="0" applyProtection="0"/>
    <xf numFmtId="0" fontId="43" fillId="15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82" fillId="0" borderId="0" applyNumberFormat="0" applyFill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83" fillId="0" borderId="0" applyNumberFormat="0" applyFill="0" applyBorder="0" applyAlignment="0" applyProtection="0"/>
    <xf numFmtId="0" fontId="84" fillId="4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79" fillId="0" borderId="0" applyNumberFormat="0" applyFill="0" applyBorder="0" applyAlignment="0" applyProtection="0"/>
    <xf numFmtId="0" fontId="35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86" fillId="0" borderId="0" applyNumberFormat="0" applyFill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88" fillId="0" borderId="0" applyNumberFormat="0" applyFill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0" borderId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93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94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9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center"/>
    </xf>
    <xf numFmtId="0" fontId="80" fillId="0" borderId="0" xfId="0" applyFont="1"/>
    <xf numFmtId="0" fontId="80" fillId="0" borderId="0" xfId="0" applyFont="1" applyAlignment="1">
      <alignment horizontal="center" vertical="center" wrapText="1"/>
    </xf>
    <xf numFmtId="0" fontId="80" fillId="33" borderId="10" xfId="0" applyFont="1" applyFill="1" applyBorder="1" applyAlignment="1">
      <alignment horizontal="center" vertical="center" wrapText="1"/>
    </xf>
    <xf numFmtId="43" fontId="80" fillId="33" borderId="10" xfId="0" applyNumberFormat="1" applyFont="1" applyFill="1" applyBorder="1" applyAlignment="1">
      <alignment horizontal="center" vertical="center" wrapText="1"/>
    </xf>
    <xf numFmtId="0" fontId="79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79" fillId="0" borderId="0" xfId="0" applyFont="1"/>
    <xf numFmtId="0" fontId="0" fillId="0" borderId="0" xfId="0" applyAlignment="1">
      <alignment horizontal="left"/>
    </xf>
    <xf numFmtId="0" fontId="79" fillId="0" borderId="10" xfId="0" applyFont="1" applyFill="1" applyBorder="1" applyAlignment="1">
      <alignment horizontal="center"/>
    </xf>
    <xf numFmtId="0" fontId="0" fillId="0" borderId="0" xfId="0" applyFill="1"/>
    <xf numFmtId="0" fontId="79" fillId="0" borderId="0" xfId="0" applyFont="1" applyFill="1" applyAlignment="1">
      <alignment horizontal="center"/>
    </xf>
    <xf numFmtId="43" fontId="79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79" fillId="0" borderId="10" xfId="0" applyFont="1" applyBorder="1" applyAlignment="1">
      <alignment horizontal="center"/>
    </xf>
    <xf numFmtId="0" fontId="79" fillId="0" borderId="10" xfId="0" applyFont="1" applyBorder="1"/>
    <xf numFmtId="0" fontId="85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87" fillId="0" borderId="10" xfId="50303" applyFont="1" applyBorder="1" applyAlignment="1">
      <alignment horizontal="center"/>
    </xf>
    <xf numFmtId="0" fontId="79" fillId="0" borderId="0" xfId="0" applyFont="1" applyFill="1"/>
    <xf numFmtId="0" fontId="87" fillId="0" borderId="10" xfId="50426" applyFont="1" applyFill="1" applyBorder="1" applyAlignment="1">
      <alignment horizontal="center"/>
    </xf>
    <xf numFmtId="0" fontId="85" fillId="0" borderId="0" xfId="0" applyFont="1" applyFill="1"/>
    <xf numFmtId="0" fontId="90" fillId="0" borderId="0" xfId="0" applyFont="1" applyFill="1" applyBorder="1"/>
    <xf numFmtId="0" fontId="91" fillId="0" borderId="10" xfId="0" applyFont="1" applyFill="1" applyBorder="1" applyAlignment="1">
      <alignment horizontal="center" vertical="center"/>
    </xf>
    <xf numFmtId="0" fontId="22" fillId="0" borderId="0" xfId="50482" applyAlignment="1">
      <alignment horizontal="center"/>
    </xf>
    <xf numFmtId="0" fontId="79" fillId="0" borderId="0" xfId="0" applyFont="1" applyFill="1" applyAlignment="1">
      <alignment horizontal="left"/>
    </xf>
    <xf numFmtId="0" fontId="87" fillId="0" borderId="10" xfId="50496" applyFont="1" applyBorder="1" applyAlignment="1">
      <alignment horizontal="center"/>
    </xf>
    <xf numFmtId="0" fontId="79" fillId="0" borderId="10" xfId="12561" applyNumberFormat="1" applyFont="1" applyBorder="1" applyAlignment="1">
      <alignment horizontal="center"/>
    </xf>
    <xf numFmtId="43" fontId="85" fillId="0" borderId="10" xfId="0" applyNumberFormat="1" applyFont="1" applyFill="1" applyBorder="1"/>
    <xf numFmtId="0" fontId="87" fillId="0" borderId="10" xfId="50594" applyFont="1" applyBorder="1" applyAlignment="1">
      <alignment horizontal="center"/>
    </xf>
    <xf numFmtId="0" fontId="79" fillId="0" borderId="10" xfId="50566" applyNumberFormat="1" applyFont="1" applyBorder="1" applyAlignment="1">
      <alignment horizontal="center"/>
    </xf>
    <xf numFmtId="43" fontId="79" fillId="0" borderId="0" xfId="1596" applyNumberFormat="1" applyFont="1" applyFill="1" applyBorder="1" applyAlignment="1">
      <alignment horizontal="center"/>
    </xf>
    <xf numFmtId="43" fontId="79" fillId="0" borderId="0" xfId="12560" applyNumberFormat="1" applyFill="1" applyBorder="1" applyAlignment="1">
      <alignment horizontal="center"/>
    </xf>
    <xf numFmtId="43" fontId="79" fillId="0" borderId="0" xfId="3161" applyNumberFormat="1" applyFont="1" applyFill="1" applyBorder="1" applyAlignment="1">
      <alignment horizontal="center"/>
    </xf>
    <xf numFmtId="43" fontId="79" fillId="0" borderId="0" xfId="1596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79" fillId="0" borderId="0" xfId="1596" applyNumberFormat="1" applyFill="1" applyBorder="1" applyAlignment="1">
      <alignment horizontal="center"/>
    </xf>
    <xf numFmtId="0" fontId="87" fillId="0" borderId="10" xfId="50689" applyFont="1" applyBorder="1" applyAlignment="1">
      <alignment horizontal="center"/>
    </xf>
    <xf numFmtId="0" fontId="94" fillId="0" borderId="0" xfId="50566" applyAlignment="1">
      <alignment horizontal="center"/>
    </xf>
    <xf numFmtId="0" fontId="94" fillId="0" borderId="0" xfId="50566"/>
    <xf numFmtId="0" fontId="94" fillId="0" borderId="0" xfId="50566" applyBorder="1" applyAlignment="1"/>
    <xf numFmtId="43" fontId="79" fillId="0" borderId="10" xfId="0" applyNumberFormat="1" applyFont="1" applyFill="1" applyBorder="1"/>
    <xf numFmtId="43" fontId="79" fillId="0" borderId="10" xfId="0" applyNumberFormat="1" applyFont="1" applyFill="1" applyBorder="1" applyAlignment="1">
      <alignment horizontal="right"/>
    </xf>
    <xf numFmtId="0" fontId="87" fillId="0" borderId="10" xfId="50717" applyFont="1" applyBorder="1" applyAlignment="1">
      <alignment horizontal="center"/>
    </xf>
    <xf numFmtId="0" fontId="94" fillId="0" borderId="0" xfId="50566" applyBorder="1" applyAlignment="1">
      <alignment horizontal="center"/>
    </xf>
    <xf numFmtId="0" fontId="94" fillId="0" borderId="0" xfId="50566"/>
    <xf numFmtId="0" fontId="94" fillId="0" borderId="0" xfId="50566" applyBorder="1" applyAlignment="1"/>
    <xf numFmtId="0" fontId="81" fillId="0" borderId="0" xfId="12561"/>
    <xf numFmtId="0" fontId="81" fillId="0" borderId="0" xfId="12561" applyFont="1" applyBorder="1" applyAlignment="1">
      <alignment horizontal="left"/>
    </xf>
    <xf numFmtId="0" fontId="81" fillId="0" borderId="0" xfId="12561" applyBorder="1" applyAlignment="1"/>
    <xf numFmtId="0" fontId="81" fillId="0" borderId="0" xfId="12561" applyNumberFormat="1" applyFont="1" applyBorder="1" applyAlignment="1">
      <alignment horizontal="left"/>
    </xf>
    <xf numFmtId="0" fontId="95" fillId="0" borderId="0" xfId="0" applyNumberFormat="1" applyFont="1" applyFill="1"/>
    <xf numFmtId="0" fontId="95" fillId="0" borderId="0" xfId="0" applyNumberFormat="1" applyFont="1"/>
    <xf numFmtId="0" fontId="81" fillId="0" borderId="0" xfId="12561"/>
    <xf numFmtId="0" fontId="81" fillId="0" borderId="0" xfId="12561" applyBorder="1"/>
    <xf numFmtId="0" fontId="81" fillId="0" borderId="0" xfId="12561" applyFont="1" applyBorder="1" applyAlignment="1">
      <alignment horizontal="left"/>
    </xf>
    <xf numFmtId="0" fontId="81" fillId="0" borderId="0" xfId="12561" applyBorder="1" applyAlignment="1"/>
    <xf numFmtId="0" fontId="81" fillId="0" borderId="0" xfId="12561" applyBorder="1" applyAlignment="1">
      <alignment horizontal="center"/>
    </xf>
    <xf numFmtId="0" fontId="81" fillId="0" borderId="0" xfId="12561" applyNumberFormat="1" applyFont="1" applyBorder="1" applyAlignment="1">
      <alignment horizontal="center"/>
    </xf>
    <xf numFmtId="14" fontId="91" fillId="0" borderId="10" xfId="0" applyNumberFormat="1" applyFont="1" applyFill="1" applyBorder="1" applyAlignment="1">
      <alignment horizontal="center" vertical="center"/>
    </xf>
    <xf numFmtId="0" fontId="97" fillId="0" borderId="10" xfId="42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4" fontId="0" fillId="0" borderId="0" xfId="0" applyNumberFormat="1" applyFill="1" applyAlignment="1">
      <alignment horizontal="center"/>
    </xf>
    <xf numFmtId="0" fontId="77" fillId="0" borderId="0" xfId="0" applyFont="1" applyFill="1" applyAlignment="1">
      <alignment horizontal="center"/>
    </xf>
    <xf numFmtId="14" fontId="0" fillId="0" borderId="0" xfId="0" applyNumberFormat="1" applyFill="1"/>
    <xf numFmtId="0" fontId="97" fillId="0" borderId="10" xfId="42" applyFont="1" applyFill="1" applyBorder="1" applyAlignment="1">
      <alignment horizontal="left"/>
    </xf>
    <xf numFmtId="0" fontId="95" fillId="0" borderId="0" xfId="0" applyNumberFormat="1" applyFont="1" applyAlignment="1">
      <alignment horizontal="center"/>
    </xf>
    <xf numFmtId="0" fontId="96" fillId="0" borderId="0" xfId="50759" applyBorder="1"/>
    <xf numFmtId="43" fontId="96" fillId="0" borderId="0" xfId="50759" applyNumberFormat="1" applyBorder="1"/>
    <xf numFmtId="0" fontId="96" fillId="0" borderId="0" xfId="50759" applyNumberFormat="1" applyFont="1" applyBorder="1" applyAlignment="1">
      <alignment horizontal="left"/>
    </xf>
    <xf numFmtId="0" fontId="96" fillId="0" borderId="0" xfId="50759" applyFont="1" applyBorder="1" applyAlignment="1">
      <alignment horizontal="left"/>
    </xf>
    <xf numFmtId="0" fontId="96" fillId="0" borderId="0" xfId="50759" applyBorder="1" applyAlignment="1"/>
    <xf numFmtId="0" fontId="0" fillId="0" borderId="0" xfId="0" applyBorder="1"/>
    <xf numFmtId="43" fontId="0" fillId="0" borderId="0" xfId="0" applyNumberFormat="1" applyBorder="1"/>
    <xf numFmtId="0" fontId="1" fillId="0" borderId="0" xfId="176" applyFont="1"/>
    <xf numFmtId="14" fontId="1" fillId="0" borderId="0" xfId="176" applyNumberFormat="1" applyFont="1"/>
    <xf numFmtId="0" fontId="1" fillId="0" borderId="0" xfId="176" applyFont="1" applyFill="1"/>
    <xf numFmtId="0" fontId="1" fillId="34" borderId="0" xfId="176" applyFont="1" applyFill="1"/>
    <xf numFmtId="14" fontId="1" fillId="34" borderId="0" xfId="176" applyNumberFormat="1" applyFont="1" applyFill="1"/>
    <xf numFmtId="0" fontId="95" fillId="34" borderId="0" xfId="0" applyNumberFormat="1" applyFont="1" applyFill="1"/>
    <xf numFmtId="0" fontId="95" fillId="34" borderId="0" xfId="0" applyNumberFormat="1" applyFont="1" applyFill="1" applyAlignment="1">
      <alignment horizontal="center"/>
    </xf>
    <xf numFmtId="2" fontId="96" fillId="0" borderId="0" xfId="50759" applyNumberFormat="1" applyBorder="1" applyAlignment="1">
      <alignment horizontal="right"/>
    </xf>
    <xf numFmtId="2" fontId="96" fillId="0" borderId="0" xfId="50759" applyNumberFormat="1" applyFont="1" applyBorder="1" applyAlignment="1">
      <alignment horizontal="right"/>
    </xf>
    <xf numFmtId="2" fontId="96" fillId="0" borderId="0" xfId="50759" applyNumberFormat="1" applyBorder="1" applyAlignment="1"/>
    <xf numFmtId="0" fontId="98" fillId="0" borderId="10" xfId="0" applyFont="1" applyFill="1" applyBorder="1" applyAlignment="1">
      <alignment horizontal="center" vertical="center"/>
    </xf>
    <xf numFmtId="164" fontId="97" fillId="0" borderId="10" xfId="42" applyNumberFormat="1" applyFont="1" applyFill="1" applyBorder="1" applyAlignment="1">
      <alignment horizontal="center"/>
    </xf>
    <xf numFmtId="0" fontId="98" fillId="0" borderId="10" xfId="0" applyNumberFormat="1" applyFont="1" applyFill="1" applyBorder="1" applyAlignment="1">
      <alignment horizontal="center"/>
    </xf>
    <xf numFmtId="164" fontId="97" fillId="0" borderId="11" xfId="42" applyNumberFormat="1" applyFont="1" applyFill="1" applyBorder="1" applyAlignment="1">
      <alignment horizontal="center"/>
    </xf>
    <xf numFmtId="0" fontId="99" fillId="0" borderId="10" xfId="42" applyNumberFormat="1" applyFont="1" applyFill="1" applyBorder="1" applyAlignment="1">
      <alignment horizontal="center"/>
    </xf>
    <xf numFmtId="0" fontId="1" fillId="0" borderId="10" xfId="82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96" fillId="0" borderId="0" xfId="50759"/>
    <xf numFmtId="2" fontId="96" fillId="0" borderId="0" xfId="50759" applyNumberFormat="1" applyAlignment="1">
      <alignment horizontal="right"/>
    </xf>
    <xf numFmtId="0" fontId="96" fillId="0" borderId="20" xfId="50759" applyBorder="1" applyAlignment="1"/>
    <xf numFmtId="0" fontId="96" fillId="0" borderId="0" xfId="50759" applyBorder="1"/>
    <xf numFmtId="0" fontId="96" fillId="0" borderId="0" xfId="50759" applyNumberFormat="1" applyFont="1" applyBorder="1" applyAlignment="1">
      <alignment horizontal="left"/>
    </xf>
    <xf numFmtId="0" fontId="96" fillId="0" borderId="0" xfId="50759" applyFont="1" applyBorder="1" applyAlignment="1">
      <alignment horizontal="left"/>
    </xf>
    <xf numFmtId="2" fontId="96" fillId="0" borderId="0" xfId="50759" applyNumberFormat="1" applyFont="1" applyBorder="1" applyAlignment="1">
      <alignment horizontal="right"/>
    </xf>
    <xf numFmtId="2" fontId="96" fillId="0" borderId="20" xfId="50759" applyNumberFormat="1" applyBorder="1" applyAlignment="1"/>
    <xf numFmtId="0" fontId="92" fillId="0" borderId="0" xfId="0" applyFont="1" applyFill="1" applyBorder="1" applyAlignment="1"/>
    <xf numFmtId="0" fontId="92" fillId="0" borderId="20" xfId="0" applyFont="1" applyFill="1" applyBorder="1" applyAlignment="1"/>
    <xf numFmtId="0" fontId="96" fillId="0" borderId="0" xfId="50759" applyNumberFormat="1" applyFont="1" applyFill="1" applyBorder="1" applyAlignment="1">
      <alignment horizontal="center"/>
    </xf>
    <xf numFmtId="0" fontId="96" fillId="0" borderId="0" xfId="50759" applyNumberFormat="1" applyFont="1" applyFill="1" applyBorder="1" applyAlignment="1">
      <alignment horizontal="left"/>
    </xf>
    <xf numFmtId="0" fontId="96" fillId="0" borderId="0" xfId="50759" applyFont="1" applyFill="1" applyBorder="1" applyAlignment="1">
      <alignment horizontal="left"/>
    </xf>
    <xf numFmtId="2" fontId="96" fillId="0" borderId="0" xfId="50759" applyNumberFormat="1" applyFont="1" applyFill="1" applyBorder="1" applyAlignment="1">
      <alignment horizontal="right"/>
    </xf>
    <xf numFmtId="43" fontId="94" fillId="0" borderId="0" xfId="50566" applyNumberFormat="1" applyFont="1" applyFill="1" applyBorder="1" applyAlignment="1">
      <alignment horizontal="right"/>
    </xf>
    <xf numFmtId="43" fontId="96" fillId="0" borderId="0" xfId="50759" applyNumberFormat="1" applyFont="1" applyFill="1" applyBorder="1" applyAlignment="1">
      <alignment horizontal="right"/>
    </xf>
    <xf numFmtId="0" fontId="79" fillId="0" borderId="0" xfId="0" applyFont="1" applyBorder="1"/>
    <xf numFmtId="0" fontId="96" fillId="0" borderId="0" xfId="50759" applyFill="1" applyBorder="1" applyAlignment="1">
      <alignment horizontal="left"/>
    </xf>
    <xf numFmtId="0" fontId="96" fillId="0" borderId="0" xfId="50759" applyFill="1" applyBorder="1" applyAlignment="1">
      <alignment horizontal="center"/>
    </xf>
    <xf numFmtId="0" fontId="96" fillId="0" borderId="0" xfId="50759" applyFill="1" applyBorder="1"/>
    <xf numFmtId="43" fontId="81" fillId="0" borderId="0" xfId="12561" applyNumberFormat="1" applyFill="1" applyBorder="1"/>
    <xf numFmtId="43" fontId="94" fillId="0" borderId="0" xfId="50566" applyNumberFormat="1" applyFill="1" applyBorder="1"/>
    <xf numFmtId="43" fontId="81" fillId="0" borderId="0" xfId="50759" applyNumberFormat="1" applyFont="1" applyFill="1" applyBorder="1"/>
    <xf numFmtId="43" fontId="96" fillId="0" borderId="0" xfId="50759" applyNumberFormat="1" applyFill="1" applyBorder="1"/>
    <xf numFmtId="0" fontId="81" fillId="0" borderId="0" xfId="12561" applyNumberFormat="1" applyFont="1" applyFill="1" applyBorder="1" applyAlignment="1">
      <alignment horizontal="center"/>
    </xf>
    <xf numFmtId="43" fontId="81" fillId="0" borderId="0" xfId="50566" applyNumberFormat="1" applyFont="1" applyFill="1" applyBorder="1" applyAlignment="1">
      <alignment horizontal="right"/>
    </xf>
    <xf numFmtId="0" fontId="96" fillId="0" borderId="0" xfId="50759" applyFill="1" applyBorder="1" applyAlignment="1"/>
    <xf numFmtId="0" fontId="85" fillId="0" borderId="10" xfId="0" applyFont="1" applyBorder="1" applyAlignment="1">
      <alignment horizontal="center"/>
    </xf>
    <xf numFmtId="0" fontId="89" fillId="0" borderId="13" xfId="0" applyFont="1" applyBorder="1" applyAlignment="1">
      <alignment horizontal="center" vertical="center"/>
    </xf>
    <xf numFmtId="0" fontId="89" fillId="0" borderId="14" xfId="0" applyFont="1" applyBorder="1" applyAlignment="1">
      <alignment horizontal="center" vertical="center"/>
    </xf>
    <xf numFmtId="0" fontId="89" fillId="0" borderId="15" xfId="0" applyFont="1" applyBorder="1" applyAlignment="1">
      <alignment horizontal="center" vertical="center"/>
    </xf>
    <xf numFmtId="0" fontId="89" fillId="0" borderId="16" xfId="0" applyFont="1" applyBorder="1" applyAlignment="1">
      <alignment horizontal="center" vertical="center"/>
    </xf>
    <xf numFmtId="0" fontId="89" fillId="0" borderId="0" xfId="0" applyFont="1" applyBorder="1" applyAlignment="1">
      <alignment horizontal="center" vertical="center"/>
    </xf>
    <xf numFmtId="0" fontId="89" fillId="0" borderId="17" xfId="0" applyFont="1" applyBorder="1" applyAlignment="1">
      <alignment horizontal="center" vertical="center"/>
    </xf>
    <xf numFmtId="0" fontId="89" fillId="0" borderId="18" xfId="0" applyFont="1" applyBorder="1" applyAlignment="1">
      <alignment horizontal="center" vertical="center"/>
    </xf>
    <xf numFmtId="0" fontId="89" fillId="0" borderId="12" xfId="0" applyFont="1" applyBorder="1" applyAlignment="1">
      <alignment horizontal="center" vertical="center"/>
    </xf>
    <xf numFmtId="0" fontId="89" fillId="0" borderId="19" xfId="0" applyFont="1" applyBorder="1" applyAlignment="1">
      <alignment horizontal="center" vertical="center"/>
    </xf>
    <xf numFmtId="0" fontId="96" fillId="0" borderId="0" xfId="50759" applyBorder="1"/>
    <xf numFmtId="43" fontId="1" fillId="0" borderId="0" xfId="176" applyNumberFormat="1" applyFont="1"/>
    <xf numFmtId="43" fontId="1" fillId="34" borderId="0" xfId="176" applyNumberFormat="1" applyFont="1" applyFill="1"/>
    <xf numFmtId="43" fontId="0" fillId="0" borderId="0" xfId="0" applyNumberFormat="1"/>
    <xf numFmtId="43" fontId="0" fillId="0" borderId="0" xfId="0" applyNumberFormat="1" applyAlignment="1">
      <alignment horizontal="center"/>
    </xf>
  </cellXfs>
  <cellStyles count="50786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62" xfId="50691"/>
    <cellStyle name="20% - Ênfase1 63" xfId="50705"/>
    <cellStyle name="20% - Ênfase1 64" xfId="50719"/>
    <cellStyle name="20% - Ênfase1 65" xfId="50733"/>
    <cellStyle name="20% - Ênfase1 66" xfId="50746"/>
    <cellStyle name="20% - Ênfase1 67" xfId="50761"/>
    <cellStyle name="20% - Ênfase1 68" xfId="50774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62" xfId="50693"/>
    <cellStyle name="20% - Ênfase2 63" xfId="50707"/>
    <cellStyle name="20% - Ênfase2 64" xfId="50721"/>
    <cellStyle name="20% - Ênfase2 65" xfId="50735"/>
    <cellStyle name="20% - Ênfase2 66" xfId="50748"/>
    <cellStyle name="20% - Ênfase2 67" xfId="50763"/>
    <cellStyle name="20% - Ênfase2 68" xfId="50776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62" xfId="50695"/>
    <cellStyle name="20% - Ênfase3 63" xfId="50709"/>
    <cellStyle name="20% - Ênfase3 64" xfId="50723"/>
    <cellStyle name="20% - Ênfase3 65" xfId="50737"/>
    <cellStyle name="20% - Ênfase3 66" xfId="50750"/>
    <cellStyle name="20% - Ênfase3 67" xfId="50765"/>
    <cellStyle name="20% - Ênfase3 68" xfId="50778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62" xfId="50697"/>
    <cellStyle name="20% - Ênfase4 63" xfId="50711"/>
    <cellStyle name="20% - Ênfase4 64" xfId="50725"/>
    <cellStyle name="20% - Ênfase4 65" xfId="50739"/>
    <cellStyle name="20% - Ênfase4 66" xfId="50752"/>
    <cellStyle name="20% - Ênfase4 67" xfId="50767"/>
    <cellStyle name="20% - Ênfase4 68" xfId="50780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62" xfId="50699"/>
    <cellStyle name="20% - Ênfase5 63" xfId="50713"/>
    <cellStyle name="20% - Ênfase5 64" xfId="50727"/>
    <cellStyle name="20% - Ênfase5 65" xfId="50741"/>
    <cellStyle name="20% - Ênfase5 66" xfId="50754"/>
    <cellStyle name="20% - Ênfase5 67" xfId="50769"/>
    <cellStyle name="20% - Ênfase5 68" xfId="50782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62" xfId="50701"/>
    <cellStyle name="20% - Ênfase6 63" xfId="50715"/>
    <cellStyle name="20% - Ênfase6 64" xfId="50729"/>
    <cellStyle name="20% - Ênfase6 65" xfId="50743"/>
    <cellStyle name="20% - Ênfase6 66" xfId="50756"/>
    <cellStyle name="20% - Ênfase6 67" xfId="50771"/>
    <cellStyle name="20% - Ênfase6 68" xfId="50784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62" xfId="50692"/>
    <cellStyle name="40% - Ênfase1 63" xfId="50706"/>
    <cellStyle name="40% - Ênfase1 64" xfId="50720"/>
    <cellStyle name="40% - Ênfase1 65" xfId="50734"/>
    <cellStyle name="40% - Ênfase1 66" xfId="50747"/>
    <cellStyle name="40% - Ênfase1 67" xfId="50762"/>
    <cellStyle name="40% - Ênfase1 68" xfId="50775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62" xfId="50694"/>
    <cellStyle name="40% - Ênfase2 63" xfId="50708"/>
    <cellStyle name="40% - Ênfase2 64" xfId="50722"/>
    <cellStyle name="40% - Ênfase2 65" xfId="50736"/>
    <cellStyle name="40% - Ênfase2 66" xfId="50749"/>
    <cellStyle name="40% - Ênfase2 67" xfId="50764"/>
    <cellStyle name="40% - Ênfase2 68" xfId="50777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62" xfId="50696"/>
    <cellStyle name="40% - Ênfase3 63" xfId="50710"/>
    <cellStyle name="40% - Ênfase3 64" xfId="50724"/>
    <cellStyle name="40% - Ênfase3 65" xfId="50738"/>
    <cellStyle name="40% - Ênfase3 66" xfId="50751"/>
    <cellStyle name="40% - Ênfase3 67" xfId="50766"/>
    <cellStyle name="40% - Ênfase3 68" xfId="50779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62" xfId="50698"/>
    <cellStyle name="40% - Ênfase4 63" xfId="50712"/>
    <cellStyle name="40% - Ênfase4 64" xfId="50726"/>
    <cellStyle name="40% - Ênfase4 65" xfId="50740"/>
    <cellStyle name="40% - Ênfase4 66" xfId="50753"/>
    <cellStyle name="40% - Ênfase4 67" xfId="50768"/>
    <cellStyle name="40% - Ênfase4 68" xfId="50781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62" xfId="50700"/>
    <cellStyle name="40% - Ênfase5 63" xfId="50714"/>
    <cellStyle name="40% - Ênfase5 64" xfId="50728"/>
    <cellStyle name="40% - Ênfase5 65" xfId="50742"/>
    <cellStyle name="40% - Ênfase5 66" xfId="50755"/>
    <cellStyle name="40% - Ênfase5 67" xfId="50770"/>
    <cellStyle name="40% - Ênfase5 68" xfId="50783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62" xfId="50702"/>
    <cellStyle name="40% - Ênfase6 63" xfId="50716"/>
    <cellStyle name="40% - Ênfase6 64" xfId="50730"/>
    <cellStyle name="40% - Ênfase6 65" xfId="50744"/>
    <cellStyle name="40% - Ênfase6 66" xfId="50757"/>
    <cellStyle name="40% - Ênfase6 67" xfId="50772"/>
    <cellStyle name="40% - Ênfase6 68" xfId="50785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52" xfId="50689"/>
    <cellStyle name="Normal 53" xfId="50703"/>
    <cellStyle name="Normal 54" xfId="50717"/>
    <cellStyle name="Normal 55" xfId="50731"/>
    <cellStyle name="Normal 56" xfId="50758"/>
    <cellStyle name="Normal 57" xfId="50759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62" xfId="50690"/>
    <cellStyle name="Nota 63" xfId="50704"/>
    <cellStyle name="Nota 64" xfId="50718"/>
    <cellStyle name="Nota 65" xfId="50732"/>
    <cellStyle name="Nota 66" xfId="50745"/>
    <cellStyle name="Nota 67" xfId="50760"/>
    <cellStyle name="Nota 68" xfId="50773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50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4/PROGRAMA&#199;&#195;O%20ANUAL%20DE%20F&#201;RIAS%202023-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2022-2023"/>
      <sheetName val="Plan1"/>
      <sheetName val="Plan3"/>
      <sheetName val="Plan2"/>
      <sheetName val="SRA GERAL"/>
      <sheetName val="CTT"/>
      <sheetName val="Plan4"/>
      <sheetName val="Plan5"/>
      <sheetName val="Plan6"/>
      <sheetName val="Plan7"/>
    </sheetNames>
    <sheetDataSet>
      <sheetData sheetId="0"/>
      <sheetData sheetId="1">
        <row r="1">
          <cell r="A1" t="str">
            <v>SRA</v>
          </cell>
          <cell r="B1">
            <v>45539</v>
          </cell>
          <cell r="C1">
            <v>0</v>
          </cell>
          <cell r="D1">
            <v>0</v>
          </cell>
          <cell r="E1">
            <v>0</v>
          </cell>
          <cell r="F1" t="str">
            <v>SRA</v>
          </cell>
          <cell r="G1">
            <v>0</v>
          </cell>
          <cell r="H1">
            <v>0</v>
          </cell>
        </row>
        <row r="3">
          <cell r="B3" t="str">
            <v>Matricula</v>
          </cell>
          <cell r="C3" t="str">
            <v>Nome</v>
          </cell>
          <cell r="D3" t="str">
            <v>Centro Custo</v>
          </cell>
          <cell r="E3">
            <v>0</v>
          </cell>
          <cell r="F3" t="str">
            <v>Filial</v>
          </cell>
          <cell r="G3" t="str">
            <v>Data Admis.</v>
          </cell>
          <cell r="H3" t="str">
            <v>Dt. Demiss„o</v>
          </cell>
        </row>
        <row r="4">
          <cell r="B4">
            <v>200</v>
          </cell>
          <cell r="C4" t="str">
            <v>MARIA DO CARMO DE SOUSA</v>
          </cell>
          <cell r="D4">
            <v>3170</v>
          </cell>
          <cell r="E4" t="str">
            <v>DICEM - DIVISAO CENTRAL DE EMBALAGEM</v>
          </cell>
          <cell r="F4">
            <v>1</v>
          </cell>
          <cell r="G4">
            <v>26877</v>
          </cell>
          <cell r="H4" t="str">
            <v xml:space="preserve">  /  /    </v>
          </cell>
        </row>
        <row r="5">
          <cell r="B5">
            <v>397</v>
          </cell>
          <cell r="C5" t="str">
            <v>MARIA AMARA MEDEIROS</v>
          </cell>
          <cell r="D5">
            <v>1114</v>
          </cell>
          <cell r="E5" t="str">
            <v>DISEG - DIVISAO DE SERVICOS GERAIS</v>
          </cell>
          <cell r="F5">
            <v>1</v>
          </cell>
          <cell r="G5">
            <v>27442</v>
          </cell>
          <cell r="H5" t="str">
            <v xml:space="preserve">  /  /    </v>
          </cell>
        </row>
        <row r="6">
          <cell r="B6">
            <v>508</v>
          </cell>
          <cell r="C6" t="str">
            <v>SANDRA EMIDIO PEREIRA</v>
          </cell>
          <cell r="D6">
            <v>1114</v>
          </cell>
          <cell r="E6" t="str">
            <v>DISEG - DIVISAO DE SERVICOS GERAIS</v>
          </cell>
          <cell r="F6">
            <v>1</v>
          </cell>
          <cell r="G6">
            <v>27828</v>
          </cell>
          <cell r="H6" t="str">
            <v xml:space="preserve">  /  /    </v>
          </cell>
        </row>
        <row r="7">
          <cell r="B7">
            <v>510</v>
          </cell>
          <cell r="C7" t="str">
            <v>FRANCISCO FERREIRA DE SOUSA</v>
          </cell>
          <cell r="D7">
            <v>1152</v>
          </cell>
          <cell r="E7" t="str">
            <v>DIALM - DIVISAO DE ALMOXARIFADO</v>
          </cell>
          <cell r="F7">
            <v>1</v>
          </cell>
          <cell r="G7">
            <v>27828</v>
          </cell>
          <cell r="H7" t="str">
            <v xml:space="preserve">  /  /    </v>
          </cell>
        </row>
        <row r="8">
          <cell r="B8">
            <v>542</v>
          </cell>
          <cell r="C8" t="str">
            <v>ANA MARTA MARCELINO DA SILVA</v>
          </cell>
          <cell r="D8">
            <v>4172</v>
          </cell>
          <cell r="E8" t="str">
            <v>DIMIC- DIVISAO DE MICROBIOLOGIA</v>
          </cell>
          <cell r="F8">
            <v>1</v>
          </cell>
          <cell r="G8">
            <v>27955</v>
          </cell>
          <cell r="H8" t="str">
            <v xml:space="preserve">  /  /    </v>
          </cell>
        </row>
        <row r="9">
          <cell r="B9">
            <v>788</v>
          </cell>
          <cell r="C9" t="str">
            <v>IVONEIDE FRANCISCA S ALMEIDA</v>
          </cell>
          <cell r="D9">
            <v>1170</v>
          </cell>
          <cell r="E9" t="str">
            <v>COSUP - COORDENADORIA DE SUPRIMENTOS</v>
          </cell>
          <cell r="F9">
            <v>1</v>
          </cell>
          <cell r="G9">
            <v>28551</v>
          </cell>
          <cell r="H9" t="str">
            <v xml:space="preserve">  /  /    </v>
          </cell>
        </row>
        <row r="10">
          <cell r="B10">
            <v>830</v>
          </cell>
          <cell r="C10" t="str">
            <v>CARLOS ANTONIO DA SILVA</v>
          </cell>
          <cell r="D10">
            <v>1151</v>
          </cell>
          <cell r="E10" t="str">
            <v>DILOG - DIVISAO DE LOGISTICA</v>
          </cell>
          <cell r="F10">
            <v>1</v>
          </cell>
          <cell r="G10">
            <v>28688</v>
          </cell>
          <cell r="H10" t="str">
            <v xml:space="preserve">  /  /    </v>
          </cell>
        </row>
        <row r="11">
          <cell r="B11">
            <v>863</v>
          </cell>
          <cell r="C11" t="str">
            <v>JOSE AMARO DOS SANTOS</v>
          </cell>
          <cell r="D11">
            <v>1152</v>
          </cell>
          <cell r="E11" t="str">
            <v>DIALM - DIVISAO DE ALMOXARIFADO</v>
          </cell>
          <cell r="F11">
            <v>1</v>
          </cell>
          <cell r="G11">
            <v>28746</v>
          </cell>
          <cell r="H11" t="str">
            <v xml:space="preserve">  /  /    </v>
          </cell>
        </row>
        <row r="12">
          <cell r="B12">
            <v>871</v>
          </cell>
          <cell r="C12" t="str">
            <v>MARIA LUISA P DE LEMOS</v>
          </cell>
          <cell r="D12">
            <v>1130</v>
          </cell>
          <cell r="E12" t="str">
            <v>COFIN-COORDENADORIA FINANCEIRA</v>
          </cell>
          <cell r="F12">
            <v>1</v>
          </cell>
          <cell r="G12">
            <v>28758</v>
          </cell>
          <cell r="H12" t="str">
            <v xml:space="preserve">  /  /    </v>
          </cell>
        </row>
        <row r="13">
          <cell r="B13">
            <v>897</v>
          </cell>
          <cell r="C13" t="str">
            <v>EUNICE DE ASSIS CALIXTO</v>
          </cell>
          <cell r="D13">
            <v>1150</v>
          </cell>
          <cell r="E13" t="str">
            <v>COLOG - COORDENADORIA DE LOGISTICA</v>
          </cell>
          <cell r="F13">
            <v>1</v>
          </cell>
          <cell r="G13">
            <v>28779</v>
          </cell>
          <cell r="H13" t="str">
            <v xml:space="preserve">  /  /    </v>
          </cell>
        </row>
        <row r="14">
          <cell r="B14">
            <v>996</v>
          </cell>
          <cell r="C14" t="str">
            <v>FIRMINO SIQUEIRA DA SILVA</v>
          </cell>
          <cell r="D14">
            <v>3111</v>
          </cell>
          <cell r="E14" t="str">
            <v>DISOL I - DIVISAO DE SOLIDOS I</v>
          </cell>
          <cell r="F14">
            <v>1</v>
          </cell>
          <cell r="G14">
            <v>28887</v>
          </cell>
          <cell r="H14" t="str">
            <v xml:space="preserve">  /  /    </v>
          </cell>
        </row>
        <row r="15">
          <cell r="B15">
            <v>1008</v>
          </cell>
          <cell r="C15" t="str">
            <v>MARIO JOSE DO NASCIMENTO</v>
          </cell>
          <cell r="D15">
            <v>1070</v>
          </cell>
          <cell r="E15" t="str">
            <v>COGAQ - COORDENADORIA DE GARANTIA DA QUA</v>
          </cell>
          <cell r="F15">
            <v>1</v>
          </cell>
          <cell r="G15">
            <v>28902</v>
          </cell>
          <cell r="H15" t="str">
            <v xml:space="preserve">  /  /    </v>
          </cell>
        </row>
        <row r="16">
          <cell r="B16">
            <v>1037</v>
          </cell>
          <cell r="C16" t="str">
            <v>DAVI INACIO FILHO</v>
          </cell>
          <cell r="D16">
            <v>3111</v>
          </cell>
          <cell r="E16" t="str">
            <v>DISOL I - DIVISAO DE SOLIDOS I</v>
          </cell>
          <cell r="F16">
            <v>1</v>
          </cell>
          <cell r="G16">
            <v>28926</v>
          </cell>
          <cell r="H16" t="str">
            <v xml:space="preserve">  /  /    </v>
          </cell>
        </row>
        <row r="17">
          <cell r="B17">
            <v>1051</v>
          </cell>
          <cell r="C17" t="str">
            <v>GEORGE HAROLD DE B  WALMSLEY</v>
          </cell>
          <cell r="D17">
            <v>4153</v>
          </cell>
          <cell r="E17" t="str">
            <v>DIOTI - DIVISAO DE OTICA (ADMINISTRACAO)</v>
          </cell>
          <cell r="F17">
            <v>1</v>
          </cell>
          <cell r="G17">
            <v>28936</v>
          </cell>
          <cell r="H17" t="str">
            <v xml:space="preserve">  /  /    </v>
          </cell>
        </row>
        <row r="18">
          <cell r="B18">
            <v>1056</v>
          </cell>
          <cell r="C18" t="str">
            <v>VALERIA MARIA DA SILVA</v>
          </cell>
          <cell r="D18">
            <v>4172</v>
          </cell>
          <cell r="E18" t="str">
            <v>DIMIC- DIVISAO DE MICROBIOLOGIA</v>
          </cell>
          <cell r="F18">
            <v>1</v>
          </cell>
          <cell r="G18">
            <v>28961</v>
          </cell>
          <cell r="H18" t="str">
            <v xml:space="preserve">  /  /    </v>
          </cell>
        </row>
        <row r="19">
          <cell r="B19">
            <v>1071</v>
          </cell>
          <cell r="C19" t="str">
            <v>MARIA JOSE DA HORA</v>
          </cell>
          <cell r="D19">
            <v>3170</v>
          </cell>
          <cell r="E19" t="str">
            <v>DICEM - DIVISAO CENTRAL DE EMBALAGEM</v>
          </cell>
          <cell r="F19">
            <v>1</v>
          </cell>
          <cell r="G19">
            <v>28968</v>
          </cell>
          <cell r="H19" t="str">
            <v xml:space="preserve">  /  /    </v>
          </cell>
        </row>
        <row r="20">
          <cell r="B20">
            <v>1080</v>
          </cell>
          <cell r="C20" t="str">
            <v>VALDIRENE ANDRE PEREIRA</v>
          </cell>
          <cell r="D20">
            <v>2102</v>
          </cell>
          <cell r="E20" t="str">
            <v>DIFAT- DIVISAO DE FATURAMENTO</v>
          </cell>
          <cell r="F20">
            <v>1</v>
          </cell>
          <cell r="G20">
            <v>28968</v>
          </cell>
          <cell r="H20" t="str">
            <v xml:space="preserve">  /  /    </v>
          </cell>
        </row>
        <row r="21">
          <cell r="B21">
            <v>1099</v>
          </cell>
          <cell r="C21" t="str">
            <v>VALERIA DA SILVA SOUZA</v>
          </cell>
          <cell r="D21">
            <v>3170</v>
          </cell>
          <cell r="E21" t="str">
            <v>DICEM - DIVISAO CENTRAL DE EMBALAGEM</v>
          </cell>
          <cell r="F21">
            <v>1</v>
          </cell>
          <cell r="G21">
            <v>28997</v>
          </cell>
          <cell r="H21" t="str">
            <v xml:space="preserve">  /  /    </v>
          </cell>
        </row>
        <row r="22">
          <cell r="B22">
            <v>1126</v>
          </cell>
          <cell r="C22" t="str">
            <v>ALUISIO GOMES FERREIRA FILHO</v>
          </cell>
          <cell r="D22">
            <v>1144</v>
          </cell>
          <cell r="E22" t="str">
            <v>DIPAT - DIVISAO DE PATRIMONIO</v>
          </cell>
          <cell r="F22">
            <v>1</v>
          </cell>
          <cell r="G22">
            <v>29017</v>
          </cell>
          <cell r="H22" t="str">
            <v xml:space="preserve">  /  /    </v>
          </cell>
        </row>
        <row r="23">
          <cell r="B23">
            <v>1135</v>
          </cell>
          <cell r="C23" t="str">
            <v>ANTONIO LUIZ DOS SANTOS</v>
          </cell>
          <cell r="D23">
            <v>2207</v>
          </cell>
          <cell r="E23" t="str">
            <v>FARMACIA CASA AMARELA</v>
          </cell>
          <cell r="F23">
            <v>0</v>
          </cell>
          <cell r="G23">
            <v>29031</v>
          </cell>
          <cell r="H23">
            <v>0</v>
          </cell>
        </row>
        <row r="24">
          <cell r="B24">
            <v>1159</v>
          </cell>
          <cell r="C24" t="str">
            <v>VERA LUCIA MARIA C  DA SILVA</v>
          </cell>
          <cell r="D24">
            <v>3170</v>
          </cell>
          <cell r="E24" t="str">
            <v>DICEM - DIVISAO CENTRAL DE EMBALAGEM</v>
          </cell>
          <cell r="F24">
            <v>10</v>
          </cell>
          <cell r="G24">
            <v>29067</v>
          </cell>
          <cell r="H24" t="str">
            <v xml:space="preserve">  /  /    </v>
          </cell>
        </row>
        <row r="25">
          <cell r="B25">
            <v>1164</v>
          </cell>
          <cell r="C25" t="str">
            <v>TERESINHA MARIA DE F  FELIX</v>
          </cell>
          <cell r="D25">
            <v>1140</v>
          </cell>
          <cell r="E25" t="str">
            <v>COCON- COORD. DE CONTABIL. GERAL</v>
          </cell>
          <cell r="F25">
            <v>1</v>
          </cell>
          <cell r="G25">
            <v>29067</v>
          </cell>
          <cell r="H25" t="str">
            <v xml:space="preserve">  /  /    </v>
          </cell>
        </row>
        <row r="26">
          <cell r="B26">
            <v>1169</v>
          </cell>
          <cell r="C26" t="str">
            <v>MARIA DO CARMO SANTOS</v>
          </cell>
          <cell r="D26">
            <v>3111</v>
          </cell>
          <cell r="E26" t="str">
            <v>DISOL I - DIVISAO DE SOLIDOS I</v>
          </cell>
          <cell r="F26">
            <v>1</v>
          </cell>
          <cell r="G26">
            <v>29067</v>
          </cell>
          <cell r="H26" t="str">
            <v xml:space="preserve">  /  /    </v>
          </cell>
        </row>
        <row r="27">
          <cell r="B27">
            <v>1177</v>
          </cell>
          <cell r="C27" t="str">
            <v>SELMA MARIA P DO NASCIMENTO</v>
          </cell>
          <cell r="D27">
            <v>1152</v>
          </cell>
          <cell r="E27" t="str">
            <v>DIALM - DIVISAO DE ALMOXARIFADO</v>
          </cell>
          <cell r="F27">
            <v>1</v>
          </cell>
          <cell r="G27">
            <v>29068</v>
          </cell>
          <cell r="H27" t="str">
            <v xml:space="preserve">  /  /    </v>
          </cell>
        </row>
        <row r="28">
          <cell r="B28">
            <v>1221</v>
          </cell>
          <cell r="C28" t="str">
            <v>JOSE CARLOS TENORIO DE MELO</v>
          </cell>
          <cell r="D28">
            <v>4174</v>
          </cell>
          <cell r="E28" t="str">
            <v>DIACP- DIV.DE ACOMP.E CONTROLE PRODUCAO</v>
          </cell>
          <cell r="F28">
            <v>1</v>
          </cell>
          <cell r="G28">
            <v>29087</v>
          </cell>
          <cell r="H28" t="str">
            <v xml:space="preserve">  /  /    </v>
          </cell>
        </row>
        <row r="29">
          <cell r="B29">
            <v>1229</v>
          </cell>
          <cell r="C29" t="str">
            <v>IVANETE RODRIGUES DOS SANTOS</v>
          </cell>
          <cell r="D29">
            <v>3170</v>
          </cell>
          <cell r="E29" t="str">
            <v>DICEM - DIVISAO CENTRAL DE EMBALAGEM</v>
          </cell>
          <cell r="F29">
            <v>1</v>
          </cell>
          <cell r="G29">
            <v>29089</v>
          </cell>
          <cell r="H29" t="str">
            <v xml:space="preserve">  /  /    </v>
          </cell>
        </row>
        <row r="30">
          <cell r="B30">
            <v>1243</v>
          </cell>
          <cell r="C30" t="str">
            <v>MARIA EUGENIA VILARIM LIMA</v>
          </cell>
          <cell r="D30">
            <v>3170</v>
          </cell>
          <cell r="E30" t="str">
            <v>DICEM - DIVISAO CENTRAL DE EMBALAGEM</v>
          </cell>
          <cell r="F30">
            <v>1</v>
          </cell>
          <cell r="G30">
            <v>29096</v>
          </cell>
          <cell r="H30" t="str">
            <v xml:space="preserve">  /  /    </v>
          </cell>
        </row>
        <row r="31">
          <cell r="B31">
            <v>1258</v>
          </cell>
          <cell r="C31" t="str">
            <v>ADIGALENE RODRIGUES DA SILVA</v>
          </cell>
          <cell r="D31">
            <v>4113</v>
          </cell>
          <cell r="E31" t="str">
            <v>DITEC - DIRETORIA TECNICA INDUSTRIAL</v>
          </cell>
          <cell r="F31">
            <v>1</v>
          </cell>
          <cell r="G31">
            <v>29102</v>
          </cell>
          <cell r="H31" t="str">
            <v xml:space="preserve">  /  /    </v>
          </cell>
        </row>
        <row r="32">
          <cell r="B32">
            <v>1267</v>
          </cell>
          <cell r="C32" t="str">
            <v>MARCO AURELIO O DE OLIVEIRA</v>
          </cell>
          <cell r="D32">
            <v>3170</v>
          </cell>
          <cell r="E32" t="str">
            <v>DICEM - DIVISAO CENTRAL DE EMBALAGEM</v>
          </cell>
          <cell r="F32">
            <v>1</v>
          </cell>
          <cell r="G32">
            <v>29099</v>
          </cell>
          <cell r="H32" t="str">
            <v xml:space="preserve">  /  /    </v>
          </cell>
        </row>
        <row r="33">
          <cell r="B33">
            <v>1269</v>
          </cell>
          <cell r="C33" t="str">
            <v>VALDECY FERREIRA DA COSTA</v>
          </cell>
          <cell r="D33">
            <v>2101</v>
          </cell>
          <cell r="E33" t="str">
            <v>DIVEN- DIVISAO DE VENDAS</v>
          </cell>
          <cell r="F33">
            <v>1</v>
          </cell>
          <cell r="G33">
            <v>29118</v>
          </cell>
          <cell r="H33" t="str">
            <v xml:space="preserve">  /  /    </v>
          </cell>
        </row>
        <row r="34">
          <cell r="B34">
            <v>1328</v>
          </cell>
          <cell r="C34" t="str">
            <v>LIZETE ALFREDINA DA SILVA</v>
          </cell>
          <cell r="D34">
            <v>1151</v>
          </cell>
          <cell r="E34" t="str">
            <v>DILOG - DIVISAO DE LOGISTICA</v>
          </cell>
          <cell r="F34">
            <v>1</v>
          </cell>
          <cell r="G34">
            <v>29202</v>
          </cell>
          <cell r="H34" t="str">
            <v xml:space="preserve">  /  /    </v>
          </cell>
        </row>
        <row r="35">
          <cell r="B35">
            <v>1330</v>
          </cell>
          <cell r="C35" t="str">
            <v>IVANISE MARIA DA LUZ SANTOS</v>
          </cell>
          <cell r="D35">
            <v>3111</v>
          </cell>
          <cell r="E35" t="str">
            <v>DISOL I - DIVISAO DE SOLIDOS I</v>
          </cell>
          <cell r="F35">
            <v>1</v>
          </cell>
          <cell r="G35">
            <v>29202</v>
          </cell>
          <cell r="H35" t="str">
            <v xml:space="preserve">  /  /    </v>
          </cell>
        </row>
        <row r="36">
          <cell r="B36">
            <v>1333</v>
          </cell>
          <cell r="C36" t="str">
            <v>JORGE CUNHA OLIVEIRA</v>
          </cell>
          <cell r="D36">
            <v>1321</v>
          </cell>
          <cell r="E36" t="str">
            <v>DIMAN - DIVISAO DE MANUTENCAO</v>
          </cell>
          <cell r="F36">
            <v>1</v>
          </cell>
          <cell r="G36">
            <v>29209</v>
          </cell>
          <cell r="H36" t="str">
            <v xml:space="preserve">  /  /    </v>
          </cell>
        </row>
        <row r="37">
          <cell r="B37">
            <v>1337</v>
          </cell>
          <cell r="C37" t="str">
            <v>ROSILDA BARBOSA DOS SANTOS</v>
          </cell>
          <cell r="D37">
            <v>4153</v>
          </cell>
          <cell r="E37" t="str">
            <v>DIOTI - DIVISAO DE OTICA (ADMINISTRACAO)</v>
          </cell>
          <cell r="F37">
            <v>1</v>
          </cell>
          <cell r="G37">
            <v>29206</v>
          </cell>
          <cell r="H37" t="str">
            <v xml:space="preserve">  /  /    </v>
          </cell>
        </row>
        <row r="38">
          <cell r="B38">
            <v>1363</v>
          </cell>
          <cell r="C38" t="str">
            <v>JOSE CARLOS FERREIRA DE ARRUDA</v>
          </cell>
          <cell r="D38">
            <v>1171</v>
          </cell>
          <cell r="E38" t="str">
            <v>DIVCO - DIVISAO DE COMPRAS</v>
          </cell>
          <cell r="F38">
            <v>1</v>
          </cell>
          <cell r="G38">
            <v>29227</v>
          </cell>
          <cell r="H38" t="str">
            <v xml:space="preserve">  /  /    </v>
          </cell>
        </row>
        <row r="39">
          <cell r="B39">
            <v>1369</v>
          </cell>
          <cell r="C39" t="str">
            <v>ELIANE BATISTA DE CASTILHO</v>
          </cell>
          <cell r="D39">
            <v>4172</v>
          </cell>
          <cell r="E39" t="str">
            <v>DIMIC- DIVISAO DE MICROBIOLOGIA</v>
          </cell>
          <cell r="F39">
            <v>1</v>
          </cell>
          <cell r="G39">
            <v>29234</v>
          </cell>
          <cell r="H39" t="str">
            <v xml:space="preserve">  /  /    </v>
          </cell>
        </row>
        <row r="40">
          <cell r="B40">
            <v>1393</v>
          </cell>
          <cell r="C40" t="str">
            <v>MANOEL CORREIA DOS SANTOS</v>
          </cell>
          <cell r="D40">
            <v>1322</v>
          </cell>
          <cell r="E40" t="str">
            <v>DIUTI - DIVISAO DE UTILIDADES</v>
          </cell>
          <cell r="F40">
            <v>1</v>
          </cell>
          <cell r="G40">
            <v>29283</v>
          </cell>
          <cell r="H40" t="str">
            <v xml:space="preserve">  /  /    </v>
          </cell>
        </row>
        <row r="41">
          <cell r="B41">
            <v>1413</v>
          </cell>
          <cell r="C41" t="str">
            <v>LEDUAR GUEDES DE LIMA</v>
          </cell>
          <cell r="D41">
            <v>1010</v>
          </cell>
          <cell r="E41" t="str">
            <v>ASSES-ASSESSORIA</v>
          </cell>
          <cell r="F41">
            <v>1</v>
          </cell>
          <cell r="G41">
            <v>29290</v>
          </cell>
          <cell r="H41" t="str">
            <v xml:space="preserve">  /  /    </v>
          </cell>
        </row>
        <row r="42">
          <cell r="B42">
            <v>1418</v>
          </cell>
          <cell r="C42" t="str">
            <v>ELVIS GOMES PEREIRA</v>
          </cell>
          <cell r="D42">
            <v>2101</v>
          </cell>
          <cell r="E42" t="str">
            <v>DIVEN- DIVISAO DE VENDAS</v>
          </cell>
          <cell r="F42">
            <v>1</v>
          </cell>
          <cell r="G42">
            <v>29297</v>
          </cell>
          <cell r="H42" t="str">
            <v xml:space="preserve">  /  /    </v>
          </cell>
        </row>
        <row r="43">
          <cell r="B43">
            <v>1427</v>
          </cell>
          <cell r="C43" t="str">
            <v>ANA MARIA ELOI DA H  DA SILVA</v>
          </cell>
          <cell r="D43">
            <v>4171</v>
          </cell>
          <cell r="E43" t="str">
            <v>DIFIQ- DIV.FISICO-E CONTROLE DE PRODUTO</v>
          </cell>
          <cell r="F43">
            <v>1</v>
          </cell>
          <cell r="G43">
            <v>29298</v>
          </cell>
          <cell r="H43" t="str">
            <v xml:space="preserve">  /  /    </v>
          </cell>
        </row>
        <row r="44">
          <cell r="B44">
            <v>1429</v>
          </cell>
          <cell r="C44" t="str">
            <v>JOSE HENRIQUE DA PAZ</v>
          </cell>
          <cell r="D44">
            <v>3111</v>
          </cell>
          <cell r="E44" t="str">
            <v>DISOL I - DIVISAO DE SOLIDOS I</v>
          </cell>
          <cell r="F44">
            <v>1</v>
          </cell>
          <cell r="G44">
            <v>29304</v>
          </cell>
          <cell r="H44" t="str">
            <v xml:space="preserve">  /  /    </v>
          </cell>
        </row>
        <row r="45">
          <cell r="B45">
            <v>1454</v>
          </cell>
          <cell r="C45" t="str">
            <v>MAURICIO LOPES DA SILVA</v>
          </cell>
          <cell r="D45">
            <v>3111</v>
          </cell>
          <cell r="E45" t="str">
            <v>DISOL I - DIVISAO DE SOLIDOS I</v>
          </cell>
          <cell r="F45">
            <v>1</v>
          </cell>
          <cell r="G45">
            <v>29319</v>
          </cell>
          <cell r="H45" t="str">
            <v xml:space="preserve">  /  /    </v>
          </cell>
        </row>
        <row r="46">
          <cell r="B46">
            <v>1475</v>
          </cell>
          <cell r="C46" t="str">
            <v>MARTA ARAUJO DA F  SANTANA</v>
          </cell>
          <cell r="D46">
            <v>1141</v>
          </cell>
          <cell r="E46" t="str">
            <v>DICCP- DIVISAO DE CONTABILIDADE E CUSTOS</v>
          </cell>
          <cell r="F46">
            <v>1</v>
          </cell>
          <cell r="G46">
            <v>29374</v>
          </cell>
          <cell r="H46" t="str">
            <v xml:space="preserve">  /  /    </v>
          </cell>
        </row>
        <row r="47">
          <cell r="B47">
            <v>1483</v>
          </cell>
          <cell r="C47" t="str">
            <v>REGINA LEANDRO SANTOS DE LIMA</v>
          </cell>
          <cell r="D47">
            <v>3170</v>
          </cell>
          <cell r="E47" t="str">
            <v>DICEM - DIVISAO CENTRAL DE EMBALAGEM</v>
          </cell>
          <cell r="F47">
            <v>1</v>
          </cell>
          <cell r="G47">
            <v>29397</v>
          </cell>
          <cell r="H47" t="str">
            <v xml:space="preserve">  /  /    </v>
          </cell>
        </row>
        <row r="48">
          <cell r="B48">
            <v>1522</v>
          </cell>
          <cell r="C48" t="str">
            <v>TEREZINHA P  DA SILVA CORREIA</v>
          </cell>
          <cell r="D48">
            <v>3170</v>
          </cell>
          <cell r="E48" t="str">
            <v>DICEM - DIVISAO CENTRAL DE EMBALAGEM</v>
          </cell>
          <cell r="F48">
            <v>1</v>
          </cell>
          <cell r="G48">
            <v>29622</v>
          </cell>
          <cell r="H48" t="str">
            <v xml:space="preserve">  /  /    </v>
          </cell>
        </row>
        <row r="49">
          <cell r="B49">
            <v>1536</v>
          </cell>
          <cell r="C49" t="str">
            <v>MARIA ADRIAO DA SILVA</v>
          </cell>
          <cell r="D49">
            <v>1170</v>
          </cell>
          <cell r="E49" t="str">
            <v>COSUP - COORDENADORIA DE SUPRIMENTOS</v>
          </cell>
          <cell r="F49">
            <v>1</v>
          </cell>
          <cell r="G49">
            <v>29675</v>
          </cell>
          <cell r="H49" t="str">
            <v xml:space="preserve">  /  /    </v>
          </cell>
        </row>
        <row r="50">
          <cell r="B50">
            <v>1545</v>
          </cell>
          <cell r="C50" t="str">
            <v>HERON VILAR DE ANDRADE</v>
          </cell>
          <cell r="D50">
            <v>1114</v>
          </cell>
          <cell r="E50" t="str">
            <v>DISEG - DIVISAO DE SERVICOS GERAIS</v>
          </cell>
          <cell r="F50">
            <v>1</v>
          </cell>
          <cell r="G50">
            <v>29762</v>
          </cell>
          <cell r="H50" t="str">
            <v xml:space="preserve">  /  /    </v>
          </cell>
        </row>
        <row r="51">
          <cell r="B51">
            <v>1549</v>
          </cell>
          <cell r="C51" t="str">
            <v>JOSE JOAQUIM DA SILVA FILHO</v>
          </cell>
          <cell r="D51">
            <v>2101</v>
          </cell>
          <cell r="E51" t="str">
            <v>DIVEN- DIVISAO DE VENDAS</v>
          </cell>
          <cell r="F51">
            <v>1</v>
          </cell>
          <cell r="G51">
            <v>29845</v>
          </cell>
          <cell r="H51" t="str">
            <v xml:space="preserve">  /  /    </v>
          </cell>
        </row>
        <row r="52">
          <cell r="B52">
            <v>1553</v>
          </cell>
          <cell r="C52" t="str">
            <v>MARIA DO CARMO A DOS SANTOS</v>
          </cell>
          <cell r="D52">
            <v>3170</v>
          </cell>
          <cell r="E52" t="str">
            <v>DICEM - DIVISAO CENTRAL DE EMBALAGEM</v>
          </cell>
          <cell r="F52">
            <v>1</v>
          </cell>
          <cell r="G52">
            <v>29879</v>
          </cell>
          <cell r="H52" t="str">
            <v xml:space="preserve">  /  /    </v>
          </cell>
        </row>
        <row r="53">
          <cell r="B53">
            <v>1554</v>
          </cell>
          <cell r="C53" t="str">
            <v>SONEIDE P DO NASCIMENTO CORREA</v>
          </cell>
          <cell r="D53">
            <v>2101</v>
          </cell>
          <cell r="E53" t="str">
            <v>DIVEN- DIVISAO DE VENDAS</v>
          </cell>
          <cell r="F53">
            <v>1</v>
          </cell>
          <cell r="G53">
            <v>29886</v>
          </cell>
          <cell r="H53" t="str">
            <v xml:space="preserve">  /  /    </v>
          </cell>
        </row>
        <row r="54">
          <cell r="B54">
            <v>1561</v>
          </cell>
          <cell r="C54" t="str">
            <v>ANDRE LUIZ MACIEL FERREIRA</v>
          </cell>
          <cell r="D54">
            <v>4171</v>
          </cell>
          <cell r="E54" t="str">
            <v>DIFIQ- DIV.FISICO-E CONTROLE DE PRODUTO</v>
          </cell>
          <cell r="F54">
            <v>1</v>
          </cell>
          <cell r="G54">
            <v>29983</v>
          </cell>
          <cell r="H54" t="str">
            <v xml:space="preserve">  /  /    </v>
          </cell>
        </row>
        <row r="55">
          <cell r="B55">
            <v>1588</v>
          </cell>
          <cell r="C55" t="str">
            <v>MARIA ANDREA DOS SANTOS</v>
          </cell>
          <cell r="D55">
            <v>1114</v>
          </cell>
          <cell r="E55" t="str">
            <v>DISEG - DIVISAO DE SERVICOS GERAIS</v>
          </cell>
          <cell r="F55">
            <v>1</v>
          </cell>
          <cell r="G55">
            <v>30034</v>
          </cell>
          <cell r="H55" t="str">
            <v xml:space="preserve">  /  /    </v>
          </cell>
        </row>
        <row r="56">
          <cell r="B56">
            <v>1589</v>
          </cell>
          <cell r="C56" t="str">
            <v>SEVERINA DE SANTANA NEVES</v>
          </cell>
          <cell r="D56">
            <v>3170</v>
          </cell>
          <cell r="E56" t="str">
            <v>DICEM - DIVISAO CENTRAL DE EMBALAGEM</v>
          </cell>
          <cell r="F56">
            <v>1</v>
          </cell>
          <cell r="G56">
            <v>30034</v>
          </cell>
          <cell r="H56" t="str">
            <v xml:space="preserve">  /  /    </v>
          </cell>
        </row>
        <row r="57">
          <cell r="B57">
            <v>1596</v>
          </cell>
          <cell r="C57" t="str">
            <v>IVANE FRANCISCO DE AZEVEDO</v>
          </cell>
          <cell r="D57">
            <v>1114</v>
          </cell>
          <cell r="E57" t="str">
            <v>DISEG - DIVISAO DE SERVICOS GERAIS</v>
          </cell>
          <cell r="F57">
            <v>1</v>
          </cell>
          <cell r="G57">
            <v>30041</v>
          </cell>
          <cell r="H57" t="str">
            <v xml:space="preserve">  /  /    </v>
          </cell>
        </row>
        <row r="58">
          <cell r="B58">
            <v>1597</v>
          </cell>
          <cell r="C58" t="str">
            <v>DILMA NEUZA DAS MERCES</v>
          </cell>
          <cell r="D58">
            <v>1151</v>
          </cell>
          <cell r="E58" t="str">
            <v>DILOG - DIVISAO DE LOGISTICA</v>
          </cell>
          <cell r="F58">
            <v>1</v>
          </cell>
          <cell r="G58">
            <v>30053</v>
          </cell>
          <cell r="H58" t="str">
            <v xml:space="preserve">  /  /    </v>
          </cell>
        </row>
        <row r="59">
          <cell r="B59">
            <v>1631</v>
          </cell>
          <cell r="C59" t="str">
            <v>GERSON MARTINS DA SILVA</v>
          </cell>
          <cell r="D59">
            <v>1152</v>
          </cell>
          <cell r="E59" t="str">
            <v>DIALM - DIVISAO DE ALMOXARIFADO</v>
          </cell>
          <cell r="F59">
            <v>1</v>
          </cell>
          <cell r="G59">
            <v>30176</v>
          </cell>
          <cell r="H59" t="str">
            <v xml:space="preserve">  /  /    </v>
          </cell>
        </row>
        <row r="60">
          <cell r="B60">
            <v>1650</v>
          </cell>
          <cell r="C60" t="str">
            <v>JANETE MARIA DA SILVA</v>
          </cell>
          <cell r="D60">
            <v>3170</v>
          </cell>
          <cell r="E60" t="str">
            <v>DICEM - DIVISAO CENTRAL DE EMBALAGEM</v>
          </cell>
          <cell r="F60">
            <v>1</v>
          </cell>
          <cell r="G60">
            <v>30411</v>
          </cell>
          <cell r="H60" t="str">
            <v xml:space="preserve">  /  /    </v>
          </cell>
        </row>
        <row r="61">
          <cell r="B61">
            <v>1652</v>
          </cell>
          <cell r="C61" t="str">
            <v>ROMILDO NUNES DIAS</v>
          </cell>
          <cell r="D61">
            <v>3170</v>
          </cell>
          <cell r="E61" t="str">
            <v>DICEM - DIVISAO CENTRAL DE EMBALAGEM</v>
          </cell>
          <cell r="F61">
            <v>1</v>
          </cell>
          <cell r="G61">
            <v>30410</v>
          </cell>
          <cell r="H61" t="str">
            <v xml:space="preserve">  /  /    </v>
          </cell>
        </row>
        <row r="62">
          <cell r="B62">
            <v>1665</v>
          </cell>
          <cell r="C62" t="str">
            <v>LUZIA BERNARDO DE SOUSA</v>
          </cell>
          <cell r="D62">
            <v>1114</v>
          </cell>
          <cell r="E62" t="str">
            <v>DISEG - DIVISAO DE SERVICOS GERAIS</v>
          </cell>
          <cell r="F62">
            <v>1</v>
          </cell>
          <cell r="G62">
            <v>31019</v>
          </cell>
          <cell r="H62" t="str">
            <v xml:space="preserve">  /  /    </v>
          </cell>
        </row>
        <row r="63">
          <cell r="B63">
            <v>1674</v>
          </cell>
          <cell r="C63" t="str">
            <v>MARIA HELENA FERREIRA DA SILVA</v>
          </cell>
          <cell r="D63">
            <v>3170</v>
          </cell>
          <cell r="E63" t="str">
            <v>DICEM - DIVISAO CENTRAL DE EMBALAGEM</v>
          </cell>
          <cell r="F63">
            <v>1</v>
          </cell>
          <cell r="G63">
            <v>31231</v>
          </cell>
          <cell r="H63" t="str">
            <v xml:space="preserve">  /  /    </v>
          </cell>
        </row>
        <row r="64">
          <cell r="B64">
            <v>1682</v>
          </cell>
          <cell r="C64" t="str">
            <v>MOISES MARTINS DE MELO NETO</v>
          </cell>
          <cell r="D64">
            <v>2209</v>
          </cell>
          <cell r="E64" t="str">
            <v>FARMACIA AFOGADOS</v>
          </cell>
          <cell r="F64">
            <v>0</v>
          </cell>
          <cell r="G64">
            <v>31232</v>
          </cell>
          <cell r="H64">
            <v>0</v>
          </cell>
        </row>
        <row r="65">
          <cell r="B65">
            <v>1683</v>
          </cell>
          <cell r="C65" t="str">
            <v>ADEMIR LOPES DA SILVA</v>
          </cell>
          <cell r="D65">
            <v>2207</v>
          </cell>
          <cell r="E65" t="str">
            <v>FARMACIA CASA AMARELA</v>
          </cell>
          <cell r="F65">
            <v>0</v>
          </cell>
          <cell r="G65">
            <v>31232</v>
          </cell>
          <cell r="H65">
            <v>0</v>
          </cell>
        </row>
        <row r="66">
          <cell r="B66">
            <v>1726</v>
          </cell>
          <cell r="C66" t="str">
            <v>JOSE CARLOS VIEIRA</v>
          </cell>
          <cell r="D66">
            <v>2238</v>
          </cell>
          <cell r="E66" t="str">
            <v>FARMACIA FLORIANO PEIXOTO- METRO RECIFE</v>
          </cell>
          <cell r="F66">
            <v>0</v>
          </cell>
          <cell r="G66">
            <v>32084</v>
          </cell>
          <cell r="H66">
            <v>0</v>
          </cell>
        </row>
        <row r="67">
          <cell r="B67">
            <v>1741</v>
          </cell>
          <cell r="C67" t="str">
            <v>MARCONDES C  DE OLIVEIRA</v>
          </cell>
          <cell r="D67">
            <v>1074</v>
          </cell>
          <cell r="E67" t="str">
            <v>DIGAQ 4 - DIVISAO DE GARANTIA DA QUAL. 4</v>
          </cell>
          <cell r="F67">
            <v>1</v>
          </cell>
          <cell r="G67">
            <v>32106</v>
          </cell>
          <cell r="H67" t="str">
            <v xml:space="preserve">  /  /    </v>
          </cell>
        </row>
        <row r="68">
          <cell r="B68">
            <v>1749</v>
          </cell>
          <cell r="C68" t="str">
            <v>MANOEL MARTINS LEITE NETO</v>
          </cell>
          <cell r="D68">
            <v>1140</v>
          </cell>
          <cell r="E68" t="str">
            <v>COCON- COORD. DE CONTABIL. GERAL</v>
          </cell>
          <cell r="F68">
            <v>1</v>
          </cell>
          <cell r="G68">
            <v>32111</v>
          </cell>
          <cell r="H68" t="str">
            <v xml:space="preserve">  /  /    </v>
          </cell>
        </row>
        <row r="69">
          <cell r="B69">
            <v>1774</v>
          </cell>
          <cell r="C69" t="str">
            <v>FRANCISCO DE ASSIS BEZERRA</v>
          </cell>
          <cell r="D69">
            <v>3111</v>
          </cell>
          <cell r="E69" t="str">
            <v>DISOL I - DIVISAO DE SOLIDOS I</v>
          </cell>
          <cell r="F69">
            <v>16</v>
          </cell>
          <cell r="G69">
            <v>32162</v>
          </cell>
          <cell r="H69" t="str">
            <v xml:space="preserve">  /  /    </v>
          </cell>
        </row>
        <row r="70">
          <cell r="B70">
            <v>1794</v>
          </cell>
          <cell r="C70" t="str">
            <v>LUCIENE MARIA DE ANDRADE</v>
          </cell>
          <cell r="D70">
            <v>4171</v>
          </cell>
          <cell r="E70" t="str">
            <v>DIFIQ- DIV.FISICO-E CONTROLE DE PRODUTO</v>
          </cell>
          <cell r="F70">
            <v>10</v>
          </cell>
          <cell r="G70">
            <v>32216</v>
          </cell>
          <cell r="H70" t="str">
            <v xml:space="preserve">  /  /    </v>
          </cell>
        </row>
        <row r="71">
          <cell r="B71">
            <v>1796</v>
          </cell>
          <cell r="C71" t="str">
            <v>NEUZA ANUNCIACAO COELHO</v>
          </cell>
          <cell r="D71">
            <v>3170</v>
          </cell>
          <cell r="E71" t="str">
            <v>DICEM - DIVISAO CENTRAL DE EMBALAGEM</v>
          </cell>
          <cell r="F71">
            <v>51</v>
          </cell>
          <cell r="G71">
            <v>32216</v>
          </cell>
          <cell r="H71" t="str">
            <v xml:space="preserve">  /  /    </v>
          </cell>
        </row>
        <row r="72">
          <cell r="B72">
            <v>1809</v>
          </cell>
          <cell r="C72" t="str">
            <v>JOSE IRANILDO DE ANDRADE SILVA</v>
          </cell>
          <cell r="D72">
            <v>1321</v>
          </cell>
          <cell r="E72" t="str">
            <v>DIMAN - DIVISAO DE MANUTENCAO</v>
          </cell>
          <cell r="F72">
            <v>1</v>
          </cell>
          <cell r="G72">
            <v>32371</v>
          </cell>
          <cell r="H72" t="str">
            <v xml:space="preserve">  /  /    </v>
          </cell>
        </row>
        <row r="73">
          <cell r="B73">
            <v>1821</v>
          </cell>
          <cell r="C73" t="str">
            <v>CARLOS STENIO DE DEUS</v>
          </cell>
          <cell r="D73">
            <v>4113</v>
          </cell>
          <cell r="E73" t="str">
            <v>DITEC - DIRETORIA TECNICA INDUSTRIAL</v>
          </cell>
          <cell r="F73">
            <v>1</v>
          </cell>
          <cell r="G73">
            <v>32414</v>
          </cell>
          <cell r="H73" t="str">
            <v xml:space="preserve">  /  /    </v>
          </cell>
        </row>
        <row r="74">
          <cell r="B74">
            <v>1822</v>
          </cell>
          <cell r="C74" t="str">
            <v>GILMAR BEZERRA DE OLIVEIRA</v>
          </cell>
          <cell r="D74">
            <v>1114</v>
          </cell>
          <cell r="E74" t="str">
            <v>DISEG - DIVISAO DE SERVICOS GERAIS</v>
          </cell>
          <cell r="F74">
            <v>1</v>
          </cell>
          <cell r="G74">
            <v>32420</v>
          </cell>
          <cell r="H74" t="str">
            <v xml:space="preserve">  /  /    </v>
          </cell>
        </row>
        <row r="75">
          <cell r="B75">
            <v>1906</v>
          </cell>
          <cell r="C75" t="str">
            <v>IZABEL CRISTINA F DE ARRUDA</v>
          </cell>
          <cell r="D75">
            <v>4153</v>
          </cell>
          <cell r="E75" t="str">
            <v>DIOTI - DIVISAO DE OTICA (ADMINISTRACAO)</v>
          </cell>
          <cell r="F75">
            <v>1</v>
          </cell>
          <cell r="G75">
            <v>32909</v>
          </cell>
          <cell r="H75" t="str">
            <v xml:space="preserve">  /  /    </v>
          </cell>
        </row>
        <row r="76">
          <cell r="B76">
            <v>1908</v>
          </cell>
          <cell r="C76" t="str">
            <v>LUCIA MARIA ARAUJO LAVOR</v>
          </cell>
          <cell r="D76">
            <v>1020</v>
          </cell>
          <cell r="E76" t="str">
            <v>CPL- COMISSAO PERMANENTE DE LICITACAO</v>
          </cell>
          <cell r="F76">
            <v>1</v>
          </cell>
          <cell r="G76">
            <v>32909</v>
          </cell>
          <cell r="H76" t="str">
            <v xml:space="preserve">  /  /    </v>
          </cell>
        </row>
        <row r="77">
          <cell r="B77">
            <v>1909</v>
          </cell>
          <cell r="C77" t="str">
            <v>IVANILDO BATISTA DA SILVA</v>
          </cell>
          <cell r="D77">
            <v>3111</v>
          </cell>
          <cell r="E77" t="str">
            <v>DISOL I - DIVISAO DE SOLIDOS I</v>
          </cell>
          <cell r="F77">
            <v>1</v>
          </cell>
          <cell r="G77">
            <v>32909</v>
          </cell>
          <cell r="H77" t="str">
            <v xml:space="preserve">  /  /    </v>
          </cell>
        </row>
        <row r="78">
          <cell r="B78">
            <v>1916</v>
          </cell>
          <cell r="C78" t="str">
            <v>FABIOLA ALBUQUERQUE PINHEIRO</v>
          </cell>
          <cell r="D78">
            <v>1120</v>
          </cell>
          <cell r="E78" t="str">
            <v>COINF-COORDENADORIA DE INFORMATICA</v>
          </cell>
          <cell r="F78">
            <v>1</v>
          </cell>
          <cell r="G78">
            <v>32948</v>
          </cell>
          <cell r="H78" t="str">
            <v xml:space="preserve">  /  /    </v>
          </cell>
        </row>
        <row r="79">
          <cell r="B79">
            <v>1924</v>
          </cell>
          <cell r="C79" t="str">
            <v>CARLOS HENRIQUE LIMA DE MELO</v>
          </cell>
          <cell r="D79">
            <v>1171</v>
          </cell>
          <cell r="E79" t="str">
            <v>DIVCO - DIVISAO DE COMPRAS</v>
          </cell>
          <cell r="F79">
            <v>1</v>
          </cell>
          <cell r="G79">
            <v>33390</v>
          </cell>
          <cell r="H79" t="str">
            <v xml:space="preserve">  /  /    </v>
          </cell>
        </row>
        <row r="80">
          <cell r="B80">
            <v>1932</v>
          </cell>
          <cell r="C80" t="str">
            <v>ROSILENE MARIA ANACLETO</v>
          </cell>
          <cell r="D80">
            <v>2100</v>
          </cell>
          <cell r="E80" t="str">
            <v>COVEN- COORDENADORIA DE VENDAS</v>
          </cell>
          <cell r="F80">
            <v>1</v>
          </cell>
          <cell r="G80">
            <v>33390</v>
          </cell>
          <cell r="H80" t="str">
            <v xml:space="preserve">  /  /    </v>
          </cell>
        </row>
        <row r="81">
          <cell r="B81">
            <v>1937</v>
          </cell>
          <cell r="C81" t="str">
            <v>RILDA MARIA DA SILVA</v>
          </cell>
          <cell r="D81">
            <v>3170</v>
          </cell>
          <cell r="E81" t="str">
            <v>DICEM - DIVISAO CENTRAL DE EMBALAGEM</v>
          </cell>
          <cell r="F81">
            <v>1</v>
          </cell>
          <cell r="G81">
            <v>33390</v>
          </cell>
          <cell r="H81" t="str">
            <v xml:space="preserve">  /  /    </v>
          </cell>
        </row>
        <row r="82">
          <cell r="B82">
            <v>1980</v>
          </cell>
          <cell r="C82" t="str">
            <v>MANOEL NETO DINIZ</v>
          </cell>
          <cell r="D82">
            <v>1322</v>
          </cell>
          <cell r="E82" t="str">
            <v>DIUTI - DIVISAO DE UTILIDADES</v>
          </cell>
          <cell r="F82">
            <v>1</v>
          </cell>
          <cell r="G82">
            <v>33390</v>
          </cell>
          <cell r="H82" t="str">
            <v xml:space="preserve">  /  /    </v>
          </cell>
        </row>
        <row r="83">
          <cell r="B83">
            <v>1999</v>
          </cell>
          <cell r="C83" t="str">
            <v>ELIAS RIBEIRO DA SILVA FILHO</v>
          </cell>
          <cell r="D83">
            <v>3103</v>
          </cell>
          <cell r="E83" t="str">
            <v>DIOTI- DIVISAO OTICA- MONTAGEM</v>
          </cell>
          <cell r="F83">
            <v>1</v>
          </cell>
          <cell r="G83">
            <v>33390</v>
          </cell>
          <cell r="H83" t="str">
            <v xml:space="preserve">  /  /    </v>
          </cell>
        </row>
        <row r="84">
          <cell r="B84">
            <v>2008</v>
          </cell>
          <cell r="C84" t="str">
            <v>AMAURI GONCALO DA SILVA</v>
          </cell>
          <cell r="D84">
            <v>1322</v>
          </cell>
          <cell r="E84" t="str">
            <v>DIUTI - DIVISAO DE UTILIDADES</v>
          </cell>
          <cell r="F84">
            <v>1</v>
          </cell>
          <cell r="G84">
            <v>33590</v>
          </cell>
          <cell r="H84" t="str">
            <v xml:space="preserve">  /  /    </v>
          </cell>
        </row>
        <row r="85">
          <cell r="B85">
            <v>2015</v>
          </cell>
          <cell r="C85" t="str">
            <v>MARIA SANDRA PONTES MENDONCA</v>
          </cell>
          <cell r="D85">
            <v>1182</v>
          </cell>
          <cell r="E85" t="str">
            <v>DIMAM - DIVISAO DO MEIO AMBIENTE</v>
          </cell>
          <cell r="F85">
            <v>1</v>
          </cell>
          <cell r="G85">
            <v>33590</v>
          </cell>
          <cell r="H85" t="str">
            <v xml:space="preserve">  /  /    </v>
          </cell>
        </row>
        <row r="86">
          <cell r="B86">
            <v>2019</v>
          </cell>
          <cell r="C86" t="str">
            <v>MARCOS DO NASCIMENTO</v>
          </cell>
          <cell r="D86">
            <v>3101</v>
          </cell>
          <cell r="E86" t="str">
            <v>DIOTI- DIVISAO OTICA- LENTES</v>
          </cell>
          <cell r="F86">
            <v>1</v>
          </cell>
          <cell r="G86">
            <v>33605</v>
          </cell>
          <cell r="H86" t="str">
            <v xml:space="preserve">  /  /    </v>
          </cell>
        </row>
        <row r="87">
          <cell r="B87">
            <v>2038</v>
          </cell>
          <cell r="C87" t="str">
            <v>IRONILDA FERREIRA DA SILVA</v>
          </cell>
          <cell r="D87">
            <v>1160</v>
          </cell>
          <cell r="E87" t="str">
            <v>CORHU - COORD. DE RECURSOS HUMANOS</v>
          </cell>
          <cell r="F87">
            <v>1</v>
          </cell>
          <cell r="G87">
            <v>33605</v>
          </cell>
          <cell r="H87" t="str">
            <v xml:space="preserve">  /  /    </v>
          </cell>
        </row>
        <row r="88">
          <cell r="B88">
            <v>2043</v>
          </cell>
          <cell r="C88" t="str">
            <v>JOAO LUIZ BRAGA DE PONTES</v>
          </cell>
          <cell r="D88">
            <v>3111</v>
          </cell>
          <cell r="E88" t="str">
            <v>DISOL I - DIVISAO DE SOLIDOS I</v>
          </cell>
          <cell r="F88">
            <v>1</v>
          </cell>
          <cell r="G88">
            <v>33605</v>
          </cell>
          <cell r="H88" t="str">
            <v xml:space="preserve">  /  /    </v>
          </cell>
        </row>
        <row r="89">
          <cell r="B89">
            <v>2052</v>
          </cell>
          <cell r="C89" t="str">
            <v>JOSE FERNANDO PEREIRA DA COSTA</v>
          </cell>
          <cell r="D89">
            <v>3111</v>
          </cell>
          <cell r="E89" t="str">
            <v>DISOL I - DIVISAO DE SOLIDOS I</v>
          </cell>
          <cell r="F89">
            <v>1</v>
          </cell>
          <cell r="G89">
            <v>33613</v>
          </cell>
          <cell r="H89" t="str">
            <v xml:space="preserve">  /  /    </v>
          </cell>
        </row>
        <row r="90">
          <cell r="B90">
            <v>2063</v>
          </cell>
          <cell r="C90" t="str">
            <v>JOAQUIM PEDRO CARNEIRO C NETO</v>
          </cell>
          <cell r="D90">
            <v>1005</v>
          </cell>
          <cell r="E90" t="str">
            <v>PESSOAL A DISPOSICAO/BENEFICIO</v>
          </cell>
          <cell r="F90">
            <v>1</v>
          </cell>
          <cell r="G90">
            <v>31959</v>
          </cell>
          <cell r="H90" t="str">
            <v xml:space="preserve">  /  /    </v>
          </cell>
        </row>
        <row r="91">
          <cell r="B91">
            <v>2065</v>
          </cell>
          <cell r="C91" t="str">
            <v>MARIA CLAUDIA DE A  LIMA LEMOS</v>
          </cell>
          <cell r="D91">
            <v>1005</v>
          </cell>
          <cell r="E91" t="str">
            <v>PESSOAL A DISPOSICAO/BENEFICIO</v>
          </cell>
          <cell r="F91">
            <v>1</v>
          </cell>
          <cell r="G91">
            <v>32174</v>
          </cell>
          <cell r="H91" t="str">
            <v xml:space="preserve">  /  /    </v>
          </cell>
        </row>
        <row r="92">
          <cell r="B92">
            <v>2069</v>
          </cell>
          <cell r="C92" t="str">
            <v>SELMA VERONICA VIEIRA RAMOS</v>
          </cell>
          <cell r="D92">
            <v>1070</v>
          </cell>
          <cell r="E92" t="str">
            <v>COGAQ - COORDENADORIA DE GARANTIA DA QUA</v>
          </cell>
          <cell r="F92">
            <v>1</v>
          </cell>
          <cell r="G92">
            <v>33169</v>
          </cell>
          <cell r="H92" t="str">
            <v xml:space="preserve">  /  /    </v>
          </cell>
        </row>
        <row r="93">
          <cell r="B93">
            <v>2086</v>
          </cell>
          <cell r="C93" t="str">
            <v>ALBANITA LUCIANA DA S FIDELIS</v>
          </cell>
          <cell r="D93">
            <v>4140</v>
          </cell>
          <cell r="E93" t="str">
            <v>COPED- COORD. DE PESQUISA E DESENV.</v>
          </cell>
          <cell r="F93">
            <v>1</v>
          </cell>
          <cell r="G93">
            <v>35163</v>
          </cell>
          <cell r="H93" t="str">
            <v xml:space="preserve">  /  /    </v>
          </cell>
        </row>
        <row r="94">
          <cell r="B94">
            <v>2093</v>
          </cell>
          <cell r="C94" t="str">
            <v>GILBERTO RIBEIRO DA SILVA</v>
          </cell>
          <cell r="D94">
            <v>3101</v>
          </cell>
          <cell r="E94" t="str">
            <v>DIOTI- DIVISAO OTICA- LENTES</v>
          </cell>
          <cell r="F94">
            <v>1</v>
          </cell>
          <cell r="G94">
            <v>35163</v>
          </cell>
          <cell r="H94" t="str">
            <v xml:space="preserve">  /  /    </v>
          </cell>
        </row>
        <row r="95">
          <cell r="B95">
            <v>2096</v>
          </cell>
          <cell r="C95" t="str">
            <v>MARCELO MORAIS DE OLIVEIRA</v>
          </cell>
          <cell r="D95">
            <v>2238</v>
          </cell>
          <cell r="E95" t="str">
            <v>FARMACIA FLORIANO PEIXOTO- METRO RECIFE</v>
          </cell>
          <cell r="F95">
            <v>0</v>
          </cell>
          <cell r="G95">
            <v>35170</v>
          </cell>
          <cell r="H95">
            <v>0</v>
          </cell>
        </row>
        <row r="96">
          <cell r="B96">
            <v>2101</v>
          </cell>
          <cell r="C96" t="str">
            <v>JOSE LUCIANO CANDIDO DA SILVA</v>
          </cell>
          <cell r="D96">
            <v>3111</v>
          </cell>
          <cell r="E96" t="str">
            <v>DISOL I - DIVISAO DE SOLIDOS I</v>
          </cell>
          <cell r="F96">
            <v>1</v>
          </cell>
          <cell r="G96">
            <v>35289</v>
          </cell>
          <cell r="H96" t="str">
            <v xml:space="preserve">  /  /    </v>
          </cell>
        </row>
        <row r="97">
          <cell r="B97">
            <v>2115</v>
          </cell>
          <cell r="C97" t="str">
            <v>SEVERINO JOSE RAMOS DE SOUZA</v>
          </cell>
          <cell r="D97">
            <v>2209</v>
          </cell>
          <cell r="E97" t="str">
            <v>FARMACIA AFOGADOS</v>
          </cell>
          <cell r="F97">
            <v>0</v>
          </cell>
          <cell r="G97">
            <v>35521</v>
          </cell>
          <cell r="H97">
            <v>0</v>
          </cell>
        </row>
        <row r="98">
          <cell r="B98">
            <v>2117</v>
          </cell>
          <cell r="C98" t="str">
            <v>WILSON JOSE QUEIROZ DE LIMA</v>
          </cell>
          <cell r="D98">
            <v>1161</v>
          </cell>
          <cell r="E98" t="str">
            <v>DIVAP - DIVISAO DE ADMINST. PESSOAL</v>
          </cell>
          <cell r="F98">
            <v>1</v>
          </cell>
          <cell r="G98">
            <v>35535</v>
          </cell>
          <cell r="H98" t="str">
            <v xml:space="preserve">  /  /    </v>
          </cell>
        </row>
        <row r="99">
          <cell r="B99">
            <v>2120</v>
          </cell>
          <cell r="C99" t="str">
            <v>ANTONIO SOARES DE MELO</v>
          </cell>
          <cell r="D99">
            <v>2200</v>
          </cell>
          <cell r="E99" t="str">
            <v>COFAR- COORDENADORIA DE FARMACIAS</v>
          </cell>
          <cell r="F99">
            <v>1</v>
          </cell>
          <cell r="G99">
            <v>35565</v>
          </cell>
          <cell r="H99" t="str">
            <v xml:space="preserve">  /  /    </v>
          </cell>
        </row>
        <row r="100">
          <cell r="B100">
            <v>2121</v>
          </cell>
          <cell r="C100" t="str">
            <v>SAMUEL MAURICIO</v>
          </cell>
          <cell r="D100">
            <v>3103</v>
          </cell>
          <cell r="E100" t="str">
            <v>DIOTI- DIVISAO OTICA- MONTAGEM</v>
          </cell>
          <cell r="F100">
            <v>1</v>
          </cell>
          <cell r="G100">
            <v>35583</v>
          </cell>
          <cell r="H100" t="str">
            <v xml:space="preserve">  /  /    </v>
          </cell>
        </row>
        <row r="101">
          <cell r="B101">
            <v>2124</v>
          </cell>
          <cell r="C101" t="str">
            <v>JOSE ALVES FIGUEIREDO FILHO</v>
          </cell>
          <cell r="D101">
            <v>2207</v>
          </cell>
          <cell r="E101" t="str">
            <v>FARMACIA CASA AMARELA</v>
          </cell>
          <cell r="F101">
            <v>0</v>
          </cell>
          <cell r="G101">
            <v>35597</v>
          </cell>
          <cell r="H101">
            <v>0</v>
          </cell>
        </row>
        <row r="102">
          <cell r="B102">
            <v>2125</v>
          </cell>
          <cell r="C102" t="str">
            <v>GILMAR GALVAO SANTANA</v>
          </cell>
          <cell r="D102">
            <v>1181</v>
          </cell>
          <cell r="E102" t="str">
            <v>DISET- DIV. DE SAUDE OCUPAC. E SEG.TRAB.</v>
          </cell>
          <cell r="F102">
            <v>1</v>
          </cell>
          <cell r="G102">
            <v>35613</v>
          </cell>
          <cell r="H102" t="str">
            <v xml:space="preserve">  /  /    </v>
          </cell>
        </row>
        <row r="103">
          <cell r="B103">
            <v>2126</v>
          </cell>
          <cell r="C103" t="str">
            <v>JAFFE JOSE LIMA XAVIER</v>
          </cell>
          <cell r="D103">
            <v>1005</v>
          </cell>
          <cell r="E103" t="str">
            <v>PESSOAL A DISPOSICAO/BENEFICIO</v>
          </cell>
          <cell r="F103">
            <v>1</v>
          </cell>
          <cell r="G103">
            <v>35613</v>
          </cell>
          <cell r="H103" t="str">
            <v xml:space="preserve">  /  /    </v>
          </cell>
        </row>
        <row r="104">
          <cell r="B104">
            <v>2128</v>
          </cell>
          <cell r="C104" t="str">
            <v>JORGE DA SILVA LIMA</v>
          </cell>
          <cell r="D104">
            <v>2101</v>
          </cell>
          <cell r="E104" t="str">
            <v>DIVEN- DIVISAO DE VENDAS</v>
          </cell>
          <cell r="F104">
            <v>51</v>
          </cell>
          <cell r="G104">
            <v>35626</v>
          </cell>
          <cell r="H104" t="str">
            <v xml:space="preserve">  /  /    </v>
          </cell>
        </row>
        <row r="105">
          <cell r="B105">
            <v>2129</v>
          </cell>
          <cell r="C105" t="str">
            <v>RICARDO JORGE XAVIER</v>
          </cell>
          <cell r="D105">
            <v>1322</v>
          </cell>
          <cell r="E105" t="str">
            <v>DIUTI - DIVISAO DE UTILIDADES</v>
          </cell>
          <cell r="F105">
            <v>1</v>
          </cell>
          <cell r="G105">
            <v>35626</v>
          </cell>
          <cell r="H105" t="str">
            <v xml:space="preserve">  /  /    </v>
          </cell>
        </row>
        <row r="106">
          <cell r="B106">
            <v>2130</v>
          </cell>
          <cell r="C106" t="str">
            <v>HELVIO MOZART MONTENEGRO</v>
          </cell>
          <cell r="D106">
            <v>1005</v>
          </cell>
          <cell r="E106" t="str">
            <v>PESSOAL A DISPOSICAO/BENEFICIO</v>
          </cell>
          <cell r="F106">
            <v>16</v>
          </cell>
          <cell r="G106">
            <v>35626</v>
          </cell>
          <cell r="H106" t="str">
            <v xml:space="preserve">  /  /    </v>
          </cell>
        </row>
        <row r="107">
          <cell r="B107">
            <v>2131</v>
          </cell>
          <cell r="C107" t="str">
            <v>ALEXANDRE BARBOSA DA SILVA</v>
          </cell>
          <cell r="D107">
            <v>3111</v>
          </cell>
          <cell r="E107" t="str">
            <v>DISOL I - DIVISAO DE SOLIDOS I</v>
          </cell>
          <cell r="F107">
            <v>1</v>
          </cell>
          <cell r="G107">
            <v>35626</v>
          </cell>
          <cell r="H107" t="str">
            <v xml:space="preserve">  /  /    </v>
          </cell>
        </row>
        <row r="108">
          <cell r="B108">
            <v>2134</v>
          </cell>
          <cell r="C108" t="str">
            <v>ROSIVALDO SATIRO DOS SANTOS</v>
          </cell>
          <cell r="D108">
            <v>3111</v>
          </cell>
          <cell r="E108" t="str">
            <v>DISOL I - DIVISAO DE SOLIDOS I</v>
          </cell>
          <cell r="F108">
            <v>1</v>
          </cell>
          <cell r="G108">
            <v>35628</v>
          </cell>
          <cell r="H108" t="str">
            <v xml:space="preserve">  /  /    </v>
          </cell>
        </row>
        <row r="109">
          <cell r="B109">
            <v>2136</v>
          </cell>
          <cell r="C109" t="str">
            <v>GESIEL DAVID DE CASTRO</v>
          </cell>
          <cell r="D109">
            <v>1181</v>
          </cell>
          <cell r="E109" t="str">
            <v>DISET- DIV. DE SAUDE OCUPAC. E SEG.TRAB.</v>
          </cell>
          <cell r="F109">
            <v>1</v>
          </cell>
          <cell r="G109">
            <v>35643</v>
          </cell>
          <cell r="H109" t="str">
            <v xml:space="preserve">  /  /    </v>
          </cell>
        </row>
        <row r="110">
          <cell r="B110">
            <v>2137</v>
          </cell>
          <cell r="C110" t="str">
            <v>FRANCISCO DE ASSIS DE OLIVEIRA</v>
          </cell>
          <cell r="D110">
            <v>1142</v>
          </cell>
          <cell r="E110" t="str">
            <v>DIFIS- DIVISAO FISCAL</v>
          </cell>
          <cell r="F110">
            <v>10</v>
          </cell>
          <cell r="G110">
            <v>35643</v>
          </cell>
          <cell r="H110" t="str">
            <v xml:space="preserve">  /  /    </v>
          </cell>
        </row>
        <row r="111">
          <cell r="B111">
            <v>2140</v>
          </cell>
          <cell r="C111" t="str">
            <v>LUCIENE PEREIRA DE A NASCIMENT</v>
          </cell>
          <cell r="D111">
            <v>3111</v>
          </cell>
          <cell r="E111" t="str">
            <v>DISOL I - DIVISAO DE SOLIDOS I</v>
          </cell>
          <cell r="F111">
            <v>1</v>
          </cell>
          <cell r="G111">
            <v>35643</v>
          </cell>
          <cell r="H111" t="str">
            <v xml:space="preserve">  /  /    </v>
          </cell>
        </row>
        <row r="112">
          <cell r="B112">
            <v>2143</v>
          </cell>
          <cell r="C112" t="str">
            <v>RUBEM JOSE DOS S DE PAULA</v>
          </cell>
          <cell r="D112">
            <v>3111</v>
          </cell>
          <cell r="E112" t="str">
            <v>DISOL I - DIVISAO DE SOLIDOS I</v>
          </cell>
          <cell r="F112">
            <v>1</v>
          </cell>
          <cell r="G112">
            <v>35765</v>
          </cell>
          <cell r="H112" t="str">
            <v xml:space="preserve">  /  /    </v>
          </cell>
        </row>
        <row r="113">
          <cell r="B113">
            <v>2145</v>
          </cell>
          <cell r="C113" t="str">
            <v>EVERALDO DA SILVA CABRAL</v>
          </cell>
          <cell r="D113">
            <v>3111</v>
          </cell>
          <cell r="E113" t="str">
            <v>DISOL I - DIVISAO DE SOLIDOS I</v>
          </cell>
          <cell r="F113">
            <v>1</v>
          </cell>
          <cell r="G113">
            <v>35765</v>
          </cell>
          <cell r="H113" t="str">
            <v xml:space="preserve">  /  /    </v>
          </cell>
        </row>
        <row r="114">
          <cell r="B114">
            <v>2146</v>
          </cell>
          <cell r="C114" t="str">
            <v>ROGERIO BARROS DOS SANTOS</v>
          </cell>
          <cell r="D114">
            <v>3111</v>
          </cell>
          <cell r="E114" t="str">
            <v>DISOL I - DIVISAO DE SOLIDOS I</v>
          </cell>
          <cell r="F114">
            <v>1</v>
          </cell>
          <cell r="G114">
            <v>35765</v>
          </cell>
          <cell r="H114" t="str">
            <v xml:space="preserve">  /  /    </v>
          </cell>
        </row>
        <row r="115">
          <cell r="B115">
            <v>2149</v>
          </cell>
          <cell r="C115" t="str">
            <v>CARLOS AUGUSTO O  DA SILVA</v>
          </cell>
          <cell r="D115">
            <v>3111</v>
          </cell>
          <cell r="E115" t="str">
            <v>DISOL I - DIVISAO DE SOLIDOS I</v>
          </cell>
          <cell r="F115">
            <v>1</v>
          </cell>
          <cell r="G115">
            <v>35765</v>
          </cell>
          <cell r="H115" t="str">
            <v xml:space="preserve">  /  /    </v>
          </cell>
        </row>
        <row r="116">
          <cell r="B116">
            <v>2151</v>
          </cell>
          <cell r="C116" t="str">
            <v>JUREMA MARIA BONGALHARDO</v>
          </cell>
          <cell r="D116">
            <v>2209</v>
          </cell>
          <cell r="E116" t="str">
            <v>FARMACIA AFOGADOS</v>
          </cell>
          <cell r="F116">
            <v>0</v>
          </cell>
          <cell r="G116">
            <v>35765</v>
          </cell>
          <cell r="H116">
            <v>0</v>
          </cell>
        </row>
        <row r="117">
          <cell r="B117">
            <v>2153</v>
          </cell>
          <cell r="C117" t="str">
            <v>SERGIO PEREIRA DA COSTA</v>
          </cell>
          <cell r="D117">
            <v>3111</v>
          </cell>
          <cell r="E117" t="str">
            <v>DISOL I - DIVISAO DE SOLIDOS I</v>
          </cell>
          <cell r="F117">
            <v>1</v>
          </cell>
          <cell r="G117">
            <v>35765</v>
          </cell>
          <cell r="H117" t="str">
            <v xml:space="preserve">  /  /    </v>
          </cell>
        </row>
        <row r="118">
          <cell r="B118">
            <v>2156</v>
          </cell>
          <cell r="C118" t="str">
            <v>EDLEUSA LUCIA BATISTA DA SILVA</v>
          </cell>
          <cell r="D118">
            <v>4174</v>
          </cell>
          <cell r="E118" t="str">
            <v>DIACP- DIV.DE ACOMP.E CONTROLE PRODUCAO</v>
          </cell>
          <cell r="F118">
            <v>1</v>
          </cell>
          <cell r="G118">
            <v>35800</v>
          </cell>
          <cell r="H118" t="str">
            <v xml:space="preserve">  /  /    </v>
          </cell>
        </row>
        <row r="119">
          <cell r="B119">
            <v>2159</v>
          </cell>
          <cell r="C119" t="str">
            <v>FREDERICO JOSE C  DA NOBREGA</v>
          </cell>
          <cell r="D119">
            <v>2102</v>
          </cell>
          <cell r="E119" t="str">
            <v>DIFAT- DIVISAO DE FATURAMENTO</v>
          </cell>
          <cell r="F119">
            <v>1</v>
          </cell>
          <cell r="G119">
            <v>35836</v>
          </cell>
          <cell r="H119" t="str">
            <v xml:space="preserve">  /  /    </v>
          </cell>
        </row>
        <row r="120">
          <cell r="B120">
            <v>2161</v>
          </cell>
          <cell r="C120" t="str">
            <v>WLADIMIR MACHADO DO E  SANTO</v>
          </cell>
          <cell r="D120">
            <v>3111</v>
          </cell>
          <cell r="E120" t="str">
            <v>DISOL I - DIVISAO DE SOLIDOS I</v>
          </cell>
          <cell r="F120">
            <v>1</v>
          </cell>
          <cell r="G120">
            <v>35836</v>
          </cell>
          <cell r="H120" t="str">
            <v xml:space="preserve">  /  /    </v>
          </cell>
        </row>
        <row r="121">
          <cell r="B121">
            <v>2181</v>
          </cell>
          <cell r="C121" t="str">
            <v>ELCY SILVA DE ARAUJO</v>
          </cell>
          <cell r="D121">
            <v>1074</v>
          </cell>
          <cell r="E121" t="str">
            <v>DIGAQ 4 - DIVISAO DE GARANTIA DA QUAL. 4</v>
          </cell>
          <cell r="F121">
            <v>1</v>
          </cell>
          <cell r="G121">
            <v>36069</v>
          </cell>
          <cell r="H121" t="str">
            <v xml:space="preserve">  /  /    </v>
          </cell>
        </row>
        <row r="122">
          <cell r="B122">
            <v>2274</v>
          </cell>
          <cell r="C122" t="str">
            <v>DJALMA LIMA DE OLIVEIRA DANTAS</v>
          </cell>
          <cell r="D122">
            <v>2000</v>
          </cell>
          <cell r="E122" t="str">
            <v>DICOM- DIRETORIA COMERCIAL</v>
          </cell>
          <cell r="F122">
            <v>1</v>
          </cell>
          <cell r="G122">
            <v>37883</v>
          </cell>
          <cell r="H122" t="str">
            <v xml:space="preserve">  /  /    </v>
          </cell>
        </row>
        <row r="123">
          <cell r="B123">
            <v>2280</v>
          </cell>
          <cell r="C123" t="str">
            <v>JACQUELINE CESAR DE GUSMAO</v>
          </cell>
          <cell r="D123">
            <v>2000</v>
          </cell>
          <cell r="E123" t="str">
            <v>DICOM- DIRETORIA COMERCIAL</v>
          </cell>
          <cell r="F123">
            <v>1</v>
          </cell>
          <cell r="G123">
            <v>38335</v>
          </cell>
          <cell r="H123" t="str">
            <v xml:space="preserve">  /  /    </v>
          </cell>
        </row>
        <row r="124">
          <cell r="B124">
            <v>2295</v>
          </cell>
          <cell r="C124" t="str">
            <v>VINCENZO PAPARIELLO</v>
          </cell>
          <cell r="D124">
            <v>1322</v>
          </cell>
          <cell r="E124" t="str">
            <v>DIUTI - DIVISAO DE UTILIDADES</v>
          </cell>
          <cell r="F124">
            <v>1</v>
          </cell>
          <cell r="G124">
            <v>38657</v>
          </cell>
          <cell r="H124" t="str">
            <v xml:space="preserve">  /  /    </v>
          </cell>
        </row>
        <row r="125">
          <cell r="B125">
            <v>2308</v>
          </cell>
          <cell r="C125" t="str">
            <v>ADEILDO CARLOS DIAS BEZERRA</v>
          </cell>
          <cell r="D125">
            <v>3111</v>
          </cell>
          <cell r="E125" t="str">
            <v>DISOL I - DIVISAO DE SOLIDOS I</v>
          </cell>
          <cell r="F125">
            <v>1</v>
          </cell>
          <cell r="G125">
            <v>38749</v>
          </cell>
          <cell r="H125" t="str">
            <v xml:space="preserve">  /  /    </v>
          </cell>
        </row>
        <row r="126">
          <cell r="B126">
            <v>2330</v>
          </cell>
          <cell r="C126" t="str">
            <v>ERICK RENAN PEREIRA DE ACIOLI</v>
          </cell>
          <cell r="D126">
            <v>1121</v>
          </cell>
          <cell r="E126" t="str">
            <v>DIINF - DIVISAO DE INFORMATICA</v>
          </cell>
          <cell r="F126">
            <v>16</v>
          </cell>
          <cell r="G126">
            <v>39286</v>
          </cell>
          <cell r="H126" t="str">
            <v xml:space="preserve">  /  /    </v>
          </cell>
        </row>
        <row r="127">
          <cell r="B127">
            <v>2337</v>
          </cell>
          <cell r="C127" t="str">
            <v>FLAVIA PATRICIA M  MEDEIROS</v>
          </cell>
          <cell r="D127">
            <v>3122</v>
          </cell>
          <cell r="E127" t="str">
            <v>DICOS - DIVISAO DE COSMETICOS</v>
          </cell>
          <cell r="F127">
            <v>1</v>
          </cell>
          <cell r="G127">
            <v>39302</v>
          </cell>
          <cell r="H127" t="str">
            <v xml:space="preserve">  /  /    </v>
          </cell>
        </row>
        <row r="128">
          <cell r="B128">
            <v>2339</v>
          </cell>
          <cell r="C128" t="str">
            <v>DEBORAH BEZERRA MONTEIRO</v>
          </cell>
          <cell r="D128">
            <v>4142</v>
          </cell>
          <cell r="E128" t="str">
            <v>DIPIT - DIVISAO DE PROJETO &amp; INOVAC. TEC</v>
          </cell>
          <cell r="F128">
            <v>1</v>
          </cell>
          <cell r="G128">
            <v>39302</v>
          </cell>
          <cell r="H128" t="str">
            <v xml:space="preserve">  /  /    </v>
          </cell>
        </row>
        <row r="129">
          <cell r="B129">
            <v>2342</v>
          </cell>
          <cell r="C129" t="str">
            <v>MARCOS ANDRE CUNHA DE OLIVEIRA</v>
          </cell>
          <cell r="D129">
            <v>4171</v>
          </cell>
          <cell r="E129" t="str">
            <v>DIFIQ- DIV.FISICO-E CONTROLE DE PRODUTO</v>
          </cell>
          <cell r="F129">
            <v>1</v>
          </cell>
          <cell r="G129">
            <v>39302</v>
          </cell>
          <cell r="H129" t="str">
            <v xml:space="preserve">  /  /    </v>
          </cell>
        </row>
        <row r="130">
          <cell r="B130">
            <v>2344</v>
          </cell>
          <cell r="C130" t="str">
            <v>AMANDA TATIANE C  DE OLIVEIRA</v>
          </cell>
          <cell r="D130">
            <v>3110</v>
          </cell>
          <cell r="E130" t="str">
            <v>DISOL II - DIVISAO DE SOLIDOS II</v>
          </cell>
          <cell r="F130">
            <v>1</v>
          </cell>
          <cell r="G130">
            <v>39302</v>
          </cell>
          <cell r="H130" t="str">
            <v xml:space="preserve">  /  /    </v>
          </cell>
        </row>
        <row r="131">
          <cell r="B131">
            <v>2351</v>
          </cell>
          <cell r="C131" t="str">
            <v>CLAUDIA SALVINA DE SANTANA</v>
          </cell>
          <cell r="D131">
            <v>3170</v>
          </cell>
          <cell r="E131" t="str">
            <v>DICEM - DIVISAO CENTRAL DE EMBALAGEM</v>
          </cell>
          <cell r="F131">
            <v>1</v>
          </cell>
          <cell r="G131">
            <v>39310</v>
          </cell>
          <cell r="H131" t="str">
            <v xml:space="preserve">  /  /    </v>
          </cell>
        </row>
        <row r="132">
          <cell r="B132">
            <v>2363</v>
          </cell>
          <cell r="C132" t="str">
            <v>MIRIAM ALVES BASTOS DA SILVA</v>
          </cell>
          <cell r="D132">
            <v>3111</v>
          </cell>
          <cell r="E132" t="str">
            <v>DISOL I - DIVISAO DE SOLIDOS I</v>
          </cell>
          <cell r="F132">
            <v>1</v>
          </cell>
          <cell r="G132">
            <v>39310</v>
          </cell>
          <cell r="H132" t="str">
            <v xml:space="preserve">  /  /    </v>
          </cell>
        </row>
        <row r="133">
          <cell r="B133">
            <v>2367</v>
          </cell>
          <cell r="C133" t="str">
            <v>PRISCILLA RODRIGUES P DA SILVA</v>
          </cell>
          <cell r="D133">
            <v>4170</v>
          </cell>
          <cell r="E133" t="str">
            <v>COQUA- COORD. DE CONTROLE DE QUALID.</v>
          </cell>
          <cell r="F133">
            <v>1</v>
          </cell>
          <cell r="G133">
            <v>39310</v>
          </cell>
          <cell r="H133" t="str">
            <v xml:space="preserve">  /  /    </v>
          </cell>
        </row>
        <row r="134">
          <cell r="B134">
            <v>2371</v>
          </cell>
          <cell r="C134" t="str">
            <v>SUZELLE TRAJANO BENTO</v>
          </cell>
          <cell r="D134">
            <v>1181</v>
          </cell>
          <cell r="E134" t="str">
            <v>DISET- DIV. DE SAUDE OCUPAC. E SEG.TRAB.</v>
          </cell>
          <cell r="F134">
            <v>1</v>
          </cell>
          <cell r="G134">
            <v>39310</v>
          </cell>
          <cell r="H134" t="str">
            <v xml:space="preserve">  /  /    </v>
          </cell>
        </row>
        <row r="135">
          <cell r="B135">
            <v>2382</v>
          </cell>
          <cell r="C135" t="str">
            <v>AILA KARLA MOTA SANTANA</v>
          </cell>
          <cell r="D135">
            <v>4140</v>
          </cell>
          <cell r="E135" t="str">
            <v>COPED- COORD. DE PESQUISA E DESENV.</v>
          </cell>
          <cell r="F135">
            <v>1</v>
          </cell>
          <cell r="G135">
            <v>39342</v>
          </cell>
          <cell r="H135" t="str">
            <v xml:space="preserve">  /  /    </v>
          </cell>
        </row>
        <row r="136">
          <cell r="B136">
            <v>2384</v>
          </cell>
          <cell r="C136" t="str">
            <v>KATIA MIRANDA DE ARAUJO LOPES</v>
          </cell>
          <cell r="D136">
            <v>4172</v>
          </cell>
          <cell r="E136" t="str">
            <v>DIMIC- DIVISAO DE MICROBIOLOGIA</v>
          </cell>
          <cell r="F136">
            <v>1</v>
          </cell>
          <cell r="G136">
            <v>39342</v>
          </cell>
          <cell r="H136" t="str">
            <v xml:space="preserve">  /  /    </v>
          </cell>
        </row>
        <row r="137">
          <cell r="B137">
            <v>2392</v>
          </cell>
          <cell r="C137" t="str">
            <v>KLEYTON DA SILVA A PEREIRA</v>
          </cell>
          <cell r="D137">
            <v>1322</v>
          </cell>
          <cell r="E137" t="str">
            <v>DIUTI - DIVISAO DE UTILIDADES</v>
          </cell>
          <cell r="F137">
            <v>1</v>
          </cell>
          <cell r="G137">
            <v>39342</v>
          </cell>
          <cell r="H137" t="str">
            <v xml:space="preserve">  /  /    </v>
          </cell>
        </row>
        <row r="138">
          <cell r="B138">
            <v>2406</v>
          </cell>
          <cell r="C138" t="str">
            <v>DEYSE MARIA DOS SANTOS SILVA</v>
          </cell>
          <cell r="D138">
            <v>3111</v>
          </cell>
          <cell r="E138" t="str">
            <v>DISOL I - DIVISAO DE SOLIDOS I</v>
          </cell>
          <cell r="F138">
            <v>1</v>
          </cell>
          <cell r="G138">
            <v>39349</v>
          </cell>
          <cell r="H138" t="str">
            <v xml:space="preserve">  /  /    </v>
          </cell>
        </row>
        <row r="139">
          <cell r="B139">
            <v>2415</v>
          </cell>
          <cell r="C139" t="str">
            <v>SILVIA RENATA QUEIROZ DE FARIA</v>
          </cell>
          <cell r="D139">
            <v>4150</v>
          </cell>
          <cell r="E139" t="str">
            <v>COPRO- COORD.DE PRODUCAO</v>
          </cell>
          <cell r="F139">
            <v>1</v>
          </cell>
          <cell r="G139">
            <v>39349</v>
          </cell>
          <cell r="H139" t="str">
            <v xml:space="preserve">  /  /    </v>
          </cell>
        </row>
        <row r="140">
          <cell r="B140">
            <v>2420</v>
          </cell>
          <cell r="C140" t="str">
            <v>TEREZA RAQUEL F ALMEIDA</v>
          </cell>
          <cell r="D140">
            <v>1070</v>
          </cell>
          <cell r="E140" t="str">
            <v>COGAQ - COORDENADORIA DE GARANTIA DA QUA</v>
          </cell>
          <cell r="F140">
            <v>1</v>
          </cell>
          <cell r="G140">
            <v>39356</v>
          </cell>
          <cell r="H140" t="str">
            <v xml:space="preserve">  /  /    </v>
          </cell>
        </row>
        <row r="141">
          <cell r="B141">
            <v>2421</v>
          </cell>
          <cell r="C141" t="str">
            <v>ANA CLAUDIA NUNES DE MOURA</v>
          </cell>
          <cell r="D141">
            <v>1162</v>
          </cell>
          <cell r="E141" t="str">
            <v>DIDEP - DIVISAO DE DESENVOLV PESSOAL</v>
          </cell>
          <cell r="F141">
            <v>1</v>
          </cell>
          <cell r="G141">
            <v>39370</v>
          </cell>
          <cell r="H141" t="str">
            <v xml:space="preserve">  /  /    </v>
          </cell>
        </row>
        <row r="142">
          <cell r="B142">
            <v>2437</v>
          </cell>
          <cell r="C142" t="str">
            <v>CLAUDILENE DE LIMA</v>
          </cell>
          <cell r="D142">
            <v>4171</v>
          </cell>
          <cell r="E142" t="str">
            <v>DIFIQ- DIV.FISICO-E CONTROLE DE PRODUTO</v>
          </cell>
          <cell r="F142">
            <v>1</v>
          </cell>
          <cell r="G142">
            <v>39371</v>
          </cell>
          <cell r="H142" t="str">
            <v xml:space="preserve">  /  /    </v>
          </cell>
        </row>
        <row r="143">
          <cell r="B143">
            <v>2440</v>
          </cell>
          <cell r="C143" t="str">
            <v>ELIANE MOREIRA DE SOUZA</v>
          </cell>
          <cell r="D143">
            <v>3111</v>
          </cell>
          <cell r="E143" t="str">
            <v>DISOL I - DIVISAO DE SOLIDOS I</v>
          </cell>
          <cell r="F143">
            <v>1</v>
          </cell>
          <cell r="G143">
            <v>39371</v>
          </cell>
          <cell r="H143" t="str">
            <v xml:space="preserve">  /  /    </v>
          </cell>
        </row>
        <row r="144">
          <cell r="B144">
            <v>2443</v>
          </cell>
          <cell r="C144" t="str">
            <v>GEYZA JANAINA FERREIRA L ALVES</v>
          </cell>
          <cell r="D144">
            <v>3111</v>
          </cell>
          <cell r="E144" t="str">
            <v>DISOL I - DIVISAO DE SOLIDOS I</v>
          </cell>
          <cell r="F144">
            <v>1</v>
          </cell>
          <cell r="G144">
            <v>39371</v>
          </cell>
          <cell r="H144" t="str">
            <v xml:space="preserve">  /  /    </v>
          </cell>
        </row>
        <row r="145">
          <cell r="B145">
            <v>2448</v>
          </cell>
          <cell r="C145" t="str">
            <v>JULIO CESAR DA SILVA</v>
          </cell>
          <cell r="D145">
            <v>3111</v>
          </cell>
          <cell r="E145" t="str">
            <v>DISOL I - DIVISAO DE SOLIDOS I</v>
          </cell>
          <cell r="F145">
            <v>1</v>
          </cell>
          <cell r="G145">
            <v>39371</v>
          </cell>
          <cell r="H145" t="str">
            <v xml:space="preserve">  /  /    </v>
          </cell>
        </row>
        <row r="146">
          <cell r="B146">
            <v>2451</v>
          </cell>
          <cell r="C146" t="str">
            <v>MANUELLA BOMFIM DA SILVA</v>
          </cell>
          <cell r="D146">
            <v>3170</v>
          </cell>
          <cell r="E146" t="str">
            <v>DICEM - DIVISAO CENTRAL DE EMBALAGEM</v>
          </cell>
          <cell r="F146">
            <v>1</v>
          </cell>
          <cell r="G146">
            <v>39371</v>
          </cell>
          <cell r="H146" t="str">
            <v xml:space="preserve">  /  /    </v>
          </cell>
        </row>
        <row r="147">
          <cell r="B147">
            <v>2460</v>
          </cell>
          <cell r="C147" t="str">
            <v>VIVIANE OLIMPIO DOS SANTOS</v>
          </cell>
          <cell r="D147">
            <v>3111</v>
          </cell>
          <cell r="E147" t="str">
            <v>DISOL I - DIVISAO DE SOLIDOS I</v>
          </cell>
          <cell r="F147">
            <v>1</v>
          </cell>
          <cell r="G147">
            <v>39371</v>
          </cell>
          <cell r="H147" t="str">
            <v xml:space="preserve">  /  /    </v>
          </cell>
        </row>
        <row r="148">
          <cell r="B148">
            <v>2468</v>
          </cell>
          <cell r="C148" t="str">
            <v>ANA GERTRUDES DE A F GUERRA</v>
          </cell>
          <cell r="D148">
            <v>1051</v>
          </cell>
          <cell r="E148" t="str">
            <v>DIMON - DIVISAO DE MONITORAMENTO</v>
          </cell>
          <cell r="F148">
            <v>1</v>
          </cell>
          <cell r="G148">
            <v>39485</v>
          </cell>
          <cell r="H148" t="str">
            <v xml:space="preserve">  /  /    </v>
          </cell>
        </row>
        <row r="149">
          <cell r="B149">
            <v>2474</v>
          </cell>
          <cell r="C149" t="str">
            <v>MARIA ROSEANE DOS A CLEMENTINO</v>
          </cell>
          <cell r="D149">
            <v>4190</v>
          </cell>
          <cell r="E149" t="str">
            <v>COPCP- COORD. DE PLANEJ. E CONTROLE PROD</v>
          </cell>
          <cell r="F149">
            <v>1</v>
          </cell>
          <cell r="G149">
            <v>39491</v>
          </cell>
          <cell r="H149" t="str">
            <v xml:space="preserve">  /  /    </v>
          </cell>
        </row>
        <row r="150">
          <cell r="B150">
            <v>2478</v>
          </cell>
          <cell r="C150" t="str">
            <v>ROGERIO MOURA VIEIRA</v>
          </cell>
          <cell r="D150">
            <v>2239</v>
          </cell>
          <cell r="E150" t="str">
            <v>FARMACIA CARUARU II</v>
          </cell>
          <cell r="F150">
            <v>0</v>
          </cell>
          <cell r="G150">
            <v>39524</v>
          </cell>
          <cell r="H150">
            <v>0</v>
          </cell>
        </row>
        <row r="151">
          <cell r="B151">
            <v>2481</v>
          </cell>
          <cell r="C151" t="str">
            <v>RAFAELLA MICHELLE DE L MIRANDA</v>
          </cell>
          <cell r="D151">
            <v>2215</v>
          </cell>
          <cell r="E151" t="str">
            <v>FARMACIA BELO JARDIM</v>
          </cell>
          <cell r="F151">
            <v>0</v>
          </cell>
          <cell r="G151">
            <v>39524</v>
          </cell>
          <cell r="H151">
            <v>0</v>
          </cell>
        </row>
        <row r="152">
          <cell r="B152">
            <v>2484</v>
          </cell>
          <cell r="C152" t="str">
            <v>ARLEY ANDERSON TAVARES MOREIRA</v>
          </cell>
          <cell r="D152">
            <v>2226</v>
          </cell>
          <cell r="E152" t="str">
            <v>FARMACIA OURICURI</v>
          </cell>
          <cell r="F152">
            <v>0</v>
          </cell>
          <cell r="G152">
            <v>39524</v>
          </cell>
          <cell r="H152">
            <v>0</v>
          </cell>
        </row>
        <row r="153">
          <cell r="B153">
            <v>2493</v>
          </cell>
          <cell r="C153" t="str">
            <v>CRISTIANE R  DE O  GONCALVES</v>
          </cell>
          <cell r="D153">
            <v>1005</v>
          </cell>
          <cell r="E153" t="str">
            <v>PESSOAL A DISPOSICAO/BENEFICIO</v>
          </cell>
          <cell r="F153">
            <v>1</v>
          </cell>
          <cell r="G153">
            <v>39539</v>
          </cell>
          <cell r="H153" t="str">
            <v xml:space="preserve">  /  /    </v>
          </cell>
        </row>
        <row r="154">
          <cell r="B154">
            <v>2498</v>
          </cell>
          <cell r="C154" t="str">
            <v>TEREZINHA DE J  DE L  M  NETA</v>
          </cell>
          <cell r="D154">
            <v>3103</v>
          </cell>
          <cell r="E154" t="str">
            <v>DIOTI- DIVISAO OTICA- MONTAGEM</v>
          </cell>
          <cell r="F154">
            <v>1</v>
          </cell>
          <cell r="G154">
            <v>39539</v>
          </cell>
          <cell r="H154" t="str">
            <v xml:space="preserve">  /  /    </v>
          </cell>
        </row>
        <row r="155">
          <cell r="B155">
            <v>2502</v>
          </cell>
          <cell r="C155" t="str">
            <v>PAULO ROBERTO DA SILVA CUNHA</v>
          </cell>
          <cell r="D155">
            <v>3103</v>
          </cell>
          <cell r="E155" t="str">
            <v>DIOTI- DIVISAO OTICA- MONTAGEM</v>
          </cell>
          <cell r="F155">
            <v>1</v>
          </cell>
          <cell r="G155">
            <v>39553</v>
          </cell>
          <cell r="H155" t="str">
            <v xml:space="preserve">  /  /    </v>
          </cell>
        </row>
        <row r="156">
          <cell r="B156">
            <v>2503</v>
          </cell>
          <cell r="C156" t="str">
            <v>TACIZO LUIZ PEREIRA DA SILVA</v>
          </cell>
          <cell r="D156">
            <v>1005</v>
          </cell>
          <cell r="E156" t="str">
            <v>PESSOAL A DISPOSICAO/BENEFICIO</v>
          </cell>
          <cell r="F156">
            <v>1</v>
          </cell>
          <cell r="G156">
            <v>39553</v>
          </cell>
          <cell r="H156" t="str">
            <v xml:space="preserve">  /  /    </v>
          </cell>
        </row>
        <row r="157">
          <cell r="B157">
            <v>2504</v>
          </cell>
          <cell r="C157" t="str">
            <v>RIVALDO GOMES DA SILVA</v>
          </cell>
          <cell r="D157">
            <v>3111</v>
          </cell>
          <cell r="E157" t="str">
            <v>DISOL I - DIVISAO DE SOLIDOS I</v>
          </cell>
          <cell r="F157">
            <v>1</v>
          </cell>
          <cell r="G157">
            <v>39576</v>
          </cell>
          <cell r="H157" t="str">
            <v xml:space="preserve">  /  /    </v>
          </cell>
        </row>
        <row r="158">
          <cell r="B158">
            <v>2506</v>
          </cell>
          <cell r="C158" t="str">
            <v>IVETE ANTONIETA B  DE CARVALHO</v>
          </cell>
          <cell r="D158">
            <v>3111</v>
          </cell>
          <cell r="E158" t="str">
            <v>DISOL I - DIVISAO DE SOLIDOS I</v>
          </cell>
          <cell r="F158">
            <v>1</v>
          </cell>
          <cell r="G158">
            <v>39576</v>
          </cell>
          <cell r="H158" t="str">
            <v xml:space="preserve">  /  /    </v>
          </cell>
        </row>
        <row r="159">
          <cell r="B159">
            <v>2507</v>
          </cell>
          <cell r="C159" t="str">
            <v>ANANIAS TEIXEIRA DE LIMA</v>
          </cell>
          <cell r="D159">
            <v>3111</v>
          </cell>
          <cell r="E159" t="str">
            <v>DISOL I - DIVISAO DE SOLIDOS I</v>
          </cell>
          <cell r="F159">
            <v>1</v>
          </cell>
          <cell r="G159">
            <v>39576</v>
          </cell>
          <cell r="H159" t="str">
            <v xml:space="preserve">  /  /    </v>
          </cell>
        </row>
        <row r="160">
          <cell r="B160">
            <v>2508</v>
          </cell>
          <cell r="C160" t="str">
            <v>JOSE ALEXANDRE DE BARROS ALVES</v>
          </cell>
          <cell r="D160">
            <v>3111</v>
          </cell>
          <cell r="E160" t="str">
            <v>DISOL I - DIVISAO DE SOLIDOS I</v>
          </cell>
          <cell r="F160">
            <v>1</v>
          </cell>
          <cell r="G160">
            <v>39576</v>
          </cell>
          <cell r="H160" t="str">
            <v xml:space="preserve">  /  /    </v>
          </cell>
        </row>
        <row r="161">
          <cell r="B161">
            <v>2509</v>
          </cell>
          <cell r="C161" t="str">
            <v>ALDEMIR NASCIMENTO DA SILVA</v>
          </cell>
          <cell r="D161">
            <v>3111</v>
          </cell>
          <cell r="E161" t="str">
            <v>DISOL I - DIVISAO DE SOLIDOS I</v>
          </cell>
          <cell r="F161">
            <v>1</v>
          </cell>
          <cell r="G161">
            <v>39576</v>
          </cell>
          <cell r="H161" t="str">
            <v xml:space="preserve">  /  /    </v>
          </cell>
        </row>
        <row r="162">
          <cell r="B162">
            <v>2512</v>
          </cell>
          <cell r="C162" t="str">
            <v>JOSENILDO JOSE TORRES</v>
          </cell>
          <cell r="D162">
            <v>1005</v>
          </cell>
          <cell r="E162" t="str">
            <v>PESSOAL A DISPOSICAO/BENEFICIO</v>
          </cell>
          <cell r="F162">
            <v>1</v>
          </cell>
          <cell r="G162">
            <v>39582</v>
          </cell>
          <cell r="H162" t="str">
            <v xml:space="preserve">  /  /    </v>
          </cell>
        </row>
        <row r="163">
          <cell r="B163">
            <v>2514</v>
          </cell>
          <cell r="C163" t="str">
            <v>JULIANA CAVALCANTI DE SOUSA</v>
          </cell>
          <cell r="D163">
            <v>1131</v>
          </cell>
          <cell r="E163" t="str">
            <v>DIFIN- DIVISAO FINANCEIRA</v>
          </cell>
          <cell r="F163">
            <v>1</v>
          </cell>
          <cell r="G163">
            <v>39582</v>
          </cell>
          <cell r="H163" t="str">
            <v xml:space="preserve">  /  /    </v>
          </cell>
        </row>
        <row r="164">
          <cell r="B164">
            <v>2520</v>
          </cell>
          <cell r="C164" t="str">
            <v>SELMA CRISTIANIA LIMA RORIZ</v>
          </cell>
          <cell r="D164">
            <v>1005</v>
          </cell>
          <cell r="E164" t="str">
            <v>PESSOAL A DISPOSICAO/BENEFICIO</v>
          </cell>
          <cell r="F164">
            <v>1</v>
          </cell>
          <cell r="G164">
            <v>39582</v>
          </cell>
          <cell r="H164" t="str">
            <v xml:space="preserve">  /  /    </v>
          </cell>
        </row>
        <row r="165">
          <cell r="B165">
            <v>2523</v>
          </cell>
          <cell r="C165" t="str">
            <v>JANISSON COELHO DE VASCONCELOS</v>
          </cell>
          <cell r="D165">
            <v>2226</v>
          </cell>
          <cell r="E165" t="str">
            <v>FARMACIA OURICURI</v>
          </cell>
          <cell r="F165">
            <v>0</v>
          </cell>
          <cell r="G165">
            <v>39582</v>
          </cell>
          <cell r="H165">
            <v>0</v>
          </cell>
        </row>
        <row r="166">
          <cell r="B166">
            <v>2525</v>
          </cell>
          <cell r="C166" t="str">
            <v>FABIANE TAVARES DE SOUZA</v>
          </cell>
          <cell r="D166">
            <v>2207</v>
          </cell>
          <cell r="E166" t="str">
            <v>FARMACIA CASA AMARELA</v>
          </cell>
          <cell r="F166">
            <v>0</v>
          </cell>
          <cell r="G166">
            <v>39588</v>
          </cell>
          <cell r="H166">
            <v>0</v>
          </cell>
        </row>
        <row r="167">
          <cell r="B167">
            <v>2526</v>
          </cell>
          <cell r="C167" t="str">
            <v>JARBAS FERREIRA DE LIMA JUNIOR</v>
          </cell>
          <cell r="D167">
            <v>1321</v>
          </cell>
          <cell r="E167" t="str">
            <v>DIMAN - DIVISAO DE MANUTENCAO</v>
          </cell>
          <cell r="F167">
            <v>50</v>
          </cell>
          <cell r="G167">
            <v>39588</v>
          </cell>
          <cell r="H167" t="str">
            <v xml:space="preserve">  /  /    </v>
          </cell>
        </row>
        <row r="168">
          <cell r="B168">
            <v>2530</v>
          </cell>
          <cell r="C168" t="str">
            <v>ARLEILDA MENDES DA SILVA</v>
          </cell>
          <cell r="D168">
            <v>3111</v>
          </cell>
          <cell r="E168" t="str">
            <v>DISOL I - DIVISAO DE SOLIDOS I</v>
          </cell>
          <cell r="F168">
            <v>20</v>
          </cell>
          <cell r="G168">
            <v>39601</v>
          </cell>
          <cell r="H168" t="str">
            <v xml:space="preserve">  /  /    </v>
          </cell>
        </row>
        <row r="169">
          <cell r="B169">
            <v>2534</v>
          </cell>
          <cell r="C169" t="str">
            <v>EMANUEL MESSIAS RIBEIRO COSTA</v>
          </cell>
          <cell r="D169">
            <v>3111</v>
          </cell>
          <cell r="E169" t="str">
            <v>DISOL I - DIVISAO DE SOLIDOS I</v>
          </cell>
          <cell r="F169">
            <v>39</v>
          </cell>
          <cell r="G169">
            <v>39601</v>
          </cell>
          <cell r="H169" t="str">
            <v xml:space="preserve">  /  /    </v>
          </cell>
        </row>
        <row r="170">
          <cell r="B170">
            <v>2539</v>
          </cell>
          <cell r="C170" t="str">
            <v>JOSENILDA BEZERRA DA SILVA</v>
          </cell>
          <cell r="D170">
            <v>3111</v>
          </cell>
          <cell r="E170" t="str">
            <v>DISOL I - DIVISAO DE SOLIDOS I</v>
          </cell>
          <cell r="F170">
            <v>1</v>
          </cell>
          <cell r="G170">
            <v>39601</v>
          </cell>
          <cell r="H170" t="str">
            <v xml:space="preserve">  /  /    </v>
          </cell>
        </row>
        <row r="171">
          <cell r="B171">
            <v>2541</v>
          </cell>
          <cell r="C171" t="str">
            <v>MARCELA SALLES DA SILVA</v>
          </cell>
          <cell r="D171">
            <v>1005</v>
          </cell>
          <cell r="E171" t="str">
            <v>PESSOAL A DISPOSICAO/BENEFICIO</v>
          </cell>
          <cell r="F171">
            <v>1</v>
          </cell>
          <cell r="G171">
            <v>39601</v>
          </cell>
          <cell r="H171" t="str">
            <v xml:space="preserve">  /  /    </v>
          </cell>
        </row>
        <row r="172">
          <cell r="B172">
            <v>2547</v>
          </cell>
          <cell r="C172" t="str">
            <v>CYNTHIA RODRIGUES DE ALMEIDA</v>
          </cell>
          <cell r="D172">
            <v>2252</v>
          </cell>
          <cell r="E172" t="str">
            <v>FARMACIA GARANHUNS EXPR. CIDADAO</v>
          </cell>
          <cell r="F172">
            <v>0</v>
          </cell>
          <cell r="G172">
            <v>39601</v>
          </cell>
          <cell r="H172">
            <v>0</v>
          </cell>
        </row>
        <row r="173">
          <cell r="B173">
            <v>2548</v>
          </cell>
          <cell r="C173" t="str">
            <v>ELIANA PEREIRA SANTANA</v>
          </cell>
          <cell r="D173">
            <v>1100</v>
          </cell>
          <cell r="E173" t="str">
            <v>DIRAF-DIRETORIA ADMINISTR.E FINANCEIRA</v>
          </cell>
          <cell r="F173">
            <v>1</v>
          </cell>
          <cell r="G173">
            <v>39601</v>
          </cell>
          <cell r="H173" t="str">
            <v xml:space="preserve">  /  /    </v>
          </cell>
        </row>
        <row r="174">
          <cell r="B174">
            <v>2553</v>
          </cell>
          <cell r="C174" t="str">
            <v>LIVIA DA SILVA LIMA</v>
          </cell>
          <cell r="D174">
            <v>1131</v>
          </cell>
          <cell r="E174" t="str">
            <v>DIFIN- DIVISAO FINANCEIRA</v>
          </cell>
          <cell r="F174">
            <v>1</v>
          </cell>
          <cell r="G174">
            <v>39601</v>
          </cell>
          <cell r="H174" t="str">
            <v xml:space="preserve">  /  /    </v>
          </cell>
        </row>
        <row r="175">
          <cell r="B175">
            <v>2559</v>
          </cell>
          <cell r="C175" t="str">
            <v>SANDRO DE MIRANDA SANTOS</v>
          </cell>
          <cell r="D175">
            <v>1005</v>
          </cell>
          <cell r="E175" t="str">
            <v>PESSOAL A DISPOSICAO/BENEFICIO</v>
          </cell>
          <cell r="F175">
            <v>1</v>
          </cell>
          <cell r="G175">
            <v>39601</v>
          </cell>
          <cell r="H175" t="str">
            <v xml:space="preserve">  /  /    </v>
          </cell>
        </row>
        <row r="176">
          <cell r="B176">
            <v>2562</v>
          </cell>
          <cell r="C176" t="str">
            <v>ERIKA MARQUES BEZERRA</v>
          </cell>
          <cell r="D176">
            <v>1005</v>
          </cell>
          <cell r="E176" t="str">
            <v>PESSOAL A DISPOSICAO/BENEFICIO</v>
          </cell>
          <cell r="F176">
            <v>1</v>
          </cell>
          <cell r="G176">
            <v>39601</v>
          </cell>
          <cell r="H176" t="str">
            <v xml:space="preserve">  /  /    </v>
          </cell>
        </row>
        <row r="177">
          <cell r="B177">
            <v>2568</v>
          </cell>
          <cell r="C177" t="str">
            <v>CATARINA DANIELLE DA S AMORIM</v>
          </cell>
          <cell r="D177">
            <v>2239</v>
          </cell>
          <cell r="E177" t="str">
            <v>FARMACIA CARUARU II</v>
          </cell>
          <cell r="F177">
            <v>0</v>
          </cell>
          <cell r="G177">
            <v>39608</v>
          </cell>
          <cell r="H177">
            <v>0</v>
          </cell>
        </row>
        <row r="178">
          <cell r="B178">
            <v>2574</v>
          </cell>
          <cell r="C178" t="str">
            <v>ANDERSON SANTOS DE LIMA FARIAS</v>
          </cell>
          <cell r="D178">
            <v>2102</v>
          </cell>
          <cell r="E178" t="str">
            <v>DIFAT- DIVISAO DE FATURAMENTO</v>
          </cell>
          <cell r="F178">
            <v>1</v>
          </cell>
          <cell r="G178">
            <v>39615</v>
          </cell>
          <cell r="H178" t="str">
            <v xml:space="preserve">  /  /    </v>
          </cell>
        </row>
        <row r="179">
          <cell r="B179">
            <v>2577</v>
          </cell>
          <cell r="C179" t="str">
            <v>CARLA CRISTINA OLIVEIRA MATOS</v>
          </cell>
          <cell r="D179">
            <v>1150</v>
          </cell>
          <cell r="E179" t="str">
            <v>COLOG - COORDENADORIA DE LOGISTICA</v>
          </cell>
          <cell r="F179">
            <v>1</v>
          </cell>
          <cell r="G179">
            <v>39615</v>
          </cell>
          <cell r="H179" t="str">
            <v xml:space="preserve">  /  /    </v>
          </cell>
        </row>
        <row r="180">
          <cell r="B180">
            <v>2584</v>
          </cell>
          <cell r="C180" t="str">
            <v>HELIA MARIA ALEXANDRE DE SOUZA</v>
          </cell>
          <cell r="D180">
            <v>1181</v>
          </cell>
          <cell r="E180" t="str">
            <v>DISET- DIV. DE SAUDE OCUPAC. E SEG.TRAB.</v>
          </cell>
          <cell r="F180">
            <v>1</v>
          </cell>
          <cell r="G180">
            <v>39615</v>
          </cell>
          <cell r="H180" t="str">
            <v xml:space="preserve">  /  /    </v>
          </cell>
        </row>
        <row r="181">
          <cell r="B181">
            <v>2585</v>
          </cell>
          <cell r="C181" t="str">
            <v>HELIO DO N BARBOZA JUNIOR</v>
          </cell>
          <cell r="D181">
            <v>1160</v>
          </cell>
          <cell r="E181" t="str">
            <v>CORHU - COORD. DE RECURSOS HUMANOS</v>
          </cell>
          <cell r="F181">
            <v>1</v>
          </cell>
          <cell r="G181">
            <v>39615</v>
          </cell>
          <cell r="H181" t="str">
            <v xml:space="preserve">  /  /    </v>
          </cell>
        </row>
        <row r="182">
          <cell r="B182">
            <v>2586</v>
          </cell>
          <cell r="C182" t="str">
            <v>JAQUELINE P F DE OLIVEIRA</v>
          </cell>
          <cell r="D182">
            <v>1161</v>
          </cell>
          <cell r="E182" t="str">
            <v>DIVAP - DIVISAO DE ADMINST. PESSOAL</v>
          </cell>
          <cell r="F182">
            <v>1</v>
          </cell>
          <cell r="G182">
            <v>39615</v>
          </cell>
          <cell r="H182" t="str">
            <v xml:space="preserve">  /  /    </v>
          </cell>
        </row>
        <row r="183">
          <cell r="B183">
            <v>2588</v>
          </cell>
          <cell r="C183" t="str">
            <v>JOSE NEVES DA SILVA JUNIOR</v>
          </cell>
          <cell r="D183">
            <v>1131</v>
          </cell>
          <cell r="E183" t="str">
            <v>DIFIN- DIVISAO FINANCEIRA</v>
          </cell>
          <cell r="F183">
            <v>1</v>
          </cell>
          <cell r="G183">
            <v>39615</v>
          </cell>
          <cell r="H183" t="str">
            <v xml:space="preserve">  /  /    </v>
          </cell>
        </row>
        <row r="184">
          <cell r="B184">
            <v>2596</v>
          </cell>
          <cell r="C184" t="str">
            <v>WELLIDA CRISTIANE DE M  GUERRA</v>
          </cell>
          <cell r="D184">
            <v>1005</v>
          </cell>
          <cell r="E184" t="str">
            <v>PESSOAL A DISPOSICAO/BENEFICIO</v>
          </cell>
          <cell r="F184">
            <v>39</v>
          </cell>
          <cell r="G184">
            <v>39615</v>
          </cell>
          <cell r="H184" t="str">
            <v xml:space="preserve">  /  /    </v>
          </cell>
        </row>
        <row r="185">
          <cell r="B185">
            <v>2602</v>
          </cell>
          <cell r="C185" t="str">
            <v>DIANA ATALECIA NEVES DE SA</v>
          </cell>
          <cell r="D185">
            <v>2240</v>
          </cell>
          <cell r="E185" t="str">
            <v>FARMACIA BONITO</v>
          </cell>
          <cell r="F185">
            <v>0</v>
          </cell>
          <cell r="G185">
            <v>39615</v>
          </cell>
          <cell r="H185">
            <v>0</v>
          </cell>
        </row>
        <row r="186">
          <cell r="B186">
            <v>2604</v>
          </cell>
          <cell r="C186" t="str">
            <v>JAMINE K  G  DA ROCHA MARTINS</v>
          </cell>
          <cell r="D186">
            <v>2252</v>
          </cell>
          <cell r="E186" t="str">
            <v>FARMACIA GARANHUNS EXPR. CIDADAO</v>
          </cell>
          <cell r="F186">
            <v>0</v>
          </cell>
          <cell r="G186">
            <v>39615</v>
          </cell>
          <cell r="H186">
            <v>0</v>
          </cell>
        </row>
        <row r="187">
          <cell r="B187">
            <v>2614</v>
          </cell>
          <cell r="C187" t="str">
            <v>EDVANIA GOMES DE SOUZA PONTES</v>
          </cell>
          <cell r="D187">
            <v>4150</v>
          </cell>
          <cell r="E187" t="str">
            <v>COPRO- COORD.DE PRODUCAO</v>
          </cell>
          <cell r="F187">
            <v>10</v>
          </cell>
          <cell r="G187">
            <v>39615</v>
          </cell>
          <cell r="H187" t="str">
            <v xml:space="preserve">  /  /    </v>
          </cell>
        </row>
        <row r="188">
          <cell r="B188">
            <v>2618</v>
          </cell>
          <cell r="C188" t="str">
            <v>MARIA DA CONCEICAO O DOS SANTO</v>
          </cell>
          <cell r="D188">
            <v>1320</v>
          </cell>
          <cell r="E188" t="str">
            <v>COMAN - COORDENADORIA DE MANUTENCAO</v>
          </cell>
          <cell r="F188">
            <v>1</v>
          </cell>
          <cell r="G188">
            <v>39615</v>
          </cell>
          <cell r="H188" t="str">
            <v xml:space="preserve">  /  /    </v>
          </cell>
        </row>
        <row r="189">
          <cell r="B189">
            <v>2623</v>
          </cell>
          <cell r="C189" t="str">
            <v>RUTH BARBOSA DE ARAUJO</v>
          </cell>
          <cell r="D189">
            <v>3111</v>
          </cell>
          <cell r="E189" t="str">
            <v>DISOL I - DIVISAO DE SOLIDOS I</v>
          </cell>
          <cell r="F189">
            <v>1</v>
          </cell>
          <cell r="G189">
            <v>39615</v>
          </cell>
          <cell r="H189" t="str">
            <v xml:space="preserve">  /  /    </v>
          </cell>
        </row>
        <row r="190">
          <cell r="B190">
            <v>2627</v>
          </cell>
          <cell r="C190" t="str">
            <v>LIBNI DE MEDEIROS MELO</v>
          </cell>
          <cell r="D190">
            <v>3170</v>
          </cell>
          <cell r="E190" t="str">
            <v>DICEM - DIVISAO CENTRAL DE EMBALAGEM</v>
          </cell>
          <cell r="F190">
            <v>1</v>
          </cell>
          <cell r="G190">
            <v>39619</v>
          </cell>
          <cell r="H190" t="str">
            <v xml:space="preserve">  /  /    </v>
          </cell>
        </row>
        <row r="191">
          <cell r="B191">
            <v>2628</v>
          </cell>
          <cell r="C191" t="str">
            <v>ADELE GOMES DE SANTANA</v>
          </cell>
          <cell r="D191">
            <v>1020</v>
          </cell>
          <cell r="E191" t="str">
            <v>CPL- COMISSAO PERMANENTE DE LICITACAO</v>
          </cell>
          <cell r="F191">
            <v>1</v>
          </cell>
          <cell r="G191">
            <v>39630</v>
          </cell>
          <cell r="H191" t="str">
            <v xml:space="preserve">  /  /    </v>
          </cell>
        </row>
        <row r="192">
          <cell r="B192">
            <v>2634</v>
          </cell>
          <cell r="C192" t="str">
            <v>KATHYWSKY MELO PINHEIRO</v>
          </cell>
          <cell r="D192">
            <v>1005</v>
          </cell>
          <cell r="E192" t="str">
            <v>PESSOAL A DISPOSICAO/BENEFICIO</v>
          </cell>
          <cell r="F192">
            <v>1</v>
          </cell>
          <cell r="G192">
            <v>39630</v>
          </cell>
          <cell r="H192" t="str">
            <v xml:space="preserve">  /  /    </v>
          </cell>
        </row>
        <row r="193">
          <cell r="B193">
            <v>2642</v>
          </cell>
          <cell r="C193" t="str">
            <v>THAMIRYS CLAUDIA R  BATISTA</v>
          </cell>
          <cell r="D193">
            <v>1070</v>
          </cell>
          <cell r="E193" t="str">
            <v>COGAQ - COORDENADORIA DE GARANTIA DA QUA</v>
          </cell>
          <cell r="F193">
            <v>59</v>
          </cell>
          <cell r="G193">
            <v>39630</v>
          </cell>
          <cell r="H193" t="str">
            <v xml:space="preserve">  /  /    </v>
          </cell>
        </row>
        <row r="194">
          <cell r="B194">
            <v>2644</v>
          </cell>
          <cell r="C194" t="str">
            <v>FABRICIO MENEZES DE SOUSA MELO</v>
          </cell>
          <cell r="D194">
            <v>2242</v>
          </cell>
          <cell r="E194" t="str">
            <v>FARMACIA AFOGADOS DA INGAZEIRA</v>
          </cell>
          <cell r="F194">
            <v>0</v>
          </cell>
          <cell r="G194">
            <v>39630</v>
          </cell>
          <cell r="H194">
            <v>0</v>
          </cell>
        </row>
        <row r="195">
          <cell r="B195">
            <v>2651</v>
          </cell>
          <cell r="C195" t="str">
            <v>PAULO ANDRE R DOS SANTOS</v>
          </cell>
          <cell r="D195">
            <v>2252</v>
          </cell>
          <cell r="E195" t="str">
            <v>FARMACIA GARANHUNS EXPR. CIDADAO</v>
          </cell>
          <cell r="F195">
            <v>0</v>
          </cell>
          <cell r="G195">
            <v>39644</v>
          </cell>
          <cell r="H195">
            <v>0</v>
          </cell>
        </row>
        <row r="196">
          <cell r="B196">
            <v>2656</v>
          </cell>
          <cell r="C196" t="str">
            <v>RAFAELLA ALVES DE ARAUJO SILVA</v>
          </cell>
          <cell r="D196">
            <v>1070</v>
          </cell>
          <cell r="E196" t="str">
            <v>COGAQ - COORDENADORIA DE GARANTIA DA QUA</v>
          </cell>
          <cell r="F196">
            <v>1</v>
          </cell>
          <cell r="G196">
            <v>39646</v>
          </cell>
          <cell r="H196" t="str">
            <v xml:space="preserve">  /  /    </v>
          </cell>
        </row>
        <row r="197">
          <cell r="B197">
            <v>2659</v>
          </cell>
          <cell r="C197" t="str">
            <v>THIAGO SANTOS DE OLIVEIRA</v>
          </cell>
          <cell r="D197">
            <v>1161</v>
          </cell>
          <cell r="E197" t="str">
            <v>DIVAP - DIVISAO DE ADMINST. PESSOAL</v>
          </cell>
          <cell r="F197">
            <v>1</v>
          </cell>
          <cell r="G197">
            <v>39646</v>
          </cell>
          <cell r="H197" t="str">
            <v xml:space="preserve">  /  /    </v>
          </cell>
        </row>
        <row r="198">
          <cell r="B198">
            <v>2665</v>
          </cell>
          <cell r="C198" t="str">
            <v>MARCELO BARLAVENTO DAS C SILVA</v>
          </cell>
          <cell r="D198">
            <v>1161</v>
          </cell>
          <cell r="E198" t="str">
            <v>DIVAP - DIVISAO DE ADMINST. PESSOAL</v>
          </cell>
          <cell r="F198">
            <v>1</v>
          </cell>
          <cell r="G198">
            <v>39666</v>
          </cell>
          <cell r="H198" t="str">
            <v xml:space="preserve">  /  /    </v>
          </cell>
        </row>
        <row r="199">
          <cell r="B199">
            <v>2666</v>
          </cell>
          <cell r="C199" t="str">
            <v>RODRIGO VASCONCELOS DINIZ</v>
          </cell>
          <cell r="D199">
            <v>1151</v>
          </cell>
          <cell r="E199" t="str">
            <v>DILOG - DIVISAO DE LOGISTICA</v>
          </cell>
          <cell r="F199">
            <v>1</v>
          </cell>
          <cell r="G199">
            <v>39666</v>
          </cell>
          <cell r="H199" t="str">
            <v xml:space="preserve">  /  /    </v>
          </cell>
        </row>
        <row r="200">
          <cell r="B200">
            <v>2668</v>
          </cell>
          <cell r="C200" t="str">
            <v>CARLA BRANDAO DE C  FIGUEIREDO</v>
          </cell>
          <cell r="D200">
            <v>1005</v>
          </cell>
          <cell r="E200" t="str">
            <v>PESSOAL A DISPOSICAO/BENEFICIO</v>
          </cell>
          <cell r="F200">
            <v>50</v>
          </cell>
          <cell r="G200">
            <v>39666</v>
          </cell>
          <cell r="H200" t="str">
            <v xml:space="preserve">  /  /    </v>
          </cell>
        </row>
        <row r="201">
          <cell r="B201">
            <v>2671</v>
          </cell>
          <cell r="C201" t="str">
            <v>KATIA ADRIANA F D SILVA SOARES</v>
          </cell>
          <cell r="D201">
            <v>3111</v>
          </cell>
          <cell r="E201" t="str">
            <v>DISOL I - DIVISAO DE SOLIDOS I</v>
          </cell>
          <cell r="F201">
            <v>1</v>
          </cell>
          <cell r="G201">
            <v>39667</v>
          </cell>
          <cell r="H201" t="str">
            <v xml:space="preserve">  /  /    </v>
          </cell>
        </row>
        <row r="202">
          <cell r="B202">
            <v>2672</v>
          </cell>
          <cell r="C202" t="str">
            <v>IVANISE VIANA ALBUQUERQUE</v>
          </cell>
          <cell r="D202">
            <v>3111</v>
          </cell>
          <cell r="E202" t="str">
            <v>DISOL I - DIVISAO DE SOLIDOS I</v>
          </cell>
          <cell r="F202">
            <v>1</v>
          </cell>
          <cell r="G202">
            <v>39667</v>
          </cell>
          <cell r="H202" t="str">
            <v xml:space="preserve">  /  /    </v>
          </cell>
        </row>
        <row r="203">
          <cell r="B203">
            <v>2675</v>
          </cell>
          <cell r="C203" t="str">
            <v>RUTE FERNANDES BORBA</v>
          </cell>
          <cell r="D203">
            <v>3111</v>
          </cell>
          <cell r="E203" t="str">
            <v>DISOL I - DIVISAO DE SOLIDOS I</v>
          </cell>
          <cell r="F203">
            <v>1</v>
          </cell>
          <cell r="G203">
            <v>39667</v>
          </cell>
          <cell r="H203" t="str">
            <v xml:space="preserve">  /  /    </v>
          </cell>
        </row>
        <row r="204">
          <cell r="B204">
            <v>2682</v>
          </cell>
          <cell r="C204" t="str">
            <v>JENARIO LUCENA DA SILVA</v>
          </cell>
          <cell r="D204">
            <v>4153</v>
          </cell>
          <cell r="E204" t="str">
            <v>DIOTI - DIVISAO DE OTICA (ADMINISTRACAO)</v>
          </cell>
          <cell r="F204">
            <v>1</v>
          </cell>
          <cell r="G204">
            <v>39675</v>
          </cell>
          <cell r="H204" t="str">
            <v xml:space="preserve">  /  /    </v>
          </cell>
        </row>
        <row r="205">
          <cell r="B205">
            <v>2684</v>
          </cell>
          <cell r="C205" t="str">
            <v>DULCE NARIELE ANHAIA LEMES</v>
          </cell>
          <cell r="D205">
            <v>1074</v>
          </cell>
          <cell r="E205" t="str">
            <v>DIGAQ 4 - DIVISAO DE GARANTIA DA QUAL. 4</v>
          </cell>
          <cell r="F205">
            <v>1</v>
          </cell>
          <cell r="G205">
            <v>39692</v>
          </cell>
          <cell r="H205" t="str">
            <v xml:space="preserve">  /  /    </v>
          </cell>
        </row>
        <row r="206">
          <cell r="B206">
            <v>2687</v>
          </cell>
          <cell r="C206" t="str">
            <v>MONICA MARIA G R F DE OLIVEIRA</v>
          </cell>
          <cell r="D206">
            <v>1170</v>
          </cell>
          <cell r="E206" t="str">
            <v>COSUP - COORDENADORIA DE SUPRIMENTOS</v>
          </cell>
          <cell r="F206">
            <v>1</v>
          </cell>
          <cell r="G206">
            <v>39700</v>
          </cell>
          <cell r="H206" t="str">
            <v xml:space="preserve">  /  /    </v>
          </cell>
        </row>
        <row r="207">
          <cell r="B207">
            <v>2689</v>
          </cell>
          <cell r="C207" t="str">
            <v>ILMA DE ALBUQUERQUE P MAIA</v>
          </cell>
          <cell r="D207">
            <v>1320</v>
          </cell>
          <cell r="E207" t="str">
            <v>COMAN - COORDENADORIA DE MANUTENCAO</v>
          </cell>
          <cell r="F207">
            <v>1</v>
          </cell>
          <cell r="G207">
            <v>39707</v>
          </cell>
          <cell r="H207" t="str">
            <v xml:space="preserve">  /  /    </v>
          </cell>
        </row>
        <row r="208">
          <cell r="B208">
            <v>2697</v>
          </cell>
          <cell r="C208" t="str">
            <v>ELIANA BEZERRA CARVALHO</v>
          </cell>
          <cell r="D208">
            <v>1005</v>
          </cell>
          <cell r="E208" t="str">
            <v>PESSOAL A DISPOSICAO/BENEFICIO</v>
          </cell>
          <cell r="F208">
            <v>47</v>
          </cell>
          <cell r="G208">
            <v>39716</v>
          </cell>
          <cell r="H208" t="str">
            <v xml:space="preserve">  /  /    </v>
          </cell>
        </row>
        <row r="209">
          <cell r="B209">
            <v>2701</v>
          </cell>
          <cell r="C209" t="str">
            <v>PETULLA DE MOURA E SILVA</v>
          </cell>
          <cell r="D209">
            <v>1182</v>
          </cell>
          <cell r="E209" t="str">
            <v>DIMAM - DIVISAO DO MEIO AMBIENTE</v>
          </cell>
          <cell r="F209">
            <v>59</v>
          </cell>
          <cell r="G209">
            <v>39720</v>
          </cell>
          <cell r="H209" t="str">
            <v xml:space="preserve">  /  /    </v>
          </cell>
        </row>
        <row r="210">
          <cell r="B210">
            <v>2702</v>
          </cell>
          <cell r="C210" t="str">
            <v>DANILO DAVI DA SILVA DIAS</v>
          </cell>
          <cell r="D210">
            <v>4175</v>
          </cell>
          <cell r="E210" t="str">
            <v>DIDEM - DIVISAO DE DESENVOLV. DE EMBALAG</v>
          </cell>
          <cell r="F210">
            <v>1</v>
          </cell>
          <cell r="G210">
            <v>39722</v>
          </cell>
          <cell r="H210" t="str">
            <v xml:space="preserve">  /  /    </v>
          </cell>
        </row>
        <row r="211">
          <cell r="B211">
            <v>2705</v>
          </cell>
          <cell r="C211" t="str">
            <v>JOSINALDO OLIVEIRA DE ANDRADE</v>
          </cell>
          <cell r="D211">
            <v>2221</v>
          </cell>
          <cell r="E211" t="str">
            <v>FARMACIA VITORIA DE SANTO ANTAO</v>
          </cell>
          <cell r="F211">
            <v>0</v>
          </cell>
          <cell r="G211">
            <v>39728</v>
          </cell>
          <cell r="H211">
            <v>0</v>
          </cell>
        </row>
        <row r="212">
          <cell r="B212">
            <v>2706</v>
          </cell>
          <cell r="C212" t="str">
            <v>AMANDA FREITAS BASILIO</v>
          </cell>
          <cell r="D212">
            <v>2239</v>
          </cell>
          <cell r="E212" t="str">
            <v>FARMACIA CARUARU II</v>
          </cell>
          <cell r="F212">
            <v>0</v>
          </cell>
          <cell r="G212">
            <v>39730</v>
          </cell>
          <cell r="H212">
            <v>0</v>
          </cell>
        </row>
        <row r="213">
          <cell r="B213">
            <v>2707</v>
          </cell>
          <cell r="C213" t="str">
            <v>ROMARIO LUIZ DO NASCIMENTO</v>
          </cell>
          <cell r="D213">
            <v>1140</v>
          </cell>
          <cell r="E213" t="str">
            <v>COCON- COORD. DE CONTABIL. GERAL</v>
          </cell>
          <cell r="F213">
            <v>1</v>
          </cell>
          <cell r="G213">
            <v>39734</v>
          </cell>
          <cell r="H213" t="str">
            <v xml:space="preserve">  /  /    </v>
          </cell>
        </row>
        <row r="214">
          <cell r="B214">
            <v>2709</v>
          </cell>
          <cell r="C214" t="str">
            <v>KATIA DA CONCEICAO DA SILVA</v>
          </cell>
          <cell r="D214">
            <v>1144</v>
          </cell>
          <cell r="E214" t="str">
            <v>DIPAT - DIVISAO DE PATRIMONIO</v>
          </cell>
          <cell r="F214">
            <v>1</v>
          </cell>
          <cell r="G214">
            <v>39734</v>
          </cell>
          <cell r="H214" t="str">
            <v xml:space="preserve">  /  /    </v>
          </cell>
        </row>
        <row r="215">
          <cell r="B215">
            <v>2710</v>
          </cell>
          <cell r="C215" t="str">
            <v>PAULA FRASSINETTI S L BELIAN</v>
          </cell>
          <cell r="D215">
            <v>4153</v>
          </cell>
          <cell r="E215" t="str">
            <v>DIOTI - DIVISAO DE OTICA (ADMINISTRACAO)</v>
          </cell>
          <cell r="F215">
            <v>1</v>
          </cell>
          <cell r="G215">
            <v>39734</v>
          </cell>
          <cell r="H215" t="str">
            <v xml:space="preserve">  /  /    </v>
          </cell>
        </row>
        <row r="216">
          <cell r="B216">
            <v>2712</v>
          </cell>
          <cell r="C216" t="str">
            <v>AUGUSTO CESAR N  A  DA SILVA</v>
          </cell>
          <cell r="D216">
            <v>2102</v>
          </cell>
          <cell r="E216" t="str">
            <v>DIFAT- DIVISAO DE FATURAMENTO</v>
          </cell>
          <cell r="F216">
            <v>1</v>
          </cell>
          <cell r="G216">
            <v>39734</v>
          </cell>
          <cell r="H216" t="str">
            <v xml:space="preserve">  /  /    </v>
          </cell>
        </row>
        <row r="217">
          <cell r="B217">
            <v>2717</v>
          </cell>
          <cell r="C217" t="str">
            <v>MARCIA ANDREA F SECUNDINO</v>
          </cell>
          <cell r="D217">
            <v>1073</v>
          </cell>
          <cell r="E217" t="str">
            <v>DIGAQ 3 - DIVISAO DE GARANTIA DA QUAL. 3</v>
          </cell>
          <cell r="F217">
            <v>1</v>
          </cell>
          <cell r="G217">
            <v>39748</v>
          </cell>
          <cell r="H217" t="str">
            <v xml:space="preserve">  /  /    </v>
          </cell>
        </row>
        <row r="218">
          <cell r="B218">
            <v>2718</v>
          </cell>
          <cell r="C218" t="str">
            <v>PAULA SHEMILLY GALDINO SANTIAG</v>
          </cell>
          <cell r="D218">
            <v>2200</v>
          </cell>
          <cell r="E218" t="str">
            <v>COFAR- COORDENADORIA DE FARMACIAS</v>
          </cell>
          <cell r="F218">
            <v>1</v>
          </cell>
          <cell r="G218">
            <v>39749</v>
          </cell>
          <cell r="H218" t="str">
            <v xml:space="preserve">  /  /    </v>
          </cell>
        </row>
        <row r="219">
          <cell r="B219">
            <v>2719</v>
          </cell>
          <cell r="C219" t="str">
            <v>DANIELLE MEDEIROS PONTES</v>
          </cell>
          <cell r="D219">
            <v>1005</v>
          </cell>
          <cell r="E219" t="str">
            <v>PESSOAL A DISPOSICAO/BENEFICIO</v>
          </cell>
          <cell r="F219">
            <v>48</v>
          </cell>
          <cell r="G219">
            <v>39749</v>
          </cell>
          <cell r="H219" t="str">
            <v xml:space="preserve">  /  /    </v>
          </cell>
        </row>
        <row r="220">
          <cell r="B220">
            <v>2720</v>
          </cell>
          <cell r="C220" t="str">
            <v>JONATAS BERNARDINO R  DA SILVA</v>
          </cell>
          <cell r="D220">
            <v>2238</v>
          </cell>
          <cell r="E220" t="str">
            <v>FARMACIA FLORIANO PEIXOTO- METRO RECIFE</v>
          </cell>
          <cell r="F220">
            <v>0</v>
          </cell>
          <cell r="G220">
            <v>39751</v>
          </cell>
          <cell r="H220">
            <v>0</v>
          </cell>
        </row>
        <row r="221">
          <cell r="B221">
            <v>2721</v>
          </cell>
          <cell r="C221" t="str">
            <v>CLECIO JOSE DA SILVA</v>
          </cell>
          <cell r="D221">
            <v>2239</v>
          </cell>
          <cell r="E221" t="str">
            <v>FARMACIA CARUARU II</v>
          </cell>
          <cell r="F221">
            <v>0</v>
          </cell>
          <cell r="G221">
            <v>39753</v>
          </cell>
          <cell r="H221">
            <v>0</v>
          </cell>
        </row>
        <row r="222">
          <cell r="B222">
            <v>2726</v>
          </cell>
          <cell r="C222" t="str">
            <v>MARIA GILVANEIDE SANTOS LIMA</v>
          </cell>
          <cell r="D222">
            <v>2101</v>
          </cell>
          <cell r="E222" t="str">
            <v>DIVEN- DIVISAO DE VENDAS</v>
          </cell>
          <cell r="F222">
            <v>59</v>
          </cell>
          <cell r="G222">
            <v>39818</v>
          </cell>
          <cell r="H222" t="str">
            <v xml:space="preserve">  /  /    </v>
          </cell>
        </row>
        <row r="223">
          <cell r="B223">
            <v>2732</v>
          </cell>
          <cell r="C223" t="str">
            <v>LILIANE DA SILVA SALVADOR</v>
          </cell>
          <cell r="D223">
            <v>1181</v>
          </cell>
          <cell r="E223" t="str">
            <v>DISET- DIV. DE SAUDE OCUPAC. E SEG.TRAB.</v>
          </cell>
          <cell r="F223">
            <v>1</v>
          </cell>
          <cell r="G223">
            <v>39874</v>
          </cell>
          <cell r="H223" t="str">
            <v xml:space="preserve">  /  /    </v>
          </cell>
        </row>
        <row r="224">
          <cell r="B224">
            <v>2736</v>
          </cell>
          <cell r="C224" t="str">
            <v>LUCENILDO JOSE DA SILVA</v>
          </cell>
          <cell r="D224">
            <v>2240</v>
          </cell>
          <cell r="E224" t="str">
            <v>FARMACIA BONITO</v>
          </cell>
          <cell r="F224">
            <v>0</v>
          </cell>
          <cell r="G224">
            <v>39881</v>
          </cell>
          <cell r="H224">
            <v>0</v>
          </cell>
        </row>
        <row r="225">
          <cell r="B225">
            <v>2748</v>
          </cell>
          <cell r="C225" t="str">
            <v>LEONINO CLEMENTE DA SILVA</v>
          </cell>
          <cell r="D225">
            <v>3111</v>
          </cell>
          <cell r="E225" t="str">
            <v>DISOL I - DIVISAO DE SOLIDOS I</v>
          </cell>
          <cell r="F225">
            <v>1</v>
          </cell>
          <cell r="G225">
            <v>39948</v>
          </cell>
          <cell r="H225" t="str">
            <v xml:space="preserve">  /  /    </v>
          </cell>
        </row>
        <row r="226">
          <cell r="B226">
            <v>2751</v>
          </cell>
          <cell r="C226" t="str">
            <v>DENNYS RYAN GUILHERME PEREIRA</v>
          </cell>
          <cell r="D226">
            <v>3111</v>
          </cell>
          <cell r="E226" t="str">
            <v>DISOL I - DIVISAO DE SOLIDOS I</v>
          </cell>
          <cell r="F226">
            <v>1</v>
          </cell>
          <cell r="G226">
            <v>39948</v>
          </cell>
          <cell r="H226" t="str">
            <v xml:space="preserve">  /  /    </v>
          </cell>
        </row>
        <row r="227">
          <cell r="B227">
            <v>2754</v>
          </cell>
          <cell r="C227" t="str">
            <v>ROSANGELA BARROS CANTALICE</v>
          </cell>
          <cell r="D227">
            <v>3111</v>
          </cell>
          <cell r="E227" t="str">
            <v>DISOL I - DIVISAO DE SOLIDOS I</v>
          </cell>
          <cell r="F227">
            <v>1</v>
          </cell>
          <cell r="G227">
            <v>39948</v>
          </cell>
          <cell r="H227" t="str">
            <v xml:space="preserve">  /  /    </v>
          </cell>
        </row>
        <row r="228">
          <cell r="B228">
            <v>2757</v>
          </cell>
          <cell r="C228" t="str">
            <v>CLAUDIA REGINA NEVES DE MELO</v>
          </cell>
          <cell r="D228">
            <v>3170</v>
          </cell>
          <cell r="E228" t="str">
            <v>DICEM - DIVISAO CENTRAL DE EMBALAGEM</v>
          </cell>
          <cell r="F228">
            <v>1</v>
          </cell>
          <cell r="G228">
            <v>39948</v>
          </cell>
          <cell r="H228" t="str">
            <v xml:space="preserve">  /  /    </v>
          </cell>
        </row>
        <row r="229">
          <cell r="B229">
            <v>2766</v>
          </cell>
          <cell r="C229" t="str">
            <v>EMANOEL VIEIRA LAURIA</v>
          </cell>
          <cell r="D229">
            <v>4171</v>
          </cell>
          <cell r="E229" t="str">
            <v>DIFIQ- DIV.FISICO-E CONTROLE DE PRODUTO</v>
          </cell>
          <cell r="F229">
            <v>1</v>
          </cell>
          <cell r="G229">
            <v>39952</v>
          </cell>
          <cell r="H229" t="str">
            <v xml:space="preserve">  /  /    </v>
          </cell>
        </row>
        <row r="230">
          <cell r="B230">
            <v>2768</v>
          </cell>
          <cell r="C230" t="str">
            <v>IZABEL LUIZA SOARES DE SOUZA</v>
          </cell>
          <cell r="D230">
            <v>3111</v>
          </cell>
          <cell r="E230" t="str">
            <v>DISOL I - DIVISAO DE SOLIDOS I</v>
          </cell>
          <cell r="F230">
            <v>1</v>
          </cell>
          <cell r="G230">
            <v>39965</v>
          </cell>
          <cell r="H230" t="str">
            <v xml:space="preserve">  /  /    </v>
          </cell>
        </row>
        <row r="231">
          <cell r="B231">
            <v>2770</v>
          </cell>
          <cell r="C231" t="str">
            <v>JOSE PIMENTEL SILVA</v>
          </cell>
          <cell r="D231">
            <v>3111</v>
          </cell>
          <cell r="E231" t="str">
            <v>DISOL I - DIVISAO DE SOLIDOS I</v>
          </cell>
          <cell r="F231">
            <v>1</v>
          </cell>
          <cell r="G231">
            <v>39965</v>
          </cell>
          <cell r="H231" t="str">
            <v xml:space="preserve">  /  /    </v>
          </cell>
        </row>
        <row r="232">
          <cell r="B232">
            <v>2772</v>
          </cell>
          <cell r="C232" t="str">
            <v>CARMEM ALUISIA LEITE DE ANDRAD</v>
          </cell>
          <cell r="D232">
            <v>1073</v>
          </cell>
          <cell r="E232" t="str">
            <v>DIGAQ 3 - DIVISAO DE GARANTIA DA QUAL. 3</v>
          </cell>
          <cell r="F232">
            <v>1</v>
          </cell>
          <cell r="G232">
            <v>39972</v>
          </cell>
          <cell r="H232" t="str">
            <v xml:space="preserve">  /  /    </v>
          </cell>
        </row>
        <row r="233">
          <cell r="B233">
            <v>2773</v>
          </cell>
          <cell r="C233" t="str">
            <v>WALDNER NERTAM F  DE ALENCAR</v>
          </cell>
          <cell r="D233">
            <v>4141</v>
          </cell>
          <cell r="E233" t="str">
            <v>DIDAN - DIVISAO DE DESENVOLV. ANALITICO</v>
          </cell>
          <cell r="F233">
            <v>1</v>
          </cell>
          <cell r="G233">
            <v>39979</v>
          </cell>
          <cell r="H233" t="str">
            <v xml:space="preserve">  /  /    </v>
          </cell>
        </row>
        <row r="234">
          <cell r="B234">
            <v>2775</v>
          </cell>
          <cell r="C234" t="str">
            <v>MARCELA FREITAS DA C SALLES</v>
          </cell>
          <cell r="D234">
            <v>1005</v>
          </cell>
          <cell r="E234" t="str">
            <v>PESSOAL A DISPOSICAO/BENEFICIO</v>
          </cell>
          <cell r="F234">
            <v>1</v>
          </cell>
          <cell r="G234">
            <v>39981</v>
          </cell>
          <cell r="H234" t="str">
            <v xml:space="preserve">  /  /    </v>
          </cell>
        </row>
        <row r="235">
          <cell r="B235">
            <v>2779</v>
          </cell>
          <cell r="C235" t="str">
            <v>THAIS REGINA BORGES LOPES</v>
          </cell>
          <cell r="D235">
            <v>3111</v>
          </cell>
          <cell r="E235" t="str">
            <v>DISOL I - DIVISAO DE SOLIDOS I</v>
          </cell>
          <cell r="F235">
            <v>1</v>
          </cell>
          <cell r="G235">
            <v>39995</v>
          </cell>
          <cell r="H235" t="str">
            <v xml:space="preserve">  /  /    </v>
          </cell>
        </row>
        <row r="236">
          <cell r="B236">
            <v>2782</v>
          </cell>
          <cell r="C236" t="str">
            <v>ELVIS ALVES DA COSTA</v>
          </cell>
          <cell r="D236">
            <v>3111</v>
          </cell>
          <cell r="E236" t="str">
            <v>DISOL I - DIVISAO DE SOLIDOS I</v>
          </cell>
          <cell r="F236">
            <v>1</v>
          </cell>
          <cell r="G236">
            <v>40042</v>
          </cell>
          <cell r="H236" t="str">
            <v xml:space="preserve">  /  /    </v>
          </cell>
        </row>
        <row r="237">
          <cell r="B237">
            <v>2784</v>
          </cell>
          <cell r="C237" t="str">
            <v>FERNANDO ALVES DO NASCIMENTO</v>
          </cell>
          <cell r="D237">
            <v>3111</v>
          </cell>
          <cell r="E237" t="str">
            <v>DISOL I - DIVISAO DE SOLIDOS I</v>
          </cell>
          <cell r="F237">
            <v>1</v>
          </cell>
          <cell r="G237">
            <v>40042</v>
          </cell>
          <cell r="H237" t="str">
            <v xml:space="preserve">  /  /    </v>
          </cell>
        </row>
        <row r="238">
          <cell r="B238">
            <v>2785</v>
          </cell>
          <cell r="C238" t="str">
            <v>JEANNE D ARC PEDROSA PESSOA</v>
          </cell>
          <cell r="D238">
            <v>3111</v>
          </cell>
          <cell r="E238" t="str">
            <v>DISOL I - DIVISAO DE SOLIDOS I</v>
          </cell>
          <cell r="F238">
            <v>1</v>
          </cell>
          <cell r="G238">
            <v>40042</v>
          </cell>
          <cell r="H238" t="str">
            <v xml:space="preserve">  /  /    </v>
          </cell>
        </row>
        <row r="239">
          <cell r="B239">
            <v>2788</v>
          </cell>
          <cell r="C239" t="str">
            <v>ROSANIA EMIDIA PEREIRA</v>
          </cell>
          <cell r="D239">
            <v>3170</v>
          </cell>
          <cell r="E239" t="str">
            <v>DICEM - DIVISAO CENTRAL DE EMBALAGEM</v>
          </cell>
          <cell r="F239">
            <v>25</v>
          </cell>
          <cell r="G239">
            <v>40042</v>
          </cell>
          <cell r="H239" t="str">
            <v xml:space="preserve">  /  /    </v>
          </cell>
        </row>
        <row r="240">
          <cell r="B240">
            <v>2790</v>
          </cell>
          <cell r="C240" t="str">
            <v>ROSANA DE FATIMA UCHOA  AREDE</v>
          </cell>
          <cell r="D240">
            <v>1005</v>
          </cell>
          <cell r="E240" t="str">
            <v>PESSOAL A DISPOSICAO/BENEFICIO</v>
          </cell>
          <cell r="F240">
            <v>50</v>
          </cell>
          <cell r="G240">
            <v>40057</v>
          </cell>
          <cell r="H240" t="str">
            <v xml:space="preserve">  /  /    </v>
          </cell>
        </row>
        <row r="241">
          <cell r="B241">
            <v>2791</v>
          </cell>
          <cell r="C241" t="str">
            <v>JOSIMAR SILVA</v>
          </cell>
          <cell r="D241">
            <v>4142</v>
          </cell>
          <cell r="E241" t="str">
            <v>DIPIT - DIVISAO DE PROJETO &amp; INOVAC. TEC</v>
          </cell>
          <cell r="F241">
            <v>1</v>
          </cell>
          <cell r="G241">
            <v>40058</v>
          </cell>
          <cell r="H241" t="str">
            <v xml:space="preserve">  /  /    </v>
          </cell>
        </row>
        <row r="242">
          <cell r="B242">
            <v>2797</v>
          </cell>
          <cell r="C242" t="str">
            <v>JULIANA SILVA CEDRIM</v>
          </cell>
          <cell r="D242">
            <v>4153</v>
          </cell>
          <cell r="E242" t="str">
            <v>DIOTI - DIVISAO DE OTICA (ADMINISTRACAO)</v>
          </cell>
          <cell r="F242">
            <v>1</v>
          </cell>
          <cell r="G242">
            <v>40064</v>
          </cell>
          <cell r="H242" t="str">
            <v xml:space="preserve">  /  /    </v>
          </cell>
        </row>
        <row r="243">
          <cell r="B243">
            <v>2798</v>
          </cell>
          <cell r="C243" t="str">
            <v>MARCO ANDRE ANTUNES CORREIA</v>
          </cell>
          <cell r="D243">
            <v>1152</v>
          </cell>
          <cell r="E243" t="str">
            <v>DIALM - DIVISAO DE ALMOXARIFADO</v>
          </cell>
          <cell r="F243">
            <v>1</v>
          </cell>
          <cell r="G243">
            <v>40077</v>
          </cell>
          <cell r="H243" t="str">
            <v xml:space="preserve">  /  /    </v>
          </cell>
        </row>
        <row r="244">
          <cell r="B244">
            <v>2799</v>
          </cell>
          <cell r="C244" t="str">
            <v>ALYSSON FABIO O FLORENCIO</v>
          </cell>
          <cell r="D244">
            <v>2215</v>
          </cell>
          <cell r="E244" t="str">
            <v>FARMACIA BELO JARDIM</v>
          </cell>
          <cell r="F244">
            <v>0</v>
          </cell>
          <cell r="G244">
            <v>40081</v>
          </cell>
          <cell r="H244">
            <v>0</v>
          </cell>
        </row>
        <row r="245">
          <cell r="B245">
            <v>2801</v>
          </cell>
          <cell r="C245" t="str">
            <v>VALERIA JALES DA SILVA</v>
          </cell>
          <cell r="D245">
            <v>1140</v>
          </cell>
          <cell r="E245" t="str">
            <v>COCON- COORD. DE CONTABIL. GERAL</v>
          </cell>
          <cell r="F245">
            <v>1</v>
          </cell>
          <cell r="G245">
            <v>40087</v>
          </cell>
          <cell r="H245" t="str">
            <v xml:space="preserve">  /  /    </v>
          </cell>
        </row>
        <row r="246">
          <cell r="B246">
            <v>2806</v>
          </cell>
          <cell r="C246" t="str">
            <v>ANA APARECIDA DE ANDRADE LIMA</v>
          </cell>
          <cell r="D246">
            <v>1141</v>
          </cell>
          <cell r="E246" t="str">
            <v>DICCP- DIVISAO DE CONTABILIDADE E CUSTOS</v>
          </cell>
          <cell r="F246">
            <v>1</v>
          </cell>
          <cell r="G246">
            <v>40133</v>
          </cell>
          <cell r="H246" t="str">
            <v xml:space="preserve">  /  /    </v>
          </cell>
        </row>
        <row r="247">
          <cell r="B247">
            <v>2808</v>
          </cell>
          <cell r="C247" t="str">
            <v>GABRIELA FERNANDA M  G  CEAN</v>
          </cell>
          <cell r="D247">
            <v>1161</v>
          </cell>
          <cell r="E247" t="str">
            <v>DIVAP - DIVISAO DE ADMINST. PESSOAL</v>
          </cell>
          <cell r="F247">
            <v>1</v>
          </cell>
          <cell r="G247">
            <v>40137</v>
          </cell>
          <cell r="H247" t="str">
            <v xml:space="preserve">  /  /    </v>
          </cell>
        </row>
        <row r="248">
          <cell r="B248">
            <v>2816</v>
          </cell>
          <cell r="C248" t="str">
            <v>MIRIAM DA SILVA FONSECA</v>
          </cell>
          <cell r="D248">
            <v>4172</v>
          </cell>
          <cell r="E248" t="str">
            <v>DIMIC- DIVISAO DE MICROBIOLOGIA</v>
          </cell>
          <cell r="F248">
            <v>1</v>
          </cell>
          <cell r="G248">
            <v>40247</v>
          </cell>
          <cell r="H248" t="str">
            <v xml:space="preserve">  /  /    </v>
          </cell>
        </row>
        <row r="249">
          <cell r="B249">
            <v>2819</v>
          </cell>
          <cell r="C249" t="str">
            <v>RAFAEL LEITAO DE A  G DA SILVA</v>
          </cell>
          <cell r="D249">
            <v>2200</v>
          </cell>
          <cell r="E249" t="str">
            <v>COFAR- COORDENADORIA DE FARMACIAS</v>
          </cell>
          <cell r="F249">
            <v>51</v>
          </cell>
          <cell r="G249">
            <v>40269</v>
          </cell>
          <cell r="H249" t="str">
            <v xml:space="preserve">  /  /    </v>
          </cell>
        </row>
        <row r="250">
          <cell r="B250">
            <v>2820</v>
          </cell>
          <cell r="C250" t="str">
            <v>ROSIANE SANTOS BRITO</v>
          </cell>
          <cell r="D250">
            <v>1020</v>
          </cell>
          <cell r="E250" t="str">
            <v>CPL- COMISSAO PERMANENTE DE LICITACAO</v>
          </cell>
          <cell r="F250">
            <v>50</v>
          </cell>
          <cell r="G250">
            <v>40288</v>
          </cell>
          <cell r="H250" t="str">
            <v xml:space="preserve">  /  /    </v>
          </cell>
        </row>
        <row r="251">
          <cell r="B251">
            <v>2821</v>
          </cell>
          <cell r="C251" t="str">
            <v>HERBET CANDEIA MAIA</v>
          </cell>
          <cell r="D251">
            <v>2221</v>
          </cell>
          <cell r="E251" t="str">
            <v>FARMACIA VITORIA DE SANTO ANTAO</v>
          </cell>
          <cell r="F251">
            <v>0</v>
          </cell>
          <cell r="G251">
            <v>40288</v>
          </cell>
          <cell r="H251">
            <v>0</v>
          </cell>
        </row>
        <row r="252">
          <cell r="B252">
            <v>2823</v>
          </cell>
          <cell r="C252" t="str">
            <v>ADRIANA MARIA DA SILVA</v>
          </cell>
          <cell r="D252">
            <v>1073</v>
          </cell>
          <cell r="E252" t="str">
            <v>DIGAQ 3 - DIVISAO DE GARANTIA DA QUAL. 3</v>
          </cell>
          <cell r="F252">
            <v>1</v>
          </cell>
          <cell r="G252">
            <v>40310</v>
          </cell>
          <cell r="H252" t="str">
            <v xml:space="preserve">  /  /    </v>
          </cell>
        </row>
        <row r="253">
          <cell r="B253">
            <v>2824</v>
          </cell>
          <cell r="C253" t="str">
            <v>ANA PAULA BARBOSA CAVALCANTI</v>
          </cell>
          <cell r="D253">
            <v>2221</v>
          </cell>
          <cell r="E253" t="str">
            <v>FARMACIA VITORIA DE SANTO ANTAO</v>
          </cell>
          <cell r="F253">
            <v>0</v>
          </cell>
          <cell r="G253">
            <v>40319</v>
          </cell>
          <cell r="H253">
            <v>0</v>
          </cell>
        </row>
        <row r="254">
          <cell r="B254">
            <v>2827</v>
          </cell>
          <cell r="C254" t="str">
            <v>FABIO BARBOSA S  DE LIMA</v>
          </cell>
          <cell r="D254">
            <v>2209</v>
          </cell>
          <cell r="E254" t="str">
            <v>FARMACIA AFOGADOS</v>
          </cell>
          <cell r="F254">
            <v>0</v>
          </cell>
          <cell r="G254">
            <v>40330</v>
          </cell>
          <cell r="H254">
            <v>0</v>
          </cell>
        </row>
        <row r="255">
          <cell r="B255">
            <v>2831</v>
          </cell>
          <cell r="C255" t="str">
            <v>AMANDA BEZERRA MASCARENHAS</v>
          </cell>
          <cell r="D255">
            <v>1020</v>
          </cell>
          <cell r="E255" t="str">
            <v>CPL- COMISSAO PERMANENTE DE LICITACAO</v>
          </cell>
          <cell r="F255">
            <v>1</v>
          </cell>
          <cell r="G255">
            <v>40339</v>
          </cell>
          <cell r="H255" t="str">
            <v xml:space="preserve">  /  /    </v>
          </cell>
        </row>
        <row r="256">
          <cell r="B256">
            <v>2833</v>
          </cell>
          <cell r="C256" t="str">
            <v>JAMESSON AMANCIO DA ROCHA</v>
          </cell>
          <cell r="D256">
            <v>1114</v>
          </cell>
          <cell r="E256" t="str">
            <v>DISEG - DIVISAO DE SERVICOS GERAIS</v>
          </cell>
          <cell r="F256">
            <v>47</v>
          </cell>
          <cell r="G256">
            <v>40350</v>
          </cell>
          <cell r="H256" t="str">
            <v xml:space="preserve">  /  /    </v>
          </cell>
        </row>
        <row r="257">
          <cell r="B257">
            <v>2834</v>
          </cell>
          <cell r="C257" t="str">
            <v>LUIZ F  DE LIMA CAVALCANTI</v>
          </cell>
          <cell r="D257">
            <v>1171</v>
          </cell>
          <cell r="E257" t="str">
            <v>DIVCO - DIVISAO DE COMPRAS</v>
          </cell>
          <cell r="F257">
            <v>1</v>
          </cell>
          <cell r="G257">
            <v>40350</v>
          </cell>
          <cell r="H257" t="str">
            <v xml:space="preserve">  /  /    </v>
          </cell>
        </row>
        <row r="258">
          <cell r="B258">
            <v>2835</v>
          </cell>
          <cell r="C258" t="str">
            <v>JOSE MARCELO DE FRANCA MATOS</v>
          </cell>
          <cell r="D258">
            <v>4170</v>
          </cell>
          <cell r="E258" t="str">
            <v>COQUA- COORD. DE CONTROLE DE QUALID.</v>
          </cell>
          <cell r="F258">
            <v>1</v>
          </cell>
          <cell r="G258">
            <v>40360</v>
          </cell>
          <cell r="H258" t="str">
            <v xml:space="preserve">  /  /    </v>
          </cell>
        </row>
        <row r="259">
          <cell r="B259">
            <v>2836</v>
          </cell>
          <cell r="C259" t="str">
            <v>MONALISA MARIA LEANDRO RIBEIRO</v>
          </cell>
          <cell r="D259">
            <v>2239</v>
          </cell>
          <cell r="E259" t="str">
            <v>FARMACIA CARUARU II</v>
          </cell>
          <cell r="F259">
            <v>0</v>
          </cell>
          <cell r="G259">
            <v>40367</v>
          </cell>
          <cell r="H259">
            <v>0</v>
          </cell>
        </row>
        <row r="260">
          <cell r="B260">
            <v>2837</v>
          </cell>
          <cell r="C260" t="str">
            <v>BEZALIEL ROSA DOS S JUNIOR</v>
          </cell>
          <cell r="D260">
            <v>1171</v>
          </cell>
          <cell r="E260" t="str">
            <v>DIVCO - DIVISAO DE COMPRAS</v>
          </cell>
          <cell r="F260">
            <v>1</v>
          </cell>
          <cell r="G260">
            <v>40371</v>
          </cell>
          <cell r="H260" t="str">
            <v xml:space="preserve">  /  /    </v>
          </cell>
        </row>
        <row r="261">
          <cell r="B261">
            <v>2838</v>
          </cell>
          <cell r="C261" t="str">
            <v>CAIO CEZAR F  E  DO NASCIMENTO</v>
          </cell>
          <cell r="D261">
            <v>2238</v>
          </cell>
          <cell r="E261" t="str">
            <v>FARMACIA FLORIANO PEIXOTO- METRO RECIFE</v>
          </cell>
          <cell r="F261">
            <v>0</v>
          </cell>
          <cell r="G261">
            <v>40372</v>
          </cell>
          <cell r="H261">
            <v>0</v>
          </cell>
        </row>
        <row r="262">
          <cell r="B262">
            <v>2839</v>
          </cell>
          <cell r="C262" t="str">
            <v>ANGELINA MEDEIROS VERONESE</v>
          </cell>
          <cell r="D262">
            <v>1142</v>
          </cell>
          <cell r="E262" t="str">
            <v>DIFIS- DIVISAO FISCAL</v>
          </cell>
          <cell r="F262">
            <v>1</v>
          </cell>
          <cell r="G262">
            <v>40379</v>
          </cell>
          <cell r="H262" t="str">
            <v xml:space="preserve">  /  /    </v>
          </cell>
        </row>
        <row r="263">
          <cell r="B263">
            <v>2849</v>
          </cell>
          <cell r="C263" t="str">
            <v>JULIANA CESAR MARTINS DE LIMA</v>
          </cell>
          <cell r="D263">
            <v>3170</v>
          </cell>
          <cell r="E263" t="str">
            <v>DICEM - DIVISAO CENTRAL DE EMBALAGEM</v>
          </cell>
          <cell r="F263">
            <v>1</v>
          </cell>
          <cell r="G263">
            <v>40422</v>
          </cell>
          <cell r="H263" t="str">
            <v xml:space="preserve">  /  /    </v>
          </cell>
        </row>
        <row r="264">
          <cell r="B264">
            <v>2850</v>
          </cell>
          <cell r="C264" t="str">
            <v>JAMERSON A  RAFAEL DE LIMA</v>
          </cell>
          <cell r="D264">
            <v>3170</v>
          </cell>
          <cell r="E264" t="str">
            <v>DICEM - DIVISAO CENTRAL DE EMBALAGEM</v>
          </cell>
          <cell r="F264">
            <v>1</v>
          </cell>
          <cell r="G264">
            <v>40422</v>
          </cell>
          <cell r="H264" t="str">
            <v xml:space="preserve">  /  /    </v>
          </cell>
        </row>
        <row r="265">
          <cell r="B265">
            <v>2853</v>
          </cell>
          <cell r="C265" t="str">
            <v>ALCILEIDE MONTE DA SILVA LIMA</v>
          </cell>
          <cell r="D265">
            <v>3170</v>
          </cell>
          <cell r="E265" t="str">
            <v>DICEM - DIVISAO CENTRAL DE EMBALAGEM</v>
          </cell>
          <cell r="F265">
            <v>1</v>
          </cell>
          <cell r="G265">
            <v>40422</v>
          </cell>
          <cell r="H265" t="str">
            <v xml:space="preserve">  /  /    </v>
          </cell>
        </row>
        <row r="266">
          <cell r="B266">
            <v>2854</v>
          </cell>
          <cell r="C266" t="str">
            <v>ANDRE RICARDO CAMARA TORRES</v>
          </cell>
          <cell r="D266">
            <v>3111</v>
          </cell>
          <cell r="E266" t="str">
            <v>DISOL I - DIVISAO DE SOLIDOS I</v>
          </cell>
          <cell r="F266">
            <v>1</v>
          </cell>
          <cell r="G266">
            <v>40422</v>
          </cell>
          <cell r="H266" t="str">
            <v xml:space="preserve">  /  /    </v>
          </cell>
        </row>
        <row r="267">
          <cell r="B267">
            <v>2857</v>
          </cell>
          <cell r="C267" t="str">
            <v>CAROLINE ALVES LEAL</v>
          </cell>
          <cell r="D267">
            <v>1162</v>
          </cell>
          <cell r="E267" t="str">
            <v>DIDEP - DIVISAO DE DESENVOLV PESSOAL</v>
          </cell>
          <cell r="F267">
            <v>1</v>
          </cell>
          <cell r="G267">
            <v>40431</v>
          </cell>
          <cell r="H267" t="str">
            <v xml:space="preserve">  /  /    </v>
          </cell>
        </row>
        <row r="268">
          <cell r="B268">
            <v>2860</v>
          </cell>
          <cell r="C268" t="str">
            <v>ADRIANA MAYO DE SOUZA E SILVA</v>
          </cell>
          <cell r="D268">
            <v>3170</v>
          </cell>
          <cell r="E268" t="str">
            <v>DICEM - DIVISAO CENTRAL DE EMBALAGEM</v>
          </cell>
          <cell r="F268">
            <v>1</v>
          </cell>
          <cell r="G268">
            <v>40455</v>
          </cell>
          <cell r="H268" t="str">
            <v xml:space="preserve">  /  /    </v>
          </cell>
        </row>
        <row r="269">
          <cell r="B269">
            <v>2864</v>
          </cell>
          <cell r="C269" t="str">
            <v>DULCE HELENA PEREIRA</v>
          </cell>
          <cell r="D269">
            <v>3111</v>
          </cell>
          <cell r="E269" t="str">
            <v>DISOL I - DIVISAO DE SOLIDOS I</v>
          </cell>
          <cell r="F269">
            <v>1</v>
          </cell>
          <cell r="G269">
            <v>40455</v>
          </cell>
          <cell r="H269" t="str">
            <v xml:space="preserve">  /  /    </v>
          </cell>
        </row>
        <row r="270">
          <cell r="B270">
            <v>2866</v>
          </cell>
          <cell r="C270" t="str">
            <v>LUCICLEIDE M  DE A  CAMPOS</v>
          </cell>
          <cell r="D270">
            <v>4170</v>
          </cell>
          <cell r="E270" t="str">
            <v>COQUA- COORD. DE CONTROLE DE QUALID.</v>
          </cell>
          <cell r="F270">
            <v>1</v>
          </cell>
          <cell r="G270">
            <v>40455</v>
          </cell>
          <cell r="H270" t="str">
            <v xml:space="preserve">  /  /    </v>
          </cell>
        </row>
        <row r="271">
          <cell r="B271">
            <v>2869</v>
          </cell>
          <cell r="C271" t="str">
            <v>RICARDO J FERNANDES DA CUNHA</v>
          </cell>
          <cell r="D271">
            <v>3170</v>
          </cell>
          <cell r="E271" t="str">
            <v>DICEM - DIVISAO CENTRAL DE EMBALAGEM</v>
          </cell>
          <cell r="F271">
            <v>1</v>
          </cell>
          <cell r="G271">
            <v>40455</v>
          </cell>
          <cell r="H271" t="str">
            <v xml:space="preserve">  /  /    </v>
          </cell>
        </row>
        <row r="272">
          <cell r="B272">
            <v>2870</v>
          </cell>
          <cell r="C272" t="str">
            <v>SUZANA VALERIA PINHEIRO</v>
          </cell>
          <cell r="D272">
            <v>3111</v>
          </cell>
          <cell r="E272" t="str">
            <v>DISOL I - DIVISAO DE SOLIDOS I</v>
          </cell>
          <cell r="F272">
            <v>1</v>
          </cell>
          <cell r="G272">
            <v>40455</v>
          </cell>
          <cell r="H272" t="str">
            <v xml:space="preserve">  /  /    </v>
          </cell>
        </row>
        <row r="273">
          <cell r="B273">
            <v>2871</v>
          </cell>
          <cell r="C273" t="str">
            <v>SUZELY ARANTES DA S MELO</v>
          </cell>
          <cell r="D273">
            <v>3111</v>
          </cell>
          <cell r="E273" t="str">
            <v>DISOL I - DIVISAO DE SOLIDOS I</v>
          </cell>
          <cell r="F273">
            <v>1</v>
          </cell>
          <cell r="G273">
            <v>40455</v>
          </cell>
          <cell r="H273" t="str">
            <v xml:space="preserve">  /  /    </v>
          </cell>
        </row>
        <row r="274">
          <cell r="B274">
            <v>2873</v>
          </cell>
          <cell r="C274" t="str">
            <v>AURELIA RODRIGUES TORREIRO</v>
          </cell>
          <cell r="D274">
            <v>2209</v>
          </cell>
          <cell r="E274" t="str">
            <v>FARMACIA AFOGADOS</v>
          </cell>
          <cell r="F274">
            <v>0</v>
          </cell>
          <cell r="G274">
            <v>40455</v>
          </cell>
          <cell r="H274">
            <v>0</v>
          </cell>
        </row>
        <row r="275">
          <cell r="B275">
            <v>2878</v>
          </cell>
          <cell r="C275" t="str">
            <v>JAMSON ALESSANDRO DA SILVA</v>
          </cell>
          <cell r="D275">
            <v>2221</v>
          </cell>
          <cell r="E275" t="str">
            <v>FARMACIA VITORIA DE SANTO ANTAO</v>
          </cell>
          <cell r="F275">
            <v>0</v>
          </cell>
          <cell r="G275">
            <v>40457</v>
          </cell>
          <cell r="H275">
            <v>0</v>
          </cell>
        </row>
        <row r="276">
          <cell r="B276">
            <v>2887</v>
          </cell>
          <cell r="C276" t="str">
            <v>MARIA EUZENI DA SILVA GARCEZ</v>
          </cell>
          <cell r="D276">
            <v>1162</v>
          </cell>
          <cell r="E276" t="str">
            <v>DIDEP - DIVISAO DE DESENVOLV PESSOAL</v>
          </cell>
          <cell r="F276">
            <v>1</v>
          </cell>
          <cell r="G276">
            <v>40513</v>
          </cell>
          <cell r="H276" t="str">
            <v xml:space="preserve">  /  /    </v>
          </cell>
        </row>
        <row r="277">
          <cell r="B277">
            <v>2889</v>
          </cell>
          <cell r="C277" t="str">
            <v>EJANE FERREIRA TEXEIRA</v>
          </cell>
          <cell r="D277">
            <v>1141</v>
          </cell>
          <cell r="E277" t="str">
            <v>DICCP- DIVISAO DE CONTABILIDADE E CUSTOS</v>
          </cell>
          <cell r="F277">
            <v>1</v>
          </cell>
          <cell r="G277">
            <v>40575</v>
          </cell>
          <cell r="H277" t="str">
            <v xml:space="preserve">  /  /    </v>
          </cell>
        </row>
        <row r="278">
          <cell r="B278">
            <v>2890</v>
          </cell>
          <cell r="C278" t="str">
            <v>CLELIO FIRMINO SILVA</v>
          </cell>
          <cell r="D278">
            <v>3170</v>
          </cell>
          <cell r="E278" t="str">
            <v>DICEM - DIVISAO CENTRAL DE EMBALAGEM</v>
          </cell>
          <cell r="F278">
            <v>1</v>
          </cell>
          <cell r="G278">
            <v>40575</v>
          </cell>
          <cell r="H278" t="str">
            <v xml:space="preserve">  /  /    </v>
          </cell>
        </row>
        <row r="279">
          <cell r="B279">
            <v>2891</v>
          </cell>
          <cell r="C279" t="str">
            <v>ERICK MEDEIROS</v>
          </cell>
          <cell r="D279">
            <v>3170</v>
          </cell>
          <cell r="E279" t="str">
            <v>DICEM - DIVISAO CENTRAL DE EMBALAGEM</v>
          </cell>
          <cell r="F279">
            <v>1</v>
          </cell>
          <cell r="G279">
            <v>40575</v>
          </cell>
          <cell r="H279" t="str">
            <v xml:space="preserve">  /  /    </v>
          </cell>
        </row>
        <row r="280">
          <cell r="B280">
            <v>2894</v>
          </cell>
          <cell r="C280" t="str">
            <v>JOELNA DINIZ PEREIRA DE SOUSA</v>
          </cell>
          <cell r="D280">
            <v>3170</v>
          </cell>
          <cell r="E280" t="str">
            <v>DICEM - DIVISAO CENTRAL DE EMBALAGEM</v>
          </cell>
          <cell r="F280">
            <v>20</v>
          </cell>
          <cell r="G280">
            <v>40575</v>
          </cell>
          <cell r="H280" t="str">
            <v xml:space="preserve">  /  /    </v>
          </cell>
        </row>
        <row r="281">
          <cell r="B281">
            <v>2895</v>
          </cell>
          <cell r="C281" t="str">
            <v>KLEBER DE OLIVEIRA GALDINO</v>
          </cell>
          <cell r="D281">
            <v>3170</v>
          </cell>
          <cell r="E281" t="str">
            <v>DICEM - DIVISAO CENTRAL DE EMBALAGEM</v>
          </cell>
          <cell r="F281">
            <v>1</v>
          </cell>
          <cell r="G281">
            <v>40575</v>
          </cell>
          <cell r="H281" t="str">
            <v xml:space="preserve">  /  /    </v>
          </cell>
        </row>
        <row r="282">
          <cell r="B282">
            <v>2904</v>
          </cell>
          <cell r="C282" t="str">
            <v>ANTONIO S ALVES DE O JUNIOR</v>
          </cell>
          <cell r="D282">
            <v>2240</v>
          </cell>
          <cell r="E282" t="str">
            <v>FARMACIA BONITO</v>
          </cell>
          <cell r="F282">
            <v>0</v>
          </cell>
          <cell r="G282">
            <v>40605</v>
          </cell>
          <cell r="H282">
            <v>0</v>
          </cell>
        </row>
        <row r="283">
          <cell r="B283">
            <v>2906</v>
          </cell>
          <cell r="C283" t="str">
            <v>ARTHUR A SANTOS WANDERLEY</v>
          </cell>
          <cell r="D283">
            <v>2202</v>
          </cell>
          <cell r="E283" t="str">
            <v>FARMACIA DOIS IRMAOS</v>
          </cell>
          <cell r="F283">
            <v>0</v>
          </cell>
          <cell r="G283">
            <v>40612</v>
          </cell>
          <cell r="H283">
            <v>0</v>
          </cell>
        </row>
        <row r="284">
          <cell r="B284">
            <v>2907</v>
          </cell>
          <cell r="C284" t="str">
            <v>JOELINE LIMA DO NASCIMENTO</v>
          </cell>
          <cell r="D284">
            <v>4153</v>
          </cell>
          <cell r="E284" t="str">
            <v>DIOTI - DIVISAO DE OTICA (ADMINISTRACAO)</v>
          </cell>
          <cell r="F284">
            <v>1</v>
          </cell>
          <cell r="G284">
            <v>40623</v>
          </cell>
          <cell r="H284" t="str">
            <v xml:space="preserve">  /  /    </v>
          </cell>
        </row>
        <row r="285">
          <cell r="B285">
            <v>2909</v>
          </cell>
          <cell r="C285" t="str">
            <v>ROBSON CARNEIRO DA SILVA</v>
          </cell>
          <cell r="D285">
            <v>1072</v>
          </cell>
          <cell r="E285" t="str">
            <v>DIGAQ 2 - DIVISAO DE GARANTIA DA QUAL. 2</v>
          </cell>
          <cell r="F285">
            <v>1</v>
          </cell>
          <cell r="G285">
            <v>40634</v>
          </cell>
          <cell r="H285" t="str">
            <v xml:space="preserve">  /  /    </v>
          </cell>
        </row>
        <row r="286">
          <cell r="B286">
            <v>2910</v>
          </cell>
          <cell r="C286" t="str">
            <v>JOSE VITAL DUARTE JUNIOR</v>
          </cell>
          <cell r="D286">
            <v>1110</v>
          </cell>
          <cell r="E286" t="str">
            <v>COADM-COORDENADORIA DE ADMINISTRACAO</v>
          </cell>
          <cell r="F286">
            <v>1</v>
          </cell>
          <cell r="G286">
            <v>40639</v>
          </cell>
          <cell r="H286" t="str">
            <v xml:space="preserve">  /  /    </v>
          </cell>
        </row>
        <row r="287">
          <cell r="B287">
            <v>2911</v>
          </cell>
          <cell r="C287" t="str">
            <v>ALDJANE MARIA DOS SANTOS</v>
          </cell>
          <cell r="D287">
            <v>3170</v>
          </cell>
          <cell r="E287" t="str">
            <v>DICEM - DIVISAO CENTRAL DE EMBALAGEM</v>
          </cell>
          <cell r="F287">
            <v>1</v>
          </cell>
          <cell r="G287">
            <v>40644</v>
          </cell>
          <cell r="H287" t="str">
            <v xml:space="preserve">  /  /    </v>
          </cell>
        </row>
        <row r="288">
          <cell r="B288">
            <v>2915</v>
          </cell>
          <cell r="C288" t="str">
            <v>HAMILTON LINO ALVES</v>
          </cell>
          <cell r="D288">
            <v>1322</v>
          </cell>
          <cell r="E288" t="str">
            <v>DIUTI - DIVISAO DE UTILIDADES</v>
          </cell>
          <cell r="F288">
            <v>1</v>
          </cell>
          <cell r="G288">
            <v>40647</v>
          </cell>
          <cell r="H288" t="str">
            <v xml:space="preserve">  /  /    </v>
          </cell>
        </row>
        <row r="289">
          <cell r="B289">
            <v>2917</v>
          </cell>
          <cell r="C289" t="str">
            <v>LUCICLEIDE PEREIRA DEODATO</v>
          </cell>
          <cell r="D289">
            <v>3111</v>
          </cell>
          <cell r="E289" t="str">
            <v>DISOL I - DIVISAO DE SOLIDOS I</v>
          </cell>
          <cell r="F289">
            <v>25</v>
          </cell>
          <cell r="G289">
            <v>40644</v>
          </cell>
          <cell r="H289" t="str">
            <v xml:space="preserve">  /  /    </v>
          </cell>
        </row>
        <row r="290">
          <cell r="B290">
            <v>2918</v>
          </cell>
          <cell r="C290" t="str">
            <v>MARIA DAS NEVES DE BARROS</v>
          </cell>
          <cell r="D290">
            <v>3170</v>
          </cell>
          <cell r="E290" t="str">
            <v>DICEM - DIVISAO CENTRAL DE EMBALAGEM</v>
          </cell>
          <cell r="F290">
            <v>1</v>
          </cell>
          <cell r="G290">
            <v>40644</v>
          </cell>
          <cell r="H290" t="str">
            <v xml:space="preserve">  /  /    </v>
          </cell>
        </row>
        <row r="291">
          <cell r="B291">
            <v>2921</v>
          </cell>
          <cell r="C291" t="str">
            <v>TIAGO MANOEL DE SOUSA LEITE</v>
          </cell>
          <cell r="D291">
            <v>3111</v>
          </cell>
          <cell r="E291" t="str">
            <v>DISOL I - DIVISAO DE SOLIDOS I</v>
          </cell>
          <cell r="F291">
            <v>25</v>
          </cell>
          <cell r="G291">
            <v>40644</v>
          </cell>
          <cell r="H291" t="str">
            <v xml:space="preserve">  /  /    </v>
          </cell>
        </row>
        <row r="292">
          <cell r="B292">
            <v>2922</v>
          </cell>
          <cell r="C292" t="str">
            <v>XENIA KELY VERISSIMO DINIZ</v>
          </cell>
          <cell r="D292">
            <v>3170</v>
          </cell>
          <cell r="E292" t="str">
            <v>DICEM - DIVISAO CENTRAL DE EMBALAGEM</v>
          </cell>
          <cell r="F292">
            <v>16</v>
          </cell>
          <cell r="G292">
            <v>40644</v>
          </cell>
          <cell r="H292" t="str">
            <v xml:space="preserve">  /  /    </v>
          </cell>
        </row>
        <row r="293">
          <cell r="B293">
            <v>2926</v>
          </cell>
          <cell r="C293" t="str">
            <v>ANTONIO CARLOS DE LUNA MATOS</v>
          </cell>
          <cell r="D293">
            <v>3111</v>
          </cell>
          <cell r="E293" t="str">
            <v>DISOL I - DIVISAO DE SOLIDOS I</v>
          </cell>
          <cell r="F293">
            <v>1</v>
          </cell>
          <cell r="G293">
            <v>40665</v>
          </cell>
          <cell r="H293" t="str">
            <v xml:space="preserve">  /  /    </v>
          </cell>
        </row>
        <row r="294">
          <cell r="B294">
            <v>2927</v>
          </cell>
          <cell r="C294" t="str">
            <v>DEYVISON MACHADO DA SILVA</v>
          </cell>
          <cell r="D294">
            <v>3170</v>
          </cell>
          <cell r="E294" t="str">
            <v>DICEM - DIVISAO CENTRAL DE EMBALAGEM</v>
          </cell>
          <cell r="F294">
            <v>1</v>
          </cell>
          <cell r="G294">
            <v>40665</v>
          </cell>
          <cell r="H294" t="str">
            <v xml:space="preserve">  /  /    </v>
          </cell>
        </row>
        <row r="295">
          <cell r="B295">
            <v>2930</v>
          </cell>
          <cell r="C295" t="str">
            <v>JOSE AURICELIO C DE ARAUJO</v>
          </cell>
          <cell r="D295">
            <v>3111</v>
          </cell>
          <cell r="E295" t="str">
            <v>DISOL I - DIVISAO DE SOLIDOS I</v>
          </cell>
          <cell r="F295">
            <v>1</v>
          </cell>
          <cell r="G295">
            <v>40665</v>
          </cell>
          <cell r="H295" t="str">
            <v xml:space="preserve">  /  /    </v>
          </cell>
        </row>
        <row r="296">
          <cell r="B296">
            <v>2931</v>
          </cell>
          <cell r="C296" t="str">
            <v>JOSILENE FARIAS DOS SANTOS ALM</v>
          </cell>
          <cell r="D296">
            <v>3111</v>
          </cell>
          <cell r="E296" t="str">
            <v>DISOL I - DIVISAO DE SOLIDOS I</v>
          </cell>
          <cell r="F296">
            <v>1</v>
          </cell>
          <cell r="G296">
            <v>40665</v>
          </cell>
          <cell r="H296" t="str">
            <v xml:space="preserve">  /  /    </v>
          </cell>
        </row>
        <row r="297">
          <cell r="B297">
            <v>2933</v>
          </cell>
          <cell r="C297" t="str">
            <v>LUCY DIAS DE ANDRADE</v>
          </cell>
          <cell r="D297">
            <v>4153</v>
          </cell>
          <cell r="E297" t="str">
            <v>DIOTI - DIVISAO DE OTICA (ADMINISTRACAO)</v>
          </cell>
          <cell r="F297">
            <v>50</v>
          </cell>
          <cell r="G297">
            <v>40665</v>
          </cell>
          <cell r="H297" t="str">
            <v xml:space="preserve">  /  /    </v>
          </cell>
        </row>
        <row r="298">
          <cell r="B298">
            <v>2936</v>
          </cell>
          <cell r="C298" t="str">
            <v>ROSIMERE SOARES DA SILVA</v>
          </cell>
          <cell r="D298">
            <v>3111</v>
          </cell>
          <cell r="E298" t="str">
            <v>DISOL I - DIVISAO DE SOLIDOS I</v>
          </cell>
          <cell r="F298">
            <v>1</v>
          </cell>
          <cell r="G298">
            <v>40665</v>
          </cell>
          <cell r="H298" t="str">
            <v xml:space="preserve">  /  /    </v>
          </cell>
        </row>
        <row r="299">
          <cell r="B299">
            <v>2937</v>
          </cell>
          <cell r="C299" t="str">
            <v>SANDRA REGINA V DOS SANTOS</v>
          </cell>
          <cell r="D299">
            <v>3170</v>
          </cell>
          <cell r="E299" t="str">
            <v>DICEM - DIVISAO CENTRAL DE EMBALAGEM</v>
          </cell>
          <cell r="F299">
            <v>51</v>
          </cell>
          <cell r="G299">
            <v>40665</v>
          </cell>
          <cell r="H299" t="str">
            <v xml:space="preserve">  /  /    </v>
          </cell>
        </row>
        <row r="300">
          <cell r="B300">
            <v>2941</v>
          </cell>
          <cell r="C300" t="str">
            <v>DANIELLE MARIA P NASCIMENTO</v>
          </cell>
          <cell r="D300">
            <v>2304</v>
          </cell>
          <cell r="E300" t="str">
            <v>DIABS- DIVISAO DE ABASTECIMENTO</v>
          </cell>
          <cell r="F300">
            <v>1</v>
          </cell>
          <cell r="G300">
            <v>40672</v>
          </cell>
          <cell r="H300" t="str">
            <v xml:space="preserve">  /  /    </v>
          </cell>
        </row>
        <row r="301">
          <cell r="B301">
            <v>2942</v>
          </cell>
          <cell r="C301" t="str">
            <v>ELIDIANE BARROS DA CRUZ</v>
          </cell>
          <cell r="D301">
            <v>3111</v>
          </cell>
          <cell r="E301" t="str">
            <v>DISOL I - DIVISAO DE SOLIDOS I</v>
          </cell>
          <cell r="F301">
            <v>1</v>
          </cell>
          <cell r="G301">
            <v>40682</v>
          </cell>
          <cell r="H301" t="str">
            <v xml:space="preserve">  /  /    </v>
          </cell>
        </row>
        <row r="302">
          <cell r="B302">
            <v>2943</v>
          </cell>
          <cell r="C302" t="str">
            <v>MARIA JOSE GUILHERME</v>
          </cell>
          <cell r="D302">
            <v>3111</v>
          </cell>
          <cell r="E302" t="str">
            <v>DISOL I - DIVISAO DE SOLIDOS I</v>
          </cell>
          <cell r="F302">
            <v>1</v>
          </cell>
          <cell r="G302">
            <v>40682</v>
          </cell>
          <cell r="H302" t="str">
            <v xml:space="preserve">  /  /    </v>
          </cell>
        </row>
        <row r="303">
          <cell r="B303">
            <v>2962</v>
          </cell>
          <cell r="C303" t="str">
            <v>GYSELLE SANTOS AZEVEDO</v>
          </cell>
          <cell r="D303">
            <v>2252</v>
          </cell>
          <cell r="E303" t="str">
            <v>FARMACIA GARANHUNS EXPR. CIDADAO</v>
          </cell>
          <cell r="F303">
            <v>0</v>
          </cell>
          <cell r="G303">
            <v>41732</v>
          </cell>
          <cell r="H303">
            <v>0</v>
          </cell>
        </row>
        <row r="304">
          <cell r="B304">
            <v>2969</v>
          </cell>
          <cell r="C304" t="str">
            <v>LEYRIANE TELMA V FARIAS</v>
          </cell>
          <cell r="D304">
            <v>1161</v>
          </cell>
          <cell r="E304" t="str">
            <v>DIVAP - DIVISAO DE ADMINST. PESSOAL</v>
          </cell>
          <cell r="F304">
            <v>1</v>
          </cell>
          <cell r="G304">
            <v>41732</v>
          </cell>
          <cell r="H304" t="str">
            <v xml:space="preserve">  /  /    </v>
          </cell>
        </row>
        <row r="305">
          <cell r="B305">
            <v>2970</v>
          </cell>
          <cell r="C305" t="str">
            <v>DAYANE M VALENCA DE OLIVEIRA</v>
          </cell>
          <cell r="D305">
            <v>2202</v>
          </cell>
          <cell r="E305" t="str">
            <v>FARMACIA DOIS IRMAOS</v>
          </cell>
          <cell r="F305">
            <v>0</v>
          </cell>
          <cell r="G305">
            <v>41732</v>
          </cell>
          <cell r="H305">
            <v>0</v>
          </cell>
        </row>
        <row r="306">
          <cell r="B306">
            <v>2971</v>
          </cell>
          <cell r="C306" t="str">
            <v>LETYCIA THAISA V FARIAS</v>
          </cell>
          <cell r="D306">
            <v>2207</v>
          </cell>
          <cell r="E306" t="str">
            <v>FARMACIA CASA AMARELA</v>
          </cell>
          <cell r="F306">
            <v>0</v>
          </cell>
          <cell r="G306">
            <v>41732</v>
          </cell>
          <cell r="H306">
            <v>0</v>
          </cell>
        </row>
        <row r="307">
          <cell r="B307">
            <v>2973</v>
          </cell>
          <cell r="C307" t="str">
            <v>ELDERSON GOMES DA CUNHA</v>
          </cell>
          <cell r="D307">
            <v>2202</v>
          </cell>
          <cell r="E307" t="str">
            <v>FARMACIA DOIS IRMAOS</v>
          </cell>
          <cell r="F307">
            <v>0</v>
          </cell>
          <cell r="G307">
            <v>41732</v>
          </cell>
          <cell r="H307">
            <v>0</v>
          </cell>
        </row>
        <row r="308">
          <cell r="B308">
            <v>2974</v>
          </cell>
          <cell r="C308" t="str">
            <v>MARCELO DIEDERICHS PRATES</v>
          </cell>
          <cell r="D308">
            <v>2202</v>
          </cell>
          <cell r="E308" t="str">
            <v>FARMACIA DOIS IRMAOS</v>
          </cell>
          <cell r="F308">
            <v>0</v>
          </cell>
          <cell r="G308">
            <v>41732</v>
          </cell>
          <cell r="H308">
            <v>0</v>
          </cell>
        </row>
        <row r="309">
          <cell r="B309">
            <v>2977</v>
          </cell>
          <cell r="C309" t="str">
            <v>VENILTON CARLOS M CARDOSO</v>
          </cell>
          <cell r="D309">
            <v>2217</v>
          </cell>
          <cell r="E309" t="str">
            <v>FARMACIA ARARIPINA</v>
          </cell>
          <cell r="F309">
            <v>0</v>
          </cell>
          <cell r="G309">
            <v>41732</v>
          </cell>
          <cell r="H309">
            <v>0</v>
          </cell>
        </row>
        <row r="310">
          <cell r="B310">
            <v>2978</v>
          </cell>
          <cell r="C310" t="str">
            <v>CARLOS BRUNO GOMES MACEDO</v>
          </cell>
          <cell r="D310">
            <v>2217</v>
          </cell>
          <cell r="E310" t="str">
            <v>FARMACIA ARARIPINA</v>
          </cell>
          <cell r="F310">
            <v>0</v>
          </cell>
          <cell r="G310">
            <v>41732</v>
          </cell>
          <cell r="H310">
            <v>0</v>
          </cell>
        </row>
        <row r="311">
          <cell r="B311">
            <v>2982</v>
          </cell>
          <cell r="C311" t="str">
            <v>CINTIA MARIA LEITE DO N AVELAR</v>
          </cell>
          <cell r="D311">
            <v>1181</v>
          </cell>
          <cell r="E311" t="str">
            <v>DISET- DIV. DE SAUDE OCUPAC. E SEG.TRAB.</v>
          </cell>
          <cell r="F311">
            <v>1</v>
          </cell>
          <cell r="G311">
            <v>41732</v>
          </cell>
          <cell r="H311" t="str">
            <v xml:space="preserve">  /  /    </v>
          </cell>
        </row>
        <row r="312">
          <cell r="B312">
            <v>2983</v>
          </cell>
          <cell r="C312" t="str">
            <v>EMILLY INOCENCIO DA SILVA</v>
          </cell>
          <cell r="D312">
            <v>1181</v>
          </cell>
          <cell r="E312" t="str">
            <v>DISET- DIV. DE SAUDE OCUPAC. E SEG.TRAB.</v>
          </cell>
          <cell r="F312">
            <v>1</v>
          </cell>
          <cell r="G312">
            <v>41732</v>
          </cell>
          <cell r="H312" t="str">
            <v xml:space="preserve">  /  /    </v>
          </cell>
        </row>
        <row r="313">
          <cell r="B313">
            <v>2988</v>
          </cell>
          <cell r="C313" t="str">
            <v>GERALDO CRISTOVAO DE O FILHO</v>
          </cell>
          <cell r="D313">
            <v>1131</v>
          </cell>
          <cell r="E313" t="str">
            <v>DIFIN- DIVISAO FINANCEIRA</v>
          </cell>
          <cell r="F313">
            <v>1</v>
          </cell>
          <cell r="G313">
            <v>41732</v>
          </cell>
          <cell r="H313" t="str">
            <v xml:space="preserve">  /  /    </v>
          </cell>
        </row>
        <row r="314">
          <cell r="B314">
            <v>2996</v>
          </cell>
          <cell r="C314" t="str">
            <v>LUCIANO BARROS COSTA</v>
          </cell>
          <cell r="D314">
            <v>1070</v>
          </cell>
          <cell r="E314" t="str">
            <v>COGAQ - COORDENADORIA DE GARANTIA DA QUA</v>
          </cell>
          <cell r="F314">
            <v>1</v>
          </cell>
          <cell r="G314">
            <v>41751</v>
          </cell>
          <cell r="H314" t="str">
            <v xml:space="preserve">  /  /    </v>
          </cell>
        </row>
        <row r="315">
          <cell r="B315">
            <v>2998</v>
          </cell>
          <cell r="C315" t="str">
            <v>MIGUEL WILSON REGUEIRA RIBEIRO</v>
          </cell>
          <cell r="D315">
            <v>1005</v>
          </cell>
          <cell r="E315" t="str">
            <v>PESSOAL A DISPOSICAO/BENEFICIO</v>
          </cell>
          <cell r="F315">
            <v>1</v>
          </cell>
          <cell r="G315">
            <v>41751</v>
          </cell>
          <cell r="H315" t="str">
            <v xml:space="preserve">  /  /    </v>
          </cell>
        </row>
        <row r="316">
          <cell r="B316">
            <v>3003</v>
          </cell>
          <cell r="C316" t="str">
            <v>CAETANO SILVA DIAS</v>
          </cell>
          <cell r="D316">
            <v>1141</v>
          </cell>
          <cell r="E316" t="str">
            <v>DICCP- DIVISAO DE CONTABILIDADE E CUSTOS</v>
          </cell>
          <cell r="F316">
            <v>1</v>
          </cell>
          <cell r="G316">
            <v>41751</v>
          </cell>
          <cell r="H316" t="str">
            <v xml:space="preserve">  /  /    </v>
          </cell>
        </row>
        <row r="317">
          <cell r="B317">
            <v>3004</v>
          </cell>
          <cell r="C317" t="str">
            <v>ITHALO IGOR DANTAS E SILVA</v>
          </cell>
          <cell r="D317">
            <v>1141</v>
          </cell>
          <cell r="E317" t="str">
            <v>DICCP- DIVISAO DE CONTABILIDADE E CUSTOS</v>
          </cell>
          <cell r="F317">
            <v>1</v>
          </cell>
          <cell r="G317">
            <v>41751</v>
          </cell>
          <cell r="H317" t="str">
            <v xml:space="preserve">  /  /    </v>
          </cell>
        </row>
        <row r="318">
          <cell r="B318">
            <v>3015</v>
          </cell>
          <cell r="C318" t="str">
            <v>MARIA DANIELLE DE SOUZA SANTOS</v>
          </cell>
          <cell r="D318">
            <v>4171</v>
          </cell>
          <cell r="E318" t="str">
            <v>DIFIQ- DIV.FISICO-E CONTROLE DE PRODUTO</v>
          </cell>
          <cell r="F318">
            <v>1</v>
          </cell>
          <cell r="G318">
            <v>41751</v>
          </cell>
          <cell r="H318" t="str">
            <v xml:space="preserve">  /  /    </v>
          </cell>
        </row>
        <row r="319">
          <cell r="B319">
            <v>3016</v>
          </cell>
          <cell r="C319" t="str">
            <v>MARIANA SILVA MONTEIRO</v>
          </cell>
          <cell r="D319">
            <v>1005</v>
          </cell>
          <cell r="E319" t="str">
            <v>PESSOAL A DISPOSICAO/BENEFICIO</v>
          </cell>
          <cell r="F319">
            <v>1</v>
          </cell>
          <cell r="G319">
            <v>41751</v>
          </cell>
          <cell r="H319" t="str">
            <v xml:space="preserve">  /  /    </v>
          </cell>
        </row>
        <row r="320">
          <cell r="B320">
            <v>3023</v>
          </cell>
          <cell r="C320" t="str">
            <v>SERGIO ARAUJO DE OLIVEIRA</v>
          </cell>
          <cell r="D320">
            <v>2207</v>
          </cell>
          <cell r="E320" t="str">
            <v>FARMACIA CASA AMARELA</v>
          </cell>
          <cell r="F320">
            <v>0</v>
          </cell>
          <cell r="G320">
            <v>41751</v>
          </cell>
          <cell r="H320">
            <v>0</v>
          </cell>
        </row>
        <row r="321">
          <cell r="B321">
            <v>3025</v>
          </cell>
          <cell r="C321" t="str">
            <v>MARIANA KAROLYNE G DE SOUZA</v>
          </cell>
          <cell r="D321">
            <v>1005</v>
          </cell>
          <cell r="E321" t="str">
            <v>PESSOAL A DISPOSICAO/BENEFICIO</v>
          </cell>
          <cell r="F321">
            <v>16</v>
          </cell>
          <cell r="G321">
            <v>41751</v>
          </cell>
          <cell r="H321" t="str">
            <v xml:space="preserve">  /  /    </v>
          </cell>
        </row>
        <row r="322">
          <cell r="B322">
            <v>3027</v>
          </cell>
          <cell r="C322" t="str">
            <v>MARILIA MILENA R PIRES</v>
          </cell>
          <cell r="D322">
            <v>2242</v>
          </cell>
          <cell r="E322" t="str">
            <v>FARMACIA AFOGADOS DA INGAZEIRA</v>
          </cell>
          <cell r="F322">
            <v>0</v>
          </cell>
          <cell r="G322">
            <v>41751</v>
          </cell>
          <cell r="H322">
            <v>0</v>
          </cell>
        </row>
        <row r="323">
          <cell r="B323">
            <v>3029</v>
          </cell>
          <cell r="C323" t="str">
            <v>RISOALDO DUARTE DA S JUNIOR</v>
          </cell>
          <cell r="D323">
            <v>2238</v>
          </cell>
          <cell r="E323" t="str">
            <v>FARMACIA FLORIANO PEIXOTO- METRO RECIFE</v>
          </cell>
          <cell r="F323">
            <v>0</v>
          </cell>
          <cell r="G323">
            <v>41806</v>
          </cell>
          <cell r="H323">
            <v>0</v>
          </cell>
        </row>
        <row r="324">
          <cell r="B324">
            <v>3031</v>
          </cell>
          <cell r="C324" t="str">
            <v>DENNYS LAPENDA FAGUNDES</v>
          </cell>
          <cell r="D324">
            <v>1181</v>
          </cell>
          <cell r="E324" t="str">
            <v>DISET- DIV. DE SAUDE OCUPAC. E SEG.TRAB.</v>
          </cell>
          <cell r="F324">
            <v>25</v>
          </cell>
          <cell r="G324">
            <v>41782</v>
          </cell>
          <cell r="H324" t="str">
            <v xml:space="preserve">  /  /    </v>
          </cell>
        </row>
        <row r="325">
          <cell r="B325">
            <v>3032</v>
          </cell>
          <cell r="C325" t="str">
            <v>KELEN CRISTINA DE AL F E SILVA</v>
          </cell>
          <cell r="D325">
            <v>1070</v>
          </cell>
          <cell r="E325" t="str">
            <v>COGAQ - COORDENADORIA DE GARANTIA DA QUA</v>
          </cell>
          <cell r="F325">
            <v>1</v>
          </cell>
          <cell r="G325">
            <v>41806</v>
          </cell>
          <cell r="H325" t="str">
            <v xml:space="preserve">  /  /    </v>
          </cell>
        </row>
        <row r="326">
          <cell r="B326">
            <v>3036</v>
          </cell>
          <cell r="C326" t="str">
            <v>CECILIA REGINA DO N S CABRAL</v>
          </cell>
          <cell r="D326">
            <v>4142</v>
          </cell>
          <cell r="E326" t="str">
            <v>DIPIT - DIVISAO DE PROJETO &amp; INOVAC. TEC</v>
          </cell>
          <cell r="F326">
            <v>1</v>
          </cell>
          <cell r="G326">
            <v>41837</v>
          </cell>
          <cell r="H326" t="str">
            <v xml:space="preserve">  /  /    </v>
          </cell>
        </row>
        <row r="327">
          <cell r="B327">
            <v>3040</v>
          </cell>
          <cell r="C327" t="str">
            <v>LORENA ESTHER L M CAVALCANTI</v>
          </cell>
          <cell r="D327">
            <v>4190</v>
          </cell>
          <cell r="E327" t="str">
            <v>COPCP- COORD. DE PLANEJ. E CONTROLE PROD</v>
          </cell>
          <cell r="F327">
            <v>1</v>
          </cell>
          <cell r="G327">
            <v>41837</v>
          </cell>
          <cell r="H327" t="str">
            <v xml:space="preserve">  /  /    </v>
          </cell>
        </row>
        <row r="328">
          <cell r="B328">
            <v>3044</v>
          </cell>
          <cell r="C328" t="str">
            <v>THIANE NASCIMENTO PAIXAO</v>
          </cell>
          <cell r="D328">
            <v>1073</v>
          </cell>
          <cell r="E328" t="str">
            <v>DIGAQ 3 - DIVISAO DE GARANTIA DA QUAL. 3</v>
          </cell>
          <cell r="F328">
            <v>1</v>
          </cell>
          <cell r="G328">
            <v>41871</v>
          </cell>
          <cell r="H328" t="str">
            <v xml:space="preserve">  /  /    </v>
          </cell>
        </row>
        <row r="329">
          <cell r="B329">
            <v>3046</v>
          </cell>
          <cell r="C329" t="str">
            <v>RONALDO GOMINHO BISPO FILHO</v>
          </cell>
          <cell r="D329">
            <v>1005</v>
          </cell>
          <cell r="E329" t="str">
            <v>PESSOAL A DISPOSICAO/BENEFICIO</v>
          </cell>
          <cell r="F329">
            <v>1</v>
          </cell>
          <cell r="G329">
            <v>41871</v>
          </cell>
          <cell r="H329" t="str">
            <v xml:space="preserve">  /  /    </v>
          </cell>
        </row>
        <row r="330">
          <cell r="B330">
            <v>3047</v>
          </cell>
          <cell r="C330" t="str">
            <v>SWEET GALLEGHER CAETANO COSTA</v>
          </cell>
          <cell r="D330">
            <v>1121</v>
          </cell>
          <cell r="E330" t="str">
            <v>DIINF - DIVISAO DE INFORMATICA</v>
          </cell>
          <cell r="F330">
            <v>1</v>
          </cell>
          <cell r="G330">
            <v>41871</v>
          </cell>
          <cell r="H330" t="str">
            <v xml:space="preserve">  /  /    </v>
          </cell>
        </row>
        <row r="331">
          <cell r="B331">
            <v>3049</v>
          </cell>
          <cell r="C331" t="str">
            <v>DEBORA GUEDES NERES</v>
          </cell>
          <cell r="D331">
            <v>1181</v>
          </cell>
          <cell r="E331" t="str">
            <v>DISET- DIV. DE SAUDE OCUPAC. E SEG.TRAB.</v>
          </cell>
          <cell r="F331">
            <v>47</v>
          </cell>
          <cell r="G331">
            <v>41871</v>
          </cell>
          <cell r="H331" t="str">
            <v xml:space="preserve">  /  /    </v>
          </cell>
        </row>
        <row r="332">
          <cell r="B332">
            <v>3055</v>
          </cell>
          <cell r="C332" t="str">
            <v>ANA PAULA SABINO L DE SOUZA</v>
          </cell>
          <cell r="D332">
            <v>2239</v>
          </cell>
          <cell r="E332" t="str">
            <v>FARMACIA CARUARU II</v>
          </cell>
          <cell r="F332">
            <v>0</v>
          </cell>
          <cell r="G332">
            <v>41927</v>
          </cell>
          <cell r="H332">
            <v>0</v>
          </cell>
        </row>
        <row r="333">
          <cell r="B333">
            <v>3057</v>
          </cell>
          <cell r="C333" t="str">
            <v>YANNE TALITA PEREIRA CALIXTO</v>
          </cell>
          <cell r="D333">
            <v>1005</v>
          </cell>
          <cell r="E333" t="str">
            <v>PESSOAL A DISPOSICAO/BENEFICIO</v>
          </cell>
          <cell r="F333">
            <v>3</v>
          </cell>
          <cell r="G333">
            <v>41946</v>
          </cell>
          <cell r="H333" t="str">
            <v xml:space="preserve">  /  /    </v>
          </cell>
        </row>
        <row r="334">
          <cell r="B334">
            <v>3062</v>
          </cell>
          <cell r="C334" t="str">
            <v>GRAZIELE MARIA DA SILVA</v>
          </cell>
          <cell r="D334">
            <v>4172</v>
          </cell>
          <cell r="E334" t="str">
            <v>DIMIC- DIVISAO DE MICROBIOLOGIA</v>
          </cell>
          <cell r="F334">
            <v>1</v>
          </cell>
          <cell r="G334">
            <v>41976</v>
          </cell>
          <cell r="H334" t="str">
            <v xml:space="preserve">  /  /    </v>
          </cell>
        </row>
        <row r="335">
          <cell r="B335">
            <v>3063</v>
          </cell>
          <cell r="C335" t="str">
            <v>DEYBISON AFONSO PEREIRA</v>
          </cell>
          <cell r="D335">
            <v>1005</v>
          </cell>
          <cell r="E335" t="str">
            <v>PESSOAL A DISPOSICAO/BENEFICIO</v>
          </cell>
          <cell r="F335">
            <v>1</v>
          </cell>
          <cell r="G335">
            <v>41978</v>
          </cell>
          <cell r="H335" t="str">
            <v xml:space="preserve">  /  /    </v>
          </cell>
        </row>
        <row r="336">
          <cell r="B336">
            <v>3066</v>
          </cell>
          <cell r="C336" t="str">
            <v>GENIVAL F DA SILVA JUNIOR</v>
          </cell>
          <cell r="D336">
            <v>1162</v>
          </cell>
          <cell r="E336" t="str">
            <v>DIDEP - DIVISAO DE DESENVOLV PESSOAL</v>
          </cell>
          <cell r="F336">
            <v>1</v>
          </cell>
          <cell r="G336">
            <v>42009</v>
          </cell>
          <cell r="H336" t="str">
            <v xml:space="preserve">  /  /    </v>
          </cell>
        </row>
        <row r="337">
          <cell r="B337">
            <v>3067</v>
          </cell>
          <cell r="C337" t="str">
            <v>EMANUELA AMELIA DE A  AGUIAR</v>
          </cell>
          <cell r="D337">
            <v>1171</v>
          </cell>
          <cell r="E337" t="str">
            <v>DIVCO - DIVISAO DE COMPRAS</v>
          </cell>
          <cell r="F337">
            <v>1</v>
          </cell>
          <cell r="G337">
            <v>42009</v>
          </cell>
          <cell r="H337" t="str">
            <v xml:space="preserve">  /  /    </v>
          </cell>
        </row>
        <row r="338">
          <cell r="B338">
            <v>3069</v>
          </cell>
          <cell r="C338" t="str">
            <v>ANDRE LUIS MOTA PIRES</v>
          </cell>
          <cell r="D338">
            <v>2209</v>
          </cell>
          <cell r="E338" t="str">
            <v>FARMACIA AFOGADOS</v>
          </cell>
          <cell r="F338">
            <v>0</v>
          </cell>
          <cell r="G338">
            <v>42009</v>
          </cell>
          <cell r="H338">
            <v>0</v>
          </cell>
        </row>
        <row r="339">
          <cell r="B339">
            <v>3081</v>
          </cell>
          <cell r="C339" t="str">
            <v>MAILTON NOBRE DE MEDEIROS</v>
          </cell>
          <cell r="D339">
            <v>1150</v>
          </cell>
          <cell r="E339" t="str">
            <v>COLOG - COORDENADORIA DE LOGISTICA</v>
          </cell>
          <cell r="F339">
            <v>1</v>
          </cell>
          <cell r="G339">
            <v>42024</v>
          </cell>
          <cell r="H339" t="str">
            <v xml:space="preserve">  /  /    </v>
          </cell>
        </row>
        <row r="340">
          <cell r="B340">
            <v>3086</v>
          </cell>
          <cell r="C340" t="str">
            <v>DIMAS CARDOSO CAMPOS</v>
          </cell>
          <cell r="D340">
            <v>1072</v>
          </cell>
          <cell r="E340" t="str">
            <v>DIGAQ 2 - DIVISAO DE GARANTIA DA QUAL. 2</v>
          </cell>
          <cell r="F340">
            <v>1</v>
          </cell>
          <cell r="G340">
            <v>42030</v>
          </cell>
          <cell r="H340" t="str">
            <v xml:space="preserve">  /  /    </v>
          </cell>
        </row>
        <row r="341">
          <cell r="B341">
            <v>3092</v>
          </cell>
          <cell r="C341" t="str">
            <v>BETY ANNE DE A SENNA</v>
          </cell>
          <cell r="D341">
            <v>4113</v>
          </cell>
          <cell r="E341" t="str">
            <v>DITEC - DIRETORIA TECNICA INDUSTRIAL</v>
          </cell>
          <cell r="F341">
            <v>1</v>
          </cell>
          <cell r="G341">
            <v>42058</v>
          </cell>
          <cell r="H341" t="str">
            <v xml:space="preserve">  /  /    </v>
          </cell>
        </row>
        <row r="342">
          <cell r="B342">
            <v>3112</v>
          </cell>
          <cell r="C342" t="str">
            <v>DIEGO SCHMITH OLIVEIRA DE LIMA</v>
          </cell>
          <cell r="D342">
            <v>1121</v>
          </cell>
          <cell r="E342" t="str">
            <v>DIINF - DIVISAO DE INFORMATICA</v>
          </cell>
          <cell r="F342">
            <v>1</v>
          </cell>
          <cell r="G342">
            <v>42065</v>
          </cell>
          <cell r="H342" t="str">
            <v xml:space="preserve">  /  /    </v>
          </cell>
        </row>
        <row r="343">
          <cell r="B343">
            <v>3132</v>
          </cell>
          <cell r="C343" t="str">
            <v>TALITA ANDREIA MARTINS GONZAGA</v>
          </cell>
          <cell r="D343">
            <v>1114</v>
          </cell>
          <cell r="E343" t="str">
            <v>DISEG - DIVISAO DE SERVICOS GERAIS</v>
          </cell>
          <cell r="F343">
            <v>1</v>
          </cell>
          <cell r="G343">
            <v>42100</v>
          </cell>
          <cell r="H343" t="str">
            <v xml:space="preserve">  /  /    </v>
          </cell>
        </row>
        <row r="344">
          <cell r="B344">
            <v>3134</v>
          </cell>
          <cell r="C344" t="str">
            <v>ESTEVAN DE ALMEIDA FALCAO</v>
          </cell>
          <cell r="D344">
            <v>4172</v>
          </cell>
          <cell r="E344" t="str">
            <v>DIMIC- DIVISAO DE MICROBIOLOGIA</v>
          </cell>
          <cell r="F344">
            <v>1</v>
          </cell>
          <cell r="G344">
            <v>42100</v>
          </cell>
          <cell r="H344" t="str">
            <v xml:space="preserve">  /  /    </v>
          </cell>
        </row>
        <row r="345">
          <cell r="B345">
            <v>3135</v>
          </cell>
          <cell r="C345" t="str">
            <v>RAFAEL DE MENEZES E S PIRES</v>
          </cell>
          <cell r="D345">
            <v>4174</v>
          </cell>
          <cell r="E345" t="str">
            <v>DIACP- DIV.DE ACOMP.E CONTROLE PRODUCAO</v>
          </cell>
          <cell r="F345">
            <v>1</v>
          </cell>
          <cell r="G345">
            <v>42107</v>
          </cell>
          <cell r="H345" t="str">
            <v xml:space="preserve">  /  /    </v>
          </cell>
        </row>
        <row r="346">
          <cell r="B346">
            <v>3136</v>
          </cell>
          <cell r="C346" t="str">
            <v>ALEXANDER BEZERRA</v>
          </cell>
          <cell r="D346">
            <v>1321</v>
          </cell>
          <cell r="E346" t="str">
            <v>DIMAN - DIVISAO DE MANUTENCAO</v>
          </cell>
          <cell r="F346">
            <v>1</v>
          </cell>
          <cell r="G346">
            <v>42107</v>
          </cell>
          <cell r="H346" t="str">
            <v xml:space="preserve">  /  /    </v>
          </cell>
        </row>
        <row r="347">
          <cell r="B347">
            <v>3138</v>
          </cell>
          <cell r="C347" t="str">
            <v>MANUELA SILVA DE LIMA B DA PAZ</v>
          </cell>
          <cell r="D347">
            <v>4141</v>
          </cell>
          <cell r="E347" t="str">
            <v>DIDAN - DIVISAO DE DESENVOLV. ANALITICO</v>
          </cell>
          <cell r="F347">
            <v>1</v>
          </cell>
          <cell r="G347">
            <v>42107</v>
          </cell>
          <cell r="H347" t="str">
            <v xml:space="preserve">  /  /    </v>
          </cell>
        </row>
        <row r="348">
          <cell r="B348">
            <v>3139</v>
          </cell>
          <cell r="C348" t="str">
            <v>JOAO ROBERTO  MACHADO ARAUJO</v>
          </cell>
          <cell r="D348">
            <v>4171</v>
          </cell>
          <cell r="E348" t="str">
            <v>DIFIQ- DIV.FISICO-E CONTROLE DE PRODUTO</v>
          </cell>
          <cell r="F348">
            <v>1</v>
          </cell>
          <cell r="G348">
            <v>42107</v>
          </cell>
          <cell r="H348" t="str">
            <v xml:space="preserve">  /  /    </v>
          </cell>
        </row>
        <row r="349">
          <cell r="B349">
            <v>3147</v>
          </cell>
          <cell r="C349" t="str">
            <v>ALZENIRA PEREIRA DA SILVA</v>
          </cell>
          <cell r="D349">
            <v>3170</v>
          </cell>
          <cell r="E349" t="str">
            <v>DICEM - DIVISAO CENTRAL DE EMBALAGEM</v>
          </cell>
          <cell r="F349">
            <v>1</v>
          </cell>
          <cell r="G349">
            <v>42128</v>
          </cell>
          <cell r="H349" t="str">
            <v xml:space="preserve">  /  /    </v>
          </cell>
        </row>
        <row r="350">
          <cell r="B350">
            <v>3152</v>
          </cell>
          <cell r="C350" t="str">
            <v>DANIEL CIRILO DOS SANTOS</v>
          </cell>
          <cell r="D350">
            <v>1074</v>
          </cell>
          <cell r="E350" t="str">
            <v>DIGAQ 4 - DIVISAO DE GARANTIA DA QUAL. 4</v>
          </cell>
          <cell r="F350">
            <v>1</v>
          </cell>
          <cell r="G350">
            <v>42128</v>
          </cell>
          <cell r="H350" t="str">
            <v xml:space="preserve">  /  /    </v>
          </cell>
        </row>
        <row r="351">
          <cell r="B351">
            <v>3154</v>
          </cell>
          <cell r="C351" t="str">
            <v>DANIELLE D O A DE MIRANDA</v>
          </cell>
          <cell r="D351">
            <v>1005</v>
          </cell>
          <cell r="E351" t="str">
            <v>PESSOAL A DISPOSICAO/BENEFICIO</v>
          </cell>
          <cell r="F351">
            <v>1</v>
          </cell>
          <cell r="G351">
            <v>42128</v>
          </cell>
          <cell r="H351" t="str">
            <v xml:space="preserve">  /  /    </v>
          </cell>
        </row>
        <row r="352">
          <cell r="B352">
            <v>3156</v>
          </cell>
          <cell r="C352" t="str">
            <v>GILVANEIDE LAURENTINO MARTINS</v>
          </cell>
          <cell r="D352">
            <v>3170</v>
          </cell>
          <cell r="E352" t="str">
            <v>DICEM - DIVISAO CENTRAL DE EMBALAGEM</v>
          </cell>
          <cell r="F352">
            <v>1</v>
          </cell>
          <cell r="G352">
            <v>42128</v>
          </cell>
          <cell r="H352" t="str">
            <v xml:space="preserve">  /  /    </v>
          </cell>
        </row>
        <row r="353">
          <cell r="B353">
            <v>3160</v>
          </cell>
          <cell r="C353" t="str">
            <v>LUCIANNA NUNES LIRA</v>
          </cell>
          <cell r="D353">
            <v>4171</v>
          </cell>
          <cell r="E353" t="str">
            <v>DIFIQ- DIV.FISICO-E CONTROLE DE PRODUTO</v>
          </cell>
          <cell r="F353">
            <v>1</v>
          </cell>
          <cell r="G353">
            <v>42128</v>
          </cell>
          <cell r="H353" t="str">
            <v xml:space="preserve">  /  /    </v>
          </cell>
        </row>
        <row r="354">
          <cell r="B354">
            <v>3165</v>
          </cell>
          <cell r="C354" t="str">
            <v>PATRICIA SERPA PEIXOTO</v>
          </cell>
          <cell r="D354">
            <v>4172</v>
          </cell>
          <cell r="E354" t="str">
            <v>DIMIC- DIVISAO DE MICROBIOLOGIA</v>
          </cell>
          <cell r="F354">
            <v>59</v>
          </cell>
          <cell r="G354">
            <v>42128</v>
          </cell>
          <cell r="H354" t="str">
            <v xml:space="preserve">  /  /    </v>
          </cell>
        </row>
        <row r="355">
          <cell r="B355">
            <v>3167</v>
          </cell>
          <cell r="C355" t="str">
            <v>POLYANA BEZERRA SOUTO SANTOS</v>
          </cell>
          <cell r="D355">
            <v>4140</v>
          </cell>
          <cell r="E355" t="str">
            <v>COPED- COORD. DE PESQUISA E DESENV.</v>
          </cell>
          <cell r="F355">
            <v>1</v>
          </cell>
          <cell r="G355">
            <v>42128</v>
          </cell>
          <cell r="H355" t="str">
            <v xml:space="preserve">  /  /    </v>
          </cell>
        </row>
        <row r="356">
          <cell r="B356">
            <v>3169</v>
          </cell>
          <cell r="C356" t="str">
            <v>RENATA BEZERRA DA SILVA</v>
          </cell>
          <cell r="D356">
            <v>1074</v>
          </cell>
          <cell r="E356" t="str">
            <v>DIGAQ 4 - DIVISAO DE GARANTIA DA QUAL. 4</v>
          </cell>
          <cell r="F356">
            <v>3</v>
          </cell>
          <cell r="G356">
            <v>42128</v>
          </cell>
          <cell r="H356" t="str">
            <v xml:space="preserve">  /  /    </v>
          </cell>
        </row>
        <row r="357">
          <cell r="B357">
            <v>3172</v>
          </cell>
          <cell r="C357" t="str">
            <v>SAVIO BARCELOS DE MELO</v>
          </cell>
          <cell r="D357">
            <v>3170</v>
          </cell>
          <cell r="E357" t="str">
            <v>DICEM - DIVISAO CENTRAL DE EMBALAGEM</v>
          </cell>
          <cell r="F357">
            <v>10</v>
          </cell>
          <cell r="G357">
            <v>42128</v>
          </cell>
          <cell r="H357" t="str">
            <v xml:space="preserve">  /  /    </v>
          </cell>
        </row>
        <row r="358">
          <cell r="B358">
            <v>3175</v>
          </cell>
          <cell r="C358" t="str">
            <v>VIVIANE SOARES DE JESUS</v>
          </cell>
          <cell r="D358">
            <v>4170</v>
          </cell>
          <cell r="E358" t="str">
            <v>COQUA- COORD. DE CONTROLE DE QUALID.</v>
          </cell>
          <cell r="F358">
            <v>3</v>
          </cell>
          <cell r="G358">
            <v>42128</v>
          </cell>
          <cell r="H358" t="str">
            <v xml:space="preserve">  /  /    </v>
          </cell>
        </row>
        <row r="359">
          <cell r="B359">
            <v>3177</v>
          </cell>
          <cell r="C359" t="str">
            <v>DEMOSTENES FIGUEIREDO DE SOUSA</v>
          </cell>
          <cell r="D359">
            <v>1072</v>
          </cell>
          <cell r="E359" t="str">
            <v>DIGAQ 2 - DIVISAO DE GARANTIA DA QUAL. 2</v>
          </cell>
          <cell r="F359">
            <v>3</v>
          </cell>
          <cell r="G359">
            <v>42135</v>
          </cell>
          <cell r="H359" t="str">
            <v xml:space="preserve">  /  /    </v>
          </cell>
        </row>
        <row r="360">
          <cell r="B360">
            <v>3178</v>
          </cell>
          <cell r="C360" t="str">
            <v>HOSANA SUELEM S DE MIRANDA</v>
          </cell>
          <cell r="D360">
            <v>4172</v>
          </cell>
          <cell r="E360" t="str">
            <v>DIMIC- DIVISAO DE MICROBIOLOGIA</v>
          </cell>
          <cell r="F360">
            <v>23</v>
          </cell>
          <cell r="G360">
            <v>42142</v>
          </cell>
          <cell r="H360" t="str">
            <v xml:space="preserve">  /  /    </v>
          </cell>
        </row>
        <row r="361">
          <cell r="B361">
            <v>3180</v>
          </cell>
          <cell r="C361" t="str">
            <v>CAIO CESAR DE A R SILVA</v>
          </cell>
          <cell r="D361">
            <v>3111</v>
          </cell>
          <cell r="E361" t="str">
            <v>DISOL I - DIVISAO DE SOLIDOS I</v>
          </cell>
          <cell r="F361">
            <v>23</v>
          </cell>
          <cell r="G361">
            <v>42156</v>
          </cell>
          <cell r="H361" t="str">
            <v xml:space="preserve">  /  /    </v>
          </cell>
        </row>
        <row r="362">
          <cell r="B362">
            <v>3182</v>
          </cell>
          <cell r="C362" t="str">
            <v>VANELLY FERREIRA DE SOUZA</v>
          </cell>
          <cell r="D362">
            <v>4175</v>
          </cell>
          <cell r="E362" t="str">
            <v>DIDEM - DIVISAO DE DESENVOLV. DE EMBALAG</v>
          </cell>
          <cell r="F362">
            <v>1</v>
          </cell>
          <cell r="G362">
            <v>42186</v>
          </cell>
          <cell r="H362" t="str">
            <v xml:space="preserve">  /  /    </v>
          </cell>
        </row>
        <row r="363">
          <cell r="B363">
            <v>3183</v>
          </cell>
          <cell r="C363" t="str">
            <v>DALETE VICENTE DE LIMA</v>
          </cell>
          <cell r="D363">
            <v>1181</v>
          </cell>
          <cell r="E363" t="str">
            <v>DISET- DIV. DE SAUDE OCUPAC. E SEG.TRAB.</v>
          </cell>
          <cell r="F363">
            <v>1</v>
          </cell>
          <cell r="G363">
            <v>42192</v>
          </cell>
          <cell r="H363" t="str">
            <v xml:space="preserve">  /  /    </v>
          </cell>
        </row>
        <row r="364">
          <cell r="B364">
            <v>3194</v>
          </cell>
          <cell r="C364" t="str">
            <v>ODAYANNA KESSY F MONTEIRO</v>
          </cell>
          <cell r="D364">
            <v>1180</v>
          </cell>
          <cell r="E364" t="str">
            <v>COSET - COORD. DE SEG. DO TRAB E DO MEIO</v>
          </cell>
          <cell r="F364">
            <v>1</v>
          </cell>
          <cell r="G364">
            <v>42226</v>
          </cell>
          <cell r="H364" t="str">
            <v xml:space="preserve">  /  /    </v>
          </cell>
        </row>
        <row r="365">
          <cell r="B365">
            <v>3208</v>
          </cell>
          <cell r="C365" t="str">
            <v>FABIOLA LAPORTE DE A TRINDADE</v>
          </cell>
          <cell r="D365">
            <v>1160</v>
          </cell>
          <cell r="E365" t="str">
            <v>CORHU - COORD. DE RECURSOS HUMANOS</v>
          </cell>
          <cell r="F365">
            <v>1</v>
          </cell>
          <cell r="G365">
            <v>42388</v>
          </cell>
          <cell r="H365" t="str">
            <v xml:space="preserve">  /  /    </v>
          </cell>
        </row>
        <row r="366">
          <cell r="B366">
            <v>3228</v>
          </cell>
          <cell r="C366" t="str">
            <v>RENATO VELOSO LINO DE OLIVEIRA</v>
          </cell>
          <cell r="D366">
            <v>2101</v>
          </cell>
          <cell r="E366" t="str">
            <v>DIVEN- DIVISAO DE VENDAS</v>
          </cell>
          <cell r="F366">
            <v>1</v>
          </cell>
          <cell r="G366">
            <v>42706</v>
          </cell>
          <cell r="H366" t="str">
            <v xml:space="preserve">  /  /    </v>
          </cell>
        </row>
        <row r="367">
          <cell r="B367">
            <v>3229</v>
          </cell>
          <cell r="C367" t="str">
            <v>WELTON FERNANDES DE PAULA</v>
          </cell>
          <cell r="D367">
            <v>1322</v>
          </cell>
          <cell r="E367" t="str">
            <v>DIUTI - DIVISAO DE UTILIDADES</v>
          </cell>
          <cell r="F367">
            <v>1</v>
          </cell>
          <cell r="G367">
            <v>42737</v>
          </cell>
          <cell r="H367" t="str">
            <v xml:space="preserve">  /  /    </v>
          </cell>
        </row>
        <row r="368">
          <cell r="B368">
            <v>3232</v>
          </cell>
          <cell r="C368" t="str">
            <v>MARCOS ANTONIO SILVA DE LIMA</v>
          </cell>
          <cell r="D368">
            <v>1322</v>
          </cell>
          <cell r="E368" t="str">
            <v>DIUTI - DIVISAO DE UTILIDADES</v>
          </cell>
          <cell r="F368">
            <v>1</v>
          </cell>
          <cell r="G368">
            <v>42737</v>
          </cell>
          <cell r="H368" t="str">
            <v xml:space="preserve">  /  /    </v>
          </cell>
        </row>
        <row r="369">
          <cell r="B369">
            <v>3233</v>
          </cell>
          <cell r="C369" t="str">
            <v>MARIANA JOYCE BEZERRA DA SILVA</v>
          </cell>
          <cell r="D369">
            <v>1321</v>
          </cell>
          <cell r="E369" t="str">
            <v>DIMAN - DIVISAO DE MANUTENCAO</v>
          </cell>
          <cell r="F369">
            <v>1</v>
          </cell>
          <cell r="G369">
            <v>42737</v>
          </cell>
          <cell r="H369" t="str">
            <v xml:space="preserve">  /  /    </v>
          </cell>
        </row>
        <row r="370">
          <cell r="B370">
            <v>3237</v>
          </cell>
          <cell r="C370" t="str">
            <v>LIVIA MARIA DE MORAES</v>
          </cell>
          <cell r="D370">
            <v>1321</v>
          </cell>
          <cell r="E370" t="str">
            <v>DIMAN - DIVISAO DE MANUTENCAO</v>
          </cell>
          <cell r="F370">
            <v>1</v>
          </cell>
          <cell r="G370">
            <v>42751</v>
          </cell>
          <cell r="H370" t="str">
            <v xml:space="preserve">  /  /    </v>
          </cell>
        </row>
        <row r="371">
          <cell r="B371">
            <v>3241</v>
          </cell>
          <cell r="C371" t="str">
            <v>EDNALDO LUIZ TRAJANO</v>
          </cell>
          <cell r="D371">
            <v>1322</v>
          </cell>
          <cell r="E371" t="str">
            <v>DIUTI - DIVISAO DE UTILIDADES</v>
          </cell>
          <cell r="F371">
            <v>1</v>
          </cell>
          <cell r="G371">
            <v>42814</v>
          </cell>
          <cell r="H371" t="str">
            <v xml:space="preserve">  /  /    </v>
          </cell>
        </row>
        <row r="372">
          <cell r="B372">
            <v>3242</v>
          </cell>
          <cell r="C372" t="str">
            <v>CLAUDIO HENRIQUE G DE OLIVEIRA</v>
          </cell>
          <cell r="D372">
            <v>1321</v>
          </cell>
          <cell r="E372" t="str">
            <v>DIMAN - DIVISAO DE MANUTENCAO</v>
          </cell>
          <cell r="F372">
            <v>1</v>
          </cell>
          <cell r="G372">
            <v>42814</v>
          </cell>
          <cell r="H372" t="str">
            <v xml:space="preserve">  /  /    </v>
          </cell>
        </row>
        <row r="373">
          <cell r="B373">
            <v>3247</v>
          </cell>
          <cell r="C373" t="str">
            <v>LEONARDO ARAUJO PAES BARRETO</v>
          </cell>
          <cell r="D373">
            <v>1000</v>
          </cell>
          <cell r="E373" t="str">
            <v>PRES- PRESIDENCIA</v>
          </cell>
          <cell r="F373">
            <v>10</v>
          </cell>
          <cell r="G373">
            <v>42845</v>
          </cell>
          <cell r="H373" t="str">
            <v xml:space="preserve">  /  /    </v>
          </cell>
        </row>
        <row r="374">
          <cell r="B374">
            <v>3256</v>
          </cell>
          <cell r="C374" t="str">
            <v>JOAO ALFREDO SOARES DE AVELLAR</v>
          </cell>
          <cell r="D374">
            <v>1130</v>
          </cell>
          <cell r="E374" t="str">
            <v>COFIN-COORDENADORIA FINANCEIRA</v>
          </cell>
          <cell r="F374">
            <v>1</v>
          </cell>
          <cell r="G374">
            <v>42859</v>
          </cell>
          <cell r="H374" t="str">
            <v xml:space="preserve">  /  /    </v>
          </cell>
        </row>
        <row r="375">
          <cell r="B375">
            <v>3263</v>
          </cell>
          <cell r="C375" t="str">
            <v>ANA CECILIA DE SENA T SOUZA</v>
          </cell>
          <cell r="D375">
            <v>1032</v>
          </cell>
          <cell r="E375" t="str">
            <v>COTRAT - COORDENADORIA DE CONTRATOS</v>
          </cell>
          <cell r="F375">
            <v>48</v>
          </cell>
          <cell r="G375">
            <v>42859</v>
          </cell>
          <cell r="H375" t="str">
            <v xml:space="preserve">  /  /    </v>
          </cell>
        </row>
        <row r="376">
          <cell r="B376">
            <v>3281</v>
          </cell>
          <cell r="C376" t="str">
            <v>PAULO AUGUSTO DA SILVA</v>
          </cell>
          <cell r="D376">
            <v>1321</v>
          </cell>
          <cell r="E376" t="str">
            <v>DIMAN - DIVISAO DE MANUTENCAO</v>
          </cell>
          <cell r="F376">
            <v>51</v>
          </cell>
          <cell r="G376">
            <v>42870</v>
          </cell>
          <cell r="H376" t="str">
            <v xml:space="preserve">  /  /    </v>
          </cell>
        </row>
        <row r="377">
          <cell r="B377">
            <v>3283</v>
          </cell>
          <cell r="C377" t="str">
            <v>MANUELA A DE SENA L VENTURA</v>
          </cell>
          <cell r="D377">
            <v>1220</v>
          </cell>
          <cell r="E377" t="str">
            <v>COATI - COORD. DE APOIO TEC. E INSTIT.</v>
          </cell>
          <cell r="F377">
            <v>1</v>
          </cell>
          <cell r="G377">
            <v>42879</v>
          </cell>
          <cell r="H377" t="str">
            <v xml:space="preserve">  /  /    </v>
          </cell>
        </row>
        <row r="378">
          <cell r="B378">
            <v>3316</v>
          </cell>
          <cell r="C378" t="str">
            <v>MAYARA CRISTINA NUNES DE LIRA</v>
          </cell>
          <cell r="D378">
            <v>1121</v>
          </cell>
          <cell r="E378" t="str">
            <v>DIINF - DIVISAO DE INFORMATICA</v>
          </cell>
          <cell r="F378">
            <v>1</v>
          </cell>
          <cell r="G378">
            <v>42948</v>
          </cell>
          <cell r="H378" t="str">
            <v xml:space="preserve">  /  /    </v>
          </cell>
        </row>
        <row r="379">
          <cell r="B379">
            <v>3317</v>
          </cell>
          <cell r="C379" t="str">
            <v>KATIA CRISTINA B DA SILVA</v>
          </cell>
          <cell r="D379">
            <v>1131</v>
          </cell>
          <cell r="E379" t="str">
            <v>DIFIN- DIVISAO FINANCEIRA</v>
          </cell>
          <cell r="F379">
            <v>1</v>
          </cell>
          <cell r="G379">
            <v>42948</v>
          </cell>
          <cell r="H379" t="str">
            <v xml:space="preserve">  /  /    </v>
          </cell>
        </row>
        <row r="380">
          <cell r="B380">
            <v>3322</v>
          </cell>
          <cell r="C380" t="str">
            <v>JOSEFINA DA SILVA RODRIGUES</v>
          </cell>
          <cell r="D380">
            <v>1181</v>
          </cell>
          <cell r="E380" t="str">
            <v>DISET- DIV. DE SAUDE OCUPAC. E SEG.TRAB.</v>
          </cell>
          <cell r="F380">
            <v>1</v>
          </cell>
          <cell r="G380">
            <v>42997</v>
          </cell>
          <cell r="H380" t="str">
            <v xml:space="preserve">  /  /    </v>
          </cell>
        </row>
        <row r="381">
          <cell r="B381">
            <v>3325</v>
          </cell>
          <cell r="C381" t="str">
            <v>MANOEL DE LIMA BARBOSA</v>
          </cell>
          <cell r="D381">
            <v>1140</v>
          </cell>
          <cell r="E381" t="str">
            <v>COCON- COORD. DE CONTABIL. GERAL</v>
          </cell>
          <cell r="F381">
            <v>1</v>
          </cell>
          <cell r="G381">
            <v>43053</v>
          </cell>
          <cell r="H381" t="str">
            <v xml:space="preserve">  /  /    </v>
          </cell>
        </row>
        <row r="382">
          <cell r="B382">
            <v>3327</v>
          </cell>
          <cell r="C382" t="str">
            <v>NATALIA DOURADO DA FONTE</v>
          </cell>
          <cell r="D382">
            <v>1170</v>
          </cell>
          <cell r="E382" t="str">
            <v>COSUP - COORDENADORIA DE SUPRIMENTOS</v>
          </cell>
          <cell r="F382">
            <v>1</v>
          </cell>
          <cell r="G382">
            <v>43102</v>
          </cell>
          <cell r="H382" t="str">
            <v xml:space="preserve">  /  /    </v>
          </cell>
        </row>
        <row r="383">
          <cell r="B383">
            <v>3328</v>
          </cell>
          <cell r="C383" t="str">
            <v>VINICIUS JOSE OLIVEIRA D SOUSA</v>
          </cell>
          <cell r="D383">
            <v>1150</v>
          </cell>
          <cell r="E383" t="str">
            <v>COLOG - COORDENADORIA DE LOGISTICA</v>
          </cell>
          <cell r="F383">
            <v>1</v>
          </cell>
          <cell r="G383">
            <v>43108</v>
          </cell>
          <cell r="H383" t="str">
            <v xml:space="preserve">  /  /    </v>
          </cell>
        </row>
        <row r="384">
          <cell r="B384">
            <v>3333</v>
          </cell>
          <cell r="C384" t="str">
            <v>JOSE HIGO MARQUES RENER</v>
          </cell>
          <cell r="D384">
            <v>3111</v>
          </cell>
          <cell r="E384" t="str">
            <v>DISOL I - DIVISAO DE SOLIDOS I</v>
          </cell>
          <cell r="F384">
            <v>1</v>
          </cell>
          <cell r="G384">
            <v>43192</v>
          </cell>
          <cell r="H384" t="str">
            <v xml:space="preserve">  /  /    </v>
          </cell>
        </row>
        <row r="385">
          <cell r="B385">
            <v>3336</v>
          </cell>
          <cell r="C385" t="str">
            <v>MICHELLI HELENA LIMA DA SILVA</v>
          </cell>
          <cell r="D385">
            <v>3111</v>
          </cell>
          <cell r="E385" t="str">
            <v>DISOL I - DIVISAO DE SOLIDOS I</v>
          </cell>
          <cell r="F385">
            <v>1</v>
          </cell>
          <cell r="G385">
            <v>43255</v>
          </cell>
          <cell r="H385" t="str">
            <v xml:space="preserve">  /  /    </v>
          </cell>
        </row>
        <row r="386">
          <cell r="B386">
            <v>3338</v>
          </cell>
          <cell r="C386" t="str">
            <v>IAN THIAGO DE LIMA BARBOSA</v>
          </cell>
          <cell r="D386">
            <v>1160</v>
          </cell>
          <cell r="E386" t="str">
            <v>CORHU - COORD. DE RECURSOS HUMANOS</v>
          </cell>
          <cell r="F386">
            <v>50</v>
          </cell>
          <cell r="G386">
            <v>43262</v>
          </cell>
          <cell r="H386" t="str">
            <v xml:space="preserve">  /  /    </v>
          </cell>
        </row>
        <row r="387">
          <cell r="B387">
            <v>3339</v>
          </cell>
          <cell r="C387" t="str">
            <v>ANA CAROLINA CALLAND ROSA</v>
          </cell>
          <cell r="D387">
            <v>2100</v>
          </cell>
          <cell r="E387" t="str">
            <v>COVEN- COORDENADORIA DE VENDAS</v>
          </cell>
          <cell r="F387">
            <v>1</v>
          </cell>
          <cell r="G387">
            <v>43271</v>
          </cell>
          <cell r="H387" t="str">
            <v xml:space="preserve">  /  /    </v>
          </cell>
        </row>
        <row r="388">
          <cell r="B388">
            <v>3340</v>
          </cell>
          <cell r="C388" t="str">
            <v>SANDRO MARQUES TEIXEIRA</v>
          </cell>
          <cell r="D388">
            <v>1210</v>
          </cell>
          <cell r="E388" t="str">
            <v>COARI- COORDENADORIA DE ARTICULACAO INST</v>
          </cell>
          <cell r="F388">
            <v>1</v>
          </cell>
          <cell r="G388">
            <v>43286</v>
          </cell>
          <cell r="H388" t="str">
            <v xml:space="preserve">  /  /    </v>
          </cell>
        </row>
        <row r="389">
          <cell r="B389">
            <v>3341</v>
          </cell>
          <cell r="C389" t="str">
            <v>JOSE VICTOR M A BARBOSA</v>
          </cell>
          <cell r="D389">
            <v>1161</v>
          </cell>
          <cell r="E389" t="str">
            <v>DIVAP - DIVISAO DE ADMINST. PESSOAL</v>
          </cell>
          <cell r="F389">
            <v>1</v>
          </cell>
          <cell r="G389">
            <v>43293</v>
          </cell>
          <cell r="H389" t="str">
            <v xml:space="preserve">  /  /    </v>
          </cell>
        </row>
        <row r="390">
          <cell r="B390">
            <v>3343</v>
          </cell>
          <cell r="C390" t="str">
            <v>MARCELO MONTEIRO DE C. FILHO</v>
          </cell>
          <cell r="D390">
            <v>1080</v>
          </cell>
          <cell r="E390" t="str">
            <v>COORDENADORIA DE COMUNIC. SOCIAL</v>
          </cell>
          <cell r="F390">
            <v>1</v>
          </cell>
          <cell r="G390">
            <v>43321</v>
          </cell>
          <cell r="H390" t="str">
            <v xml:space="preserve">  /  /    </v>
          </cell>
        </row>
        <row r="391">
          <cell r="B391">
            <v>3344</v>
          </cell>
          <cell r="C391" t="str">
            <v>JEANE DE ALMEIDA C REVOREDO</v>
          </cell>
          <cell r="D391">
            <v>3170</v>
          </cell>
          <cell r="E391" t="str">
            <v>DICEM - DIVISAO CENTRAL DE EMBALAGEM</v>
          </cell>
          <cell r="F391">
            <v>1</v>
          </cell>
          <cell r="G391">
            <v>43346</v>
          </cell>
          <cell r="H391" t="str">
            <v xml:space="preserve">  /  /    </v>
          </cell>
        </row>
        <row r="392">
          <cell r="B392">
            <v>3345</v>
          </cell>
          <cell r="C392" t="str">
            <v>ELIZABETE BARBOSA W D OLIVEIRA</v>
          </cell>
          <cell r="D392">
            <v>3111</v>
          </cell>
          <cell r="E392" t="str">
            <v>DISOL I - DIVISAO DE SOLIDOS I</v>
          </cell>
          <cell r="F392">
            <v>16</v>
          </cell>
          <cell r="G392">
            <v>43346</v>
          </cell>
          <cell r="H392" t="str">
            <v xml:space="preserve">  /  /    </v>
          </cell>
        </row>
        <row r="393">
          <cell r="B393">
            <v>3346</v>
          </cell>
          <cell r="C393" t="str">
            <v>EMANOELLA RAFAELA D S A SILVA</v>
          </cell>
          <cell r="D393">
            <v>3170</v>
          </cell>
          <cell r="E393" t="str">
            <v>DICEM - DIVISAO CENTRAL DE EMBALAGEM</v>
          </cell>
          <cell r="F393">
            <v>1</v>
          </cell>
          <cell r="G393">
            <v>43346</v>
          </cell>
          <cell r="H393" t="str">
            <v xml:space="preserve">  /  /    </v>
          </cell>
        </row>
        <row r="394">
          <cell r="B394">
            <v>3348</v>
          </cell>
          <cell r="C394" t="str">
            <v>KARLA FERREIRA DA SILVA</v>
          </cell>
          <cell r="D394">
            <v>3111</v>
          </cell>
          <cell r="E394" t="str">
            <v>DISOL I - DIVISAO DE SOLIDOS I</v>
          </cell>
          <cell r="F394">
            <v>1</v>
          </cell>
          <cell r="G394">
            <v>43346</v>
          </cell>
          <cell r="H394" t="str">
            <v xml:space="preserve">  /  /    </v>
          </cell>
        </row>
        <row r="395">
          <cell r="B395">
            <v>3349</v>
          </cell>
          <cell r="C395" t="str">
            <v>NILZA PEREIRA DA SILVA</v>
          </cell>
          <cell r="D395">
            <v>3170</v>
          </cell>
          <cell r="E395" t="str">
            <v>DICEM - DIVISAO CENTRAL DE EMBALAGEM</v>
          </cell>
          <cell r="F395">
            <v>1</v>
          </cell>
          <cell r="G395">
            <v>43346</v>
          </cell>
          <cell r="H395" t="str">
            <v xml:space="preserve">  /  /    </v>
          </cell>
        </row>
        <row r="396">
          <cell r="B396">
            <v>3351</v>
          </cell>
          <cell r="C396" t="str">
            <v>SIMONE ARAUJO DE ALMEIDA</v>
          </cell>
          <cell r="D396">
            <v>3170</v>
          </cell>
          <cell r="E396" t="str">
            <v>DICEM - DIVISAO CENTRAL DE EMBALAGEM</v>
          </cell>
          <cell r="F396">
            <v>1</v>
          </cell>
          <cell r="G396">
            <v>43346</v>
          </cell>
          <cell r="H396" t="str">
            <v xml:space="preserve">  /  /    </v>
          </cell>
        </row>
        <row r="397">
          <cell r="B397">
            <v>3352</v>
          </cell>
          <cell r="C397" t="str">
            <v>CARLA SABRINA DE FREITAS LIMA</v>
          </cell>
          <cell r="D397">
            <v>1142</v>
          </cell>
          <cell r="E397" t="str">
            <v>DIFIS- DIVISAO FISCAL</v>
          </cell>
          <cell r="F397">
            <v>1</v>
          </cell>
          <cell r="G397">
            <v>43346</v>
          </cell>
          <cell r="H397" t="str">
            <v xml:space="preserve">  /  /    </v>
          </cell>
        </row>
        <row r="398">
          <cell r="B398">
            <v>3353</v>
          </cell>
          <cell r="C398" t="str">
            <v>LUCIO ANDRE DA SILVA</v>
          </cell>
          <cell r="D398">
            <v>3170</v>
          </cell>
          <cell r="E398" t="str">
            <v>DICEM - DIVISAO CENTRAL DE EMBALAGEM</v>
          </cell>
          <cell r="F398">
            <v>1</v>
          </cell>
          <cell r="G398">
            <v>43346</v>
          </cell>
          <cell r="H398" t="str">
            <v xml:space="preserve">  /  /    </v>
          </cell>
        </row>
        <row r="399">
          <cell r="B399">
            <v>3355</v>
          </cell>
          <cell r="C399" t="str">
            <v>ANA CAROLINE GOMES PEREIRA</v>
          </cell>
          <cell r="D399">
            <v>3111</v>
          </cell>
          <cell r="E399" t="str">
            <v>DISOL I - DIVISAO DE SOLIDOS I</v>
          </cell>
          <cell r="F399">
            <v>1</v>
          </cell>
          <cell r="G399">
            <v>43362</v>
          </cell>
          <cell r="H399" t="str">
            <v xml:space="preserve">  /  /    </v>
          </cell>
        </row>
        <row r="400">
          <cell r="B400">
            <v>3356</v>
          </cell>
          <cell r="C400" t="str">
            <v>MARIA GABRIELLY DE S SANTOS</v>
          </cell>
          <cell r="D400">
            <v>4175</v>
          </cell>
          <cell r="E400" t="str">
            <v>DIDEM - DIVISAO DE DESENVOLV. DE EMBALAG</v>
          </cell>
          <cell r="F400">
            <v>1</v>
          </cell>
          <cell r="G400">
            <v>43362</v>
          </cell>
          <cell r="H400" t="str">
            <v xml:space="preserve">  /  /    </v>
          </cell>
        </row>
        <row r="401">
          <cell r="B401">
            <v>3358</v>
          </cell>
          <cell r="C401" t="str">
            <v>SERGIO LUIZ DE NORONHA</v>
          </cell>
          <cell r="D401">
            <v>1100</v>
          </cell>
          <cell r="E401" t="str">
            <v>DIRAF-DIRETORIA ADMINISTR.E FINANCEIRA</v>
          </cell>
          <cell r="F401">
            <v>1</v>
          </cell>
          <cell r="G401">
            <v>43501</v>
          </cell>
          <cell r="H401" t="str">
            <v xml:space="preserve">  /  /    </v>
          </cell>
        </row>
        <row r="402">
          <cell r="B402">
            <v>3359</v>
          </cell>
          <cell r="C402" t="str">
            <v>ALICE ANA BARBOSA ROSENDO</v>
          </cell>
          <cell r="D402">
            <v>1080</v>
          </cell>
          <cell r="E402" t="str">
            <v>COORDENADORIA DE COMUNIC. SOCIAL</v>
          </cell>
          <cell r="F402">
            <v>1</v>
          </cell>
          <cell r="G402">
            <v>43514</v>
          </cell>
          <cell r="H402" t="str">
            <v xml:space="preserve">  /  /    </v>
          </cell>
        </row>
        <row r="403">
          <cell r="B403">
            <v>3361</v>
          </cell>
          <cell r="C403" t="str">
            <v>DANIELLY C. DO NASCIMENTO</v>
          </cell>
          <cell r="D403">
            <v>1080</v>
          </cell>
          <cell r="E403" t="str">
            <v>COORDENADORIA DE COMUNIC. SOCIAL</v>
          </cell>
          <cell r="F403">
            <v>1</v>
          </cell>
          <cell r="G403">
            <v>43587</v>
          </cell>
          <cell r="H403" t="str">
            <v xml:space="preserve">  /  /    </v>
          </cell>
        </row>
        <row r="404">
          <cell r="B404">
            <v>3362</v>
          </cell>
          <cell r="C404" t="str">
            <v>LEANDRA NASCIMENTO ESTEFANIO</v>
          </cell>
          <cell r="D404">
            <v>1162</v>
          </cell>
          <cell r="E404" t="str">
            <v>DIDEP - DIVISAO DE DESENVOLV PESSOAL</v>
          </cell>
          <cell r="F404">
            <v>1</v>
          </cell>
          <cell r="G404">
            <v>43587</v>
          </cell>
          <cell r="H404" t="str">
            <v xml:space="preserve">  /  /    </v>
          </cell>
        </row>
        <row r="405">
          <cell r="B405">
            <v>3364</v>
          </cell>
          <cell r="C405" t="str">
            <v>ADRIANO JOSE MARTINS DA SILVA</v>
          </cell>
          <cell r="D405">
            <v>3111</v>
          </cell>
          <cell r="E405" t="str">
            <v>DISOL I - DIVISAO DE SOLIDOS I</v>
          </cell>
          <cell r="F405">
            <v>1</v>
          </cell>
          <cell r="G405">
            <v>43699</v>
          </cell>
          <cell r="H405" t="str">
            <v xml:space="preserve">  /  /    </v>
          </cell>
        </row>
        <row r="406">
          <cell r="B406">
            <v>3366</v>
          </cell>
          <cell r="C406" t="str">
            <v>JOSE RICARDO OLIVEIRA CHAGAS</v>
          </cell>
          <cell r="D406">
            <v>1006</v>
          </cell>
          <cell r="E406" t="str">
            <v>COAUD - COORDENADORIA DE AUDITORIA INTER</v>
          </cell>
          <cell r="F406">
            <v>1</v>
          </cell>
          <cell r="G406">
            <v>43857</v>
          </cell>
          <cell r="H406" t="str">
            <v xml:space="preserve">  /  /    </v>
          </cell>
        </row>
        <row r="407">
          <cell r="B407">
            <v>3373</v>
          </cell>
          <cell r="C407" t="str">
            <v>LEANDRO RAMOS M DE ANDRADE</v>
          </cell>
          <cell r="D407">
            <v>1007</v>
          </cell>
          <cell r="E407" t="str">
            <v>COCGC - COORDENADORIA DE COMPLIANCE, GES</v>
          </cell>
          <cell r="F407">
            <v>1</v>
          </cell>
          <cell r="G407">
            <v>44013</v>
          </cell>
          <cell r="H407" t="str">
            <v xml:space="preserve">  /  /    </v>
          </cell>
        </row>
        <row r="408">
          <cell r="B408">
            <v>3376</v>
          </cell>
          <cell r="C408" t="str">
            <v>SILVIA LUIZA DE SOUZA E SILVA</v>
          </cell>
          <cell r="D408">
            <v>3170</v>
          </cell>
          <cell r="E408" t="str">
            <v>DICEM - DIVISAO CENTRAL DE EMBALAGEM</v>
          </cell>
          <cell r="F408">
            <v>1</v>
          </cell>
          <cell r="G408">
            <v>44158</v>
          </cell>
          <cell r="H408" t="str">
            <v xml:space="preserve">  /  /    </v>
          </cell>
        </row>
        <row r="409">
          <cell r="B409">
            <v>3383</v>
          </cell>
          <cell r="C409" t="str">
            <v>PLINIO ANTONIO L P FILHO</v>
          </cell>
          <cell r="D409">
            <v>1000</v>
          </cell>
          <cell r="E409" t="str">
            <v>PRES- PRESIDENCIA</v>
          </cell>
          <cell r="F409">
            <v>1</v>
          </cell>
          <cell r="G409">
            <v>44260</v>
          </cell>
          <cell r="H409" t="str">
            <v xml:space="preserve">  /  /    </v>
          </cell>
        </row>
        <row r="410">
          <cell r="B410">
            <v>3386</v>
          </cell>
          <cell r="C410" t="str">
            <v>EWERTON RODRIGO PAZ DE SANTANA</v>
          </cell>
          <cell r="D410">
            <v>1000</v>
          </cell>
          <cell r="E410" t="str">
            <v>PRES- PRESIDENCIA</v>
          </cell>
          <cell r="F410">
            <v>1</v>
          </cell>
          <cell r="G410">
            <v>44354</v>
          </cell>
          <cell r="H410" t="str">
            <v xml:space="preserve">  /  /    </v>
          </cell>
        </row>
        <row r="411">
          <cell r="B411">
            <v>3387</v>
          </cell>
          <cell r="C411" t="str">
            <v>ELHO WENIO DA SILVA</v>
          </cell>
          <cell r="D411">
            <v>1110</v>
          </cell>
          <cell r="E411" t="str">
            <v>COADM-COORDENADORIA DE ADMINISTRACAO</v>
          </cell>
          <cell r="F411">
            <v>1</v>
          </cell>
          <cell r="G411">
            <v>44354</v>
          </cell>
          <cell r="H411" t="str">
            <v xml:space="preserve">  /  /    </v>
          </cell>
        </row>
        <row r="412">
          <cell r="B412">
            <v>3388</v>
          </cell>
          <cell r="C412" t="str">
            <v>SERGIO GOUVEIA LOYO</v>
          </cell>
          <cell r="D412">
            <v>1000</v>
          </cell>
          <cell r="E412" t="str">
            <v>PRES- PRESIDENCIA</v>
          </cell>
          <cell r="F412">
            <v>1</v>
          </cell>
          <cell r="G412">
            <v>44460</v>
          </cell>
          <cell r="H412" t="str">
            <v xml:space="preserve">  /  /    </v>
          </cell>
        </row>
        <row r="413">
          <cell r="B413">
            <v>3390</v>
          </cell>
          <cell r="C413" t="str">
            <v>ELISABETH DE ARAUJO LOPES</v>
          </cell>
          <cell r="D413">
            <v>3170</v>
          </cell>
          <cell r="E413" t="str">
            <v>DICEM - DIVISAO CENTRAL DE EMBALAGEM</v>
          </cell>
          <cell r="F413">
            <v>1</v>
          </cell>
          <cell r="G413">
            <v>44491</v>
          </cell>
          <cell r="H413" t="str">
            <v xml:space="preserve">  /  /    </v>
          </cell>
        </row>
        <row r="414">
          <cell r="B414">
            <v>3392</v>
          </cell>
          <cell r="C414" t="str">
            <v>MARCILIO BATISTA M MOURA</v>
          </cell>
          <cell r="D414">
            <v>1150</v>
          </cell>
          <cell r="E414" t="str">
            <v>COLOG - COORDENADORIA DE LOGISTICA</v>
          </cell>
          <cell r="F414">
            <v>1</v>
          </cell>
          <cell r="G414">
            <v>44508</v>
          </cell>
          <cell r="H414" t="str">
            <v xml:space="preserve">  /  /    </v>
          </cell>
        </row>
        <row r="415">
          <cell r="B415">
            <v>3395</v>
          </cell>
          <cell r="C415" t="str">
            <v>ALBERTO ANACLETO BARBOSA</v>
          </cell>
          <cell r="D415">
            <v>1180</v>
          </cell>
          <cell r="E415" t="str">
            <v>COSET - COORD. DE SEG. DO TRAB E DO MEIO</v>
          </cell>
          <cell r="F415">
            <v>1</v>
          </cell>
          <cell r="G415">
            <v>44511</v>
          </cell>
          <cell r="H415" t="str">
            <v xml:space="preserve">  /  /    </v>
          </cell>
        </row>
        <row r="416">
          <cell r="B416">
            <v>3396</v>
          </cell>
          <cell r="C416" t="str">
            <v>SUYANE KELLY DE SOUZA</v>
          </cell>
          <cell r="D416">
            <v>1114</v>
          </cell>
          <cell r="E416" t="str">
            <v>DISEG - DIVISAO DE SERVICOS GERAIS</v>
          </cell>
          <cell r="F416">
            <v>1</v>
          </cell>
          <cell r="G416">
            <v>44511</v>
          </cell>
          <cell r="H416" t="str">
            <v xml:space="preserve">  /  /    </v>
          </cell>
        </row>
        <row r="417">
          <cell r="B417">
            <v>3397</v>
          </cell>
          <cell r="C417" t="str">
            <v>GENIMAR TAVARES GANDOLFO</v>
          </cell>
          <cell r="D417">
            <v>1114</v>
          </cell>
          <cell r="E417" t="str">
            <v>DISEG - DIVISAO DE SERVICOS GERAIS</v>
          </cell>
          <cell r="F417">
            <v>1</v>
          </cell>
          <cell r="G417">
            <v>44532</v>
          </cell>
          <cell r="H417" t="str">
            <v xml:space="preserve">  /  /    </v>
          </cell>
        </row>
        <row r="418">
          <cell r="B418">
            <v>3398</v>
          </cell>
          <cell r="C418" t="str">
            <v>RINALDO SOARES DE BARROS</v>
          </cell>
          <cell r="D418">
            <v>3111</v>
          </cell>
          <cell r="E418" t="str">
            <v>DISOL I - DIVISAO DE SOLIDOS I</v>
          </cell>
          <cell r="F418">
            <v>1</v>
          </cell>
          <cell r="G418">
            <v>44602</v>
          </cell>
          <cell r="H418" t="str">
            <v xml:space="preserve">  /  /    </v>
          </cell>
        </row>
        <row r="419">
          <cell r="B419">
            <v>3400</v>
          </cell>
          <cell r="C419" t="str">
            <v>LUCIANO ALVES DE S JUNIOR</v>
          </cell>
          <cell r="D419">
            <v>1162</v>
          </cell>
          <cell r="E419" t="str">
            <v>DIDEP - DIVISAO DE DESENVOLV PESSOAL</v>
          </cell>
          <cell r="F419">
            <v>1</v>
          </cell>
          <cell r="G419">
            <v>44635</v>
          </cell>
          <cell r="H419" t="str">
            <v xml:space="preserve">  /  /    </v>
          </cell>
        </row>
        <row r="420">
          <cell r="B420">
            <v>3401</v>
          </cell>
          <cell r="C420" t="str">
            <v>TATIANE RAPHAELLA S DA SILVA N</v>
          </cell>
          <cell r="D420">
            <v>3170</v>
          </cell>
          <cell r="E420" t="str">
            <v>DICEM - DIVISAO CENTRAL DE EMBALAGEM</v>
          </cell>
          <cell r="F420">
            <v>1</v>
          </cell>
          <cell r="G420">
            <v>44641</v>
          </cell>
          <cell r="H420" t="str">
            <v xml:space="preserve">  /  /    </v>
          </cell>
        </row>
        <row r="421">
          <cell r="B421">
            <v>3403</v>
          </cell>
          <cell r="C421" t="str">
            <v>ITAMAR MARIA SILVA DE MELO</v>
          </cell>
          <cell r="D421">
            <v>1114</v>
          </cell>
          <cell r="E421" t="str">
            <v>DISEG - DIVISAO DE SERVICOS GERAIS</v>
          </cell>
          <cell r="F421">
            <v>1</v>
          </cell>
          <cell r="G421">
            <v>44664</v>
          </cell>
          <cell r="H421" t="str">
            <v xml:space="preserve">  /  /    </v>
          </cell>
        </row>
        <row r="422">
          <cell r="B422">
            <v>3409</v>
          </cell>
          <cell r="C422" t="str">
            <v>SIMONE CARLA ALVES PEREIRA</v>
          </cell>
          <cell r="D422">
            <v>1120</v>
          </cell>
          <cell r="E422" t="str">
            <v>COINF-COORDENADORIA DE INFORMATICA</v>
          </cell>
          <cell r="F422">
            <v>1</v>
          </cell>
          <cell r="G422">
            <v>44805</v>
          </cell>
          <cell r="H422" t="str">
            <v xml:space="preserve">  /  /    </v>
          </cell>
        </row>
        <row r="423">
          <cell r="B423">
            <v>3410</v>
          </cell>
          <cell r="C423" t="str">
            <v>SARA MEDEIROS C CABRAL</v>
          </cell>
          <cell r="D423">
            <v>1162</v>
          </cell>
          <cell r="E423" t="str">
            <v>DIDEP - DIVISAO DE DESENVOLV PESSOAL</v>
          </cell>
          <cell r="F423">
            <v>1</v>
          </cell>
          <cell r="G423">
            <v>44897</v>
          </cell>
          <cell r="H423" t="str">
            <v xml:space="preserve">  /  /    </v>
          </cell>
        </row>
        <row r="424">
          <cell r="B424">
            <v>3411</v>
          </cell>
          <cell r="C424" t="str">
            <v>THALES ETELVAN CABRAL OLIVEIRA</v>
          </cell>
          <cell r="D424">
            <v>1301</v>
          </cell>
          <cell r="E424" t="str">
            <v>SUEPO - SUPERINTEND DE ENG, PROJ E OBRAS</v>
          </cell>
          <cell r="F424">
            <v>1</v>
          </cell>
          <cell r="G424">
            <v>45091</v>
          </cell>
          <cell r="H424" t="str">
            <v xml:space="preserve">  /  /    </v>
          </cell>
        </row>
        <row r="425">
          <cell r="B425">
            <v>3412</v>
          </cell>
          <cell r="C425" t="str">
            <v>CARLOS EDUARDO MIRANDA D SOUSA</v>
          </cell>
          <cell r="D425">
            <v>4114</v>
          </cell>
          <cell r="E425" t="str">
            <v>SUTEC - SUPERINTENDENCIA TECNICA</v>
          </cell>
          <cell r="F425">
            <v>1</v>
          </cell>
          <cell r="G425">
            <v>45091</v>
          </cell>
          <cell r="H425" t="str">
            <v xml:space="preserve">  /  /    </v>
          </cell>
        </row>
        <row r="426">
          <cell r="B426">
            <v>3413</v>
          </cell>
          <cell r="C426" t="str">
            <v>RONALDO FRANCISCO DOS SANTOS</v>
          </cell>
          <cell r="D426">
            <v>1050</v>
          </cell>
          <cell r="E426" t="str">
            <v>COGEP - COORD. DE GESTAO E PLANEJAMENTO</v>
          </cell>
          <cell r="F426">
            <v>1</v>
          </cell>
          <cell r="G426">
            <v>45124</v>
          </cell>
          <cell r="H426" t="str">
            <v xml:space="preserve">  /  /    </v>
          </cell>
        </row>
        <row r="427">
          <cell r="B427">
            <v>3414</v>
          </cell>
          <cell r="C427" t="str">
            <v>FERNANDA DE LOURDES M G ALONZO</v>
          </cell>
          <cell r="D427">
            <v>1180</v>
          </cell>
          <cell r="E427" t="str">
            <v>COSET - COORD. DE SEG. DO TRAB E DO MEIO</v>
          </cell>
          <cell r="F427">
            <v>1</v>
          </cell>
          <cell r="G427">
            <v>45124</v>
          </cell>
          <cell r="H427" t="str">
            <v xml:space="preserve">  /  /    </v>
          </cell>
        </row>
        <row r="428">
          <cell r="B428">
            <v>3415</v>
          </cell>
          <cell r="C428" t="str">
            <v>MARIA DO SOCORRO SILVA VIEIRA</v>
          </cell>
          <cell r="D428">
            <v>1141</v>
          </cell>
          <cell r="E428" t="str">
            <v>DICCP- DIVISAO DE CONTABILIDADE E CUSTOS</v>
          </cell>
          <cell r="F428">
            <v>1</v>
          </cell>
          <cell r="G428">
            <v>45159</v>
          </cell>
          <cell r="H428" t="str">
            <v xml:space="preserve">  /  /    </v>
          </cell>
        </row>
        <row r="429">
          <cell r="B429">
            <v>3416</v>
          </cell>
          <cell r="C429" t="str">
            <v>DAYVSON ALVES VANDERLEI</v>
          </cell>
          <cell r="D429">
            <v>1310</v>
          </cell>
          <cell r="E429" t="str">
            <v>COEPO - COORDENADORIA DE ENG, PROJ E OBR</v>
          </cell>
          <cell r="F429">
            <v>1</v>
          </cell>
          <cell r="G429">
            <v>45170</v>
          </cell>
          <cell r="H429" t="str">
            <v xml:space="preserve">  /  /    </v>
          </cell>
        </row>
        <row r="430">
          <cell r="B430">
            <v>3418</v>
          </cell>
          <cell r="C430" t="str">
            <v>DOMINGOS SAVIO F C DA S JUNIOR</v>
          </cell>
          <cell r="D430">
            <v>1007</v>
          </cell>
          <cell r="E430" t="str">
            <v>COCGC - COORDENADORIA DE COMPLIANCE, GES</v>
          </cell>
          <cell r="F430">
            <v>1</v>
          </cell>
          <cell r="G430">
            <v>45201</v>
          </cell>
          <cell r="H430" t="str">
            <v xml:space="preserve">  /  /    </v>
          </cell>
        </row>
        <row r="431">
          <cell r="B431">
            <v>3420</v>
          </cell>
          <cell r="C431" t="str">
            <v>BRUNA MARIA PIMENTEL DE MORAIS</v>
          </cell>
          <cell r="D431">
            <v>4153</v>
          </cell>
          <cell r="E431" t="str">
            <v>DIOTI - DIVISAO DE OTICA (ADMINISTRACAO)</v>
          </cell>
          <cell r="F431">
            <v>1</v>
          </cell>
          <cell r="G431">
            <v>45201</v>
          </cell>
          <cell r="H431" t="str">
            <v xml:space="preserve">  /  /    </v>
          </cell>
        </row>
        <row r="432">
          <cell r="B432">
            <v>3421</v>
          </cell>
          <cell r="C432" t="str">
            <v>ROSEANE LOPES DA SILVA</v>
          </cell>
          <cell r="D432">
            <v>1180</v>
          </cell>
          <cell r="E432" t="str">
            <v>COSET - COORD. DE SEG. DO TRAB E DO MEIO</v>
          </cell>
          <cell r="F432">
            <v>1</v>
          </cell>
          <cell r="G432">
            <v>45204</v>
          </cell>
          <cell r="H432" t="str">
            <v xml:space="preserve">  /  /    </v>
          </cell>
        </row>
        <row r="433">
          <cell r="B433">
            <v>3422</v>
          </cell>
          <cell r="C433" t="str">
            <v>LUCIANA C ANUNCIACAO CUNHA</v>
          </cell>
          <cell r="D433">
            <v>1031</v>
          </cell>
          <cell r="E433" t="str">
            <v>SUJUR - SUPERINTENDENTE JURIDICO</v>
          </cell>
          <cell r="F433">
            <v>1</v>
          </cell>
          <cell r="G433">
            <v>45201</v>
          </cell>
          <cell r="H433" t="str">
            <v xml:space="preserve">  /  /    </v>
          </cell>
        </row>
        <row r="434">
          <cell r="B434">
            <v>3423</v>
          </cell>
          <cell r="C434" t="str">
            <v>AMANDA M DE QUEIROZ RODRIGUES</v>
          </cell>
          <cell r="D434">
            <v>1007</v>
          </cell>
          <cell r="E434" t="str">
            <v>COCGC - COORDENADORIA DE COMPLIANCE, GES</v>
          </cell>
          <cell r="F434">
            <v>1</v>
          </cell>
          <cell r="G434">
            <v>45231</v>
          </cell>
          <cell r="H434" t="str">
            <v xml:space="preserve">  /  /    </v>
          </cell>
        </row>
        <row r="435">
          <cell r="B435">
            <v>3424</v>
          </cell>
          <cell r="C435" t="str">
            <v>WEVERTON RODRIGO C DA SILVA</v>
          </cell>
          <cell r="D435">
            <v>1201</v>
          </cell>
          <cell r="E435" t="str">
            <v>SURIN - SUPERINTENDENCIA DE REL. INST.</v>
          </cell>
          <cell r="F435">
            <v>1</v>
          </cell>
          <cell r="G435">
            <v>45236</v>
          </cell>
          <cell r="H435" t="str">
            <v xml:space="preserve">  /  /    </v>
          </cell>
        </row>
        <row r="436">
          <cell r="B436">
            <v>3425</v>
          </cell>
          <cell r="C436" t="str">
            <v>ISMAR HENRIQUE RAMOS BARBOSA</v>
          </cell>
          <cell r="D436">
            <v>1310</v>
          </cell>
          <cell r="E436" t="str">
            <v>COEPO - COORDENADORIA DE ENG, PROJ E OBR</v>
          </cell>
          <cell r="F436">
            <v>1</v>
          </cell>
          <cell r="G436">
            <v>45243</v>
          </cell>
          <cell r="H436" t="str">
            <v xml:space="preserve">  /  /    </v>
          </cell>
        </row>
        <row r="437">
          <cell r="B437">
            <v>3426</v>
          </cell>
          <cell r="C437" t="str">
            <v>UDO DE MELO AMAZONAS</v>
          </cell>
          <cell r="D437">
            <v>1160</v>
          </cell>
          <cell r="E437" t="str">
            <v>CORHU - COORD. DE RECURSOS HUMANOS</v>
          </cell>
          <cell r="F437">
            <v>1</v>
          </cell>
          <cell r="G437">
            <v>45328</v>
          </cell>
          <cell r="H437" t="str">
            <v xml:space="preserve">  /  /    </v>
          </cell>
        </row>
        <row r="438">
          <cell r="B438">
            <v>3427</v>
          </cell>
          <cell r="C438" t="str">
            <v>BIANCA DE CASTRO ALMEIDA</v>
          </cell>
          <cell r="D438">
            <v>1130</v>
          </cell>
          <cell r="E438" t="str">
            <v>COFIN-COORDENADORIA FINANCEIRA</v>
          </cell>
          <cell r="F438">
            <v>1</v>
          </cell>
          <cell r="G438">
            <v>45328</v>
          </cell>
          <cell r="H438" t="str">
            <v xml:space="preserve">  /  /    </v>
          </cell>
        </row>
        <row r="439">
          <cell r="B439">
            <v>3428</v>
          </cell>
          <cell r="C439" t="str">
            <v>ISIS RUANA PARENTE GONCALVES</v>
          </cell>
          <cell r="D439">
            <v>4153</v>
          </cell>
          <cell r="E439" t="str">
            <v>DIOTI - DIVISAO DE OTICA (ADMINISTRACAO)</v>
          </cell>
          <cell r="F439">
            <v>1</v>
          </cell>
          <cell r="G439">
            <v>45343</v>
          </cell>
          <cell r="H439" t="str">
            <v xml:space="preserve">  /  /    </v>
          </cell>
        </row>
        <row r="440">
          <cell r="B440">
            <v>3429</v>
          </cell>
          <cell r="C440" t="str">
            <v>WASHINGTON LUIZ S DE L JUNIOR</v>
          </cell>
          <cell r="D440">
            <v>1320</v>
          </cell>
          <cell r="E440" t="str">
            <v>COMAN - COORDENADORIA DE MANUTENCAO</v>
          </cell>
          <cell r="F440">
            <v>1</v>
          </cell>
          <cell r="G440">
            <v>45362</v>
          </cell>
          <cell r="H440" t="str">
            <v xml:space="preserve">  /  /    </v>
          </cell>
        </row>
        <row r="441">
          <cell r="B441">
            <v>3430</v>
          </cell>
          <cell r="C441" t="str">
            <v>TATIANA NOGUEIRA SANTOS</v>
          </cell>
          <cell r="D441">
            <v>1031</v>
          </cell>
          <cell r="E441" t="str">
            <v>SUJUR - SUPERINTENDENTE JURIDICO</v>
          </cell>
          <cell r="F441">
            <v>1</v>
          </cell>
          <cell r="G441">
            <v>45384</v>
          </cell>
          <cell r="H441" t="str">
            <v xml:space="preserve">  /  /    </v>
          </cell>
        </row>
        <row r="442">
          <cell r="B442">
            <v>3431</v>
          </cell>
          <cell r="C442" t="str">
            <v>SAMIA RAFAELA B CAVALCANTE</v>
          </cell>
          <cell r="D442">
            <v>1020</v>
          </cell>
          <cell r="E442" t="str">
            <v>CPL- COMISSAO PERMANENTE DE LICITACAO</v>
          </cell>
          <cell r="F442">
            <v>1</v>
          </cell>
          <cell r="G442">
            <v>45384</v>
          </cell>
          <cell r="H442" t="str">
            <v xml:space="preserve">  /  /    </v>
          </cell>
        </row>
        <row r="443">
          <cell r="B443">
            <v>3432</v>
          </cell>
          <cell r="C443" t="str">
            <v>EVELYN TAYRINE S DE OLIVEIRA</v>
          </cell>
          <cell r="D443">
            <v>1110</v>
          </cell>
          <cell r="E443" t="str">
            <v>COADM-COORDENADORIA DE ADMINISTRACAO</v>
          </cell>
          <cell r="F443">
            <v>1</v>
          </cell>
          <cell r="G443">
            <v>45387</v>
          </cell>
          <cell r="H443" t="str">
            <v xml:space="preserve">  /  /    </v>
          </cell>
        </row>
        <row r="444">
          <cell r="B444">
            <v>3433</v>
          </cell>
          <cell r="C444" t="str">
            <v>BRENDAH NICHOLLY A MACIEL FRAZ</v>
          </cell>
          <cell r="D444">
            <v>1180</v>
          </cell>
          <cell r="E444" t="str">
            <v>COSET - COORD. DE SEG. DO TRAB E DO MEIO</v>
          </cell>
          <cell r="F444">
            <v>1</v>
          </cell>
          <cell r="G444">
            <v>45394</v>
          </cell>
          <cell r="H444" t="str">
            <v xml:space="preserve">  /  /    </v>
          </cell>
        </row>
        <row r="445">
          <cell r="B445">
            <v>3434</v>
          </cell>
          <cell r="C445" t="str">
            <v>DANIEL PEREIRA DA SILVA</v>
          </cell>
          <cell r="D445">
            <v>2100</v>
          </cell>
          <cell r="E445" t="str">
            <v>COVEN- COORDENADORIA DE VENDAS</v>
          </cell>
          <cell r="F445">
            <v>1</v>
          </cell>
          <cell r="G445">
            <v>45398</v>
          </cell>
          <cell r="H445" t="str">
            <v xml:space="preserve">  /  /    </v>
          </cell>
        </row>
        <row r="446">
          <cell r="B446">
            <v>3436</v>
          </cell>
          <cell r="C446" t="str">
            <v>FABIO RICARDO SILVA</v>
          </cell>
          <cell r="D446">
            <v>1004</v>
          </cell>
          <cell r="E446" t="str">
            <v>COGOV - COORDENADORIA DE GOVERNANCA CORP</v>
          </cell>
          <cell r="F446">
            <v>1</v>
          </cell>
          <cell r="G446">
            <v>45414</v>
          </cell>
          <cell r="H446" t="str">
            <v xml:space="preserve">  /  /    </v>
          </cell>
        </row>
        <row r="447">
          <cell r="B447">
            <v>3437</v>
          </cell>
          <cell r="C447" t="str">
            <v>MARIA SONIA C DE VASCONCELOS</v>
          </cell>
          <cell r="D447">
            <v>1230</v>
          </cell>
          <cell r="E447" t="str">
            <v>CORES - COORD. DE RESPONSAB. SOCIAL</v>
          </cell>
          <cell r="F447">
            <v>1</v>
          </cell>
          <cell r="G447">
            <v>45414</v>
          </cell>
          <cell r="H447" t="str">
            <v xml:space="preserve">  /  /    </v>
          </cell>
        </row>
        <row r="448">
          <cell r="B448">
            <v>3438</v>
          </cell>
          <cell r="C448" t="str">
            <v>DANRLEY DE F BRAYNER METODIO</v>
          </cell>
          <cell r="D448">
            <v>1031</v>
          </cell>
          <cell r="E448" t="str">
            <v>SUJUR - SUPERINTENDENTE JURIDICO</v>
          </cell>
          <cell r="F448">
            <v>1</v>
          </cell>
          <cell r="G448">
            <v>45414</v>
          </cell>
          <cell r="H448" t="str">
            <v xml:space="preserve">  /  /    </v>
          </cell>
        </row>
        <row r="449">
          <cell r="B449">
            <v>3439</v>
          </cell>
          <cell r="C449" t="str">
            <v>EVELINE ALMEIDA O DOS SANTOS</v>
          </cell>
          <cell r="D449">
            <v>2001</v>
          </cell>
          <cell r="E449" t="str">
            <v>SUCOM- SUPERITENDENCIA COMERCIAL</v>
          </cell>
          <cell r="F449">
            <v>1</v>
          </cell>
          <cell r="G449">
            <v>45434</v>
          </cell>
          <cell r="H449" t="str">
            <v xml:space="preserve">  /  /    </v>
          </cell>
        </row>
        <row r="450">
          <cell r="B450">
            <v>3440</v>
          </cell>
          <cell r="C450" t="str">
            <v>KELBY DE MENEZES LAFAYETTE</v>
          </cell>
          <cell r="D450">
            <v>1101</v>
          </cell>
          <cell r="E450" t="str">
            <v>SUADM-SUPERINTENDENCIA ADMINISTRATIVA</v>
          </cell>
          <cell r="F450">
            <v>1</v>
          </cell>
          <cell r="G450">
            <v>45454</v>
          </cell>
          <cell r="H450" t="str">
            <v xml:space="preserve">  /  /    </v>
          </cell>
        </row>
        <row r="451">
          <cell r="B451">
            <v>3441</v>
          </cell>
          <cell r="C451" t="str">
            <v>ELISON CARLOS FERREIRA SILVA</v>
          </cell>
          <cell r="D451">
            <v>1320</v>
          </cell>
          <cell r="E451" t="str">
            <v>COMAN - COORDENADORIA DE MANUTENCAO</v>
          </cell>
          <cell r="F451">
            <v>1</v>
          </cell>
          <cell r="G451">
            <v>45474</v>
          </cell>
          <cell r="H451" t="str">
            <v xml:space="preserve">  /  /    </v>
          </cell>
        </row>
        <row r="452">
          <cell r="B452">
            <v>3442</v>
          </cell>
          <cell r="C452" t="str">
            <v>ANTONIO JOSE GUEDES A L NETO</v>
          </cell>
          <cell r="D452">
            <v>2200</v>
          </cell>
          <cell r="E452" t="str">
            <v>COFAR- COORDENADORIA DE FARMACIAS</v>
          </cell>
          <cell r="F452">
            <v>1</v>
          </cell>
          <cell r="G452">
            <v>45478</v>
          </cell>
          <cell r="H452" t="str">
            <v xml:space="preserve">  /  /    </v>
          </cell>
        </row>
        <row r="453">
          <cell r="B453">
            <v>3443</v>
          </cell>
          <cell r="C453" t="str">
            <v>CAIO HENRIQUE SOUZA FERREIRA</v>
          </cell>
          <cell r="D453">
            <v>1310</v>
          </cell>
          <cell r="E453" t="str">
            <v>COEPO - COORDENADORIA DE ENG, PROJ E OBR</v>
          </cell>
          <cell r="F453">
            <v>1</v>
          </cell>
          <cell r="G453">
            <v>45537</v>
          </cell>
          <cell r="H453" t="str">
            <v xml:space="preserve">  /  /    </v>
          </cell>
        </row>
        <row r="454">
          <cell r="B454">
            <v>7001</v>
          </cell>
          <cell r="C454" t="str">
            <v>VICTOR ALEXANDER A VIEIRA</v>
          </cell>
          <cell r="D454">
            <v>1000</v>
          </cell>
          <cell r="E454" t="str">
            <v>PRES- PRESIDENCIA</v>
          </cell>
          <cell r="F454">
            <v>1</v>
          </cell>
          <cell r="G454">
            <v>45051</v>
          </cell>
          <cell r="H454" t="str">
            <v xml:space="preserve">  /  /    </v>
          </cell>
        </row>
        <row r="455">
          <cell r="B455">
            <v>7002</v>
          </cell>
          <cell r="C455" t="str">
            <v>ANTONIO LUIZ DOLIVEIRA AZEVEDO</v>
          </cell>
          <cell r="D455">
            <v>1300</v>
          </cell>
          <cell r="E455" t="str">
            <v>DIREN - DIRETORIA DE ENGENHARIA</v>
          </cell>
          <cell r="F455">
            <v>1</v>
          </cell>
          <cell r="G455">
            <v>45050</v>
          </cell>
          <cell r="H455" t="str">
            <v xml:space="preserve">  /  /    </v>
          </cell>
        </row>
        <row r="456">
          <cell r="B456">
            <v>8249</v>
          </cell>
          <cell r="C456" t="str">
            <v>SELMA BEZERRA DE CARVALHO</v>
          </cell>
          <cell r="D456">
            <v>1000</v>
          </cell>
          <cell r="E456" t="str">
            <v>PRES- PRESIDENCIA</v>
          </cell>
          <cell r="F456">
            <v>1</v>
          </cell>
          <cell r="G456">
            <v>38285</v>
          </cell>
          <cell r="H456" t="str">
            <v xml:space="preserve">  /  /    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</row>
      </sheetData>
      <sheetData sheetId="2"/>
      <sheetData sheetId="3"/>
      <sheetData sheetId="4"/>
      <sheetData sheetId="5"/>
      <sheetData sheetId="6"/>
      <sheetData sheetId="7">
        <row r="1">
          <cell r="A1" t="str">
            <v>CTT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57"/>
  <sheetViews>
    <sheetView zoomScaleNormal="100" workbookViewId="0">
      <pane ySplit="8" topLeftCell="A144" activePane="bottomLeft" state="frozen"/>
      <selection pane="bottomLeft" activeCell="H144" sqref="H144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2.42578125" style="1" customWidth="1"/>
    <col min="8" max="8" width="19.5703125" style="20" customWidth="1"/>
    <col min="9" max="9" width="16.85546875" style="20" customWidth="1"/>
    <col min="10" max="12" width="17.28515625" style="20" customWidth="1"/>
    <col min="13" max="13" width="31.7109375" style="1" hidden="1" customWidth="1"/>
    <col min="14" max="14" width="19.42578125" hidden="1" customWidth="1"/>
  </cols>
  <sheetData>
    <row r="1" spans="2:16" ht="12" customHeight="1" thickBot="1"/>
    <row r="2" spans="2:16" ht="12" customHeight="1">
      <c r="E2" s="126" t="s">
        <v>598</v>
      </c>
      <c r="F2" s="127"/>
      <c r="G2" s="127"/>
      <c r="H2" s="127"/>
      <c r="I2" s="128"/>
      <c r="K2" s="21"/>
      <c r="P2" s="28"/>
    </row>
    <row r="3" spans="2:16" ht="12" customHeight="1">
      <c r="E3" s="129"/>
      <c r="F3" s="130"/>
      <c r="G3" s="130"/>
      <c r="H3" s="130"/>
      <c r="I3" s="131"/>
      <c r="P3" s="28"/>
    </row>
    <row r="4" spans="2:16" ht="12" customHeight="1">
      <c r="E4" s="129"/>
      <c r="F4" s="130"/>
      <c r="G4" s="130"/>
      <c r="H4" s="130"/>
      <c r="I4" s="131"/>
      <c r="P4" s="28"/>
    </row>
    <row r="5" spans="2:16" ht="12" customHeight="1" thickBot="1">
      <c r="E5" s="132"/>
      <c r="F5" s="133"/>
      <c r="G5" s="133"/>
      <c r="H5" s="133"/>
      <c r="I5" s="134"/>
      <c r="P5" s="28"/>
    </row>
    <row r="6" spans="2:16" ht="12" customHeight="1"/>
    <row r="7" spans="2:16">
      <c r="B7" s="10" t="s">
        <v>449</v>
      </c>
      <c r="L7" s="15" t="s">
        <v>594</v>
      </c>
    </row>
    <row r="8" spans="2:16" s="3" customFormat="1" ht="27">
      <c r="B8" s="4" t="s">
        <v>423</v>
      </c>
      <c r="C8" s="4" t="s">
        <v>398</v>
      </c>
      <c r="D8" s="4" t="s">
        <v>399</v>
      </c>
      <c r="E8" s="4" t="s">
        <v>400</v>
      </c>
      <c r="F8" s="4" t="s">
        <v>429</v>
      </c>
      <c r="G8" s="4" t="s">
        <v>401</v>
      </c>
      <c r="H8" s="5" t="s">
        <v>424</v>
      </c>
      <c r="I8" s="5" t="s">
        <v>425</v>
      </c>
      <c r="J8" s="5" t="s">
        <v>426</v>
      </c>
      <c r="K8" s="5" t="s">
        <v>427</v>
      </c>
      <c r="L8" s="5" t="s">
        <v>428</v>
      </c>
    </row>
    <row r="9" spans="2:16" s="13" customFormat="1">
      <c r="B9" s="12">
        <v>1</v>
      </c>
      <c r="C9" s="17">
        <v>397</v>
      </c>
      <c r="D9" s="18" t="str">
        <f>IFERROR(VLOOKUP(C9,SRA!B:C,2,0),"")</f>
        <v>MARIA AMARA MEDEIROS</v>
      </c>
      <c r="E9" s="12" t="str">
        <f>IFERROR(VLOOKUP(C9,SRA!B:T,8,0),"")</f>
        <v>CLT</v>
      </c>
      <c r="F9" s="12" t="s">
        <v>430</v>
      </c>
      <c r="G9" s="12" t="str">
        <f>IFERROR(VLOOKUP(C9,SRA!B:T,5,0),"")</f>
        <v>TEC. EM ADM. E FIN.</v>
      </c>
      <c r="H9" s="48">
        <f>IFERROR(VLOOKUP(C9,SRA!B:T,18,0),"")</f>
        <v>5637.37</v>
      </c>
      <c r="I9" s="48">
        <f>IFERROR(VLOOKUP(C9,SRA!B:T,19,0),"")</f>
        <v>0</v>
      </c>
      <c r="J9" s="49">
        <f>IFERROR(VLOOKUP(C9,FEVEREIRO!B:F,3,0),"0,00")</f>
        <v>5637.37</v>
      </c>
      <c r="K9" s="48">
        <f t="shared" ref="K9:K72" si="0">J9-L9</f>
        <v>2162.2699999999995</v>
      </c>
      <c r="L9" s="49">
        <f>IFERROR(VLOOKUP(C9,FEVEREIRO!B:H,7,0),"0,00")</f>
        <v>3475.1000000000004</v>
      </c>
      <c r="M9" s="16" t="str">
        <f>IFERROR(VLOOKUP(C9,FÉRIAS!C:D,2,0),"")</f>
        <v/>
      </c>
      <c r="N9" s="13" t="str">
        <f>IFERROR(VLOOKUP(C9,AFASTADOS!B:C,2,0),"")</f>
        <v/>
      </c>
    </row>
    <row r="10" spans="2:16" s="13" customFormat="1">
      <c r="B10" s="12">
        <f t="shared" ref="B10:B73" si="1">B9+1</f>
        <v>2</v>
      </c>
      <c r="C10" s="17">
        <v>508</v>
      </c>
      <c r="D10" s="18" t="str">
        <f>IFERROR(VLOOKUP(C10,SRA!B:C,2,0),"")</f>
        <v>SANDRA EMIDIO PEREIRA</v>
      </c>
      <c r="E10" s="12" t="str">
        <f>IFERROR(VLOOKUP(C10,SRA!B:T,8,0),"")</f>
        <v>CLT</v>
      </c>
      <c r="F10" s="12" t="s">
        <v>442</v>
      </c>
      <c r="G10" s="12" t="str">
        <f>IFERROR(VLOOKUP(C10,SRA!B:T,5,0),"")</f>
        <v>TEC. EM ADM. E FIN.</v>
      </c>
      <c r="H10" s="48">
        <f>IFERROR(VLOOKUP(C10,SRA!B:T,18,0),"")</f>
        <v>5523.19</v>
      </c>
      <c r="I10" s="48">
        <f>IFERROR(VLOOKUP(C10,SRA!B:T,19,0),"")</f>
        <v>0</v>
      </c>
      <c r="J10" s="49">
        <f>IFERROR(VLOOKUP(C10,FEVEREIRO!B:F,3,0),"0,00")</f>
        <v>5523.19</v>
      </c>
      <c r="K10" s="48">
        <f t="shared" si="0"/>
        <v>2276.9899999999998</v>
      </c>
      <c r="L10" s="49">
        <f>IFERROR(VLOOKUP(C10,FEVEREIRO!B:H,7,0),"0,00")</f>
        <v>3246.2</v>
      </c>
      <c r="M10" s="16" t="str">
        <f>IFERROR(VLOOKUP(C10,FÉRIAS!C:D,2,0),"")</f>
        <v/>
      </c>
      <c r="N10" s="13" t="str">
        <f>IFERROR(VLOOKUP(C10,AFASTADOS!B:C,2,0),"")</f>
        <v/>
      </c>
    </row>
    <row r="11" spans="2:16" s="13" customFormat="1">
      <c r="B11" s="12">
        <f t="shared" si="1"/>
        <v>3</v>
      </c>
      <c r="C11" s="17">
        <v>510</v>
      </c>
      <c r="D11" s="18" t="str">
        <f>IFERROR(VLOOKUP(C11,SRA!B:C,2,0),"")</f>
        <v>FRANCISCO FERREIRA DE SOUSA</v>
      </c>
      <c r="E11" s="12" t="str">
        <f>IFERROR(VLOOKUP(C11,SRA!B:T,8,0),"")</f>
        <v>CLT</v>
      </c>
      <c r="F11" s="12" t="s">
        <v>430</v>
      </c>
      <c r="G11" s="12" t="str">
        <f>IFERROR(VLOOKUP(C11,SRA!B:T,5,0),"")</f>
        <v>TEC. EM ADM. E FIN.</v>
      </c>
      <c r="H11" s="48">
        <f>IFERROR(VLOOKUP(C11,SRA!B:T,18,0),"")</f>
        <v>4475.91</v>
      </c>
      <c r="I11" s="48">
        <f>IFERROR(VLOOKUP(C11,SRA!B:T,19,0),"")</f>
        <v>0</v>
      </c>
      <c r="J11" s="49">
        <f>IFERROR(VLOOKUP(C11,FEVEREIRO!B:F,3,0),"0,00")</f>
        <v>4517.03</v>
      </c>
      <c r="K11" s="48">
        <f t="shared" si="0"/>
        <v>1628.8199999999997</v>
      </c>
      <c r="L11" s="49">
        <f>IFERROR(VLOOKUP(C11,FEVEREIRO!B:H,7,0),"0,00")</f>
        <v>2888.21</v>
      </c>
      <c r="M11" s="16"/>
    </row>
    <row r="12" spans="2:16" s="13" customFormat="1">
      <c r="B12" s="12">
        <f t="shared" si="1"/>
        <v>4</v>
      </c>
      <c r="C12" s="17">
        <v>542</v>
      </c>
      <c r="D12" s="18" t="str">
        <f>IFERROR(VLOOKUP(C12,SRA!B:C,2,0),"")</f>
        <v>ANA MARTA MARCELINO DA SILVA</v>
      </c>
      <c r="E12" s="12" t="str">
        <f>IFERROR(VLOOKUP(C12,SRA!B:T,8,0),"")</f>
        <v>CLT</v>
      </c>
      <c r="F12" s="12" t="s">
        <v>430</v>
      </c>
      <c r="G12" s="12" t="str">
        <f>IFERROR(VLOOKUP(C12,SRA!B:T,5,0),"")</f>
        <v>TEC.EM QUALIDADE IND</v>
      </c>
      <c r="H12" s="48">
        <f>IFERROR(VLOOKUP(C12,SRA!B:T,18,0),"")</f>
        <v>2152.9499999999998</v>
      </c>
      <c r="I12" s="48">
        <f>IFERROR(VLOOKUP(C12,SRA!B:T,19,0),"")</f>
        <v>0</v>
      </c>
      <c r="J12" s="49">
        <f>IFERROR(VLOOKUP(C12,FEVEREIRO!B:F,3,0),"0,00")</f>
        <v>3084.26</v>
      </c>
      <c r="K12" s="48">
        <f t="shared" si="0"/>
        <v>1021.4400000000005</v>
      </c>
      <c r="L12" s="49">
        <f>IFERROR(VLOOKUP(C12,FEVEREIRO!B:H,7,0),"0,00")</f>
        <v>2062.8199999999997</v>
      </c>
      <c r="M12" s="16" t="str">
        <f>IFERROR(VLOOKUP(C12,FÉRIAS!C:D,2,0),"")</f>
        <v/>
      </c>
      <c r="N12" s="13" t="str">
        <f>IFERROR(VLOOKUP(C12,AFASTADOS!B:C,2,0),"")</f>
        <v/>
      </c>
    </row>
    <row r="13" spans="2:16" s="13" customFormat="1">
      <c r="B13" s="12">
        <f t="shared" si="1"/>
        <v>5</v>
      </c>
      <c r="C13" s="17">
        <v>788</v>
      </c>
      <c r="D13" s="18" t="str">
        <f>IFERROR(VLOOKUP(C13,SRA!B:C,2,0),"")</f>
        <v>IVONEIDE FRANCISCA S ALMEIDA</v>
      </c>
      <c r="E13" s="12" t="str">
        <f>IFERROR(VLOOKUP(C13,SRA!B:T,8,0),"")</f>
        <v>CLT</v>
      </c>
      <c r="F13" s="12" t="s">
        <v>430</v>
      </c>
      <c r="G13" s="12" t="str">
        <f>IFERROR(VLOOKUP(C13,SRA!B:T,5,0),"")</f>
        <v>OP. DE PROD. IND.</v>
      </c>
      <c r="H13" s="48">
        <f>IFERROR(VLOOKUP(C13,SRA!B:T,18,0),"")</f>
        <v>3644.6800000000003</v>
      </c>
      <c r="I13" s="48">
        <f>IFERROR(VLOOKUP(C13,SRA!B:T,19,0),"")</f>
        <v>0</v>
      </c>
      <c r="J13" s="49">
        <f>IFERROR(VLOOKUP(C13,FEVEREIRO!B:F,3,0),"0,00")</f>
        <v>3644.68</v>
      </c>
      <c r="K13" s="48">
        <f t="shared" si="0"/>
        <v>1204.4499999999998</v>
      </c>
      <c r="L13" s="49">
        <f>IFERROR(VLOOKUP(C13,FEVEREIRO!B:H,7,0),"0,00")</f>
        <v>2440.23</v>
      </c>
      <c r="M13" s="16" t="str">
        <f>IFERROR(VLOOKUP(C13,FÉRIAS!C:D,2,0),"")</f>
        <v/>
      </c>
      <c r="N13" s="13" t="str">
        <f>IFERROR(VLOOKUP(C13,AFASTADOS!B:C,2,0),"")</f>
        <v/>
      </c>
    </row>
    <row r="14" spans="2:16" s="13" customFormat="1">
      <c r="B14" s="12">
        <f t="shared" si="1"/>
        <v>6</v>
      </c>
      <c r="C14" s="17">
        <v>830</v>
      </c>
      <c r="D14" s="18" t="str">
        <f>IFERROR(VLOOKUP(C14,SRA!B:C,2,0),"")</f>
        <v>CARLOS ANTONIO DA SILVA</v>
      </c>
      <c r="E14" s="12" t="str">
        <f>IFERROR(VLOOKUP(C14,SRA!B:T,8,0),"")</f>
        <v>CLT</v>
      </c>
      <c r="F14" s="12" t="s">
        <v>430</v>
      </c>
      <c r="G14" s="12" t="str">
        <f>IFERROR(VLOOKUP(C14,SRA!B:T,5,0),"")</f>
        <v>TEC. EM ADM. E FIN.</v>
      </c>
      <c r="H14" s="48">
        <f>IFERROR(VLOOKUP(C14,SRA!B:T,18,0),"")</f>
        <v>5440.47</v>
      </c>
      <c r="I14" s="48">
        <f>IFERROR(VLOOKUP(C14,SRA!B:T,19,0),"")</f>
        <v>0</v>
      </c>
      <c r="J14" s="49">
        <f>IFERROR(VLOOKUP(C14,FEVEREIRO!B:F,3,0),"0,00")</f>
        <v>5440.47</v>
      </c>
      <c r="K14" s="48">
        <f t="shared" si="0"/>
        <v>1913.67</v>
      </c>
      <c r="L14" s="49">
        <f>IFERROR(VLOOKUP(C14,FEVEREIRO!B:H,7,0),"0,00")</f>
        <v>3526.8</v>
      </c>
      <c r="M14" s="16" t="str">
        <f>IFERROR(VLOOKUP(C14,FÉRIAS!C:D,2,0),"")</f>
        <v/>
      </c>
      <c r="N14" s="13" t="str">
        <f>IFERROR(VLOOKUP(C14,AFASTADOS!B:C,2,0),"")</f>
        <v/>
      </c>
    </row>
    <row r="15" spans="2:16" s="13" customFormat="1">
      <c r="B15" s="12">
        <f t="shared" si="1"/>
        <v>7</v>
      </c>
      <c r="C15" s="17">
        <v>863</v>
      </c>
      <c r="D15" s="18" t="str">
        <f>IFERROR(VLOOKUP(C15,SRA!B:C,2,0),"")</f>
        <v>JOSE AMARO DOS SANTOS</v>
      </c>
      <c r="E15" s="12" t="str">
        <f>IFERROR(VLOOKUP(C15,SRA!B:T,8,0),"")</f>
        <v>CLT</v>
      </c>
      <c r="F15" s="12" t="s">
        <v>430</v>
      </c>
      <c r="G15" s="12" t="str">
        <f>IFERROR(VLOOKUP(C15,SRA!B:T,5,0),"")</f>
        <v>ASS. DE SERVICOS</v>
      </c>
      <c r="H15" s="48">
        <f>IFERROR(VLOOKUP(C15,SRA!B:T,18,0),"")</f>
        <v>2759.34</v>
      </c>
      <c r="I15" s="48">
        <f>IFERROR(VLOOKUP(C15,SRA!B:T,19,0),"")</f>
        <v>0</v>
      </c>
      <c r="J15" s="49">
        <f>IFERROR(VLOOKUP(C15,FEVEREIRO!B:F,3,0),"0,00")</f>
        <v>2759.34</v>
      </c>
      <c r="K15" s="48">
        <f t="shared" si="0"/>
        <v>1357.13</v>
      </c>
      <c r="L15" s="49">
        <f>IFERROR(VLOOKUP(C15,FEVEREIRO!B:H,7,0),"0,00")</f>
        <v>1402.21</v>
      </c>
      <c r="M15" s="16" t="str">
        <f>IFERROR(VLOOKUP(C15,FÉRIAS!C:D,2,0),"")</f>
        <v/>
      </c>
      <c r="N15" s="13" t="str">
        <f>IFERROR(VLOOKUP(C15,AFASTADOS!B:C,2,0),"")</f>
        <v/>
      </c>
    </row>
    <row r="16" spans="2:16" s="13" customFormat="1">
      <c r="B16" s="12">
        <f t="shared" si="1"/>
        <v>8</v>
      </c>
      <c r="C16" s="17">
        <v>871</v>
      </c>
      <c r="D16" s="18" t="str">
        <f>IFERROR(VLOOKUP(C16,SRA!B:C,2,0),"")</f>
        <v>MARIA LUISA P DE LEMOS SILVA</v>
      </c>
      <c r="E16" s="12" t="str">
        <f>IFERROR(VLOOKUP(C16,SRA!B:T,8,0),"")</f>
        <v>CLT</v>
      </c>
      <c r="F16" s="12" t="s">
        <v>430</v>
      </c>
      <c r="G16" s="12" t="str">
        <f>IFERROR(VLOOKUP(C16,SRA!B:T,5,0),"")</f>
        <v>TEC. EM ADM. E FIN.</v>
      </c>
      <c r="H16" s="48">
        <f>IFERROR(VLOOKUP(C16,SRA!B:T,18,0),"")</f>
        <v>5850.48</v>
      </c>
      <c r="I16" s="48">
        <f>IFERROR(VLOOKUP(C16,SRA!B:T,19,0),"")</f>
        <v>0</v>
      </c>
      <c r="J16" s="49">
        <f>IFERROR(VLOOKUP(C16,FEVEREIRO!B:F,3,0),"0,00")</f>
        <v>5850.48</v>
      </c>
      <c r="K16" s="48">
        <f t="shared" si="0"/>
        <v>2311.0799999999995</v>
      </c>
      <c r="L16" s="49">
        <f>IFERROR(VLOOKUP(C16,FEVEREIRO!B:H,7,0),"0,00")</f>
        <v>3539.4</v>
      </c>
      <c r="M16" s="16" t="str">
        <f>IFERROR(VLOOKUP(C16,FÉRIAS!C:D,2,0),"")</f>
        <v/>
      </c>
      <c r="N16" s="13" t="str">
        <f>IFERROR(VLOOKUP(C16,AFASTADOS!B:C,2,0),"")</f>
        <v/>
      </c>
    </row>
    <row r="17" spans="2:15" s="13" customFormat="1">
      <c r="B17" s="12">
        <f t="shared" si="1"/>
        <v>9</v>
      </c>
      <c r="C17" s="17">
        <v>897</v>
      </c>
      <c r="D17" s="18" t="str">
        <f>IFERROR(VLOOKUP(C17,SRA!B:C,2,0),"")</f>
        <v>EUNICE DE ASSIS CALIXTO</v>
      </c>
      <c r="E17" s="12" t="str">
        <f>IFERROR(VLOOKUP(C17,SRA!B:T,8,0),"")</f>
        <v>CLT</v>
      </c>
      <c r="F17" s="12" t="s">
        <v>430</v>
      </c>
      <c r="G17" s="12" t="str">
        <f>IFERROR(VLOOKUP(C17,SRA!B:T,5,0),"")</f>
        <v>ASS. DE SERVICOS</v>
      </c>
      <c r="H17" s="48">
        <f>IFERROR(VLOOKUP(C17,SRA!B:T,18,0),"")</f>
        <v>2059.06</v>
      </c>
      <c r="I17" s="48">
        <f>IFERROR(VLOOKUP(C17,SRA!B:T,19,0),"")</f>
        <v>0</v>
      </c>
      <c r="J17" s="49">
        <f>IFERROR(VLOOKUP(C17,FEVEREIRO!B:F,3,0),"0,00")</f>
        <v>2059.06</v>
      </c>
      <c r="K17" s="48">
        <f t="shared" si="0"/>
        <v>1699.17</v>
      </c>
      <c r="L17" s="49">
        <f>IFERROR(VLOOKUP(C17,FEVEREIRO!B:H,7,0),"0,00")</f>
        <v>359.89</v>
      </c>
      <c r="M17" s="16" t="str">
        <f>IFERROR(VLOOKUP(C17,FÉRIAS!C:D,2,0),"")</f>
        <v/>
      </c>
      <c r="N17" s="13" t="str">
        <f>IFERROR(VLOOKUP(C17,AFASTADOS!B:C,2,0),"")</f>
        <v/>
      </c>
    </row>
    <row r="18" spans="2:15" s="13" customFormat="1">
      <c r="B18" s="12">
        <f t="shared" si="1"/>
        <v>10</v>
      </c>
      <c r="C18" s="17">
        <v>996</v>
      </c>
      <c r="D18" s="18" t="str">
        <f>IFERROR(VLOOKUP(C18,SRA!B:C,2,0),"")</f>
        <v>FIRMINO SIQUEIRA DA SILVA</v>
      </c>
      <c r="E18" s="12" t="str">
        <f>IFERROR(VLOOKUP(C18,SRA!B:T,8,0),"")</f>
        <v>CLT</v>
      </c>
      <c r="F18" s="12" t="s">
        <v>430</v>
      </c>
      <c r="G18" s="12" t="str">
        <f>IFERROR(VLOOKUP(C18,SRA!B:T,5,0),"")</f>
        <v>OP. DE PROD. IND.</v>
      </c>
      <c r="H18" s="48">
        <f>IFERROR(VLOOKUP(C18,SRA!B:T,18,0),"")</f>
        <v>4280.67</v>
      </c>
      <c r="I18" s="48">
        <f>IFERROR(VLOOKUP(C18,SRA!B:T,19,0),"")</f>
        <v>0</v>
      </c>
      <c r="J18" s="49">
        <f>IFERROR(VLOOKUP(C18,FEVEREIRO!B:F,3,0),"0,00")</f>
        <v>5926.51</v>
      </c>
      <c r="K18" s="48">
        <f t="shared" si="0"/>
        <v>2135.91</v>
      </c>
      <c r="L18" s="49">
        <f>IFERROR(VLOOKUP(C18,FEVEREIRO!B:H,7,0),"0,00")</f>
        <v>3790.6000000000004</v>
      </c>
      <c r="M18" s="16" t="str">
        <f>IFERROR(VLOOKUP(C18,FÉRIAS!C:D,2,0),"")</f>
        <v/>
      </c>
      <c r="N18" s="13" t="str">
        <f>IFERROR(VLOOKUP(C18,AFASTADOS!B:C,2,0),"")</f>
        <v/>
      </c>
    </row>
    <row r="19" spans="2:15" s="23" customFormat="1">
      <c r="B19" s="12">
        <f t="shared" si="1"/>
        <v>11</v>
      </c>
      <c r="C19" s="17">
        <v>1008</v>
      </c>
      <c r="D19" s="18" t="str">
        <f>IFERROR(VLOOKUP(C19,SRA!B:C,2,0),"")</f>
        <v>MARIO JOSE DO NASCIMENTO</v>
      </c>
      <c r="E19" s="12" t="str">
        <f>IFERROR(VLOOKUP(C19,SRA!B:T,8,0),"")</f>
        <v>CLT</v>
      </c>
      <c r="F19" s="12" t="s">
        <v>430</v>
      </c>
      <c r="G19" s="12" t="str">
        <f>IFERROR(VLOOKUP(C19,SRA!B:T,5,0),"")</f>
        <v>ASS. DE SERVICOS</v>
      </c>
      <c r="H19" s="48">
        <f>IFERROR(VLOOKUP(C19,SRA!B:T,18,0),"")</f>
        <v>2627.98</v>
      </c>
      <c r="I19" s="48">
        <f>IFERROR(VLOOKUP(C19,SRA!B:T,19,0),"")</f>
        <v>0</v>
      </c>
      <c r="J19" s="49">
        <f>IFERROR(VLOOKUP(C19,FEVEREIRO!B:F,3,0),"0,00")</f>
        <v>2627.98</v>
      </c>
      <c r="K19" s="48">
        <f t="shared" si="0"/>
        <v>711.06</v>
      </c>
      <c r="L19" s="49">
        <f>IFERROR(VLOOKUP(C19,FEVEREIRO!B:H,7,0),"0,00")</f>
        <v>1916.92</v>
      </c>
      <c r="M19" s="16" t="str">
        <f>IFERROR(VLOOKUP(C19,FÉRIAS!C:D,2,0),"")</f>
        <v/>
      </c>
      <c r="N19" s="13" t="str">
        <f>IFERROR(VLOOKUP(C19,AFASTADOS!B:C,2,0),"")</f>
        <v/>
      </c>
      <c r="O19" s="13"/>
    </row>
    <row r="20" spans="2:15" s="23" customFormat="1">
      <c r="B20" s="12">
        <f t="shared" si="1"/>
        <v>12</v>
      </c>
      <c r="C20" s="17">
        <v>1037</v>
      </c>
      <c r="D20" s="18" t="str">
        <f>IFERROR(VLOOKUP(C20,SRA!B:C,2,0),"")</f>
        <v>DAVI INACIO FILHO</v>
      </c>
      <c r="E20" s="12" t="str">
        <f>IFERROR(VLOOKUP(C20,SRA!B:T,8,0),"")</f>
        <v>CLT</v>
      </c>
      <c r="F20" s="12" t="s">
        <v>430</v>
      </c>
      <c r="G20" s="12" t="str">
        <f>IFERROR(VLOOKUP(C20,SRA!B:T,5,0),"")</f>
        <v>OP. DE PROD. IND.</v>
      </c>
      <c r="H20" s="48">
        <f>IFERROR(VLOOKUP(C20,SRA!B:T,18,0),"")</f>
        <v>4076.83</v>
      </c>
      <c r="I20" s="48">
        <f>IFERROR(VLOOKUP(C20,SRA!B:T,19,0),"")</f>
        <v>0</v>
      </c>
      <c r="J20" s="49">
        <f>IFERROR(VLOOKUP(C20,FEVEREIRO!B:F,3,0),"0,00")</f>
        <v>4076.83</v>
      </c>
      <c r="K20" s="48">
        <f t="shared" si="0"/>
        <v>1521.9</v>
      </c>
      <c r="L20" s="49">
        <f>IFERROR(VLOOKUP(C20,FEVEREIRO!B:H,7,0),"0,00")</f>
        <v>2554.9299999999998</v>
      </c>
      <c r="M20" s="16" t="str">
        <f>IFERROR(VLOOKUP(C20,FÉRIAS!C:D,2,0),"")</f>
        <v/>
      </c>
      <c r="N20" s="13" t="str">
        <f>IFERROR(VLOOKUP(C20,AFASTADOS!B:C,2,0),"")</f>
        <v/>
      </c>
      <c r="O20" s="13"/>
    </row>
    <row r="21" spans="2:15" s="13" customFormat="1">
      <c r="B21" s="12">
        <f t="shared" si="1"/>
        <v>13</v>
      </c>
      <c r="C21" s="17">
        <v>1051</v>
      </c>
      <c r="D21" s="18" t="str">
        <f>IFERROR(VLOOKUP(C21,SRA!B:C,2,0),"")</f>
        <v>GEORGE HAROLD DE B  WALMSLEY</v>
      </c>
      <c r="E21" s="12" t="str">
        <f>IFERROR(VLOOKUP(C21,SRA!B:T,8,0),"")</f>
        <v>CLT</v>
      </c>
      <c r="F21" s="12" t="s">
        <v>430</v>
      </c>
      <c r="G21" s="12" t="str">
        <f>IFERROR(VLOOKUP(C21,SRA!B:T,5,0),"")</f>
        <v>ANALISTA EM PCP</v>
      </c>
      <c r="H21" s="48">
        <f>IFERROR(VLOOKUP(C21,SRA!B:T,18,0),"")</f>
        <v>21920.690000000002</v>
      </c>
      <c r="I21" s="48">
        <f>IFERROR(VLOOKUP(C21,SRA!B:T,19,0),"")</f>
        <v>0</v>
      </c>
      <c r="J21" s="49">
        <f>IFERROR(VLOOKUP(C21,FEVEREIRO!B:F,3,0),"0,00")</f>
        <v>21920.69</v>
      </c>
      <c r="K21" s="48">
        <f t="shared" si="0"/>
        <v>7674.8299999999981</v>
      </c>
      <c r="L21" s="49">
        <f>IFERROR(VLOOKUP(C21,FEVEREIRO!B:H,7,0),"0,00")</f>
        <v>14245.86</v>
      </c>
      <c r="M21" s="16" t="str">
        <f>IFERROR(VLOOKUP(C21,FÉRIAS!C:D,2,0),"")</f>
        <v/>
      </c>
      <c r="N21" s="13" t="str">
        <f>IFERROR(VLOOKUP(C21,AFASTADOS!B:C,2,0),"")</f>
        <v/>
      </c>
    </row>
    <row r="22" spans="2:15" s="13" customFormat="1">
      <c r="B22" s="12">
        <f t="shared" si="1"/>
        <v>14</v>
      </c>
      <c r="C22" s="17">
        <v>1056</v>
      </c>
      <c r="D22" s="18" t="str">
        <f>IFERROR(VLOOKUP(C22,SRA!B:C,2,0),"")</f>
        <v>VALERIA MARIA DA SILVA</v>
      </c>
      <c r="E22" s="12" t="str">
        <f>IFERROR(VLOOKUP(C22,SRA!B:T,8,0),"")</f>
        <v>CLT</v>
      </c>
      <c r="F22" s="12" t="s">
        <v>442</v>
      </c>
      <c r="G22" s="12" t="str">
        <f>IFERROR(VLOOKUP(C22,SRA!B:T,5,0),"")</f>
        <v>TEC.EM QUALIDADE IND</v>
      </c>
      <c r="H22" s="48">
        <f>IFERROR(VLOOKUP(C22,SRA!B:T,18,0),"")</f>
        <v>4934.66</v>
      </c>
      <c r="I22" s="48">
        <f>IFERROR(VLOOKUP(C22,SRA!B:T,19,0),"")</f>
        <v>0</v>
      </c>
      <c r="J22" s="49">
        <f>IFERROR(VLOOKUP(C22,FEVEREIRO!B:F,3,0),"0,00")</f>
        <v>8186.67</v>
      </c>
      <c r="K22" s="48">
        <f t="shared" si="0"/>
        <v>7853.03</v>
      </c>
      <c r="L22" s="49">
        <f>IFERROR(VLOOKUP(C22,FEVEREIRO!B:H,7,0),"0,00")</f>
        <v>333.64</v>
      </c>
      <c r="M22" s="16" t="str">
        <f>IFERROR(VLOOKUP(C22,FÉRIAS!C:D,2,0),"")</f>
        <v>VALERIA MARIA DA SILVA</v>
      </c>
      <c r="N22" s="13" t="str">
        <f>IFERROR(VLOOKUP(C22,AFASTADOS!B:C,2,0),"")</f>
        <v/>
      </c>
    </row>
    <row r="23" spans="2:15" s="13" customFormat="1">
      <c r="B23" s="12">
        <f t="shared" si="1"/>
        <v>15</v>
      </c>
      <c r="C23" s="17">
        <v>1071</v>
      </c>
      <c r="D23" s="18" t="str">
        <f>IFERROR(VLOOKUP(C23,SRA!B:C,2,0),"")</f>
        <v>MARIA JOSE DA HORA</v>
      </c>
      <c r="E23" s="12" t="str">
        <f>IFERROR(VLOOKUP(C23,SRA!B:T,8,0),"")</f>
        <v>CLT</v>
      </c>
      <c r="F23" s="12" t="s">
        <v>430</v>
      </c>
      <c r="G23" s="12" t="str">
        <f>IFERROR(VLOOKUP(C23,SRA!B:T,5,0),"")</f>
        <v>OP. DE PROD. IND.</v>
      </c>
      <c r="H23" s="48">
        <f>IFERROR(VLOOKUP(C23,SRA!B:T,18,0),"")</f>
        <v>2270.11</v>
      </c>
      <c r="I23" s="48">
        <f>IFERROR(VLOOKUP(C23,SRA!B:T,19,0),"")</f>
        <v>0</v>
      </c>
      <c r="J23" s="49">
        <f>IFERROR(VLOOKUP(C23,FEVEREIRO!B:F,3,0),"0,00")</f>
        <v>2270.11</v>
      </c>
      <c r="K23" s="48">
        <f t="shared" si="0"/>
        <v>424.27</v>
      </c>
      <c r="L23" s="49">
        <f>IFERROR(VLOOKUP(C23,FEVEREIRO!B:H,7,0),"0,00")</f>
        <v>1845.8400000000001</v>
      </c>
      <c r="M23" s="16" t="str">
        <f>IFERROR(VLOOKUP(C23,FÉRIAS!C:D,2,0),"")</f>
        <v/>
      </c>
      <c r="N23" s="13" t="str">
        <f>IFERROR(VLOOKUP(C23,AFASTADOS!B:C,2,0),"")</f>
        <v/>
      </c>
    </row>
    <row r="24" spans="2:15" s="13" customFormat="1">
      <c r="B24" s="12">
        <f t="shared" si="1"/>
        <v>16</v>
      </c>
      <c r="C24" s="17">
        <v>1080</v>
      </c>
      <c r="D24" s="18" t="str">
        <f>IFERROR(VLOOKUP(C24,SRA!B:C,2,0),"")</f>
        <v>VALDIRENE ANDRE PEREIRA</v>
      </c>
      <c r="E24" s="12" t="str">
        <f>IFERROR(VLOOKUP(C24,SRA!B:T,8,0),"")</f>
        <v>CLT</v>
      </c>
      <c r="F24" s="12" t="s">
        <v>430</v>
      </c>
      <c r="G24" s="12" t="str">
        <f>IFERROR(VLOOKUP(C24,SRA!B:T,5,0),"")</f>
        <v>TEC. EM ADM. E FIN.</v>
      </c>
      <c r="H24" s="48">
        <f>IFERROR(VLOOKUP(C24,SRA!B:T,18,0),"")</f>
        <v>4475.91</v>
      </c>
      <c r="I24" s="48">
        <f>IFERROR(VLOOKUP(C24,SRA!B:T,19,0),"")</f>
        <v>0</v>
      </c>
      <c r="J24" s="49">
        <f>IFERROR(VLOOKUP(C24,FEVEREIRO!B:F,3,0),"0,00")</f>
        <v>4748.4399999999996</v>
      </c>
      <c r="K24" s="48">
        <f t="shared" si="0"/>
        <v>2414.91</v>
      </c>
      <c r="L24" s="49">
        <f>IFERROR(VLOOKUP(C24,FEVEREIRO!B:H,7,0),"0,00")</f>
        <v>2333.5299999999997</v>
      </c>
      <c r="M24" s="16" t="str">
        <f>IFERROR(VLOOKUP(C24,FÉRIAS!C:D,2,0),"")</f>
        <v>VALDIRENE ANDRE PEREIRA</v>
      </c>
      <c r="N24" s="13" t="str">
        <f>IFERROR(VLOOKUP(C24,AFASTADOS!B:C,2,0),"")</f>
        <v/>
      </c>
    </row>
    <row r="25" spans="2:15" s="13" customFormat="1">
      <c r="B25" s="12">
        <f t="shared" si="1"/>
        <v>17</v>
      </c>
      <c r="C25" s="17">
        <v>1099</v>
      </c>
      <c r="D25" s="18" t="str">
        <f>IFERROR(VLOOKUP(C25,SRA!B:C,2,0),"")</f>
        <v>VALERIA DA SILVA SOUZA</v>
      </c>
      <c r="E25" s="12" t="str">
        <f>IFERROR(VLOOKUP(C25,SRA!B:T,8,0),"")</f>
        <v>CLT</v>
      </c>
      <c r="F25" s="12" t="s">
        <v>430</v>
      </c>
      <c r="G25" s="12" t="str">
        <f>IFERROR(VLOOKUP(C25,SRA!B:T,5,0),"")</f>
        <v>OP. DE PROD. IND.</v>
      </c>
      <c r="H25" s="48">
        <f>IFERROR(VLOOKUP(C25,SRA!B:T,18,0),"")</f>
        <v>4076.83</v>
      </c>
      <c r="I25" s="48">
        <f>IFERROR(VLOOKUP(C25,SRA!B:T,19,0),"")</f>
        <v>0</v>
      </c>
      <c r="J25" s="49">
        <f>IFERROR(VLOOKUP(C25,FEVEREIRO!B:F,3,0),"0,00")</f>
        <v>4076.83</v>
      </c>
      <c r="K25" s="48">
        <f t="shared" si="0"/>
        <v>717</v>
      </c>
      <c r="L25" s="49">
        <f>IFERROR(VLOOKUP(C25,FEVEREIRO!B:H,7,0),"0,00")</f>
        <v>3359.83</v>
      </c>
      <c r="M25" s="16" t="str">
        <f>IFERROR(VLOOKUP(C25,FÉRIAS!C:D,2,0),"")</f>
        <v/>
      </c>
      <c r="N25" s="13" t="str">
        <f>IFERROR(VLOOKUP(C25,AFASTADOS!B:C,2,0),"")</f>
        <v/>
      </c>
    </row>
    <row r="26" spans="2:15" s="13" customFormat="1">
      <c r="B26" s="12">
        <f t="shared" si="1"/>
        <v>18</v>
      </c>
      <c r="C26" s="17">
        <v>1126</v>
      </c>
      <c r="D26" s="18" t="str">
        <f>IFERROR(VLOOKUP(C26,SRA!B:C,2,0),"")</f>
        <v>ALUISIO GOMES FERREIRA FILHO</v>
      </c>
      <c r="E26" s="12" t="str">
        <f>IFERROR(VLOOKUP(C26,SRA!B:T,8,0),"")</f>
        <v>CLT</v>
      </c>
      <c r="F26" s="12" t="s">
        <v>442</v>
      </c>
      <c r="G26" s="12" t="str">
        <f>IFERROR(VLOOKUP(C26,SRA!B:T,5,0),"")</f>
        <v>TEC. EM ADM. E FIN.</v>
      </c>
      <c r="H26" s="48">
        <f>IFERROR(VLOOKUP(C26,SRA!B:T,18,0),"")</f>
        <v>6997.81</v>
      </c>
      <c r="I26" s="48">
        <f>IFERROR(VLOOKUP(C26,SRA!B:T,19,0),"")</f>
        <v>0</v>
      </c>
      <c r="J26" s="49">
        <f>IFERROR(VLOOKUP(C26,FEVEREIRO!B:F,3,0),"0,00")</f>
        <v>6997.81</v>
      </c>
      <c r="K26" s="48">
        <f t="shared" si="0"/>
        <v>2986.8900000000003</v>
      </c>
      <c r="L26" s="49">
        <f>IFERROR(VLOOKUP(C26,FEVEREIRO!B:H,7,0),"0,00")</f>
        <v>4010.92</v>
      </c>
      <c r="M26" s="16" t="str">
        <f>IFERROR(VLOOKUP(C26,FÉRIAS!C:D,2,0),"")</f>
        <v/>
      </c>
      <c r="N26" s="13" t="str">
        <f>IFERROR(VLOOKUP(C26,AFASTADOS!B:C,2,0),"")</f>
        <v/>
      </c>
    </row>
    <row r="27" spans="2:15" s="13" customFormat="1">
      <c r="B27" s="12">
        <f t="shared" si="1"/>
        <v>19</v>
      </c>
      <c r="C27" s="17">
        <v>1135</v>
      </c>
      <c r="D27" s="18" t="str">
        <f>IFERROR(VLOOKUP(C27,SRA!B:C,2,0),"")</f>
        <v>ANTONIO LUIZ DOS SANTOS</v>
      </c>
      <c r="E27" s="12" t="str">
        <f>IFERROR(VLOOKUP(C27,SRA!B:T,8,0),"")</f>
        <v>CLT</v>
      </c>
      <c r="F27" s="12" t="s">
        <v>430</v>
      </c>
      <c r="G27" s="12" t="str">
        <f>IFERROR(VLOOKUP(C27,SRA!B:T,5,0),"")</f>
        <v>TEC. EM ADM. E FIN.</v>
      </c>
      <c r="H27" s="48">
        <f>IFERROR(VLOOKUP(C27,SRA!B:T,18,0),"")</f>
        <v>3682.31</v>
      </c>
      <c r="I27" s="48">
        <f>IFERROR(VLOOKUP(C27,SRA!B:T,19,0),"")</f>
        <v>0</v>
      </c>
      <c r="J27" s="49">
        <f>IFERROR(VLOOKUP(C27,FEVEREIRO!B:F,3,0),"0,00")</f>
        <v>3682.31</v>
      </c>
      <c r="K27" s="48">
        <f t="shared" si="0"/>
        <v>1652.59</v>
      </c>
      <c r="L27" s="49">
        <f>IFERROR(VLOOKUP(C27,FEVEREIRO!B:H,7,0),"0,00")</f>
        <v>2029.72</v>
      </c>
      <c r="M27" s="16" t="str">
        <f>IFERROR(VLOOKUP(C27,FÉRIAS!C:D,2,0),"")</f>
        <v/>
      </c>
      <c r="N27" s="13" t="str">
        <f>IFERROR(VLOOKUP(C27,AFASTADOS!B:C,2,0),"")</f>
        <v/>
      </c>
    </row>
    <row r="28" spans="2:15" s="13" customFormat="1">
      <c r="B28" s="12">
        <f t="shared" si="1"/>
        <v>20</v>
      </c>
      <c r="C28" s="17">
        <v>1159</v>
      </c>
      <c r="D28" s="18" t="str">
        <f>IFERROR(VLOOKUP(C28,SRA!B:C,2,0),"")</f>
        <v>VERA LUCIA MARIA C  DA SILVA</v>
      </c>
      <c r="E28" s="12" t="str">
        <f>IFERROR(VLOOKUP(C28,SRA!B:T,8,0),"")</f>
        <v>CLT</v>
      </c>
      <c r="F28" s="12" t="s">
        <v>430</v>
      </c>
      <c r="G28" s="12" t="str">
        <f>IFERROR(VLOOKUP(C28,SRA!B:T,5,0),"")</f>
        <v>OP. DE PROD. IND.</v>
      </c>
      <c r="H28" s="48">
        <f>IFERROR(VLOOKUP(C28,SRA!B:T,18,0),"")</f>
        <v>2059.06</v>
      </c>
      <c r="I28" s="48">
        <f>IFERROR(VLOOKUP(C28,SRA!B:T,19,0),"")</f>
        <v>0</v>
      </c>
      <c r="J28" s="49">
        <f>IFERROR(VLOOKUP(C28,FEVEREIRO!B:F,3,0),"0,00")</f>
        <v>2444.9299999999998</v>
      </c>
      <c r="K28" s="48">
        <f t="shared" si="0"/>
        <v>2444.9299999999998</v>
      </c>
      <c r="L28" s="49">
        <f>IFERROR(VLOOKUP(C28,FEVEREIRO!B:H,7,0),"0,00")</f>
        <v>0</v>
      </c>
      <c r="M28" s="16" t="str">
        <f>IFERROR(VLOOKUP(C28,FÉRIAS!C:D,2,0),"")</f>
        <v>VERA LUCIA MARIA C  DA SILVA</v>
      </c>
      <c r="N28" s="13" t="str">
        <f>IFERROR(VLOOKUP(C28,AFASTADOS!B:C,2,0),"")</f>
        <v/>
      </c>
    </row>
    <row r="29" spans="2:15" s="13" customFormat="1">
      <c r="B29" s="12">
        <f t="shared" si="1"/>
        <v>21</v>
      </c>
      <c r="C29" s="17">
        <v>1164</v>
      </c>
      <c r="D29" s="18" t="str">
        <f>IFERROR(VLOOKUP(C29,SRA!B:C,2,0),"")</f>
        <v>TERESINHA MARIA DE F  FELIX</v>
      </c>
      <c r="E29" s="12" t="str">
        <f>IFERROR(VLOOKUP(C29,SRA!B:T,8,0),"")</f>
        <v>CLT</v>
      </c>
      <c r="F29" s="12" t="s">
        <v>430</v>
      </c>
      <c r="G29" s="12" t="str">
        <f>IFERROR(VLOOKUP(C29,SRA!B:T,5,0),"")</f>
        <v>TEC. EM ADM. E FIN.</v>
      </c>
      <c r="H29" s="48">
        <f>IFERROR(VLOOKUP(C29,SRA!B:T,18,0),"")</f>
        <v>5712.48</v>
      </c>
      <c r="I29" s="48">
        <f>IFERROR(VLOOKUP(C29,SRA!B:T,19,0),"")</f>
        <v>0</v>
      </c>
      <c r="J29" s="49">
        <f>IFERROR(VLOOKUP(C29,FEVEREIRO!B:F,3,0),"0,00")</f>
        <v>6410.67</v>
      </c>
      <c r="K29" s="48">
        <f t="shared" si="0"/>
        <v>4610.37</v>
      </c>
      <c r="L29" s="49">
        <f>IFERROR(VLOOKUP(C29,FEVEREIRO!B:H,7,0),"0,00")</f>
        <v>1800.3</v>
      </c>
      <c r="M29" s="16" t="str">
        <f>IFERROR(VLOOKUP(C29,FÉRIAS!C:D,2,0),"")</f>
        <v>TERESINHA MARIA DE F  FELIX</v>
      </c>
      <c r="N29" s="13" t="str">
        <f>IFERROR(VLOOKUP(C29,AFASTADOS!B:C,2,0),"")</f>
        <v/>
      </c>
    </row>
    <row r="30" spans="2:15" s="13" customFormat="1">
      <c r="B30" s="12">
        <f t="shared" si="1"/>
        <v>22</v>
      </c>
      <c r="C30" s="17">
        <v>1169</v>
      </c>
      <c r="D30" s="18" t="str">
        <f>IFERROR(VLOOKUP(C30,SRA!B:C,2,0),"")</f>
        <v>MARIA DO CARMO SANTOS</v>
      </c>
      <c r="E30" s="12" t="str">
        <f>IFERROR(VLOOKUP(C30,SRA!B:T,8,0),"")</f>
        <v>CLT</v>
      </c>
      <c r="F30" s="12" t="s">
        <v>430</v>
      </c>
      <c r="G30" s="12" t="str">
        <f>IFERROR(VLOOKUP(C30,SRA!B:T,5,0),"")</f>
        <v>OP. DE PROD. IND.</v>
      </c>
      <c r="H30" s="48">
        <f>IFERROR(VLOOKUP(C30,SRA!B:T,18,0),"")</f>
        <v>3521.69</v>
      </c>
      <c r="I30" s="48">
        <f>IFERROR(VLOOKUP(C30,SRA!B:T,19,0),"")</f>
        <v>0</v>
      </c>
      <c r="J30" s="49">
        <f>IFERROR(VLOOKUP(C30,FEVEREIRO!B:F,3,0),"0,00")</f>
        <v>3857.42</v>
      </c>
      <c r="K30" s="48">
        <f t="shared" si="0"/>
        <v>2242.4800000000005</v>
      </c>
      <c r="L30" s="49">
        <f>IFERROR(VLOOKUP(C30,FEVEREIRO!B:H,7,0),"0,00")</f>
        <v>1614.9399999999998</v>
      </c>
      <c r="M30" s="16" t="str">
        <f>IFERROR(VLOOKUP(C30,FÉRIAS!C:D,2,0),"")</f>
        <v/>
      </c>
      <c r="N30" s="13" t="str">
        <f>IFERROR(VLOOKUP(C30,AFASTADOS!B:C,2,0),"")</f>
        <v/>
      </c>
    </row>
    <row r="31" spans="2:15" s="13" customFormat="1">
      <c r="B31" s="12">
        <f t="shared" si="1"/>
        <v>23</v>
      </c>
      <c r="C31" s="17">
        <v>1177</v>
      </c>
      <c r="D31" s="18" t="str">
        <f>IFERROR(VLOOKUP(C31,SRA!B:C,2,0),"")</f>
        <v>SELMA MARIA P DO NASCIMENTO</v>
      </c>
      <c r="E31" s="12" t="str">
        <f>IFERROR(VLOOKUP(C31,SRA!B:T,8,0),"")</f>
        <v>CLT</v>
      </c>
      <c r="F31" s="12" t="s">
        <v>442</v>
      </c>
      <c r="G31" s="12" t="str">
        <f>IFERROR(VLOOKUP(C31,SRA!B:T,5,0),"")</f>
        <v>TEC. EM ADM. E FIN.</v>
      </c>
      <c r="H31" s="48">
        <f>IFERROR(VLOOKUP(C31,SRA!B:T,18,0),"")</f>
        <v>4475.95</v>
      </c>
      <c r="I31" s="48">
        <f>IFERROR(VLOOKUP(C31,SRA!B:T,19,0),"")</f>
        <v>0</v>
      </c>
      <c r="J31" s="49">
        <f>IFERROR(VLOOKUP(C31,FEVEREIRO!B:F,3,0),"0,00")</f>
        <v>4059.77</v>
      </c>
      <c r="K31" s="48">
        <f t="shared" si="0"/>
        <v>2366.08</v>
      </c>
      <c r="L31" s="49">
        <f>IFERROR(VLOOKUP(C31,FEVEREIRO!B:H,7,0),"0,00")</f>
        <v>1693.69</v>
      </c>
      <c r="M31" s="16" t="str">
        <f>IFERROR(VLOOKUP(C31,FÉRIAS!C:D,2,0),"")</f>
        <v/>
      </c>
      <c r="N31" s="13" t="str">
        <f>IFERROR(VLOOKUP(C31,AFASTADOS!B:C,2,0),"")</f>
        <v/>
      </c>
    </row>
    <row r="32" spans="2:15" s="13" customFormat="1">
      <c r="B32" s="12">
        <f t="shared" si="1"/>
        <v>24</v>
      </c>
      <c r="C32" s="17">
        <v>1221</v>
      </c>
      <c r="D32" s="18" t="str">
        <f>IFERROR(VLOOKUP(C32,SRA!B:C,2,0),"")</f>
        <v>JOSE CARLOS TENORIO DE MELO</v>
      </c>
      <c r="E32" s="12" t="str">
        <f>IFERROR(VLOOKUP(C32,SRA!B:T,8,0),"")</f>
        <v>CLT</v>
      </c>
      <c r="F32" s="12" t="s">
        <v>430</v>
      </c>
      <c r="G32" s="12" t="str">
        <f>IFERROR(VLOOKUP(C32,SRA!B:T,5,0),"")</f>
        <v>ANALISTA EM PCP</v>
      </c>
      <c r="H32" s="48">
        <f>IFERROR(VLOOKUP(C32,SRA!B:T,18,0),"")</f>
        <v>10379.799999999999</v>
      </c>
      <c r="I32" s="48">
        <f>IFERROR(VLOOKUP(C32,SRA!B:T,19,0),"")</f>
        <v>0</v>
      </c>
      <c r="J32" s="49">
        <f>IFERROR(VLOOKUP(C32,FEVEREIRO!B:F,3,0),"0,00")</f>
        <v>10379.799999999999</v>
      </c>
      <c r="K32" s="48">
        <f t="shared" si="0"/>
        <v>3762.3399999999992</v>
      </c>
      <c r="L32" s="49">
        <f>IFERROR(VLOOKUP(C32,FEVEREIRO!B:H,7,0),"0,00")</f>
        <v>6617.46</v>
      </c>
      <c r="M32" s="16" t="str">
        <f>IFERROR(VLOOKUP(C32,FÉRIAS!C:D,2,0),"")</f>
        <v/>
      </c>
      <c r="N32" s="13" t="str">
        <f>IFERROR(VLOOKUP(C32,AFASTADOS!B:C,2,0),"")</f>
        <v/>
      </c>
    </row>
    <row r="33" spans="2:15" s="13" customFormat="1">
      <c r="B33" s="12">
        <f t="shared" si="1"/>
        <v>25</v>
      </c>
      <c r="C33" s="17">
        <v>1229</v>
      </c>
      <c r="D33" s="18" t="str">
        <f>IFERROR(VLOOKUP(C33,SRA!B:C,2,0),"")</f>
        <v>IVANETE RODRIGUES DOS SANTOS</v>
      </c>
      <c r="E33" s="12" t="str">
        <f>IFERROR(VLOOKUP(C33,SRA!B:T,8,0),"")</f>
        <v>CLT</v>
      </c>
      <c r="F33" s="12" t="s">
        <v>430</v>
      </c>
      <c r="G33" s="12" t="str">
        <f>IFERROR(VLOOKUP(C33,SRA!B:T,5,0),"")</f>
        <v>OP. DE PROD. IND.</v>
      </c>
      <c r="H33" s="48">
        <f>IFERROR(VLOOKUP(C33,SRA!B:T,18,0),"")</f>
        <v>4280.67</v>
      </c>
      <c r="I33" s="48">
        <f>IFERROR(VLOOKUP(C33,SRA!B:T,19,0),"")</f>
        <v>0</v>
      </c>
      <c r="J33" s="49">
        <f>IFERROR(VLOOKUP(C33,FEVEREIRO!B:F,3,0),"0,00")</f>
        <v>4705.8900000000003</v>
      </c>
      <c r="K33" s="48">
        <f t="shared" si="0"/>
        <v>1990.8400000000001</v>
      </c>
      <c r="L33" s="49">
        <f>IFERROR(VLOOKUP(C33,FEVEREIRO!B:H,7,0),"0,00")</f>
        <v>2715.05</v>
      </c>
      <c r="M33" s="16" t="str">
        <f>IFERROR(VLOOKUP(C33,FÉRIAS!C:D,2,0),"")</f>
        <v/>
      </c>
      <c r="N33" s="13" t="str">
        <f>IFERROR(VLOOKUP(C33,AFASTADOS!B:C,2,0),"")</f>
        <v/>
      </c>
    </row>
    <row r="34" spans="2:15" s="14" customFormat="1">
      <c r="B34" s="12">
        <f t="shared" si="1"/>
        <v>26</v>
      </c>
      <c r="C34" s="17">
        <v>1243</v>
      </c>
      <c r="D34" s="18" t="str">
        <f>IFERROR(VLOOKUP(C34,SRA!B:C,2,0),"")</f>
        <v>MARIA EUGENIA VILARIM LIMA</v>
      </c>
      <c r="E34" s="12" t="str">
        <f>IFERROR(VLOOKUP(C34,SRA!B:T,8,0),"")</f>
        <v>CLT</v>
      </c>
      <c r="F34" s="12" t="s">
        <v>430</v>
      </c>
      <c r="G34" s="12" t="str">
        <f>IFERROR(VLOOKUP(C34,SRA!B:T,5,0),"")</f>
        <v>OP. DE PROD. IND.</v>
      </c>
      <c r="H34" s="48">
        <f>IFERROR(VLOOKUP(C34,SRA!B:T,18,0),"")</f>
        <v>2759.34</v>
      </c>
      <c r="I34" s="48">
        <f>IFERROR(VLOOKUP(C34,SRA!B:T,19,0),"")</f>
        <v>0</v>
      </c>
      <c r="J34" s="49">
        <f>IFERROR(VLOOKUP(C34,FEVEREIRO!B:F,3,0),"0,00")</f>
        <v>2759.34</v>
      </c>
      <c r="K34" s="48">
        <f t="shared" si="0"/>
        <v>1162.94</v>
      </c>
      <c r="L34" s="49">
        <f>IFERROR(VLOOKUP(C34,FEVEREIRO!B:H,7,0),"0,00")</f>
        <v>1596.4</v>
      </c>
      <c r="M34" s="16" t="str">
        <f>IFERROR(VLOOKUP(C34,FÉRIAS!C:D,2,0),"")</f>
        <v/>
      </c>
      <c r="N34" s="13" t="str">
        <f>IFERROR(VLOOKUP(C34,AFASTADOS!B:C,2,0),"")</f>
        <v/>
      </c>
      <c r="O34" s="13"/>
    </row>
    <row r="35" spans="2:15" s="14" customFormat="1">
      <c r="B35" s="12">
        <f t="shared" si="1"/>
        <v>27</v>
      </c>
      <c r="C35" s="17">
        <v>1258</v>
      </c>
      <c r="D35" s="18" t="str">
        <f>IFERROR(VLOOKUP(C35,SRA!B:C,2,0),"")</f>
        <v>ADIGALENE RODRIGUES DA SILVA</v>
      </c>
      <c r="E35" s="12" t="str">
        <f>IFERROR(VLOOKUP(C35,SRA!B:T,8,0),"")</f>
        <v>CLT</v>
      </c>
      <c r="F35" s="12" t="s">
        <v>430</v>
      </c>
      <c r="G35" s="12" t="str">
        <f>IFERROR(VLOOKUP(C35,SRA!B:T,5,0),"")</f>
        <v>TEC. EM ADM. E FIN.</v>
      </c>
      <c r="H35" s="48">
        <f>IFERROR(VLOOKUP(C35,SRA!B:T,18,0),"")</f>
        <v>6613.9000000000005</v>
      </c>
      <c r="I35" s="48">
        <f>IFERROR(VLOOKUP(C35,SRA!B:T,19,0),"")</f>
        <v>0</v>
      </c>
      <c r="J35" s="49">
        <f>IFERROR(VLOOKUP(C35,FEVEREIRO!B:F,3,0),"0,00")</f>
        <v>6636.22</v>
      </c>
      <c r="K35" s="48">
        <f t="shared" si="0"/>
        <v>6636.22</v>
      </c>
      <c r="L35" s="49">
        <f>IFERROR(VLOOKUP(C35,FEVEREIRO!B:H,7,0),"0,00")</f>
        <v>0</v>
      </c>
      <c r="M35" s="16" t="str">
        <f>IFERROR(VLOOKUP(C35,FÉRIAS!C:D,2,0),"")</f>
        <v/>
      </c>
      <c r="N35" s="13" t="str">
        <f>IFERROR(VLOOKUP(C35,AFASTADOS!B:C,2,0),"")</f>
        <v/>
      </c>
      <c r="O35" s="13"/>
    </row>
    <row r="36" spans="2:15" s="14" customFormat="1">
      <c r="B36" s="12">
        <f t="shared" si="1"/>
        <v>28</v>
      </c>
      <c r="C36" s="17">
        <v>1267</v>
      </c>
      <c r="D36" s="18" t="str">
        <f>IFERROR(VLOOKUP(C36,SRA!B:C,2,0),"")</f>
        <v>MARCO AURELIO O DE OLIVEIRA</v>
      </c>
      <c r="E36" s="12" t="str">
        <f>IFERROR(VLOOKUP(C36,SRA!B:T,8,0),"")</f>
        <v>CLT</v>
      </c>
      <c r="F36" s="12" t="s">
        <v>430</v>
      </c>
      <c r="G36" s="12" t="str">
        <f>IFERROR(VLOOKUP(C36,SRA!B:T,5,0),"")</f>
        <v>FARMACEUTICO IND</v>
      </c>
      <c r="H36" s="48">
        <f>IFERROR(VLOOKUP(C36,SRA!B:T,18,0),"")</f>
        <v>22386.879999999997</v>
      </c>
      <c r="I36" s="48">
        <f>IFERROR(VLOOKUP(C36,SRA!B:T,19,0),"")</f>
        <v>0</v>
      </c>
      <c r="J36" s="49">
        <f>IFERROR(VLOOKUP(C36,FEVEREIRO!B:F,3,0),"0,00")</f>
        <v>22386.880000000001</v>
      </c>
      <c r="K36" s="48">
        <f t="shared" si="0"/>
        <v>7988.7800000000007</v>
      </c>
      <c r="L36" s="49">
        <f>IFERROR(VLOOKUP(C36,FEVEREIRO!B:H,7,0),"0,00")</f>
        <v>14398.1</v>
      </c>
      <c r="M36" s="16" t="str">
        <f>IFERROR(VLOOKUP(C36,FÉRIAS!C:D,2,0),"")</f>
        <v/>
      </c>
      <c r="N36" s="13" t="str">
        <f>IFERROR(VLOOKUP(C36,AFASTADOS!B:C,2,0),"")</f>
        <v/>
      </c>
      <c r="O36" s="13"/>
    </row>
    <row r="37" spans="2:15" s="13" customFormat="1">
      <c r="B37" s="12">
        <f t="shared" si="1"/>
        <v>29</v>
      </c>
      <c r="C37" s="17">
        <v>1269</v>
      </c>
      <c r="D37" s="18" t="str">
        <f>IFERROR(VLOOKUP(C37,SRA!B:C,2,0),"")</f>
        <v>VALDECY FERREIRA DA COSTA</v>
      </c>
      <c r="E37" s="12" t="str">
        <f>IFERROR(VLOOKUP(C37,SRA!B:T,8,0),"")</f>
        <v>CLT</v>
      </c>
      <c r="F37" s="12" t="s">
        <v>442</v>
      </c>
      <c r="G37" s="12" t="str">
        <f>IFERROR(VLOOKUP(C37,SRA!B:T,5,0),"")</f>
        <v>ASS. DE SERVICOS</v>
      </c>
      <c r="H37" s="48">
        <f>IFERROR(VLOOKUP(C37,SRA!B:T,18,0),"")</f>
        <v>2059.06</v>
      </c>
      <c r="I37" s="48">
        <f>IFERROR(VLOOKUP(C37,SRA!B:T,19,0),"")</f>
        <v>0</v>
      </c>
      <c r="J37" s="49">
        <f>IFERROR(VLOOKUP(C37,FEVEREIRO!B:F,3,0),"0,00")</f>
        <v>2059.06</v>
      </c>
      <c r="K37" s="48">
        <f t="shared" si="0"/>
        <v>537.69999999999982</v>
      </c>
      <c r="L37" s="49">
        <f>IFERROR(VLOOKUP(C37,FEVEREIRO!B:H,7,0),"0,00")</f>
        <v>1521.3600000000001</v>
      </c>
      <c r="M37" s="16" t="str">
        <f>IFERROR(VLOOKUP(C37,FÉRIAS!C:D,2,0),"")</f>
        <v/>
      </c>
      <c r="N37" s="13" t="str">
        <f>IFERROR(VLOOKUP(C37,AFASTADOS!B:C,2,0),"")</f>
        <v/>
      </c>
    </row>
    <row r="38" spans="2:15" s="13" customFormat="1">
      <c r="B38" s="12">
        <f t="shared" si="1"/>
        <v>30</v>
      </c>
      <c r="C38" s="17">
        <v>1328</v>
      </c>
      <c r="D38" s="18" t="str">
        <f>IFERROR(VLOOKUP(C38,SRA!B:C,2,0),"")</f>
        <v>LIZETE ALFREDINA DA SILVA</v>
      </c>
      <c r="E38" s="12" t="str">
        <f>IFERROR(VLOOKUP(C38,SRA!B:T,8,0),"")</f>
        <v>CLT</v>
      </c>
      <c r="F38" s="12" t="s">
        <v>430</v>
      </c>
      <c r="G38" s="12" t="str">
        <f>IFERROR(VLOOKUP(C38,SRA!B:T,5,0),"")</f>
        <v>TEC. EM ADM. E FIN.</v>
      </c>
      <c r="H38" s="48">
        <f>IFERROR(VLOOKUP(C38,SRA!B:T,18,0),"")</f>
        <v>4059.77</v>
      </c>
      <c r="I38" s="48">
        <f>IFERROR(VLOOKUP(C38,SRA!B:T,19,0),"")</f>
        <v>0</v>
      </c>
      <c r="J38" s="49">
        <f>IFERROR(VLOOKUP(C38,FEVEREIRO!B:F,3,0),"0,00")</f>
        <v>4059.77</v>
      </c>
      <c r="K38" s="48">
        <f t="shared" si="0"/>
        <v>1795.1</v>
      </c>
      <c r="L38" s="49">
        <f>IFERROR(VLOOKUP(C38,FEVEREIRO!B:H,7,0),"0,00")</f>
        <v>2264.67</v>
      </c>
      <c r="M38" s="16" t="str">
        <f>IFERROR(VLOOKUP(C38,FÉRIAS!C:D,2,0),"")</f>
        <v/>
      </c>
      <c r="N38" s="13" t="str">
        <f>IFERROR(VLOOKUP(C38,AFASTADOS!B:C,2,0),"")</f>
        <v/>
      </c>
    </row>
    <row r="39" spans="2:15" s="13" customFormat="1">
      <c r="B39" s="12">
        <f t="shared" si="1"/>
        <v>31</v>
      </c>
      <c r="C39" s="17">
        <v>1330</v>
      </c>
      <c r="D39" s="18" t="str">
        <f>IFERROR(VLOOKUP(C39,SRA!B:C,2,0),"")</f>
        <v>IVANISE MARIA DA LUZ SANTOS</v>
      </c>
      <c r="E39" s="12" t="str">
        <f>IFERROR(VLOOKUP(C39,SRA!B:T,8,0),"")</f>
        <v>CLT</v>
      </c>
      <c r="F39" s="12" t="s">
        <v>430</v>
      </c>
      <c r="G39" s="12" t="str">
        <f>IFERROR(VLOOKUP(C39,SRA!B:T,5,0),"")</f>
        <v>OP. DE PROD. IND.</v>
      </c>
      <c r="H39" s="48">
        <f>IFERROR(VLOOKUP(C39,SRA!B:T,18,0),"")</f>
        <v>4076.86</v>
      </c>
      <c r="I39" s="48">
        <f>IFERROR(VLOOKUP(C39,SRA!B:T,19,0),"")</f>
        <v>0</v>
      </c>
      <c r="J39" s="49">
        <f>IFERROR(VLOOKUP(C39,FEVEREIRO!B:F,3,0),"0,00")</f>
        <v>3697.8</v>
      </c>
      <c r="K39" s="48">
        <f t="shared" si="0"/>
        <v>1927.96</v>
      </c>
      <c r="L39" s="49">
        <f>IFERROR(VLOOKUP(C39,FEVEREIRO!B:H,7,0),"0,00")</f>
        <v>1769.8400000000001</v>
      </c>
      <c r="M39" s="16" t="str">
        <f>IFERROR(VLOOKUP(C39,FÉRIAS!C:D,2,0),"")</f>
        <v/>
      </c>
      <c r="N39" s="13" t="str">
        <f>IFERROR(VLOOKUP(C39,AFASTADOS!B:C,2,0),"")</f>
        <v/>
      </c>
    </row>
    <row r="40" spans="2:15" s="13" customFormat="1">
      <c r="B40" s="12">
        <f t="shared" si="1"/>
        <v>32</v>
      </c>
      <c r="C40" s="17">
        <v>1333</v>
      </c>
      <c r="D40" s="18" t="str">
        <f>IFERROR(VLOOKUP(C40,SRA!B:C,2,0),"")</f>
        <v>JORGE CUNHA OLIVEIRA</v>
      </c>
      <c r="E40" s="12" t="str">
        <f>IFERROR(VLOOKUP(C40,SRA!B:T,8,0),"")</f>
        <v>CLT</v>
      </c>
      <c r="F40" s="12" t="s">
        <v>430</v>
      </c>
      <c r="G40" s="12" t="str">
        <f>IFERROR(VLOOKUP(C40,SRA!B:T,5,0),"")</f>
        <v>OP. DE PROD. IND.</v>
      </c>
      <c r="H40" s="48">
        <f>IFERROR(VLOOKUP(C40,SRA!B:T,18,0),"")</f>
        <v>4076.83</v>
      </c>
      <c r="I40" s="48">
        <f>IFERROR(VLOOKUP(C40,SRA!B:T,19,0),"")</f>
        <v>0</v>
      </c>
      <c r="J40" s="49">
        <f>IFERROR(VLOOKUP(C40,FEVEREIRO!B:F,3,0),"0,00")</f>
        <v>4076.83</v>
      </c>
      <c r="K40" s="48">
        <f t="shared" si="0"/>
        <v>1543.5699999999997</v>
      </c>
      <c r="L40" s="49">
        <f>IFERROR(VLOOKUP(C40,FEVEREIRO!B:H,7,0),"0,00")</f>
        <v>2533.2600000000002</v>
      </c>
      <c r="M40" s="16" t="str">
        <f>IFERROR(VLOOKUP(C40,FÉRIAS!C:D,2,0),"")</f>
        <v/>
      </c>
      <c r="N40" s="13" t="str">
        <f>IFERROR(VLOOKUP(C40,AFASTADOS!B:C,2,0),"")</f>
        <v/>
      </c>
    </row>
    <row r="41" spans="2:15" s="13" customFormat="1">
      <c r="B41" s="12">
        <f t="shared" si="1"/>
        <v>33</v>
      </c>
      <c r="C41" s="17">
        <v>1337</v>
      </c>
      <c r="D41" s="18" t="str">
        <f>IFERROR(VLOOKUP(C41,SRA!B:C,2,0),"")</f>
        <v>ROSILDA BARBOSA DOS SANTOS</v>
      </c>
      <c r="E41" s="12" t="str">
        <f>IFERROR(VLOOKUP(C41,SRA!B:T,8,0),"")</f>
        <v>CLT</v>
      </c>
      <c r="F41" s="12" t="s">
        <v>430</v>
      </c>
      <c r="G41" s="12" t="str">
        <f>IFERROR(VLOOKUP(C41,SRA!B:T,5,0),"")</f>
        <v>TEC. EM ADM. E FIN.</v>
      </c>
      <c r="H41" s="48">
        <f>IFERROR(VLOOKUP(C41,SRA!B:T,18,0),"")</f>
        <v>5434.38</v>
      </c>
      <c r="I41" s="48">
        <f>IFERROR(VLOOKUP(C41,SRA!B:T,19,0),"")</f>
        <v>0</v>
      </c>
      <c r="J41" s="49">
        <f>IFERROR(VLOOKUP(C41,FEVEREIRO!B:F,3,0),"0,00")</f>
        <v>5434.38</v>
      </c>
      <c r="K41" s="48">
        <f t="shared" si="0"/>
        <v>1764.0299999999997</v>
      </c>
      <c r="L41" s="49">
        <f>IFERROR(VLOOKUP(C41,FEVEREIRO!B:H,7,0),"0,00")</f>
        <v>3670.3500000000004</v>
      </c>
      <c r="M41" s="16" t="str">
        <f>IFERROR(VLOOKUP(C41,FÉRIAS!C:D,2,0),"")</f>
        <v/>
      </c>
      <c r="N41" s="13" t="str">
        <f>IFERROR(VLOOKUP(C41,AFASTADOS!B:C,2,0),"")</f>
        <v/>
      </c>
    </row>
    <row r="42" spans="2:15" s="13" customFormat="1">
      <c r="B42" s="12">
        <f t="shared" si="1"/>
        <v>34</v>
      </c>
      <c r="C42" s="17">
        <v>1363</v>
      </c>
      <c r="D42" s="18" t="str">
        <f>IFERROR(VLOOKUP(C42,SRA!B:C,2,0),"")</f>
        <v>JOSE CARLOS FERREIRA DE ARRUDA</v>
      </c>
      <c r="E42" s="12" t="str">
        <f>IFERROR(VLOOKUP(C42,SRA!B:T,8,0),"")</f>
        <v>CLT</v>
      </c>
      <c r="F42" s="12" t="s">
        <v>430</v>
      </c>
      <c r="G42" s="12" t="str">
        <f>IFERROR(VLOOKUP(C42,SRA!B:T,5,0),"")</f>
        <v>TEC. EM ADM. E FIN.</v>
      </c>
      <c r="H42" s="48">
        <f>IFERROR(VLOOKUP(C42,SRA!B:T,18,0),"")</f>
        <v>4475.91</v>
      </c>
      <c r="I42" s="48">
        <f>IFERROR(VLOOKUP(C42,SRA!B:T,19,0),"")</f>
        <v>904.62</v>
      </c>
      <c r="J42" s="49">
        <f>IFERROR(VLOOKUP(C42,FEVEREIRO!B:F,3,0),"0,00")</f>
        <v>5462.77</v>
      </c>
      <c r="K42" s="48">
        <f t="shared" si="0"/>
        <v>1988.3000000000002</v>
      </c>
      <c r="L42" s="49">
        <f>IFERROR(VLOOKUP(C42,FEVEREIRO!B:H,7,0),"0,00")</f>
        <v>3474.4700000000003</v>
      </c>
      <c r="M42" s="16" t="str">
        <f>IFERROR(VLOOKUP(C42,FÉRIAS!C:D,2,0),"")</f>
        <v/>
      </c>
      <c r="N42" s="13" t="str">
        <f>IFERROR(VLOOKUP(C42,AFASTADOS!B:C,2,0),"")</f>
        <v/>
      </c>
    </row>
    <row r="43" spans="2:15" s="13" customFormat="1">
      <c r="B43" s="12">
        <f t="shared" si="1"/>
        <v>35</v>
      </c>
      <c r="C43" s="17">
        <v>1369</v>
      </c>
      <c r="D43" s="18" t="str">
        <f>IFERROR(VLOOKUP(C43,SRA!B:C,2,0),"")</f>
        <v>ELIANE BATISTA DE CASTILHO</v>
      </c>
      <c r="E43" s="12" t="str">
        <f>IFERROR(VLOOKUP(C43,SRA!B:T,8,0),"")</f>
        <v>CLT</v>
      </c>
      <c r="F43" s="12" t="s">
        <v>430</v>
      </c>
      <c r="G43" s="12" t="str">
        <f>IFERROR(VLOOKUP(C43,SRA!B:T,5,0),"")</f>
        <v>TEC.EM QUALIDADE IND</v>
      </c>
      <c r="H43" s="48">
        <f>IFERROR(VLOOKUP(C43,SRA!B:T,18,0),"")</f>
        <v>2747.79</v>
      </c>
      <c r="I43" s="48">
        <f>IFERROR(VLOOKUP(C43,SRA!B:T,19,0),"")</f>
        <v>0</v>
      </c>
      <c r="J43" s="49">
        <f>IFERROR(VLOOKUP(C43,FEVEREIRO!B:F,3,0),"0,00")</f>
        <v>3214.17</v>
      </c>
      <c r="K43" s="48">
        <f t="shared" si="0"/>
        <v>1806.89</v>
      </c>
      <c r="L43" s="49">
        <f>IFERROR(VLOOKUP(C43,FEVEREIRO!B:H,7,0),"0,00")</f>
        <v>1407.28</v>
      </c>
      <c r="M43" s="16" t="str">
        <f>IFERROR(VLOOKUP(C43,FÉRIAS!C:D,2,0),"")</f>
        <v/>
      </c>
      <c r="N43" s="13" t="str">
        <f>IFERROR(VLOOKUP(C43,AFASTADOS!B:C,2,0),"")</f>
        <v/>
      </c>
    </row>
    <row r="44" spans="2:15" s="13" customFormat="1">
      <c r="B44" s="12">
        <f t="shared" si="1"/>
        <v>36</v>
      </c>
      <c r="C44" s="17">
        <v>1393</v>
      </c>
      <c r="D44" s="18" t="str">
        <f>IFERROR(VLOOKUP(C44,SRA!B:C,2,0),"")</f>
        <v>MANOEL CORREIA DOS SANTOS</v>
      </c>
      <c r="E44" s="12" t="str">
        <f>IFERROR(VLOOKUP(C44,SRA!B:T,8,0),"")</f>
        <v>CLT</v>
      </c>
      <c r="F44" s="12" t="s">
        <v>442</v>
      </c>
      <c r="G44" s="12" t="str">
        <f>IFERROR(VLOOKUP(C44,SRA!B:T,5,0),"")</f>
        <v>TEC UTI TRA EFLUENTE</v>
      </c>
      <c r="H44" s="48">
        <f>IFERROR(VLOOKUP(C44,SRA!B:T,18,0),"")</f>
        <v>4059.77</v>
      </c>
      <c r="I44" s="48">
        <f>IFERROR(VLOOKUP(C44,SRA!B:T,19,0),"")</f>
        <v>0</v>
      </c>
      <c r="J44" s="49">
        <f>IFERROR(VLOOKUP(C44,FEVEREIRO!B:F,3,0),"0,00")</f>
        <v>4308.62</v>
      </c>
      <c r="K44" s="48">
        <f t="shared" si="0"/>
        <v>1765.67</v>
      </c>
      <c r="L44" s="49">
        <f>IFERROR(VLOOKUP(C44,FEVEREIRO!B:H,7,0),"0,00")</f>
        <v>2542.9499999999998</v>
      </c>
      <c r="M44" s="16" t="str">
        <f>IFERROR(VLOOKUP(C44,FÉRIAS!C:D,2,0),"")</f>
        <v/>
      </c>
      <c r="N44" s="13" t="str">
        <f>IFERROR(VLOOKUP(C44,AFASTADOS!B:C,2,0),"")</f>
        <v/>
      </c>
    </row>
    <row r="45" spans="2:15" s="13" customFormat="1">
      <c r="B45" s="12">
        <f t="shared" si="1"/>
        <v>37</v>
      </c>
      <c r="C45" s="17">
        <v>1413</v>
      </c>
      <c r="D45" s="18" t="str">
        <f>IFERROR(VLOOKUP(C45,SRA!B:C,2,0),"")</f>
        <v>LEDUAR GUEDES DE LIMA</v>
      </c>
      <c r="E45" s="12" t="str">
        <f>IFERROR(VLOOKUP(C45,SRA!B:T,8,0),"")</f>
        <v>CLT</v>
      </c>
      <c r="F45" s="12" t="s">
        <v>442</v>
      </c>
      <c r="G45" s="12" t="str">
        <f>IFERROR(VLOOKUP(C45,SRA!B:T,5,0),"")</f>
        <v>FARMACEUTICO IND</v>
      </c>
      <c r="H45" s="48">
        <f>IFERROR(VLOOKUP(C45,SRA!B:T,18,0),"")</f>
        <v>27299.14</v>
      </c>
      <c r="I45" s="48">
        <f>IFERROR(VLOOKUP(C45,SRA!B:T,19,0),"")</f>
        <v>0</v>
      </c>
      <c r="J45" s="49">
        <f>IFERROR(VLOOKUP(C45,FEVEREIRO!B:F,3,0),"0,00")</f>
        <v>39735.4</v>
      </c>
      <c r="K45" s="48">
        <f t="shared" si="0"/>
        <v>26857.300000000003</v>
      </c>
      <c r="L45" s="49">
        <f>IFERROR(VLOOKUP(C45,FEVEREIRO!B:H,7,0),"0,00")</f>
        <v>12878.099999999999</v>
      </c>
      <c r="M45" s="16" t="str">
        <f>IFERROR(VLOOKUP(C45,FÉRIAS!C:D,2,0),"")</f>
        <v/>
      </c>
      <c r="N45" s="13" t="str">
        <f>IFERROR(VLOOKUP(C45,AFASTADOS!B:C,2,0),"")</f>
        <v/>
      </c>
    </row>
    <row r="46" spans="2:15" s="13" customFormat="1">
      <c r="B46" s="12">
        <f t="shared" si="1"/>
        <v>38</v>
      </c>
      <c r="C46" s="17">
        <v>1418</v>
      </c>
      <c r="D46" s="18" t="str">
        <f>IFERROR(VLOOKUP(C46,SRA!B:C,2,0),"")</f>
        <v>ELVIS GOMES PEREIRA</v>
      </c>
      <c r="E46" s="12" t="str">
        <f>IFERROR(VLOOKUP(C46,SRA!B:T,8,0),"")</f>
        <v>CLT</v>
      </c>
      <c r="F46" s="12" t="s">
        <v>430</v>
      </c>
      <c r="G46" s="12" t="str">
        <f>IFERROR(VLOOKUP(C46,SRA!B:T,5,0),"")</f>
        <v>TEC. COMERCIAL</v>
      </c>
      <c r="H46" s="48">
        <f>IFERROR(VLOOKUP(C46,SRA!B:T,18,0),"")</f>
        <v>4934.66</v>
      </c>
      <c r="I46" s="48">
        <f>IFERROR(VLOOKUP(C46,SRA!B:T,19,0),"")</f>
        <v>0</v>
      </c>
      <c r="J46" s="49">
        <f>IFERROR(VLOOKUP(C46,FEVEREIRO!B:F,3,0),"0,00")</f>
        <v>13363.05</v>
      </c>
      <c r="K46" s="48">
        <f t="shared" si="0"/>
        <v>10144.73</v>
      </c>
      <c r="L46" s="49">
        <f>IFERROR(VLOOKUP(C46,FEVEREIRO!B:H,7,0),"0,00")</f>
        <v>3218.32</v>
      </c>
      <c r="M46" s="16" t="str">
        <f>IFERROR(VLOOKUP(C46,FÉRIAS!C:D,2,0),"")</f>
        <v>ELVIS GOMES PEREIRA</v>
      </c>
      <c r="N46" s="13" t="str">
        <f>IFERROR(VLOOKUP(C46,AFASTADOS!B:C,2,0),"")</f>
        <v/>
      </c>
    </row>
    <row r="47" spans="2:15" s="13" customFormat="1">
      <c r="B47" s="12">
        <f t="shared" si="1"/>
        <v>39</v>
      </c>
      <c r="C47" s="17">
        <v>1427</v>
      </c>
      <c r="D47" s="18" t="str">
        <f>IFERROR(VLOOKUP(C47,SRA!B:C,2,0),"")</f>
        <v>ANA MARIA ELOI DA H  DA SILVA</v>
      </c>
      <c r="E47" s="12" t="str">
        <f>IFERROR(VLOOKUP(C47,SRA!B:T,8,0),"")</f>
        <v>CLT</v>
      </c>
      <c r="F47" s="12" t="s">
        <v>430</v>
      </c>
      <c r="G47" s="12" t="str">
        <f>IFERROR(VLOOKUP(C47,SRA!B:T,5,0),"")</f>
        <v>FARMACEUTICO IND</v>
      </c>
      <c r="H47" s="48">
        <f>IFERROR(VLOOKUP(C47,SRA!B:T,18,0),"")</f>
        <v>14556.44</v>
      </c>
      <c r="I47" s="48">
        <f>IFERROR(VLOOKUP(C47,SRA!B:T,19,0),"")</f>
        <v>0</v>
      </c>
      <c r="J47" s="49">
        <f>IFERROR(VLOOKUP(C47,FEVEREIRO!B:F,3,0),"0,00")</f>
        <v>15365.13</v>
      </c>
      <c r="K47" s="48">
        <f t="shared" si="0"/>
        <v>7372.8899999999994</v>
      </c>
      <c r="L47" s="49">
        <f>IFERROR(VLOOKUP(C47,FEVEREIRO!B:H,7,0),"0,00")</f>
        <v>7992.24</v>
      </c>
      <c r="M47" s="16" t="str">
        <f>IFERROR(VLOOKUP(C47,FÉRIAS!C:D,2,0),"")</f>
        <v>ANA MARIA ELOI DA H  DA SILVA</v>
      </c>
      <c r="N47" s="13" t="str">
        <f>IFERROR(VLOOKUP(C47,AFASTADOS!B:C,2,0),"")</f>
        <v/>
      </c>
    </row>
    <row r="48" spans="2:15" s="13" customFormat="1">
      <c r="B48" s="12">
        <f t="shared" si="1"/>
        <v>40</v>
      </c>
      <c r="C48" s="17">
        <v>1429</v>
      </c>
      <c r="D48" s="18" t="str">
        <f>IFERROR(VLOOKUP(C48,SRA!B:C,2,0),"")</f>
        <v>JOSE HENRIQUE DA PAZ</v>
      </c>
      <c r="E48" s="12" t="str">
        <f>IFERROR(VLOOKUP(C48,SRA!B:T,8,0),"")</f>
        <v>CLT</v>
      </c>
      <c r="F48" s="12" t="s">
        <v>430</v>
      </c>
      <c r="G48" s="12" t="str">
        <f>IFERROR(VLOOKUP(C48,SRA!B:T,5,0),"")</f>
        <v>OP. PROD. IND. (D)</v>
      </c>
      <c r="H48" s="48">
        <f>IFERROR(VLOOKUP(C48,SRA!B:T,18,0),"")</f>
        <v>5309.66</v>
      </c>
      <c r="I48" s="48">
        <f>IFERROR(VLOOKUP(C48,SRA!B:T,19,0),"")</f>
        <v>0</v>
      </c>
      <c r="J48" s="49">
        <f>IFERROR(VLOOKUP(C48,FEVEREIRO!B:F,3,0),"0,00")</f>
        <v>5309.66</v>
      </c>
      <c r="K48" s="48">
        <f t="shared" si="0"/>
        <v>1052.1099999999997</v>
      </c>
      <c r="L48" s="49">
        <f>IFERROR(VLOOKUP(C48,FEVEREIRO!B:H,7,0),"0,00")</f>
        <v>4257.55</v>
      </c>
      <c r="M48" s="16" t="str">
        <f>IFERROR(VLOOKUP(C48,FÉRIAS!C:D,2,0),"")</f>
        <v/>
      </c>
      <c r="N48" s="13" t="str">
        <f>IFERROR(VLOOKUP(C48,AFASTADOS!B:C,2,0),"")</f>
        <v/>
      </c>
    </row>
    <row r="49" spans="2:16" s="13" customFormat="1">
      <c r="B49" s="12">
        <f t="shared" si="1"/>
        <v>41</v>
      </c>
      <c r="C49" s="17">
        <v>1454</v>
      </c>
      <c r="D49" s="18" t="str">
        <f>IFERROR(VLOOKUP(C49,SRA!B:C,2,0),"")</f>
        <v>MAURICIO LOPES DA SILVA</v>
      </c>
      <c r="E49" s="12" t="str">
        <f>IFERROR(VLOOKUP(C49,SRA!B:T,8,0),"")</f>
        <v>CLT</v>
      </c>
      <c r="F49" s="12" t="s">
        <v>430</v>
      </c>
      <c r="G49" s="12" t="str">
        <f>IFERROR(VLOOKUP(C49,SRA!B:T,5,0),"")</f>
        <v>OP. PROD. IND. (D)</v>
      </c>
      <c r="H49" s="48">
        <f>IFERROR(VLOOKUP(C49,SRA!B:T,18,0),"")</f>
        <v>5255.99</v>
      </c>
      <c r="I49" s="48">
        <f>IFERROR(VLOOKUP(C49,SRA!B:T,19,0),"")</f>
        <v>0</v>
      </c>
      <c r="J49" s="49">
        <f>IFERROR(VLOOKUP(C49,FEVEREIRO!B:F,3,0),"0,00")</f>
        <v>5255.99</v>
      </c>
      <c r="K49" s="48">
        <f t="shared" si="0"/>
        <v>2791.6</v>
      </c>
      <c r="L49" s="49">
        <f>IFERROR(VLOOKUP(C49,FEVEREIRO!B:H,7,0),"0,00")</f>
        <v>2464.39</v>
      </c>
      <c r="M49" s="16" t="str">
        <f>IFERROR(VLOOKUP(C49,FÉRIAS!C:D,2,0),"")</f>
        <v/>
      </c>
      <c r="N49" s="13" t="str">
        <f>IFERROR(VLOOKUP(C49,AFASTADOS!B:C,2,0),"")</f>
        <v/>
      </c>
    </row>
    <row r="50" spans="2:16" s="13" customFormat="1">
      <c r="B50" s="12">
        <f t="shared" si="1"/>
        <v>42</v>
      </c>
      <c r="C50" s="17">
        <v>1475</v>
      </c>
      <c r="D50" s="18" t="str">
        <f>IFERROR(VLOOKUP(C50,SRA!B:C,2,0),"")</f>
        <v>MARTA ARAUJO DA F  SANTANA</v>
      </c>
      <c r="E50" s="12" t="str">
        <f>IFERROR(VLOOKUP(C50,SRA!B:T,8,0),"")</f>
        <v>CLT</v>
      </c>
      <c r="F50" s="12" t="s">
        <v>430</v>
      </c>
      <c r="G50" s="12" t="str">
        <f>IFERROR(VLOOKUP(C50,SRA!B:T,5,0),"")</f>
        <v>TEC. CONTABIL</v>
      </c>
      <c r="H50" s="48">
        <f>IFERROR(VLOOKUP(C50,SRA!B:T,18,0),"")</f>
        <v>4475.95</v>
      </c>
      <c r="I50" s="48">
        <f>IFERROR(VLOOKUP(C50,SRA!B:T,19,0),"")</f>
        <v>0</v>
      </c>
      <c r="J50" s="49">
        <f>IFERROR(VLOOKUP(C50,FEVEREIRO!B:F,3,0),"0,00")</f>
        <v>4724.6099999999997</v>
      </c>
      <c r="K50" s="48">
        <f t="shared" si="0"/>
        <v>1713.9099999999999</v>
      </c>
      <c r="L50" s="49">
        <f>IFERROR(VLOOKUP(C50,FEVEREIRO!B:H,7,0),"0,00")</f>
        <v>3010.7</v>
      </c>
      <c r="M50" s="16" t="str">
        <f>IFERROR(VLOOKUP(C50,FÉRIAS!C:D,2,0),"")</f>
        <v>MARTA ARAUJO DA F  SANTANA</v>
      </c>
      <c r="N50" s="13" t="str">
        <f>IFERROR(VLOOKUP(C50,AFASTADOS!B:C,2,0),"")</f>
        <v/>
      </c>
    </row>
    <row r="51" spans="2:16" s="13" customFormat="1">
      <c r="B51" s="12">
        <f t="shared" si="1"/>
        <v>43</v>
      </c>
      <c r="C51" s="17">
        <v>1483</v>
      </c>
      <c r="D51" s="18" t="str">
        <f>IFERROR(VLOOKUP(C51,SRA!B:C,2,0),"")</f>
        <v>REGINA LEANDRO SANTOS DE LIMA</v>
      </c>
      <c r="E51" s="12" t="str">
        <f>IFERROR(VLOOKUP(C51,SRA!B:T,8,0),"")</f>
        <v>CLT</v>
      </c>
      <c r="F51" s="12" t="s">
        <v>430</v>
      </c>
      <c r="G51" s="12" t="str">
        <f>IFERROR(VLOOKUP(C51,SRA!B:T,5,0),"")</f>
        <v>OP. DE PROD. IND.</v>
      </c>
      <c r="H51" s="48">
        <f>IFERROR(VLOOKUP(C51,SRA!B:T,18,0),"")</f>
        <v>2270.11</v>
      </c>
      <c r="I51" s="48">
        <f>IFERROR(VLOOKUP(C51,SRA!B:T,19,0),"")</f>
        <v>0</v>
      </c>
      <c r="J51" s="49">
        <f>IFERROR(VLOOKUP(C51,FEVEREIRO!B:F,3,0),"0,00")</f>
        <v>2270.11</v>
      </c>
      <c r="K51" s="48">
        <f t="shared" si="0"/>
        <v>1515.0900000000001</v>
      </c>
      <c r="L51" s="49">
        <f>IFERROR(VLOOKUP(C51,FEVEREIRO!B:H,7,0),"0,00")</f>
        <v>755.02</v>
      </c>
      <c r="M51" s="16" t="str">
        <f>IFERROR(VLOOKUP(C51,FÉRIAS!C:D,2,0),"")</f>
        <v/>
      </c>
      <c r="N51" s="13" t="str">
        <f>IFERROR(VLOOKUP(C51,AFASTADOS!B:C,2,0),"")</f>
        <v/>
      </c>
    </row>
    <row r="52" spans="2:16" s="13" customFormat="1">
      <c r="B52" s="12">
        <f t="shared" si="1"/>
        <v>44</v>
      </c>
      <c r="C52" s="17">
        <v>1522</v>
      </c>
      <c r="D52" s="18" t="str">
        <f>IFERROR(VLOOKUP(C52,SRA!B:C,2,0),"")</f>
        <v>TEREZINHA P  DA SILVA CORREIA</v>
      </c>
      <c r="E52" s="12" t="str">
        <f>IFERROR(VLOOKUP(C52,SRA!B:T,8,0),"")</f>
        <v>CLT</v>
      </c>
      <c r="F52" s="12" t="s">
        <v>430</v>
      </c>
      <c r="G52" s="12" t="str">
        <f>IFERROR(VLOOKUP(C52,SRA!B:T,5,0),"")</f>
        <v>OP. DE PROD. IND.</v>
      </c>
      <c r="H52" s="48">
        <f>IFERROR(VLOOKUP(C52,SRA!B:T,18,0),"")</f>
        <v>1961.02</v>
      </c>
      <c r="I52" s="48">
        <f>IFERROR(VLOOKUP(C52,SRA!B:T,19,0),"")</f>
        <v>0</v>
      </c>
      <c r="J52" s="49">
        <f>IFERROR(VLOOKUP(C52,FEVEREIRO!B:F,3,0),"0,00")</f>
        <v>1961.02</v>
      </c>
      <c r="K52" s="48">
        <f t="shared" si="0"/>
        <v>396.26</v>
      </c>
      <c r="L52" s="49">
        <f>IFERROR(VLOOKUP(C52,FEVEREIRO!B:H,7,0),"0,00")</f>
        <v>1564.76</v>
      </c>
      <c r="M52" s="16" t="str">
        <f>IFERROR(VLOOKUP(C52,FÉRIAS!C:D,2,0),"")</f>
        <v/>
      </c>
      <c r="N52" s="13" t="str">
        <f>IFERROR(VLOOKUP(C52,AFASTADOS!B:C,2,0),"")</f>
        <v/>
      </c>
    </row>
    <row r="53" spans="2:16" s="13" customFormat="1">
      <c r="B53" s="12">
        <f t="shared" si="1"/>
        <v>45</v>
      </c>
      <c r="C53" s="17">
        <v>1536</v>
      </c>
      <c r="D53" s="18" t="str">
        <f>IFERROR(VLOOKUP(C53,SRA!B:C,2,0),"")</f>
        <v>MARIA ADRIAO DA SILVA</v>
      </c>
      <c r="E53" s="12" t="str">
        <f>IFERROR(VLOOKUP(C53,SRA!B:T,8,0),"")</f>
        <v>CLT</v>
      </c>
      <c r="F53" s="12" t="s">
        <v>430</v>
      </c>
      <c r="G53" s="12" t="str">
        <f>IFERROR(VLOOKUP(C53,SRA!B:T,5,0),"")</f>
        <v>TEC. EM ADM. E FIN.</v>
      </c>
      <c r="H53" s="48">
        <f>IFERROR(VLOOKUP(C53,SRA!B:T,18,0),"")</f>
        <v>3682.31</v>
      </c>
      <c r="I53" s="48">
        <f>IFERROR(VLOOKUP(C53,SRA!B:T,19,0),"")</f>
        <v>0</v>
      </c>
      <c r="J53" s="49">
        <f>IFERROR(VLOOKUP(C53,FEVEREIRO!B:F,3,0),"0,00")</f>
        <v>3682.31</v>
      </c>
      <c r="K53" s="48">
        <f t="shared" si="0"/>
        <v>1384.62</v>
      </c>
      <c r="L53" s="49">
        <f>IFERROR(VLOOKUP(C53,FEVEREIRO!B:H,7,0),"0,00")</f>
        <v>2297.69</v>
      </c>
      <c r="M53" s="16" t="str">
        <f>IFERROR(VLOOKUP(C53,FÉRIAS!C:D,2,0),"")</f>
        <v/>
      </c>
      <c r="N53" s="13" t="str">
        <f>IFERROR(VLOOKUP(C53,AFASTADOS!B:C,2,0),"")</f>
        <v/>
      </c>
    </row>
    <row r="54" spans="2:16" s="13" customFormat="1">
      <c r="B54" s="12">
        <f t="shared" si="1"/>
        <v>46</v>
      </c>
      <c r="C54" s="17">
        <v>1545</v>
      </c>
      <c r="D54" s="18" t="str">
        <f>IFERROR(VLOOKUP(C54,SRA!B:C,2,0),"")</f>
        <v>HERON VILAR DE ANDRADE</v>
      </c>
      <c r="E54" s="12" t="str">
        <f>IFERROR(VLOOKUP(C54,SRA!B:T,8,0),"")</f>
        <v>CLT</v>
      </c>
      <c r="F54" s="12" t="s">
        <v>430</v>
      </c>
      <c r="G54" s="12" t="str">
        <f>IFERROR(VLOOKUP(C54,SRA!B:T,5,0),"")</f>
        <v>ASS. DE SERVICOS</v>
      </c>
      <c r="H54" s="48">
        <f>IFERROR(VLOOKUP(C54,SRA!B:T,18,0),"")</f>
        <v>4401.3</v>
      </c>
      <c r="I54" s="48">
        <f>IFERROR(VLOOKUP(C54,SRA!B:T,19,0),"")</f>
        <v>0</v>
      </c>
      <c r="J54" s="49">
        <f>IFERROR(VLOOKUP(C54,FEVEREIRO!B:F,3,0),"0,00")</f>
        <v>4563.83</v>
      </c>
      <c r="K54" s="48">
        <f t="shared" si="0"/>
        <v>4563.83</v>
      </c>
      <c r="L54" s="49">
        <f>IFERROR(VLOOKUP(C54,FEVEREIRO!B:H,7,0),"0,00")</f>
        <v>0</v>
      </c>
      <c r="M54" s="16" t="str">
        <f>IFERROR(VLOOKUP(C54,FÉRIAS!C:D,2,0),"")</f>
        <v/>
      </c>
      <c r="N54" s="13" t="str">
        <f>IFERROR(VLOOKUP(C54,AFASTADOS!B:C,2,0),"")</f>
        <v/>
      </c>
    </row>
    <row r="55" spans="2:16" s="13" customFormat="1">
      <c r="B55" s="12">
        <f t="shared" si="1"/>
        <v>47</v>
      </c>
      <c r="C55" s="17">
        <v>1549</v>
      </c>
      <c r="D55" s="18" t="str">
        <f>IFERROR(VLOOKUP(C55,SRA!B:C,2,0),"")</f>
        <v>JOSE JOAQUIM DA SILVA FILHO</v>
      </c>
      <c r="E55" s="12" t="str">
        <f>IFERROR(VLOOKUP(C55,SRA!B:T,8,0),"")</f>
        <v>CLT</v>
      </c>
      <c r="F55" s="12" t="s">
        <v>430</v>
      </c>
      <c r="G55" s="12" t="str">
        <f>IFERROR(VLOOKUP(C55,SRA!B:T,5,0),"")</f>
        <v>TEC. EM ADM. E FIN.</v>
      </c>
      <c r="H55" s="48">
        <f>IFERROR(VLOOKUP(C55,SRA!B:T,18,0),"")</f>
        <v>4262.76</v>
      </c>
      <c r="I55" s="48">
        <f>IFERROR(VLOOKUP(C55,SRA!B:T,19,0),"")</f>
        <v>0</v>
      </c>
      <c r="J55" s="49">
        <f>IFERROR(VLOOKUP(C55,FEVEREIRO!B:F,3,0),"0,00")</f>
        <v>4262.76</v>
      </c>
      <c r="K55" s="48">
        <f t="shared" si="0"/>
        <v>673.97000000000025</v>
      </c>
      <c r="L55" s="49">
        <f>IFERROR(VLOOKUP(C55,FEVEREIRO!B:H,7,0),"0,00")</f>
        <v>3588.79</v>
      </c>
      <c r="M55" s="16" t="str">
        <f>IFERROR(VLOOKUP(C55,FÉRIAS!C:D,2,0),"")</f>
        <v/>
      </c>
      <c r="N55" s="13" t="str">
        <f>IFERROR(VLOOKUP(C55,AFASTADOS!B:C,2,0),"")</f>
        <v/>
      </c>
    </row>
    <row r="56" spans="2:16" s="13" customFormat="1">
      <c r="B56" s="12">
        <f t="shared" si="1"/>
        <v>48</v>
      </c>
      <c r="C56" s="17">
        <v>1553</v>
      </c>
      <c r="D56" s="18" t="str">
        <f>IFERROR(VLOOKUP(C56,SRA!B:C,2,0),"")</f>
        <v>MARIA DO CARMO A DOS SANTOS</v>
      </c>
      <c r="E56" s="12" t="str">
        <f>IFERROR(VLOOKUP(C56,SRA!B:T,8,0),"")</f>
        <v>CLT</v>
      </c>
      <c r="F56" s="12" t="s">
        <v>430</v>
      </c>
      <c r="G56" s="12" t="str">
        <f>IFERROR(VLOOKUP(C56,SRA!B:T,5,0),"")</f>
        <v>OP. DE PROD. IND.</v>
      </c>
      <c r="H56" s="48">
        <f>IFERROR(VLOOKUP(C56,SRA!B:T,18,0),"")</f>
        <v>4076.83</v>
      </c>
      <c r="I56" s="48">
        <f>IFERROR(VLOOKUP(C56,SRA!B:T,19,0),"")</f>
        <v>0</v>
      </c>
      <c r="J56" s="49">
        <f>IFERROR(VLOOKUP(C56,FEVEREIRO!B:F,3,0),"0,00")</f>
        <v>4076.83</v>
      </c>
      <c r="K56" s="48">
        <f t="shared" si="0"/>
        <v>615.49000000000024</v>
      </c>
      <c r="L56" s="49">
        <f>IFERROR(VLOOKUP(C56,FEVEREIRO!B:H,7,0),"0,00")</f>
        <v>3461.3399999999997</v>
      </c>
      <c r="M56" s="16"/>
    </row>
    <row r="57" spans="2:16" s="23" customFormat="1">
      <c r="B57" s="12">
        <f t="shared" si="1"/>
        <v>49</v>
      </c>
      <c r="C57" s="17">
        <v>1554</v>
      </c>
      <c r="D57" s="18" t="str">
        <f>IFERROR(VLOOKUP(C57,SRA!B:C,2,0),"")</f>
        <v>SONEIDE P DO NASCIMENTO CORREA</v>
      </c>
      <c r="E57" s="12" t="str">
        <f>IFERROR(VLOOKUP(C57,SRA!B:T,8,0),"")</f>
        <v>CLT</v>
      </c>
      <c r="F57" s="12" t="s">
        <v>430</v>
      </c>
      <c r="G57" s="12" t="str">
        <f>IFERROR(VLOOKUP(C57,SRA!B:T,5,0),"")</f>
        <v>TEC. EM ADM. E FIN.</v>
      </c>
      <c r="H57" s="48">
        <f>IFERROR(VLOOKUP(C57,SRA!B:T,18,0),"")</f>
        <v>6298.04</v>
      </c>
      <c r="I57" s="48">
        <f>IFERROR(VLOOKUP(C57,SRA!B:T,19,0),"")</f>
        <v>0</v>
      </c>
      <c r="J57" s="49">
        <f>IFERROR(VLOOKUP(C57,FEVEREIRO!B:F,3,0),"0,00")</f>
        <v>6298.04</v>
      </c>
      <c r="K57" s="48">
        <f t="shared" si="0"/>
        <v>3384.53</v>
      </c>
      <c r="L57" s="49">
        <f>IFERROR(VLOOKUP(C57,FEVEREIRO!B:H,7,0),"0,00")</f>
        <v>2913.5099999999998</v>
      </c>
      <c r="M57" s="16" t="str">
        <f>IFERROR(VLOOKUP(C57,FÉRIAS!C:D,2,0),"")</f>
        <v/>
      </c>
      <c r="N57" s="13" t="str">
        <f>IFERROR(VLOOKUP(C57,AFASTADOS!B:C,2,0),"")</f>
        <v/>
      </c>
      <c r="O57" s="13"/>
      <c r="P57" s="13"/>
    </row>
    <row r="58" spans="2:16" s="23" customFormat="1">
      <c r="B58" s="12">
        <f t="shared" si="1"/>
        <v>50</v>
      </c>
      <c r="C58" s="17">
        <v>1561</v>
      </c>
      <c r="D58" s="18" t="str">
        <f>IFERROR(VLOOKUP(C58,SRA!B:C,2,0),"")</f>
        <v>ANDRE LUIZ MACIEL FERREIRA</v>
      </c>
      <c r="E58" s="12" t="str">
        <f>IFERROR(VLOOKUP(C58,SRA!B:T,8,0),"")</f>
        <v>CLT</v>
      </c>
      <c r="F58" s="12" t="s">
        <v>430</v>
      </c>
      <c r="G58" s="12" t="str">
        <f>IFERROR(VLOOKUP(C58,SRA!B:T,5,0),"")</f>
        <v>OP. DE PROD. IND.</v>
      </c>
      <c r="H58" s="48">
        <f>IFERROR(VLOOKUP(C58,SRA!B:T,18,0),"")</f>
        <v>1961.02</v>
      </c>
      <c r="I58" s="48">
        <f>IFERROR(VLOOKUP(C58,SRA!B:T,19,0),"")</f>
        <v>0</v>
      </c>
      <c r="J58" s="49">
        <f>IFERROR(VLOOKUP(C58,FEVEREIRO!B:F,3,0),"0,00")</f>
        <v>1961.02</v>
      </c>
      <c r="K58" s="48">
        <f t="shared" si="0"/>
        <v>729.48</v>
      </c>
      <c r="L58" s="49">
        <f>IFERROR(VLOOKUP(C58,FEVEREIRO!B:H,7,0),"0,00")</f>
        <v>1231.54</v>
      </c>
      <c r="M58" s="16" t="str">
        <f>IFERROR(VLOOKUP(C58,FÉRIAS!C:D,2,0),"")</f>
        <v/>
      </c>
      <c r="N58" s="13" t="str">
        <f>IFERROR(VLOOKUP(C58,AFASTADOS!B:C,2,0),"")</f>
        <v/>
      </c>
      <c r="O58" s="13"/>
    </row>
    <row r="59" spans="2:16" s="23" customFormat="1">
      <c r="B59" s="12">
        <f t="shared" si="1"/>
        <v>51</v>
      </c>
      <c r="C59" s="17">
        <v>1588</v>
      </c>
      <c r="D59" s="18" t="str">
        <f>IFERROR(VLOOKUP(C59,SRA!B:C,2,0),"")</f>
        <v>MARIA ANDREA DOS SANTOS</v>
      </c>
      <c r="E59" s="12" t="str">
        <f>IFERROR(VLOOKUP(C59,SRA!B:T,8,0),"")</f>
        <v>CLT</v>
      </c>
      <c r="F59" s="12" t="s">
        <v>442</v>
      </c>
      <c r="G59" s="12" t="str">
        <f>IFERROR(VLOOKUP(C59,SRA!B:T,5,0),"")</f>
        <v>OP. DE PROD. IND.</v>
      </c>
      <c r="H59" s="48">
        <f>IFERROR(VLOOKUP(C59,SRA!B:T,18,0),"")</f>
        <v>2059.06</v>
      </c>
      <c r="I59" s="48">
        <f>IFERROR(VLOOKUP(C59,SRA!B:T,19,0),"")</f>
        <v>0</v>
      </c>
      <c r="J59" s="49">
        <f>IFERROR(VLOOKUP(C59,FEVEREIRO!B:F,3,0),"0,00")</f>
        <v>2059.06</v>
      </c>
      <c r="K59" s="48">
        <f t="shared" si="0"/>
        <v>1569.5</v>
      </c>
      <c r="L59" s="49">
        <f>IFERROR(VLOOKUP(C59,FEVEREIRO!B:H,7,0),"0,00")</f>
        <v>489.55999999999995</v>
      </c>
      <c r="M59" s="16" t="str">
        <f>IFERROR(VLOOKUP(C59,FÉRIAS!C:D,2,0),"")</f>
        <v/>
      </c>
      <c r="N59" s="13" t="str">
        <f>IFERROR(VLOOKUP(C59,AFASTADOS!B:C,2,0),"")</f>
        <v/>
      </c>
      <c r="O59" s="13"/>
      <c r="P59" s="13"/>
    </row>
    <row r="60" spans="2:16" s="23" customFormat="1">
      <c r="B60" s="12">
        <f t="shared" si="1"/>
        <v>52</v>
      </c>
      <c r="C60" s="17">
        <v>1589</v>
      </c>
      <c r="D60" s="18" t="str">
        <f>IFERROR(VLOOKUP(C60,SRA!B:C,2,0),"")</f>
        <v>SEVERINA DE SANTANA NEVES</v>
      </c>
      <c r="E60" s="12" t="str">
        <f>IFERROR(VLOOKUP(C60,SRA!B:T,8,0),"")</f>
        <v>CLT</v>
      </c>
      <c r="F60" s="12" t="s">
        <v>430</v>
      </c>
      <c r="G60" s="12" t="str">
        <f>IFERROR(VLOOKUP(C60,SRA!B:T,5,0),"")</f>
        <v>OP. DE PROD. IND.</v>
      </c>
      <c r="H60" s="48">
        <f>IFERROR(VLOOKUP(C60,SRA!B:T,18,0),"")</f>
        <v>1961.02</v>
      </c>
      <c r="I60" s="48">
        <f>IFERROR(VLOOKUP(C60,SRA!B:T,19,0),"")</f>
        <v>0</v>
      </c>
      <c r="J60" s="49">
        <f>IFERROR(VLOOKUP(C60,FEVEREIRO!B:F,3,0),"0,00")</f>
        <v>1961.02</v>
      </c>
      <c r="K60" s="48">
        <f t="shared" si="0"/>
        <v>665.36999999999989</v>
      </c>
      <c r="L60" s="49">
        <f>IFERROR(VLOOKUP(C60,FEVEREIRO!B:H,7,0),"0,00")</f>
        <v>1295.6500000000001</v>
      </c>
      <c r="M60" s="16"/>
      <c r="N60" s="13"/>
      <c r="O60" s="13"/>
    </row>
    <row r="61" spans="2:16" s="23" customFormat="1">
      <c r="B61" s="12">
        <f t="shared" si="1"/>
        <v>53</v>
      </c>
      <c r="C61" s="17">
        <v>1596</v>
      </c>
      <c r="D61" s="18" t="str">
        <f>IFERROR(VLOOKUP(C61,SRA!B:C,2,0),"")</f>
        <v>IVANE FRANCISCO DE AZEVEDO</v>
      </c>
      <c r="E61" s="12" t="str">
        <f>IFERROR(VLOOKUP(C61,SRA!B:T,8,0),"")</f>
        <v>CLT</v>
      </c>
      <c r="F61" s="12" t="s">
        <v>430</v>
      </c>
      <c r="G61" s="12" t="str">
        <f>IFERROR(VLOOKUP(C61,SRA!B:T,5,0),"")</f>
        <v>TELEFONISTA</v>
      </c>
      <c r="H61" s="48">
        <f>IFERROR(VLOOKUP(C61,SRA!B:T,18,0),"")</f>
        <v>2759.34</v>
      </c>
      <c r="I61" s="48">
        <f>IFERROR(VLOOKUP(C61,SRA!B:T,19,0),"")</f>
        <v>0</v>
      </c>
      <c r="J61" s="49">
        <f>IFERROR(VLOOKUP(C61,FEVEREIRO!B:F,3,0),"0,00")</f>
        <v>2759.34</v>
      </c>
      <c r="K61" s="48">
        <f t="shared" si="0"/>
        <v>1859.5100000000002</v>
      </c>
      <c r="L61" s="49">
        <f>IFERROR(VLOOKUP(C61,FEVEREIRO!B:H,7,0),"0,00")</f>
        <v>899.82999999999993</v>
      </c>
      <c r="M61" s="16"/>
      <c r="N61" s="13"/>
      <c r="O61" s="13"/>
    </row>
    <row r="62" spans="2:16" s="23" customFormat="1">
      <c r="B62" s="12">
        <f t="shared" si="1"/>
        <v>54</v>
      </c>
      <c r="C62" s="17">
        <v>1597</v>
      </c>
      <c r="D62" s="18" t="str">
        <f>IFERROR(VLOOKUP(C62,SRA!B:C,2,0),"")</f>
        <v>DILMA NEUZA DAS MERCES</v>
      </c>
      <c r="E62" s="12" t="str">
        <f>IFERROR(VLOOKUP(C62,SRA!B:T,8,0),"")</f>
        <v>CLT</v>
      </c>
      <c r="F62" s="12" t="s">
        <v>430</v>
      </c>
      <c r="G62" s="12" t="str">
        <f>IFERROR(VLOOKUP(C62,SRA!B:T,5,0),"")</f>
        <v>TEC. EM ADM. E FIN.</v>
      </c>
      <c r="H62" s="48">
        <f>IFERROR(VLOOKUP(C62,SRA!B:T,18,0),"")</f>
        <v>4059.77</v>
      </c>
      <c r="I62" s="48">
        <f>IFERROR(VLOOKUP(C62,SRA!B:T,19,0),"")</f>
        <v>0</v>
      </c>
      <c r="J62" s="49">
        <f>IFERROR(VLOOKUP(C62,FEVEREIRO!B:F,3,0),"0,00")</f>
        <v>5518.84</v>
      </c>
      <c r="K62" s="48">
        <f t="shared" si="0"/>
        <v>5518.84</v>
      </c>
      <c r="L62" s="49">
        <f>IFERROR(VLOOKUP(C62,FEVEREIRO!B:H,7,0),"0,00")</f>
        <v>0</v>
      </c>
      <c r="M62" s="16"/>
      <c r="N62" s="13"/>
      <c r="O62" s="13"/>
    </row>
    <row r="63" spans="2:16" s="23" customFormat="1">
      <c r="B63" s="12">
        <f t="shared" si="1"/>
        <v>55</v>
      </c>
      <c r="C63" s="17">
        <v>1631</v>
      </c>
      <c r="D63" s="18" t="str">
        <f>IFERROR(VLOOKUP(C63,SRA!B:C,2,0),"")</f>
        <v>GERSON MARTINS DA SILVA</v>
      </c>
      <c r="E63" s="12" t="str">
        <f>IFERROR(VLOOKUP(C63,SRA!B:T,8,0),"")</f>
        <v>CLT</v>
      </c>
      <c r="F63" s="12" t="s">
        <v>430</v>
      </c>
      <c r="G63" s="12" t="str">
        <f>IFERROR(VLOOKUP(C63,SRA!B:T,5,0),"")</f>
        <v>ASS. DE SERVICOS</v>
      </c>
      <c r="H63" s="48">
        <f>IFERROR(VLOOKUP(C63,SRA!B:T,18,0),"")</f>
        <v>2502.81</v>
      </c>
      <c r="I63" s="48">
        <f>IFERROR(VLOOKUP(C63,SRA!B:T,19,0),"")</f>
        <v>0</v>
      </c>
      <c r="J63" s="49">
        <f>IFERROR(VLOOKUP(C63,FEVEREIRO!B:F,3,0),"0,00")</f>
        <v>2502.81</v>
      </c>
      <c r="K63" s="48">
        <f t="shared" si="0"/>
        <v>1539.5</v>
      </c>
      <c r="L63" s="49">
        <f>IFERROR(VLOOKUP(C63,FEVEREIRO!B:H,7,0),"0,00")</f>
        <v>963.31000000000006</v>
      </c>
      <c r="M63" s="16"/>
      <c r="N63" s="13"/>
      <c r="O63" s="13"/>
    </row>
    <row r="64" spans="2:16" s="23" customFormat="1">
      <c r="B64" s="12">
        <f t="shared" si="1"/>
        <v>56</v>
      </c>
      <c r="C64" s="17">
        <v>1650</v>
      </c>
      <c r="D64" s="18" t="str">
        <f>IFERROR(VLOOKUP(C64,SRA!B:C,2,0),"")</f>
        <v>JANETE MARIA DA SILVA</v>
      </c>
      <c r="E64" s="12" t="str">
        <f>IFERROR(VLOOKUP(C64,SRA!B:T,8,0),"")</f>
        <v>CLT</v>
      </c>
      <c r="F64" s="12" t="s">
        <v>430</v>
      </c>
      <c r="G64" s="12" t="str">
        <f>IFERROR(VLOOKUP(C64,SRA!B:T,5,0),"")</f>
        <v>OP. DE PROD. IND.</v>
      </c>
      <c r="H64" s="48">
        <f>IFERROR(VLOOKUP(C64,SRA!B:T,18,0),"")</f>
        <v>2270.11</v>
      </c>
      <c r="I64" s="48">
        <f>IFERROR(VLOOKUP(C64,SRA!B:T,19,0),"")</f>
        <v>0</v>
      </c>
      <c r="J64" s="49">
        <f>IFERROR(VLOOKUP(C64,FEVEREIRO!B:F,3,0),"0,00")</f>
        <v>2270.11</v>
      </c>
      <c r="K64" s="48">
        <f t="shared" si="0"/>
        <v>1675.0800000000002</v>
      </c>
      <c r="L64" s="49">
        <f>IFERROR(VLOOKUP(C64,FEVEREIRO!B:H,7,0),"0,00")</f>
        <v>595.03</v>
      </c>
      <c r="M64" s="16"/>
      <c r="N64" s="13"/>
      <c r="O64" s="13"/>
    </row>
    <row r="65" spans="2:16" s="23" customFormat="1">
      <c r="B65" s="12">
        <f t="shared" si="1"/>
        <v>57</v>
      </c>
      <c r="C65" s="17">
        <v>1652</v>
      </c>
      <c r="D65" s="18" t="str">
        <f>IFERROR(VLOOKUP(C65,SRA!B:C,2,0),"")</f>
        <v>ROMILDO NUNES DIAS</v>
      </c>
      <c r="E65" s="12" t="str">
        <f>IFERROR(VLOOKUP(C65,SRA!B:T,8,0),"")</f>
        <v>CLT</v>
      </c>
      <c r="F65" s="12" t="s">
        <v>430</v>
      </c>
      <c r="G65" s="12" t="str">
        <f>IFERROR(VLOOKUP(C65,SRA!B:T,5,0),"")</f>
        <v>OP. DE PROD. IND.</v>
      </c>
      <c r="H65" s="48">
        <f>IFERROR(VLOOKUP(C65,SRA!B:T,18,0),"")</f>
        <v>2270.11</v>
      </c>
      <c r="I65" s="48">
        <f>IFERROR(VLOOKUP(C65,SRA!B:T,19,0),"")</f>
        <v>0</v>
      </c>
      <c r="J65" s="49">
        <f>IFERROR(VLOOKUP(C65,FEVEREIRO!B:F,3,0),"0,00")</f>
        <v>2708.39</v>
      </c>
      <c r="K65" s="48">
        <f t="shared" si="0"/>
        <v>347.92999999999984</v>
      </c>
      <c r="L65" s="49">
        <f>IFERROR(VLOOKUP(C65,FEVEREIRO!B:H,7,0),"0,00")</f>
        <v>2360.46</v>
      </c>
      <c r="M65" s="16" t="str">
        <f>IFERROR(VLOOKUP(C65,FÉRIAS!C:D,2,0),"")</f>
        <v/>
      </c>
      <c r="N65" s="13" t="str">
        <f>IFERROR(VLOOKUP(C65,AFASTADOS!B:C,2,0),"")</f>
        <v/>
      </c>
      <c r="O65" s="13"/>
      <c r="P65" s="13"/>
    </row>
    <row r="66" spans="2:16" s="23" customFormat="1">
      <c r="B66" s="12">
        <f t="shared" si="1"/>
        <v>58</v>
      </c>
      <c r="C66" s="17">
        <v>1665</v>
      </c>
      <c r="D66" s="18" t="str">
        <f>IFERROR(VLOOKUP(C66,SRA!B:C,2,0),"")</f>
        <v>LUZIA BERNARDO DE SOUSA</v>
      </c>
      <c r="E66" s="12" t="str">
        <f>IFERROR(VLOOKUP(C66,SRA!B:T,8,0),"")</f>
        <v>CLT</v>
      </c>
      <c r="F66" s="12" t="s">
        <v>442</v>
      </c>
      <c r="G66" s="12" t="str">
        <f>IFERROR(VLOOKUP(C66,SRA!B:T,5,0),"")</f>
        <v>TELEFONISTA</v>
      </c>
      <c r="H66" s="48">
        <f>IFERROR(VLOOKUP(C66,SRA!B:T,18,0),"")</f>
        <v>2502.81</v>
      </c>
      <c r="I66" s="48">
        <f>IFERROR(VLOOKUP(C66,SRA!B:T,19,0),"")</f>
        <v>0</v>
      </c>
      <c r="J66" s="49">
        <f>IFERROR(VLOOKUP(C66,FEVEREIRO!B:F,3,0),"0,00")</f>
        <v>2993.05</v>
      </c>
      <c r="K66" s="48">
        <f t="shared" si="0"/>
        <v>2993.05</v>
      </c>
      <c r="L66" s="49">
        <f>IFERROR(VLOOKUP(C66,FEVEREIRO!B:H,7,0),"0,00")</f>
        <v>0</v>
      </c>
      <c r="M66" s="16" t="str">
        <f>IFERROR(VLOOKUP(C66,FÉRIAS!C:D,2,0),"")</f>
        <v/>
      </c>
      <c r="N66" s="13" t="str">
        <f>IFERROR(VLOOKUP(C66,AFASTADOS!B:C,2,0),"")</f>
        <v/>
      </c>
      <c r="O66" s="13"/>
      <c r="P66" s="13"/>
    </row>
    <row r="67" spans="2:16" s="23" customFormat="1">
      <c r="B67" s="12">
        <f t="shared" si="1"/>
        <v>59</v>
      </c>
      <c r="C67" s="17">
        <v>1674</v>
      </c>
      <c r="D67" s="18" t="str">
        <f>IFERROR(VLOOKUP(C67,SRA!B:C,2,0),"")</f>
        <v>MARIA HELENA FERREIRA DA SILVA</v>
      </c>
      <c r="E67" s="12" t="str">
        <f>IFERROR(VLOOKUP(C67,SRA!B:T,8,0),"")</f>
        <v>CLT</v>
      </c>
      <c r="F67" s="12" t="s">
        <v>430</v>
      </c>
      <c r="G67" s="12" t="str">
        <f>IFERROR(VLOOKUP(C67,SRA!B:T,5,0),"")</f>
        <v>OP. DE PROD. IND.</v>
      </c>
      <c r="H67" s="48">
        <f>IFERROR(VLOOKUP(C67,SRA!B:T,18,0),"")</f>
        <v>2059.06</v>
      </c>
      <c r="I67" s="48">
        <f>IFERROR(VLOOKUP(C67,SRA!B:T,19,0),"")</f>
        <v>0</v>
      </c>
      <c r="J67" s="49">
        <f>IFERROR(VLOOKUP(C67,FEVEREIRO!B:F,3,0),"0,00")</f>
        <v>2059.06</v>
      </c>
      <c r="K67" s="48">
        <f t="shared" si="0"/>
        <v>1170.71</v>
      </c>
      <c r="L67" s="49">
        <f>IFERROR(VLOOKUP(C67,FEVEREIRO!B:H,7,0),"0,00")</f>
        <v>888.34999999999991</v>
      </c>
      <c r="M67" s="16" t="str">
        <f>IFERROR(VLOOKUP(C67,FÉRIAS!C:D,2,0),"")</f>
        <v/>
      </c>
      <c r="N67" s="13" t="str">
        <f>IFERROR(VLOOKUP(C67,AFASTADOS!B:C,2,0),"")</f>
        <v/>
      </c>
      <c r="O67" s="13"/>
      <c r="P67" s="13"/>
    </row>
    <row r="68" spans="2:16" s="23" customFormat="1">
      <c r="B68" s="12">
        <f t="shared" si="1"/>
        <v>60</v>
      </c>
      <c r="C68" s="17">
        <v>1682</v>
      </c>
      <c r="D68" s="18" t="str">
        <f>IFERROR(VLOOKUP(C68,SRA!B:C,2,0),"")</f>
        <v>MOISES MARTINS DE MELO NETO</v>
      </c>
      <c r="E68" s="12" t="str">
        <f>IFERROR(VLOOKUP(C68,SRA!B:T,8,0),"")</f>
        <v>CLT</v>
      </c>
      <c r="F68" s="12" t="s">
        <v>430</v>
      </c>
      <c r="G68" s="12" t="str">
        <f>IFERROR(VLOOKUP(C68,SRA!B:T,5,0),"")</f>
        <v>VIGILANTE 2</v>
      </c>
      <c r="H68" s="48">
        <f>IFERROR(VLOOKUP(C68,SRA!B:T,18,0),"")</f>
        <v>3354.02</v>
      </c>
      <c r="I68" s="48">
        <f>IFERROR(VLOOKUP(C68,SRA!B:T,19,0),"")</f>
        <v>0</v>
      </c>
      <c r="J68" s="49">
        <f>IFERROR(VLOOKUP(C68,FEVEREIRO!B:F,3,0),"0,00")</f>
        <v>4360.2299999999996</v>
      </c>
      <c r="K68" s="48">
        <f t="shared" si="0"/>
        <v>1869.8499999999995</v>
      </c>
      <c r="L68" s="49">
        <f>IFERROR(VLOOKUP(C68,FEVEREIRO!B:H,7,0),"0,00")</f>
        <v>2490.38</v>
      </c>
      <c r="M68" s="16" t="str">
        <f>IFERROR(VLOOKUP(C68,FÉRIAS!C:D,2,0),"")</f>
        <v/>
      </c>
      <c r="N68" s="13" t="str">
        <f>IFERROR(VLOOKUP(C68,AFASTADOS!B:C,2,0),"")</f>
        <v/>
      </c>
      <c r="O68" s="13"/>
      <c r="P68" s="13"/>
    </row>
    <row r="69" spans="2:16" s="23" customFormat="1">
      <c r="B69" s="12">
        <f t="shared" si="1"/>
        <v>61</v>
      </c>
      <c r="C69" s="17">
        <v>1683</v>
      </c>
      <c r="D69" s="18" t="str">
        <f>IFERROR(VLOOKUP(C69,SRA!B:C,2,0),"")</f>
        <v>ADEMIR LOPES DA SILVA</v>
      </c>
      <c r="E69" s="12" t="str">
        <f>IFERROR(VLOOKUP(C69,SRA!B:T,8,0),"")</f>
        <v>CLT</v>
      </c>
      <c r="F69" s="12" t="s">
        <v>430</v>
      </c>
      <c r="G69" s="12" t="str">
        <f>IFERROR(VLOOKUP(C69,SRA!B:T,5,0),"")</f>
        <v>VIGILANTE 2</v>
      </c>
      <c r="H69" s="48">
        <f>IFERROR(VLOOKUP(C69,SRA!B:T,18,0),"")</f>
        <v>3354.02</v>
      </c>
      <c r="I69" s="48">
        <f>IFERROR(VLOOKUP(C69,SRA!B:T,19,0),"")</f>
        <v>0</v>
      </c>
      <c r="J69" s="49">
        <f>IFERROR(VLOOKUP(C69,FEVEREIRO!B:F,3,0),"0,00")</f>
        <v>4360.2299999999996</v>
      </c>
      <c r="K69" s="48">
        <f t="shared" si="0"/>
        <v>2331.1699999999996</v>
      </c>
      <c r="L69" s="49">
        <f>IFERROR(VLOOKUP(C69,FEVEREIRO!B:H,7,0),"0,00")</f>
        <v>2029.06</v>
      </c>
      <c r="M69" s="16"/>
      <c r="N69" s="13"/>
      <c r="O69" s="13"/>
      <c r="P69" s="13"/>
    </row>
    <row r="70" spans="2:16" s="23" customFormat="1">
      <c r="B70" s="12">
        <f t="shared" si="1"/>
        <v>62</v>
      </c>
      <c r="C70" s="17">
        <v>1726</v>
      </c>
      <c r="D70" s="18" t="str">
        <f>IFERROR(VLOOKUP(C70,SRA!B:C,2,0),"")</f>
        <v>JOSE CARLOS VIEIRA</v>
      </c>
      <c r="E70" s="12" t="str">
        <f>IFERROR(VLOOKUP(C70,SRA!B:T,8,0),"")</f>
        <v>CLT</v>
      </c>
      <c r="F70" s="12" t="s">
        <v>430</v>
      </c>
      <c r="G70" s="12" t="str">
        <f>IFERROR(VLOOKUP(C70,SRA!B:T,5,0),"")</f>
        <v>VIGILANTE 2</v>
      </c>
      <c r="H70" s="48">
        <f>IFERROR(VLOOKUP(C70,SRA!B:T,18,0),"")</f>
        <v>3697.85</v>
      </c>
      <c r="I70" s="48">
        <f>IFERROR(VLOOKUP(C70,SRA!B:T,19,0),"")</f>
        <v>0</v>
      </c>
      <c r="J70" s="49">
        <f>IFERROR(VLOOKUP(C70,FEVEREIRO!B:F,3,0),"0,00")</f>
        <v>4360.2299999999996</v>
      </c>
      <c r="K70" s="48">
        <f t="shared" si="0"/>
        <v>1522.4299999999994</v>
      </c>
      <c r="L70" s="49">
        <f>IFERROR(VLOOKUP(C70,FEVEREIRO!B:H,7,0),"0,00")</f>
        <v>2837.8</v>
      </c>
      <c r="M70" s="16"/>
      <c r="N70" s="13"/>
      <c r="O70" s="13"/>
      <c r="P70" s="13"/>
    </row>
    <row r="71" spans="2:16" s="23" customFormat="1">
      <c r="B71" s="12">
        <f t="shared" si="1"/>
        <v>63</v>
      </c>
      <c r="C71" s="17">
        <v>1741</v>
      </c>
      <c r="D71" s="18" t="str">
        <f>IFERROR(VLOOKUP(C71,SRA!B:C,2,0),"")</f>
        <v>MARCONDES C  DE OLIVEIRA</v>
      </c>
      <c r="E71" s="12" t="str">
        <f>IFERROR(VLOOKUP(C71,SRA!B:T,8,0),"")</f>
        <v>CLT</v>
      </c>
      <c r="F71" s="12" t="s">
        <v>430</v>
      </c>
      <c r="G71" s="12" t="str">
        <f>IFERROR(VLOOKUP(C71,SRA!B:T,5,0),"")</f>
        <v>OP. DE PROD. IND.</v>
      </c>
      <c r="H71" s="48">
        <f>IFERROR(VLOOKUP(C71,SRA!B:T,18,0),"")</f>
        <v>3521.69</v>
      </c>
      <c r="I71" s="48">
        <f>IFERROR(VLOOKUP(C71,SRA!B:T,19,0),"")</f>
        <v>0</v>
      </c>
      <c r="J71" s="49">
        <f>IFERROR(VLOOKUP(C71,FEVEREIRO!B:F,3,0),"0,00")</f>
        <v>3521.69</v>
      </c>
      <c r="K71" s="48">
        <f t="shared" si="0"/>
        <v>999.71000000000049</v>
      </c>
      <c r="L71" s="49">
        <f>IFERROR(VLOOKUP(C71,FEVEREIRO!B:H,7,0),"0,00")</f>
        <v>2521.9799999999996</v>
      </c>
      <c r="M71" s="16"/>
      <c r="N71" s="13"/>
      <c r="O71" s="13"/>
      <c r="P71" s="13"/>
    </row>
    <row r="72" spans="2:16" s="23" customFormat="1">
      <c r="B72" s="12">
        <f t="shared" si="1"/>
        <v>64</v>
      </c>
      <c r="C72" s="17">
        <v>1749</v>
      </c>
      <c r="D72" s="18" t="str">
        <f>IFERROR(VLOOKUP(C72,SRA!B:C,2,0),"")</f>
        <v>MANOEL MARTINS LEITE NETO</v>
      </c>
      <c r="E72" s="12" t="str">
        <f>IFERROR(VLOOKUP(C72,SRA!B:T,8,0),"")</f>
        <v>CLT</v>
      </c>
      <c r="F72" s="12" t="s">
        <v>430</v>
      </c>
      <c r="G72" s="12" t="str">
        <f>IFERROR(VLOOKUP(C72,SRA!B:T,5,0),"")</f>
        <v>TEC. EM ADM. E FIN.</v>
      </c>
      <c r="H72" s="48">
        <f>IFERROR(VLOOKUP(C72,SRA!B:T,18,0),"")</f>
        <v>2492.3200000000002</v>
      </c>
      <c r="I72" s="48">
        <f>IFERROR(VLOOKUP(C72,SRA!B:T,19,0),"")</f>
        <v>0</v>
      </c>
      <c r="J72" s="49">
        <f>IFERROR(VLOOKUP(C72,FEVEREIRO!B:F,3,0),"0,00")</f>
        <v>2492.3200000000002</v>
      </c>
      <c r="K72" s="48">
        <f t="shared" si="0"/>
        <v>1047.44</v>
      </c>
      <c r="L72" s="49">
        <f>IFERROR(VLOOKUP(C72,FEVEREIRO!B:H,7,0),"0,00")</f>
        <v>1444.88</v>
      </c>
      <c r="M72" s="29"/>
      <c r="O72" s="13"/>
    </row>
    <row r="73" spans="2:16" s="23" customFormat="1">
      <c r="B73" s="12">
        <f t="shared" si="1"/>
        <v>65</v>
      </c>
      <c r="C73" s="17">
        <v>1774</v>
      </c>
      <c r="D73" s="18" t="str">
        <f>IFERROR(VLOOKUP(C73,SRA!B:C,2,0),"")</f>
        <v>FRANCISCO DE ASSIS BEZERRA</v>
      </c>
      <c r="E73" s="12" t="str">
        <f>IFERROR(VLOOKUP(C73,SRA!B:T,8,0),"")</f>
        <v>CLT</v>
      </c>
      <c r="F73" s="12" t="s">
        <v>430</v>
      </c>
      <c r="G73" s="12" t="str">
        <f>IFERROR(VLOOKUP(C73,SRA!B:T,5,0),"")</f>
        <v>OP. DE PROD. IND.</v>
      </c>
      <c r="H73" s="48">
        <f>IFERROR(VLOOKUP(C73,SRA!B:T,18,0),"")</f>
        <v>2627.96</v>
      </c>
      <c r="I73" s="48">
        <f>IFERROR(VLOOKUP(C73,SRA!B:T,19,0),"")</f>
        <v>0</v>
      </c>
      <c r="J73" s="49">
        <f>IFERROR(VLOOKUP(C73,FEVEREIRO!B:F,3,0),"0,00")</f>
        <v>2883.25</v>
      </c>
      <c r="K73" s="48">
        <f t="shared" ref="K73:K136" si="2">J73-L73</f>
        <v>716.39000000000033</v>
      </c>
      <c r="L73" s="49">
        <f>IFERROR(VLOOKUP(C73,FEVEREIRO!B:H,7,0),"0,00")</f>
        <v>2166.8599999999997</v>
      </c>
      <c r="M73" s="29"/>
      <c r="O73" s="13"/>
    </row>
    <row r="74" spans="2:16" s="23" customFormat="1">
      <c r="B74" s="12">
        <f t="shared" ref="B74:B137" si="3">B73+1</f>
        <v>66</v>
      </c>
      <c r="C74" s="17">
        <v>1794</v>
      </c>
      <c r="D74" s="18" t="str">
        <f>IFERROR(VLOOKUP(C74,SRA!B:C,2,0),"")</f>
        <v>LUCIENE MARIA DE ANDRADE</v>
      </c>
      <c r="E74" s="12" t="str">
        <f>IFERROR(VLOOKUP(C74,SRA!B:T,8,0),"")</f>
        <v>CLT</v>
      </c>
      <c r="F74" s="12" t="s">
        <v>430</v>
      </c>
      <c r="G74" s="12" t="str">
        <f>IFERROR(VLOOKUP(C74,SRA!B:T,5,0),"")</f>
        <v>TEC.EM QUALIDADE IND</v>
      </c>
      <c r="H74" s="48">
        <f>IFERROR(VLOOKUP(C74,SRA!B:T,18,0),"")</f>
        <v>4699.7</v>
      </c>
      <c r="I74" s="48">
        <f>IFERROR(VLOOKUP(C74,SRA!B:T,19,0),"")</f>
        <v>0</v>
      </c>
      <c r="J74" s="49">
        <f>IFERROR(VLOOKUP(C74,FEVEREIRO!B:F,3,0),"0,00")</f>
        <v>5677.24</v>
      </c>
      <c r="K74" s="48">
        <f t="shared" si="2"/>
        <v>2959.24</v>
      </c>
      <c r="L74" s="49">
        <f>IFERROR(VLOOKUP(C74,FEVEREIRO!B:H,7,0),"0,00")</f>
        <v>2718</v>
      </c>
      <c r="M74" s="29"/>
      <c r="O74" s="13"/>
    </row>
    <row r="75" spans="2:16" s="23" customFormat="1">
      <c r="B75" s="12">
        <f t="shared" si="3"/>
        <v>67</v>
      </c>
      <c r="C75" s="17">
        <v>1796</v>
      </c>
      <c r="D75" s="18" t="str">
        <f>IFERROR(VLOOKUP(C75,SRA!B:C,2,0),"")</f>
        <v>NEUZA ANUNCIACAO COELHO</v>
      </c>
      <c r="E75" s="12" t="str">
        <f>IFERROR(VLOOKUP(C75,SRA!B:T,8,0),"")</f>
        <v>CLT</v>
      </c>
      <c r="F75" s="12" t="s">
        <v>430</v>
      </c>
      <c r="G75" s="12" t="str">
        <f>IFERROR(VLOOKUP(C75,SRA!B:T,5,0),"")</f>
        <v>OP. DE PROD. IND.</v>
      </c>
      <c r="H75" s="48">
        <f>IFERROR(VLOOKUP(C75,SRA!B:T,18,0),"")</f>
        <v>2059.06</v>
      </c>
      <c r="I75" s="48">
        <f>IFERROR(VLOOKUP(C75,SRA!B:T,19,0),"")</f>
        <v>0</v>
      </c>
      <c r="J75" s="49">
        <f>IFERROR(VLOOKUP(C75,FEVEREIRO!B:F,3,0),"0,00")</f>
        <v>2059.06</v>
      </c>
      <c r="K75" s="48">
        <f t="shared" si="2"/>
        <v>471.79999999999995</v>
      </c>
      <c r="L75" s="49">
        <f>IFERROR(VLOOKUP(C75,FEVEREIRO!B:H,7,0),"0,00")</f>
        <v>1587.26</v>
      </c>
      <c r="M75" s="29"/>
      <c r="O75" s="13"/>
    </row>
    <row r="76" spans="2:16" s="23" customFormat="1">
      <c r="B76" s="12">
        <f t="shared" si="3"/>
        <v>68</v>
      </c>
      <c r="C76" s="17">
        <v>1809</v>
      </c>
      <c r="D76" s="18" t="str">
        <f>IFERROR(VLOOKUP(C76,SRA!B:C,2,0),"")</f>
        <v>JOSE IRANILDO DE ANDRADE SILVA</v>
      </c>
      <c r="E76" s="12" t="str">
        <f>IFERROR(VLOOKUP(C76,SRA!B:T,8,0),"")</f>
        <v>CLT</v>
      </c>
      <c r="F76" s="12" t="s">
        <v>442</v>
      </c>
      <c r="G76" s="12" t="str">
        <f>IFERROR(VLOOKUP(C76,SRA!B:T,5,0),"")</f>
        <v>TEC.EM MAN. MEC. IND</v>
      </c>
      <c r="H76" s="48">
        <f>IFERROR(VLOOKUP(C76,SRA!B:T,18,0),"")</f>
        <v>3506.96</v>
      </c>
      <c r="I76" s="48">
        <f>IFERROR(VLOOKUP(C76,SRA!B:T,19,0),"")</f>
        <v>0</v>
      </c>
      <c r="J76" s="49">
        <f>IFERROR(VLOOKUP(C76,FEVEREIRO!B:F,3,0),"0,00")</f>
        <v>3506.96</v>
      </c>
      <c r="K76" s="48">
        <f t="shared" si="2"/>
        <v>1164.9800000000005</v>
      </c>
      <c r="L76" s="49">
        <f>IFERROR(VLOOKUP(C76,FEVEREIRO!B:H,7,0),"0,00")</f>
        <v>2341.9799999999996</v>
      </c>
      <c r="M76" s="16" t="str">
        <f>IFERROR(VLOOKUP(C76,FÉRIAS!C:D,2,0),"")</f>
        <v/>
      </c>
      <c r="N76" s="13" t="str">
        <f>IFERROR(VLOOKUP(C76,AFASTADOS!B:C,2,0),"")</f>
        <v/>
      </c>
      <c r="O76" s="13"/>
      <c r="P76" s="13"/>
    </row>
    <row r="77" spans="2:16" s="23" customFormat="1">
      <c r="B77" s="12">
        <f t="shared" si="3"/>
        <v>69</v>
      </c>
      <c r="C77" s="17">
        <v>1821</v>
      </c>
      <c r="D77" s="18" t="str">
        <f>IFERROR(VLOOKUP(C77,SRA!B:C,2,0),"")</f>
        <v>CARLOS STENIO DE DEUS</v>
      </c>
      <c r="E77" s="12" t="str">
        <f>IFERROR(VLOOKUP(C77,SRA!B:T,8,0),"")</f>
        <v>CLT</v>
      </c>
      <c r="F77" s="12" t="s">
        <v>430</v>
      </c>
      <c r="G77" s="12" t="str">
        <f>IFERROR(VLOOKUP(C77,SRA!B:T,5,0),"")</f>
        <v>MOTORISTA 2</v>
      </c>
      <c r="H77" s="48">
        <f>IFERROR(VLOOKUP(C77,SRA!B:T,18,0),"")</f>
        <v>4712.32</v>
      </c>
      <c r="I77" s="48">
        <f>IFERROR(VLOOKUP(C77,SRA!B:T,19,0),"")</f>
        <v>0</v>
      </c>
      <c r="J77" s="49">
        <f>IFERROR(VLOOKUP(C77,FEVEREIRO!B:F,3,0),"0,00")</f>
        <v>5761.12</v>
      </c>
      <c r="K77" s="48">
        <f t="shared" si="2"/>
        <v>5761.12</v>
      </c>
      <c r="L77" s="49">
        <f>IFERROR(VLOOKUP(C77,FEVEREIRO!B:H,7,0),"0,00")</f>
        <v>0</v>
      </c>
      <c r="M77" s="29"/>
      <c r="O77" s="13"/>
    </row>
    <row r="78" spans="2:16" s="23" customFormat="1">
      <c r="B78" s="12">
        <f t="shared" si="3"/>
        <v>70</v>
      </c>
      <c r="C78" s="17">
        <v>1822</v>
      </c>
      <c r="D78" s="18" t="str">
        <f>IFERROR(VLOOKUP(C78,SRA!B:C,2,0),"")</f>
        <v>GILMAR BEZERRA DE OLIVEIRA</v>
      </c>
      <c r="E78" s="12" t="str">
        <f>IFERROR(VLOOKUP(C78,SRA!B:T,8,0),"")</f>
        <v>CLT</v>
      </c>
      <c r="F78" s="12" t="s">
        <v>430</v>
      </c>
      <c r="G78" s="12" t="str">
        <f>IFERROR(VLOOKUP(C78,SRA!B:T,5,0),"")</f>
        <v>ASS. DE SERVICOS</v>
      </c>
      <c r="H78" s="48">
        <f>IFERROR(VLOOKUP(C78,SRA!B:T,18,0),"")</f>
        <v>1867.62</v>
      </c>
      <c r="I78" s="48">
        <f>IFERROR(VLOOKUP(C78,SRA!B:T,19,0),"")</f>
        <v>0</v>
      </c>
      <c r="J78" s="49">
        <f>IFERROR(VLOOKUP(C78,FEVEREIRO!B:F,3,0),"0,00")</f>
        <v>1867.62</v>
      </c>
      <c r="K78" s="48">
        <f t="shared" si="2"/>
        <v>250.50999999999976</v>
      </c>
      <c r="L78" s="49">
        <f>IFERROR(VLOOKUP(C78,FEVEREIRO!B:H,7,0),"0,00")</f>
        <v>1617.1100000000001</v>
      </c>
      <c r="M78" s="29"/>
      <c r="O78" s="13"/>
    </row>
    <row r="79" spans="2:16" s="23" customFormat="1">
      <c r="B79" s="12">
        <f t="shared" si="3"/>
        <v>71</v>
      </c>
      <c r="C79" s="17">
        <v>1906</v>
      </c>
      <c r="D79" s="18" t="str">
        <f>IFERROR(VLOOKUP(C79,SRA!B:C,2,0),"")</f>
        <v>IZABEL CRISTINA F DE ARRUDA</v>
      </c>
      <c r="E79" s="12" t="str">
        <f>IFERROR(VLOOKUP(C79,SRA!B:T,8,0),"")</f>
        <v>CLT</v>
      </c>
      <c r="F79" s="12" t="s">
        <v>442</v>
      </c>
      <c r="G79" s="12" t="str">
        <f>IFERROR(VLOOKUP(C79,SRA!B:T,5,0),"")</f>
        <v>TEC. EM ADM. E FIN.</v>
      </c>
      <c r="H79" s="48">
        <f>IFERROR(VLOOKUP(C79,SRA!B:T,18,0),"")</f>
        <v>3866.45</v>
      </c>
      <c r="I79" s="48">
        <f>IFERROR(VLOOKUP(C79,SRA!B:T,19,0),"")</f>
        <v>0</v>
      </c>
      <c r="J79" s="49">
        <f>IFERROR(VLOOKUP(C79,FEVEREIRO!B:F,3,0),"0,00")</f>
        <v>3866.45</v>
      </c>
      <c r="K79" s="48">
        <f t="shared" si="2"/>
        <v>1890.35</v>
      </c>
      <c r="L79" s="49">
        <f>IFERROR(VLOOKUP(C79,FEVEREIRO!B:H,7,0),"0,00")</f>
        <v>1976.1</v>
      </c>
      <c r="M79" s="16" t="str">
        <f>IFERROR(VLOOKUP(C79,FÉRIAS!C:D,2,0),"")</f>
        <v/>
      </c>
      <c r="N79" s="13" t="str">
        <f>IFERROR(VLOOKUP(C79,AFASTADOS!B:C,2,0),"")</f>
        <v/>
      </c>
      <c r="O79" s="13"/>
      <c r="P79" s="13"/>
    </row>
    <row r="80" spans="2:16" s="23" customFormat="1">
      <c r="B80" s="12">
        <f t="shared" si="3"/>
        <v>72</v>
      </c>
      <c r="C80" s="17">
        <v>1908</v>
      </c>
      <c r="D80" s="18" t="str">
        <f>IFERROR(VLOOKUP(C80,SRA!B:C,2,0),"")</f>
        <v>LUCIA MARIA ARAUJO LAVOR</v>
      </c>
      <c r="E80" s="12" t="str">
        <f>IFERROR(VLOOKUP(C80,SRA!B:T,8,0),"")</f>
        <v>CLT</v>
      </c>
      <c r="F80" s="12" t="s">
        <v>452</v>
      </c>
      <c r="G80" s="12" t="str">
        <f>IFERROR(VLOOKUP(C80,SRA!B:T,5,0),"")</f>
        <v>TEC. EM ADM. E FIN.</v>
      </c>
      <c r="H80" s="48">
        <f>IFERROR(VLOOKUP(C80,SRA!B:T,18,0),"")</f>
        <v>4262.76</v>
      </c>
      <c r="I80" s="48">
        <f>IFERROR(VLOOKUP(C80,SRA!B:T,19,0),"")</f>
        <v>3900</v>
      </c>
      <c r="J80" s="49">
        <f>IFERROR(VLOOKUP(C80,FEVEREIRO!B:F,3,0),"0,00")</f>
        <v>9348.7900000000009</v>
      </c>
      <c r="K80" s="48">
        <f t="shared" si="2"/>
        <v>6752.420000000001</v>
      </c>
      <c r="L80" s="49">
        <f>IFERROR(VLOOKUP(C80,FEVEREIRO!B:H,7,0),"0,00")</f>
        <v>2596.37</v>
      </c>
      <c r="M80" s="16" t="str">
        <f>IFERROR(VLOOKUP(C80,FÉRIAS!C:D,2,0),"")</f>
        <v>LUCIA MARIA ARAUJO LAVOR</v>
      </c>
      <c r="N80" s="13" t="str">
        <f>IFERROR(VLOOKUP(C80,AFASTADOS!B:C,2,0),"")</f>
        <v>LUCIA MARIA ARAUJO LAVOR</v>
      </c>
      <c r="O80" s="13"/>
      <c r="P80" s="13"/>
    </row>
    <row r="81" spans="2:16" s="23" customFormat="1">
      <c r="B81" s="12">
        <f t="shared" si="3"/>
        <v>73</v>
      </c>
      <c r="C81" s="17">
        <v>1909</v>
      </c>
      <c r="D81" s="18" t="str">
        <f>IFERROR(VLOOKUP(C81,SRA!B:C,2,0),"")</f>
        <v>IVANILDO BATISTA DA SILVA</v>
      </c>
      <c r="E81" s="12" t="str">
        <f>IFERROR(VLOOKUP(C81,SRA!B:T,8,0),"")</f>
        <v>CLT</v>
      </c>
      <c r="F81" s="12" t="s">
        <v>430</v>
      </c>
      <c r="G81" s="12" t="str">
        <f>IFERROR(VLOOKUP(C81,SRA!B:T,5,0),"")</f>
        <v>OP. DE PROD. IND.</v>
      </c>
      <c r="H81" s="48">
        <f>IFERROR(VLOOKUP(C81,SRA!B:T,18,0),"")</f>
        <v>3354.02</v>
      </c>
      <c r="I81" s="48">
        <f>IFERROR(VLOOKUP(C81,SRA!B:T,19,0),"")</f>
        <v>0</v>
      </c>
      <c r="J81" s="49">
        <f>IFERROR(VLOOKUP(C81,FEVEREIRO!B:F,3,0),"0,00")</f>
        <v>3354.02</v>
      </c>
      <c r="K81" s="48">
        <f t="shared" si="2"/>
        <v>1108.9500000000003</v>
      </c>
      <c r="L81" s="49">
        <f>IFERROR(VLOOKUP(C81,FEVEREIRO!B:H,7,0),"0,00")</f>
        <v>2245.0699999999997</v>
      </c>
      <c r="M81" s="29"/>
      <c r="O81" s="13"/>
    </row>
    <row r="82" spans="2:16" s="23" customFormat="1">
      <c r="B82" s="12">
        <f t="shared" si="3"/>
        <v>74</v>
      </c>
      <c r="C82" s="17">
        <v>1916</v>
      </c>
      <c r="D82" s="18" t="str">
        <f>IFERROR(VLOOKUP(C82,SRA!B:C,2,0),"")</f>
        <v>FABIOLA ALBUQUERQUE PINHEIRO</v>
      </c>
      <c r="E82" s="12" t="str">
        <f>IFERROR(VLOOKUP(C82,SRA!B:T,8,0),"")</f>
        <v>CLT</v>
      </c>
      <c r="F82" s="12" t="s">
        <v>442</v>
      </c>
      <c r="G82" s="12" t="str">
        <f>IFERROR(VLOOKUP(C82,SRA!B:T,5,0),"")</f>
        <v>TEC.ADM.FINANCAS II</v>
      </c>
      <c r="H82" s="48">
        <f>IFERROR(VLOOKUP(C82,SRA!B:T,18,0),"")</f>
        <v>3081.23</v>
      </c>
      <c r="I82" s="48">
        <f>IFERROR(VLOOKUP(C82,SRA!B:T,19,0),"")</f>
        <v>0</v>
      </c>
      <c r="J82" s="49">
        <f>IFERROR(VLOOKUP(C82,FEVEREIRO!B:F,3,0),"0,00")</f>
        <v>4632.04</v>
      </c>
      <c r="K82" s="48">
        <f t="shared" si="2"/>
        <v>4632.04</v>
      </c>
      <c r="L82" s="49">
        <f>IFERROR(VLOOKUP(C82,FEVEREIRO!B:H,7,0),"0,00")</f>
        <v>0</v>
      </c>
      <c r="M82" s="16" t="str">
        <f>IFERROR(VLOOKUP(C82,FÉRIAS!C:D,2,0),"")</f>
        <v/>
      </c>
      <c r="N82" s="13" t="str">
        <f>IFERROR(VLOOKUP(C82,AFASTADOS!B:C,2,0),"")</f>
        <v/>
      </c>
      <c r="O82" s="13"/>
      <c r="P82" s="13"/>
    </row>
    <row r="83" spans="2:16" s="13" customFormat="1">
      <c r="B83" s="12">
        <f t="shared" si="3"/>
        <v>75</v>
      </c>
      <c r="C83" s="17">
        <v>1924</v>
      </c>
      <c r="D83" s="18" t="str">
        <f>IFERROR(VLOOKUP(C83,SRA!B:C,2,0),"")</f>
        <v>CARLOS HENRIQUE LIMA DE MELO</v>
      </c>
      <c r="E83" s="12" t="str">
        <f>IFERROR(VLOOKUP(C83,SRA!B:T,8,0),"")</f>
        <v>CLT</v>
      </c>
      <c r="F83" s="12" t="s">
        <v>442</v>
      </c>
      <c r="G83" s="12" t="str">
        <f>IFERROR(VLOOKUP(C83,SRA!B:T,5,0),"")</f>
        <v>TEC. EM ADM. E FIN.</v>
      </c>
      <c r="H83" s="48">
        <f>IFERROR(VLOOKUP(C83,SRA!B:T,18,0),"")</f>
        <v>7875.71</v>
      </c>
      <c r="I83" s="48">
        <f>IFERROR(VLOOKUP(C83,SRA!B:T,19,0),"")</f>
        <v>0</v>
      </c>
      <c r="J83" s="49">
        <f>IFERROR(VLOOKUP(C83,FEVEREIRO!B:F,3,0),"0,00")</f>
        <v>8236.2000000000007</v>
      </c>
      <c r="K83" s="48">
        <f t="shared" si="2"/>
        <v>3789.420000000001</v>
      </c>
      <c r="L83" s="49">
        <f>IFERROR(VLOOKUP(C83,FEVEREIRO!B:H,7,0),"0,00")</f>
        <v>4446.78</v>
      </c>
      <c r="M83" s="16" t="str">
        <f>IFERROR(VLOOKUP(C83,FÉRIAS!C:D,2,0),"")</f>
        <v/>
      </c>
      <c r="N83" s="13" t="str">
        <f>IFERROR(VLOOKUP(C83,AFASTADOS!B:C,2,0),"")</f>
        <v/>
      </c>
    </row>
    <row r="84" spans="2:16" s="13" customFormat="1">
      <c r="B84" s="12">
        <f t="shared" si="3"/>
        <v>76</v>
      </c>
      <c r="C84" s="17">
        <v>1932</v>
      </c>
      <c r="D84" s="18" t="str">
        <f>IFERROR(VLOOKUP(C84,SRA!B:C,2,0),"")</f>
        <v>ROSILENE MARIA ANACLETO</v>
      </c>
      <c r="E84" s="12" t="str">
        <f>IFERROR(VLOOKUP(C84,SRA!B:T,8,0),"")</f>
        <v>CLT</v>
      </c>
      <c r="F84" s="12" t="s">
        <v>442</v>
      </c>
      <c r="G84" s="12" t="str">
        <f>IFERROR(VLOOKUP(C84,SRA!B:T,5,0),"")</f>
        <v>TEC. EM ADM. E FIN.</v>
      </c>
      <c r="H84" s="48">
        <f>IFERROR(VLOOKUP(C84,SRA!B:T,18,0),"")</f>
        <v>7456.41</v>
      </c>
      <c r="I84" s="48">
        <f>IFERROR(VLOOKUP(C84,SRA!B:T,19,0),"")</f>
        <v>0</v>
      </c>
      <c r="J84" s="49">
        <f>IFERROR(VLOOKUP(C84,FEVEREIRO!B:F,3,0),"0,00")</f>
        <v>7456.41</v>
      </c>
      <c r="K84" s="48">
        <f t="shared" si="2"/>
        <v>2460.67</v>
      </c>
      <c r="L84" s="49">
        <f>IFERROR(VLOOKUP(C84,FEVEREIRO!B:H,7,0),"0,00")</f>
        <v>4995.74</v>
      </c>
      <c r="M84" s="16" t="str">
        <f>IFERROR(VLOOKUP(C84,FÉRIAS!C:D,2,0),"")</f>
        <v/>
      </c>
      <c r="N84" s="13" t="str">
        <f>IFERROR(VLOOKUP(C84,AFASTADOS!B:C,2,0),"")</f>
        <v/>
      </c>
    </row>
    <row r="85" spans="2:16" s="13" customFormat="1">
      <c r="B85" s="12">
        <f t="shared" si="3"/>
        <v>77</v>
      </c>
      <c r="C85" s="17">
        <v>1937</v>
      </c>
      <c r="D85" s="18" t="str">
        <f>IFERROR(VLOOKUP(C85,SRA!B:C,2,0),"")</f>
        <v>RILDA MARIA DA SILVA</v>
      </c>
      <c r="E85" s="12" t="str">
        <f>IFERROR(VLOOKUP(C85,SRA!B:T,8,0),"")</f>
        <v>CLT</v>
      </c>
      <c r="F85" s="12" t="s">
        <v>430</v>
      </c>
      <c r="G85" s="12" t="str">
        <f>IFERROR(VLOOKUP(C85,SRA!B:T,5,0),"")</f>
        <v>OP. PROD. IND. (D)</v>
      </c>
      <c r="H85" s="48">
        <f>IFERROR(VLOOKUP(C85,SRA!B:T,18,0),"")</f>
        <v>3623.5200000000004</v>
      </c>
      <c r="I85" s="48">
        <f>IFERROR(VLOOKUP(C85,SRA!B:T,19,0),"")</f>
        <v>0</v>
      </c>
      <c r="J85" s="49">
        <f>IFERROR(VLOOKUP(C85,FEVEREIRO!B:F,3,0),"0,00")</f>
        <v>3623.52</v>
      </c>
      <c r="K85" s="48">
        <f t="shared" si="2"/>
        <v>1749.6599999999999</v>
      </c>
      <c r="L85" s="49">
        <f>IFERROR(VLOOKUP(C85,FEVEREIRO!B:H,7,0),"0,00")</f>
        <v>1873.8600000000001</v>
      </c>
      <c r="M85" s="29"/>
      <c r="N85" s="23"/>
      <c r="P85" s="23"/>
    </row>
    <row r="86" spans="2:16" s="13" customFormat="1">
      <c r="B86" s="12">
        <f t="shared" si="3"/>
        <v>78</v>
      </c>
      <c r="C86" s="17">
        <v>1980</v>
      </c>
      <c r="D86" s="18" t="str">
        <f>IFERROR(VLOOKUP(C86,SRA!B:C,2,0),"")</f>
        <v>MANOEL NETO DINIZ</v>
      </c>
      <c r="E86" s="12" t="str">
        <f>IFERROR(VLOOKUP(C86,SRA!B:T,8,0),"")</f>
        <v>CLT</v>
      </c>
      <c r="F86" s="12" t="s">
        <v>430</v>
      </c>
      <c r="G86" s="12" t="str">
        <f>IFERROR(VLOOKUP(C86,SRA!B:T,5,0),"")</f>
        <v>TEC.EM MAN. MEC. IND</v>
      </c>
      <c r="H86" s="48">
        <f>IFERROR(VLOOKUP(C86,SRA!B:T,18,0),"")</f>
        <v>13716.05</v>
      </c>
      <c r="I86" s="48">
        <f>IFERROR(VLOOKUP(C86,SRA!B:T,19,0),"")</f>
        <v>0</v>
      </c>
      <c r="J86" s="49">
        <f>IFERROR(VLOOKUP(C86,FEVEREIRO!B:F,3,0),"0,00")</f>
        <v>13716.05</v>
      </c>
      <c r="K86" s="48">
        <f t="shared" si="2"/>
        <v>5393.0599999999995</v>
      </c>
      <c r="L86" s="49">
        <f>IFERROR(VLOOKUP(C86,FEVEREIRO!B:H,7,0),"0,00")</f>
        <v>8322.99</v>
      </c>
      <c r="M86" s="29"/>
      <c r="N86" s="23"/>
      <c r="P86" s="23"/>
    </row>
    <row r="87" spans="2:16" s="13" customFormat="1">
      <c r="B87" s="12">
        <f t="shared" si="3"/>
        <v>79</v>
      </c>
      <c r="C87" s="17">
        <v>1999</v>
      </c>
      <c r="D87" s="18" t="str">
        <f>IFERROR(VLOOKUP(C87,SRA!B:C,2,0),"")</f>
        <v>ELIAS RIBEIRO DA SILVA FILHO</v>
      </c>
      <c r="E87" s="12" t="str">
        <f>IFERROR(VLOOKUP(C87,SRA!B:T,8,0),"")</f>
        <v>CLT</v>
      </c>
      <c r="F87" s="12" t="s">
        <v>430</v>
      </c>
      <c r="G87" s="12" t="str">
        <f>IFERROR(VLOOKUP(C87,SRA!B:T,5,0),"")</f>
        <v>TEC. EM OPTICA</v>
      </c>
      <c r="H87" s="48">
        <f>IFERROR(VLOOKUP(C87,SRA!B:T,18,0),"")</f>
        <v>2885.17</v>
      </c>
      <c r="I87" s="48">
        <f>IFERROR(VLOOKUP(C87,SRA!B:T,19,0),"")</f>
        <v>0</v>
      </c>
      <c r="J87" s="49">
        <f>IFERROR(VLOOKUP(C87,FEVEREIRO!B:F,3,0),"0,00")</f>
        <v>2885.17</v>
      </c>
      <c r="K87" s="48">
        <f t="shared" si="2"/>
        <v>1532.31</v>
      </c>
      <c r="L87" s="49">
        <f>IFERROR(VLOOKUP(C87,FEVEREIRO!B:H,7,0),"0,00")</f>
        <v>1352.8600000000001</v>
      </c>
      <c r="M87" s="29"/>
      <c r="N87" s="23"/>
      <c r="P87" s="23"/>
    </row>
    <row r="88" spans="2:16" s="13" customFormat="1">
      <c r="B88" s="12">
        <f t="shared" si="3"/>
        <v>80</v>
      </c>
      <c r="C88" s="17">
        <v>2019</v>
      </c>
      <c r="D88" s="18" t="str">
        <f>IFERROR(VLOOKUP(C88,SRA!B:C,2,0),"")</f>
        <v>MARCOS DO NASCIMENTO</v>
      </c>
      <c r="E88" s="12" t="str">
        <f>IFERROR(VLOOKUP(C88,SRA!B:T,8,0),"")</f>
        <v>CLT</v>
      </c>
      <c r="F88" s="12" t="s">
        <v>430</v>
      </c>
      <c r="G88" s="12" t="str">
        <f>IFERROR(VLOOKUP(C88,SRA!B:T,5,0),"")</f>
        <v>TEC. EM OPTICA</v>
      </c>
      <c r="H88" s="48">
        <f>IFERROR(VLOOKUP(C88,SRA!B:T,18,0),"")</f>
        <v>2373.63</v>
      </c>
      <c r="I88" s="48">
        <f>IFERROR(VLOOKUP(C88,SRA!B:T,19,0),"")</f>
        <v>0</v>
      </c>
      <c r="J88" s="49">
        <f>IFERROR(VLOOKUP(C88,FEVEREIRO!B:F,3,0),"0,00")</f>
        <v>2373.63</v>
      </c>
      <c r="K88" s="48">
        <f t="shared" si="2"/>
        <v>493.84000000000015</v>
      </c>
      <c r="L88" s="49">
        <f>IFERROR(VLOOKUP(C88,FEVEREIRO!B:H,7,0),"0,00")</f>
        <v>1879.79</v>
      </c>
      <c r="M88" s="29"/>
      <c r="N88" s="23"/>
      <c r="P88" s="23"/>
    </row>
    <row r="89" spans="2:16" s="13" customFormat="1">
      <c r="B89" s="12">
        <f t="shared" si="3"/>
        <v>81</v>
      </c>
      <c r="C89" s="17">
        <v>2038</v>
      </c>
      <c r="D89" s="18" t="str">
        <f>IFERROR(VLOOKUP(C89,SRA!B:C,2,0),"")</f>
        <v>IRONILDA FERREIRA DA SILVA</v>
      </c>
      <c r="E89" s="12" t="str">
        <f>IFERROR(VLOOKUP(C89,SRA!B:T,8,0),"")</f>
        <v>CLT</v>
      </c>
      <c r="F89" s="12" t="s">
        <v>442</v>
      </c>
      <c r="G89" s="12" t="str">
        <f>IFERROR(VLOOKUP(C89,SRA!B:T,5,0),"")</f>
        <v>OP. DE PROD. IND.</v>
      </c>
      <c r="H89" s="48">
        <f>IFERROR(VLOOKUP(C89,SRA!B:T,18,0),"")</f>
        <v>4002.5299999999997</v>
      </c>
      <c r="I89" s="48">
        <f>IFERROR(VLOOKUP(C89,SRA!B:T,19,0),"")</f>
        <v>0</v>
      </c>
      <c r="J89" s="49">
        <f>IFERROR(VLOOKUP(C89,FEVEREIRO!B:F,3,0),"0,00")</f>
        <v>4002.53</v>
      </c>
      <c r="K89" s="48">
        <f t="shared" si="2"/>
        <v>2434.9300000000003</v>
      </c>
      <c r="L89" s="49">
        <f>IFERROR(VLOOKUP(C89,FEVEREIRO!B:H,7,0),"0,00")</f>
        <v>1567.6</v>
      </c>
      <c r="M89" s="16" t="str">
        <f>IFERROR(VLOOKUP(C89,FÉRIAS!C:D,2,0),"")</f>
        <v/>
      </c>
      <c r="N89" s="13" t="str">
        <f>IFERROR(VLOOKUP(C89,AFASTADOS!B:C,2,0),"")</f>
        <v/>
      </c>
    </row>
    <row r="90" spans="2:16" s="13" customFormat="1">
      <c r="B90" s="12">
        <f t="shared" si="3"/>
        <v>82</v>
      </c>
      <c r="C90" s="17">
        <v>2043</v>
      </c>
      <c r="D90" s="18" t="str">
        <f>IFERROR(VLOOKUP(C90,SRA!B:C,2,0),"")</f>
        <v>JOAO LUIZ BRAGA DE PONTES</v>
      </c>
      <c r="E90" s="12" t="str">
        <f>IFERROR(VLOOKUP(C90,SRA!B:T,8,0),"")</f>
        <v>CLT</v>
      </c>
      <c r="F90" s="12" t="s">
        <v>430</v>
      </c>
      <c r="G90" s="12" t="str">
        <f>IFERROR(VLOOKUP(C90,SRA!B:T,5,0),"")</f>
        <v>OP. DE PROD. IND.</v>
      </c>
      <c r="H90" s="48">
        <f>IFERROR(VLOOKUP(C90,SRA!B:T,18,0),"")</f>
        <v>3697.84</v>
      </c>
      <c r="I90" s="48">
        <f>IFERROR(VLOOKUP(C90,SRA!B:T,19,0),"")</f>
        <v>0</v>
      </c>
      <c r="J90" s="49">
        <f>IFERROR(VLOOKUP(C90,FEVEREIRO!B:F,3,0),"0,00")</f>
        <v>5718.51</v>
      </c>
      <c r="K90" s="48">
        <f t="shared" si="2"/>
        <v>1962.5400000000004</v>
      </c>
      <c r="L90" s="49">
        <f>IFERROR(VLOOKUP(C90,FEVEREIRO!B:H,7,0),"0,00")</f>
        <v>3755.97</v>
      </c>
      <c r="M90" s="29"/>
      <c r="N90" s="23"/>
      <c r="P90" s="23"/>
    </row>
    <row r="91" spans="2:16" s="13" customFormat="1">
      <c r="B91" s="12">
        <f t="shared" si="3"/>
        <v>83</v>
      </c>
      <c r="C91" s="17">
        <v>2052</v>
      </c>
      <c r="D91" s="18" t="str">
        <f>IFERROR(VLOOKUP(C91,SRA!B:C,2,0),"")</f>
        <v>JOSE FERNANDO PEREIRA DA COSTA</v>
      </c>
      <c r="E91" s="12" t="str">
        <f>IFERROR(VLOOKUP(C91,SRA!B:T,8,0),"")</f>
        <v>CLT</v>
      </c>
      <c r="F91" s="12" t="s">
        <v>430</v>
      </c>
      <c r="G91" s="12" t="str">
        <f>IFERROR(VLOOKUP(C91,SRA!B:T,5,0),"")</f>
        <v>OP. DE PROD. IND.</v>
      </c>
      <c r="H91" s="48">
        <f>IFERROR(VLOOKUP(C91,SRA!B:T,18,0),"")</f>
        <v>3882.69</v>
      </c>
      <c r="I91" s="48">
        <f>IFERROR(VLOOKUP(C91,SRA!B:T,19,0),"")</f>
        <v>0</v>
      </c>
      <c r="J91" s="49">
        <f>IFERROR(VLOOKUP(C91,FEVEREIRO!B:F,3,0),"0,00")</f>
        <v>4390.29</v>
      </c>
      <c r="K91" s="48">
        <f t="shared" si="2"/>
        <v>4390.29</v>
      </c>
      <c r="L91" s="49">
        <f>IFERROR(VLOOKUP(C91,FEVEREIRO!B:H,7,0),"0,00")</f>
        <v>0</v>
      </c>
      <c r="M91" s="29"/>
      <c r="N91" s="23"/>
      <c r="P91" s="23"/>
    </row>
    <row r="92" spans="2:16" s="13" customFormat="1">
      <c r="B92" s="12">
        <f t="shared" si="3"/>
        <v>84</v>
      </c>
      <c r="C92" s="17">
        <v>2063</v>
      </c>
      <c r="D92" s="18" t="str">
        <f>IFERROR(VLOOKUP(C92,SRA!B:C,2,0),"")</f>
        <v>JOAQUIM PEDRO CARNEIRO C NETO</v>
      </c>
      <c r="E92" s="12" t="str">
        <f>IFERROR(VLOOKUP(C92,SRA!B:T,8,0),"")</f>
        <v>CLT</v>
      </c>
      <c r="F92" s="12" t="s">
        <v>430</v>
      </c>
      <c r="G92" s="12" t="str">
        <f>IFERROR(VLOOKUP(C92,SRA!B:T,5,0),"")</f>
        <v>ANA MANUT ELET IND</v>
      </c>
      <c r="H92" s="48">
        <f>IFERROR(VLOOKUP(C92,SRA!B:T,18,0),"")</f>
        <v>16230.34</v>
      </c>
      <c r="I92" s="48">
        <f>IFERROR(VLOOKUP(C92,SRA!B:T,19,0),"")</f>
        <v>0</v>
      </c>
      <c r="J92" s="49">
        <f>IFERROR(VLOOKUP(C92,FEVEREIRO!B:F,3,0),"0,00")</f>
        <v>16230.34</v>
      </c>
      <c r="K92" s="48">
        <f t="shared" si="2"/>
        <v>5654.4400000000005</v>
      </c>
      <c r="L92" s="49">
        <f>IFERROR(VLOOKUP(C92,FEVEREIRO!B:H,7,0),"0,00")</f>
        <v>10575.9</v>
      </c>
      <c r="M92" s="29"/>
      <c r="N92" s="23"/>
      <c r="O92" s="23"/>
      <c r="P92" s="23"/>
    </row>
    <row r="93" spans="2:16" s="13" customFormat="1">
      <c r="B93" s="12">
        <f t="shared" si="3"/>
        <v>85</v>
      </c>
      <c r="C93" s="12">
        <v>2065</v>
      </c>
      <c r="D93" s="18" t="str">
        <f>IFERROR(VLOOKUP(C93,SRA!B:C,2,0),"")</f>
        <v>MARIA CLAUDIA DE A  LIMA LEMOS</v>
      </c>
      <c r="E93" s="12" t="str">
        <f>IFERROR(VLOOKUP(C93,SRA!B:T,8,0),"")</f>
        <v>CLT</v>
      </c>
      <c r="F93" s="12" t="s">
        <v>452</v>
      </c>
      <c r="G93" s="12" t="str">
        <f>IFERROR(VLOOKUP(C93,SRA!B:T,5,0),"")</f>
        <v>ANALISTA EM RH III</v>
      </c>
      <c r="H93" s="48">
        <f>IFERROR(VLOOKUP(C93,SRA!B:T,18,0),"")</f>
        <v>6549.51</v>
      </c>
      <c r="I93" s="48">
        <f>IFERROR(VLOOKUP(C93,SRA!B:T,19,0),"")</f>
        <v>0</v>
      </c>
      <c r="J93" s="49" t="str">
        <f>IFERROR(VLOOKUP(C93,FEVEREIRO!B:F,3,0),"0,00")</f>
        <v>0,00</v>
      </c>
      <c r="K93" s="48">
        <f t="shared" si="2"/>
        <v>0</v>
      </c>
      <c r="L93" s="49" t="str">
        <f>IFERROR(VLOOKUP(C93,FEVEREIRO!B:H,7,0),"0,00")</f>
        <v>0,00</v>
      </c>
      <c r="M93" s="16" t="str">
        <f>IFERROR(VLOOKUP(C93,FÉRIAS!C:D,2,0),"")</f>
        <v/>
      </c>
      <c r="N93" s="13" t="str">
        <f>IFERROR(VLOOKUP(C93,AFASTADOS!B:C,2,0),"")</f>
        <v>MARIA CLAUDIA DE A  LIMA LEMOS</v>
      </c>
    </row>
    <row r="94" spans="2:16" s="13" customFormat="1">
      <c r="B94" s="12">
        <f t="shared" si="3"/>
        <v>86</v>
      </c>
      <c r="C94" s="17">
        <v>2069</v>
      </c>
      <c r="D94" s="18" t="str">
        <f>IFERROR(VLOOKUP(C94,SRA!B:C,2,0),"")</f>
        <v>SELMA VERONICA VIEIRA RAMOS</v>
      </c>
      <c r="E94" s="12" t="str">
        <f>IFERROR(VLOOKUP(C94,SRA!B:T,8,0),"")</f>
        <v>CLT</v>
      </c>
      <c r="F94" s="12" t="s">
        <v>430</v>
      </c>
      <c r="G94" s="12" t="str">
        <f>IFERROR(VLOOKUP(C94,SRA!B:T,5,0),"")</f>
        <v>FARMACEUTICO IND</v>
      </c>
      <c r="H94" s="48">
        <f>IFERROR(VLOOKUP(C94,SRA!B:T,18,0),"")</f>
        <v>20698.510000000002</v>
      </c>
      <c r="I94" s="48">
        <f>IFERROR(VLOOKUP(C94,SRA!B:T,19,0),"")</f>
        <v>0</v>
      </c>
      <c r="J94" s="49">
        <f>IFERROR(VLOOKUP(C94,FEVEREIRO!B:F,3,0),"0,00")</f>
        <v>20698.509999999998</v>
      </c>
      <c r="K94" s="48">
        <f t="shared" si="2"/>
        <v>7246.4599999999991</v>
      </c>
      <c r="L94" s="49">
        <f>IFERROR(VLOOKUP(C94,FEVEREIRO!B:H,7,0),"0,00")</f>
        <v>13452.05</v>
      </c>
      <c r="M94" s="29"/>
      <c r="N94" s="23"/>
      <c r="O94" s="23"/>
      <c r="P94" s="23"/>
    </row>
    <row r="95" spans="2:16" s="13" customFormat="1">
      <c r="B95" s="12">
        <f t="shared" si="3"/>
        <v>87</v>
      </c>
      <c r="C95" s="17">
        <v>2086</v>
      </c>
      <c r="D95" s="18" t="str">
        <f>IFERROR(VLOOKUP(C95,SRA!B:C,2,0),"")</f>
        <v>ALBANITA LUCIANA DA S FIDELIS</v>
      </c>
      <c r="E95" s="12" t="str">
        <f>IFERROR(VLOOKUP(C95,SRA!B:T,8,0),"")</f>
        <v>CLT</v>
      </c>
      <c r="F95" s="12" t="s">
        <v>430</v>
      </c>
      <c r="G95" s="12" t="str">
        <f>IFERROR(VLOOKUP(C95,SRA!B:T,5,0),"")</f>
        <v>ASS. DE SERVICOS</v>
      </c>
      <c r="H95" s="48">
        <f>IFERROR(VLOOKUP(C95,SRA!B:T,18,0),"")</f>
        <v>1961.02</v>
      </c>
      <c r="I95" s="48">
        <f>IFERROR(VLOOKUP(C95,SRA!B:T,19,0),"")</f>
        <v>904.62</v>
      </c>
      <c r="J95" s="49">
        <f>IFERROR(VLOOKUP(C95,FEVEREIRO!B:F,3,0),"0,00")</f>
        <v>2947.88</v>
      </c>
      <c r="K95" s="48">
        <f t="shared" si="2"/>
        <v>1413.13</v>
      </c>
      <c r="L95" s="49">
        <f>IFERROR(VLOOKUP(C95,FEVEREIRO!B:H,7,0),"0,00")</f>
        <v>1534.75</v>
      </c>
      <c r="M95" s="29"/>
      <c r="N95" s="23"/>
      <c r="O95" s="23"/>
      <c r="P95" s="23"/>
    </row>
    <row r="96" spans="2:16" s="13" customFormat="1">
      <c r="B96" s="12">
        <f t="shared" si="3"/>
        <v>88</v>
      </c>
      <c r="C96" s="17">
        <v>2093</v>
      </c>
      <c r="D96" s="18" t="str">
        <f>IFERROR(VLOOKUP(C96,SRA!B:C,2,0),"")</f>
        <v>GILBERTO RIBEIRO DA SILVA</v>
      </c>
      <c r="E96" s="12" t="str">
        <f>IFERROR(VLOOKUP(C96,SRA!B:T,8,0),"")</f>
        <v>CLT</v>
      </c>
      <c r="F96" s="12" t="s">
        <v>430</v>
      </c>
      <c r="G96" s="12" t="str">
        <f>IFERROR(VLOOKUP(C96,SRA!B:T,5,0),"")</f>
        <v>TEC. EM OPTICA</v>
      </c>
      <c r="H96" s="48">
        <f>IFERROR(VLOOKUP(C96,SRA!B:T,18,0),"")</f>
        <v>2373.63</v>
      </c>
      <c r="I96" s="48">
        <f>IFERROR(VLOOKUP(C96,SRA!B:T,19,0),"")</f>
        <v>0</v>
      </c>
      <c r="J96" s="49">
        <f>IFERROR(VLOOKUP(C96,FEVEREIRO!B:F,3,0),"0,00")</f>
        <v>2844.61</v>
      </c>
      <c r="K96" s="48">
        <f t="shared" si="2"/>
        <v>2844.61</v>
      </c>
      <c r="L96" s="49">
        <f>IFERROR(VLOOKUP(C96,FEVEREIRO!B:H,7,0),"0,00")</f>
        <v>0</v>
      </c>
      <c r="M96" s="29"/>
      <c r="N96" s="23"/>
      <c r="O96" s="23"/>
      <c r="P96" s="23"/>
    </row>
    <row r="97" spans="2:16" s="13" customFormat="1">
      <c r="B97" s="12">
        <f t="shared" si="3"/>
        <v>89</v>
      </c>
      <c r="C97" s="17">
        <v>2096</v>
      </c>
      <c r="D97" s="18" t="str">
        <f>IFERROR(VLOOKUP(C97,SRA!B:C,2,0),"")</f>
        <v>MARCELO MORAIS DE OLIVEIRA</v>
      </c>
      <c r="E97" s="12" t="str">
        <f>IFERROR(VLOOKUP(C97,SRA!B:T,8,0),"")</f>
        <v>CLT</v>
      </c>
      <c r="F97" s="12" t="s">
        <v>430</v>
      </c>
      <c r="G97" s="12" t="str">
        <f>IFERROR(VLOOKUP(C97,SRA!B:T,5,0),"")</f>
        <v>VIGILANTE 2</v>
      </c>
      <c r="H97" s="48">
        <f>IFERROR(VLOOKUP(C97,SRA!B:T,18,0),"")</f>
        <v>3354.02</v>
      </c>
      <c r="I97" s="48">
        <f>IFERROR(VLOOKUP(C97,SRA!B:T,19,0),"")</f>
        <v>0</v>
      </c>
      <c r="J97" s="49">
        <f>IFERROR(VLOOKUP(C97,FEVEREIRO!B:F,3,0),"0,00")</f>
        <v>4305.4399999999996</v>
      </c>
      <c r="K97" s="48">
        <f t="shared" si="2"/>
        <v>1949.7999999999997</v>
      </c>
      <c r="L97" s="49">
        <f>IFERROR(VLOOKUP(C97,FEVEREIRO!B:H,7,0),"0,00")</f>
        <v>2355.64</v>
      </c>
      <c r="M97" s="29"/>
      <c r="N97" s="23"/>
      <c r="O97" s="23"/>
      <c r="P97" s="23"/>
    </row>
    <row r="98" spans="2:16" s="13" customFormat="1">
      <c r="B98" s="12">
        <f t="shared" si="3"/>
        <v>90</v>
      </c>
      <c r="C98" s="17">
        <v>2101</v>
      </c>
      <c r="D98" s="18" t="str">
        <f>IFERROR(VLOOKUP(C98,SRA!B:C,2,0),"")</f>
        <v>JOSE LUCIANO CANDIDO DA SILVA</v>
      </c>
      <c r="E98" s="12" t="str">
        <f>IFERROR(VLOOKUP(C98,SRA!B:T,8,0),"")</f>
        <v>CLT</v>
      </c>
      <c r="F98" s="12" t="s">
        <v>430</v>
      </c>
      <c r="G98" s="12" t="str">
        <f>IFERROR(VLOOKUP(C98,SRA!B:T,5,0),"")</f>
        <v>OP. DE PROD. IND.</v>
      </c>
      <c r="H98" s="48">
        <f>IFERROR(VLOOKUP(C98,SRA!B:T,18,0),"")</f>
        <v>3697.85</v>
      </c>
      <c r="I98" s="48">
        <f>IFERROR(VLOOKUP(C98,SRA!B:T,19,0),"")</f>
        <v>0</v>
      </c>
      <c r="J98" s="49">
        <f>IFERROR(VLOOKUP(C98,FEVEREIRO!B:F,3,0),"0,00")</f>
        <v>20352.150000000001</v>
      </c>
      <c r="K98" s="48">
        <f t="shared" si="2"/>
        <v>20352.150000000001</v>
      </c>
      <c r="L98" s="49">
        <f>IFERROR(VLOOKUP(C98,FEVEREIRO!B:H,7,0),"0,00")</f>
        <v>0</v>
      </c>
      <c r="M98" s="16"/>
      <c r="P98" s="23"/>
    </row>
    <row r="99" spans="2:16" s="13" customFormat="1">
      <c r="B99" s="12">
        <f t="shared" si="3"/>
        <v>91</v>
      </c>
      <c r="C99" s="17">
        <v>2115</v>
      </c>
      <c r="D99" s="18" t="str">
        <f>IFERROR(VLOOKUP(C99,SRA!B:C,2,0),"")</f>
        <v>SEVERINO JOSE RAMOS DE SOUZA</v>
      </c>
      <c r="E99" s="12" t="str">
        <f>IFERROR(VLOOKUP(C99,SRA!B:T,8,0),"")</f>
        <v>CLT</v>
      </c>
      <c r="F99" s="12" t="s">
        <v>430</v>
      </c>
      <c r="G99" s="12" t="str">
        <f>IFERROR(VLOOKUP(C99,SRA!B:T,5,0),"")</f>
        <v>VIGILANTE 2</v>
      </c>
      <c r="H99" s="48">
        <f>IFERROR(VLOOKUP(C99,SRA!B:T,18,0),"")</f>
        <v>3354.02</v>
      </c>
      <c r="I99" s="48">
        <f>IFERROR(VLOOKUP(C99,SRA!B:T,19,0),"")</f>
        <v>0</v>
      </c>
      <c r="J99" s="49">
        <f>IFERROR(VLOOKUP(C99,FEVEREIRO!B:F,3,0),"0,00")</f>
        <v>4360.2299999999996</v>
      </c>
      <c r="K99" s="48">
        <f t="shared" si="2"/>
        <v>1347.4499999999998</v>
      </c>
      <c r="L99" s="49">
        <f>IFERROR(VLOOKUP(C99,FEVEREIRO!B:H,7,0),"0,00")</f>
        <v>3012.7799999999997</v>
      </c>
      <c r="M99" s="16" t="str">
        <f>IFERROR(VLOOKUP(C99,FÉRIAS!C:D,2,0),"")</f>
        <v/>
      </c>
      <c r="N99" s="13" t="str">
        <f>IFERROR(VLOOKUP(C99,AFASTADOS!B:C,2,0),"")</f>
        <v/>
      </c>
    </row>
    <row r="100" spans="2:16" s="13" customFormat="1">
      <c r="B100" s="12">
        <f t="shared" si="3"/>
        <v>92</v>
      </c>
      <c r="C100" s="17">
        <v>2117</v>
      </c>
      <c r="D100" s="18" t="str">
        <f>IFERROR(VLOOKUP(C100,SRA!B:C,2,0),"")</f>
        <v>WILSON JOSE QUEIROZ DE LIMA</v>
      </c>
      <c r="E100" s="12" t="str">
        <f>IFERROR(VLOOKUP(C100,SRA!B:T,8,0),"")</f>
        <v>CLT</v>
      </c>
      <c r="F100" s="12" t="s">
        <v>430</v>
      </c>
      <c r="G100" s="12" t="str">
        <f>IFERROR(VLOOKUP(C100,SRA!B:T,5,0),"")</f>
        <v>ASS. DE SERVICOS</v>
      </c>
      <c r="H100" s="48">
        <f>IFERROR(VLOOKUP(C100,SRA!B:T,18,0),"")</f>
        <v>2502.81</v>
      </c>
      <c r="I100" s="48">
        <f>IFERROR(VLOOKUP(C100,SRA!B:T,19,0),"")</f>
        <v>0</v>
      </c>
      <c r="J100" s="49">
        <f>IFERROR(VLOOKUP(C100,FEVEREIRO!B:F,3,0),"0,00")</f>
        <v>2502.81</v>
      </c>
      <c r="K100" s="48">
        <f t="shared" si="2"/>
        <v>465.86999999999989</v>
      </c>
      <c r="L100" s="49">
        <f>IFERROR(VLOOKUP(C100,FEVEREIRO!B:H,7,0),"0,00")</f>
        <v>2036.94</v>
      </c>
      <c r="M100" s="16" t="str">
        <f>IFERROR(VLOOKUP(C100,FÉRIAS!C:D,2,0),"")</f>
        <v/>
      </c>
      <c r="N100" s="13" t="str">
        <f>IFERROR(VLOOKUP(C100,AFASTADOS!B:C,2,0),"")</f>
        <v/>
      </c>
    </row>
    <row r="101" spans="2:16" s="13" customFormat="1">
      <c r="B101" s="12">
        <f t="shared" si="3"/>
        <v>93</v>
      </c>
      <c r="C101" s="17">
        <v>2120</v>
      </c>
      <c r="D101" s="18" t="str">
        <f>IFERROR(VLOOKUP(C101,SRA!B:C,2,0),"")</f>
        <v>ANTONIO SOARES DE MELO</v>
      </c>
      <c r="E101" s="12" t="str">
        <f>IFERROR(VLOOKUP(C101,SRA!B:T,8,0),"")</f>
        <v>CLT</v>
      </c>
      <c r="F101" s="12" t="s">
        <v>430</v>
      </c>
      <c r="G101" s="12" t="str">
        <f>IFERROR(VLOOKUP(C101,SRA!B:T,5,0),"")</f>
        <v>ASS. DE SERVICOS</v>
      </c>
      <c r="H101" s="48">
        <f>IFERROR(VLOOKUP(C101,SRA!B:T,18,0),"")</f>
        <v>2660.58</v>
      </c>
      <c r="I101" s="48">
        <f>IFERROR(VLOOKUP(C101,SRA!B:T,19,0),"")</f>
        <v>0</v>
      </c>
      <c r="J101" s="49">
        <f>IFERROR(VLOOKUP(C101,FEVEREIRO!B:F,3,0),"0,00")</f>
        <v>2660.58</v>
      </c>
      <c r="K101" s="48">
        <f t="shared" si="2"/>
        <v>794.50999999999976</v>
      </c>
      <c r="L101" s="49">
        <f>IFERROR(VLOOKUP(C101,FEVEREIRO!B:H,7,0),"0,00")</f>
        <v>1866.0700000000002</v>
      </c>
      <c r="M101" s="16" t="str">
        <f>IFERROR(VLOOKUP(C101,FÉRIAS!C:D,2,0),"")</f>
        <v/>
      </c>
      <c r="N101" s="13" t="str">
        <f>IFERROR(VLOOKUP(C101,AFASTADOS!B:C,2,0),"")</f>
        <v/>
      </c>
    </row>
    <row r="102" spans="2:16" s="13" customFormat="1">
      <c r="B102" s="12">
        <f t="shared" si="3"/>
        <v>94</v>
      </c>
      <c r="C102" s="17">
        <v>2121</v>
      </c>
      <c r="D102" s="18" t="str">
        <f>IFERROR(VLOOKUP(C102,SRA!B:C,2,0),"")</f>
        <v>SAMUEL MAURICIO</v>
      </c>
      <c r="E102" s="12" t="str">
        <f>IFERROR(VLOOKUP(C102,SRA!B:T,8,0),"")</f>
        <v>CLT</v>
      </c>
      <c r="F102" s="12" t="s">
        <v>442</v>
      </c>
      <c r="G102" s="12" t="str">
        <f>IFERROR(VLOOKUP(C102,SRA!B:T,5,0),"")</f>
        <v>TEC. EM OPTICA</v>
      </c>
      <c r="H102" s="48">
        <f>IFERROR(VLOOKUP(C102,SRA!B:T,18,0),"")</f>
        <v>2616.9899999999998</v>
      </c>
      <c r="I102" s="48">
        <f>IFERROR(VLOOKUP(C102,SRA!B:T,19,0),"")</f>
        <v>0</v>
      </c>
      <c r="J102" s="49">
        <f>IFERROR(VLOOKUP(C102,FEVEREIRO!B:F,3,0),"0,00")</f>
        <v>4747.26</v>
      </c>
      <c r="K102" s="48">
        <f t="shared" si="2"/>
        <v>703.51000000000022</v>
      </c>
      <c r="L102" s="49">
        <f>IFERROR(VLOOKUP(C102,FEVEREIRO!B:H,7,0),"0,00")</f>
        <v>4043.75</v>
      </c>
      <c r="M102" s="16" t="str">
        <f>IFERROR(VLOOKUP(C102,FÉRIAS!C:D,2,0),"")</f>
        <v/>
      </c>
      <c r="N102" s="13" t="str">
        <f>IFERROR(VLOOKUP(C102,AFASTADOS!B:C,2,0),"")</f>
        <v/>
      </c>
    </row>
    <row r="103" spans="2:16" s="13" customFormat="1">
      <c r="B103" s="12">
        <f t="shared" si="3"/>
        <v>95</v>
      </c>
      <c r="C103" s="17">
        <v>2124</v>
      </c>
      <c r="D103" s="18" t="str">
        <f>IFERROR(VLOOKUP(C103,SRA!B:C,2,0),"")</f>
        <v>JOSE ALVES FIGUEIREDO FILHO</v>
      </c>
      <c r="E103" s="12" t="str">
        <f>IFERROR(VLOOKUP(C103,SRA!B:T,8,0),"")</f>
        <v>CLT</v>
      </c>
      <c r="F103" s="12" t="s">
        <v>442</v>
      </c>
      <c r="G103" s="12" t="str">
        <f>IFERROR(VLOOKUP(C103,SRA!B:T,5,0),"")</f>
        <v>VIGILANTE 2</v>
      </c>
      <c r="H103" s="48">
        <f>IFERROR(VLOOKUP(C103,SRA!B:T,18,0),"")</f>
        <v>3354.02</v>
      </c>
      <c r="I103" s="48">
        <f>IFERROR(VLOOKUP(C103,SRA!B:T,19,0),"")</f>
        <v>0</v>
      </c>
      <c r="J103" s="49">
        <f>IFERROR(VLOOKUP(C103,FEVEREIRO!B:F,3,0),"0,00")</f>
        <v>4360.2299999999996</v>
      </c>
      <c r="K103" s="48">
        <f t="shared" si="2"/>
        <v>1389.2499999999995</v>
      </c>
      <c r="L103" s="49">
        <f>IFERROR(VLOOKUP(C103,FEVEREIRO!B:H,7,0),"0,00")</f>
        <v>2970.98</v>
      </c>
      <c r="M103" s="16" t="str">
        <f>IFERROR(VLOOKUP(C103,FÉRIAS!C:D,2,0),"")</f>
        <v/>
      </c>
      <c r="N103" s="13" t="str">
        <f>IFERROR(VLOOKUP(C103,AFASTADOS!B:C,2,0),"")</f>
        <v/>
      </c>
    </row>
    <row r="104" spans="2:16" s="13" customFormat="1">
      <c r="B104" s="12">
        <f t="shared" si="3"/>
        <v>96</v>
      </c>
      <c r="C104" s="17">
        <v>2125</v>
      </c>
      <c r="D104" s="18" t="str">
        <f>IFERROR(VLOOKUP(C104,SRA!B:C,2,0),"")</f>
        <v>GILMAR GALVAO SANTANA</v>
      </c>
      <c r="E104" s="12" t="str">
        <f>IFERROR(VLOOKUP(C104,SRA!B:T,8,0),"")</f>
        <v>CLT</v>
      </c>
      <c r="F104" s="12" t="s">
        <v>442</v>
      </c>
      <c r="G104" s="12" t="str">
        <f>IFERROR(VLOOKUP(C104,SRA!B:T,5,0),"")</f>
        <v>OP. DE PROD. IND.</v>
      </c>
      <c r="H104" s="48">
        <f>IFERROR(VLOOKUP(C104,SRA!B:T,18,0),"")</f>
        <v>3697.8</v>
      </c>
      <c r="I104" s="48">
        <f>IFERROR(VLOOKUP(C104,SRA!B:T,19,0),"")</f>
        <v>904.62</v>
      </c>
      <c r="J104" s="49">
        <f>IFERROR(VLOOKUP(C104,FEVEREIRO!B:F,3,0),"0,00")</f>
        <v>4739.4799999999996</v>
      </c>
      <c r="K104" s="48">
        <f t="shared" si="2"/>
        <v>1961.4299999999994</v>
      </c>
      <c r="L104" s="49">
        <f>IFERROR(VLOOKUP(C104,FEVEREIRO!B:H,7,0),"0,00")</f>
        <v>2778.05</v>
      </c>
      <c r="M104" s="16" t="str">
        <f>IFERROR(VLOOKUP(C104,FÉRIAS!C:D,2,0),"")</f>
        <v/>
      </c>
      <c r="N104" s="13" t="str">
        <f>IFERROR(VLOOKUP(C104,AFASTADOS!B:C,2,0),"")</f>
        <v/>
      </c>
    </row>
    <row r="105" spans="2:16" s="13" customFormat="1">
      <c r="B105" s="12">
        <f t="shared" si="3"/>
        <v>97</v>
      </c>
      <c r="C105" s="17">
        <v>2126</v>
      </c>
      <c r="D105" s="18" t="str">
        <f>IFERROR(VLOOKUP(C105,SRA!B:C,2,0),"")</f>
        <v>JAFFE JOSE LIMA XAVIER</v>
      </c>
      <c r="E105" s="12" t="str">
        <f>IFERROR(VLOOKUP(C105,SRA!B:T,8,0),"")</f>
        <v>CLT</v>
      </c>
      <c r="F105" s="12" t="s">
        <v>430</v>
      </c>
      <c r="G105" s="12" t="str">
        <f>IFERROR(VLOOKUP(C105,SRA!B:T,5,0),"")</f>
        <v>OP. DE PROD. IND.</v>
      </c>
      <c r="H105" s="48">
        <f>IFERROR(VLOOKUP(C105,SRA!B:T,18,0),"")</f>
        <v>3697.8</v>
      </c>
      <c r="I105" s="48">
        <f>IFERROR(VLOOKUP(C105,SRA!B:T,19,0),"")</f>
        <v>0</v>
      </c>
      <c r="J105" s="49">
        <f>IFERROR(VLOOKUP(C105,FEVEREIRO!B:F,3,0),"0,00")</f>
        <v>3697.8</v>
      </c>
      <c r="K105" s="48">
        <f t="shared" si="2"/>
        <v>2528.83</v>
      </c>
      <c r="L105" s="49">
        <f>IFERROR(VLOOKUP(C105,FEVEREIRO!B:H,7,0),"0,00")</f>
        <v>1168.97</v>
      </c>
      <c r="M105" s="16" t="str">
        <f>IFERROR(VLOOKUP(C105,FÉRIAS!C:D,2,0),"")</f>
        <v/>
      </c>
      <c r="N105" s="13" t="str">
        <f>IFERROR(VLOOKUP(C105,AFASTADOS!B:C,2,0),"")</f>
        <v/>
      </c>
    </row>
    <row r="106" spans="2:16" s="13" customFormat="1">
      <c r="B106" s="12">
        <f t="shared" si="3"/>
        <v>98</v>
      </c>
      <c r="C106" s="17">
        <v>2128</v>
      </c>
      <c r="D106" s="18" t="str">
        <f>IFERROR(VLOOKUP(C106,SRA!B:C,2,0),"")</f>
        <v>JORGE DA SILVA LIMA</v>
      </c>
      <c r="E106" s="12" t="str">
        <f>IFERROR(VLOOKUP(C106,SRA!B:T,8,0),"")</f>
        <v>CLT</v>
      </c>
      <c r="F106" s="12" t="s">
        <v>430</v>
      </c>
      <c r="G106" s="12" t="str">
        <f>IFERROR(VLOOKUP(C106,SRA!B:T,5,0),"")</f>
        <v>OP. DE PROD. IND.</v>
      </c>
      <c r="H106" s="48">
        <f>IFERROR(VLOOKUP(C106,SRA!B:T,18,0),"")</f>
        <v>10153.75</v>
      </c>
      <c r="I106" s="48">
        <f>IFERROR(VLOOKUP(C106,SRA!B:T,19,0),"")</f>
        <v>0</v>
      </c>
      <c r="J106" s="49">
        <f>IFERROR(VLOOKUP(C106,FEVEREIRO!B:F,3,0),"0,00")</f>
        <v>10153.75</v>
      </c>
      <c r="K106" s="48">
        <f t="shared" si="2"/>
        <v>6018.0599999999995</v>
      </c>
      <c r="L106" s="49">
        <f>IFERROR(VLOOKUP(C106,FEVEREIRO!B:H,7,0),"0,00")</f>
        <v>4135.6900000000005</v>
      </c>
      <c r="M106" s="16" t="str">
        <f>IFERROR(VLOOKUP(C106,FÉRIAS!C:D,2,0),"")</f>
        <v/>
      </c>
      <c r="N106" s="13" t="str">
        <f>IFERROR(VLOOKUP(C106,AFASTADOS!B:C,2,0),"")</f>
        <v/>
      </c>
    </row>
    <row r="107" spans="2:16" s="13" customFormat="1">
      <c r="B107" s="12">
        <f t="shared" si="3"/>
        <v>99</v>
      </c>
      <c r="C107" s="17">
        <v>2129</v>
      </c>
      <c r="D107" s="18" t="str">
        <f>IFERROR(VLOOKUP(C107,SRA!B:C,2,0),"")</f>
        <v>RICARDO JORGE XAVIER</v>
      </c>
      <c r="E107" s="12" t="str">
        <f>IFERROR(VLOOKUP(C107,SRA!B:T,8,0),"")</f>
        <v>CLT</v>
      </c>
      <c r="F107" s="12" t="s">
        <v>430</v>
      </c>
      <c r="G107" s="12" t="str">
        <f>IFERROR(VLOOKUP(C107,SRA!B:T,5,0),"")</f>
        <v>TEC UTI TRA EFLUENTE</v>
      </c>
      <c r="H107" s="48">
        <f>IFERROR(VLOOKUP(C107,SRA!B:T,18,0),"")</f>
        <v>2152.9499999999998</v>
      </c>
      <c r="I107" s="48">
        <f>IFERROR(VLOOKUP(C107,SRA!B:T,19,0),"")</f>
        <v>0</v>
      </c>
      <c r="J107" s="49">
        <f>IFERROR(VLOOKUP(C107,FEVEREIRO!B:F,3,0),"0,00")</f>
        <v>3085.7</v>
      </c>
      <c r="K107" s="48">
        <f t="shared" si="2"/>
        <v>1241.7899999999997</v>
      </c>
      <c r="L107" s="49">
        <f>IFERROR(VLOOKUP(C107,FEVEREIRO!B:H,7,0),"0,00")</f>
        <v>1843.91</v>
      </c>
      <c r="M107" s="16" t="str">
        <f>IFERROR(VLOOKUP(C107,FÉRIAS!C:D,2,0),"")</f>
        <v/>
      </c>
      <c r="N107" s="13" t="str">
        <f>IFERROR(VLOOKUP(C107,AFASTADOS!B:C,2,0),"")</f>
        <v/>
      </c>
    </row>
    <row r="108" spans="2:16" s="13" customFormat="1">
      <c r="B108" s="12">
        <f t="shared" si="3"/>
        <v>100</v>
      </c>
      <c r="C108" s="17">
        <v>2130</v>
      </c>
      <c r="D108" s="18" t="str">
        <f>IFERROR(VLOOKUP(C108,SRA!B:C,2,0),"")</f>
        <v>HELVIO MOZART MONTENEGRO</v>
      </c>
      <c r="E108" s="12" t="str">
        <f>IFERROR(VLOOKUP(C108,SRA!B:T,8,0),"")</f>
        <v>CLT</v>
      </c>
      <c r="F108" s="12" t="s">
        <v>430</v>
      </c>
      <c r="G108" s="12" t="str">
        <f>IFERROR(VLOOKUP(C108,SRA!B:T,5,0),"")</f>
        <v>TEC EM UTI CALDEIRA</v>
      </c>
      <c r="H108" s="48">
        <f>IFERROR(VLOOKUP(C108,SRA!B:T,18,0),"")</f>
        <v>2373.69</v>
      </c>
      <c r="I108" s="48">
        <f>IFERROR(VLOOKUP(C108,SRA!B:T,19,0),"")</f>
        <v>0</v>
      </c>
      <c r="J108" s="49">
        <f>IFERROR(VLOOKUP(C108,FEVEREIRO!B:F,3,0),"0,00")</f>
        <v>2373.69</v>
      </c>
      <c r="K108" s="48">
        <f t="shared" si="2"/>
        <v>647.29</v>
      </c>
      <c r="L108" s="49">
        <f>IFERROR(VLOOKUP(C108,FEVEREIRO!B:H,7,0),"0,00")</f>
        <v>1726.4</v>
      </c>
      <c r="M108" s="16" t="str">
        <f>IFERROR(VLOOKUP(C108,FÉRIAS!C:D,2,0),"")</f>
        <v/>
      </c>
      <c r="N108" s="13" t="str">
        <f>IFERROR(VLOOKUP(C108,AFASTADOS!B:C,2,0),"")</f>
        <v/>
      </c>
    </row>
    <row r="109" spans="2:16" s="13" customFormat="1">
      <c r="B109" s="12">
        <f t="shared" si="3"/>
        <v>101</v>
      </c>
      <c r="C109" s="17">
        <v>2131</v>
      </c>
      <c r="D109" s="18" t="str">
        <f>IFERROR(VLOOKUP(C109,SRA!B:C,2,0),"")</f>
        <v>ALEXANDRE BARBOSA DA SILVA</v>
      </c>
      <c r="E109" s="12" t="str">
        <f>IFERROR(VLOOKUP(C109,SRA!B:T,8,0),"")</f>
        <v>CLT</v>
      </c>
      <c r="F109" s="12" t="s">
        <v>430</v>
      </c>
      <c r="G109" s="12" t="str">
        <f>IFERROR(VLOOKUP(C109,SRA!B:T,5,0),"")</f>
        <v>OP. DE PROD. IND.</v>
      </c>
      <c r="H109" s="48">
        <f>IFERROR(VLOOKUP(C109,SRA!B:T,18,0),"")</f>
        <v>4076.86</v>
      </c>
      <c r="I109" s="48">
        <f>IFERROR(VLOOKUP(C109,SRA!B:T,19,0),"")</f>
        <v>0</v>
      </c>
      <c r="J109" s="49">
        <f>IFERROR(VLOOKUP(C109,FEVEREIRO!B:F,3,0),"0,00")</f>
        <v>4876.29</v>
      </c>
      <c r="K109" s="48">
        <f t="shared" si="2"/>
        <v>3106.5299999999997</v>
      </c>
      <c r="L109" s="49">
        <f>IFERROR(VLOOKUP(C109,FEVEREIRO!B:H,7,0),"0,00")</f>
        <v>1769.76</v>
      </c>
      <c r="M109" s="16" t="str">
        <f>IFERROR(VLOOKUP(C109,FÉRIAS!C:D,2,0),"")</f>
        <v/>
      </c>
      <c r="N109" s="13" t="str">
        <f>IFERROR(VLOOKUP(C109,AFASTADOS!B:C,2,0),"")</f>
        <v/>
      </c>
    </row>
    <row r="110" spans="2:16" s="13" customFormat="1">
      <c r="B110" s="12">
        <f t="shared" si="3"/>
        <v>102</v>
      </c>
      <c r="C110" s="17">
        <v>2134</v>
      </c>
      <c r="D110" s="18" t="str">
        <f>IFERROR(VLOOKUP(C110,SRA!B:C,2,0),"")</f>
        <v>ROSIVALDO SATIRO DOS SANTOS</v>
      </c>
      <c r="E110" s="12" t="str">
        <f>IFERROR(VLOOKUP(C110,SRA!B:T,8,0),"")</f>
        <v>CLT</v>
      </c>
      <c r="F110" s="12" t="s">
        <v>430</v>
      </c>
      <c r="G110" s="12" t="str">
        <f>IFERROR(VLOOKUP(C110,SRA!B:T,5,0),"")</f>
        <v>OP. DE PROD. IND.</v>
      </c>
      <c r="H110" s="48">
        <f>IFERROR(VLOOKUP(C110,SRA!B:T,18,0),"")</f>
        <v>3697.8</v>
      </c>
      <c r="I110" s="48">
        <f>IFERROR(VLOOKUP(C110,SRA!B:T,19,0),"")</f>
        <v>0</v>
      </c>
      <c r="J110" s="49">
        <f>IFERROR(VLOOKUP(C110,FEVEREIRO!B:F,3,0),"0,00")</f>
        <v>3697.8</v>
      </c>
      <c r="K110" s="48">
        <f t="shared" si="2"/>
        <v>1974.9800000000002</v>
      </c>
      <c r="L110" s="49">
        <f>IFERROR(VLOOKUP(C110,FEVEREIRO!B:H,7,0),"0,00")</f>
        <v>1722.82</v>
      </c>
      <c r="M110" s="16" t="str">
        <f>IFERROR(VLOOKUP(C110,FÉRIAS!C:D,2,0),"")</f>
        <v/>
      </c>
      <c r="N110" s="13" t="str">
        <f>IFERROR(VLOOKUP(C110,AFASTADOS!B:C,2,0),"")</f>
        <v/>
      </c>
    </row>
    <row r="111" spans="2:16" s="13" customFormat="1">
      <c r="B111" s="12">
        <f t="shared" si="3"/>
        <v>103</v>
      </c>
      <c r="C111" s="17">
        <v>2136</v>
      </c>
      <c r="D111" s="18" t="str">
        <f>IFERROR(VLOOKUP(C111,SRA!B:C,2,0),"")</f>
        <v>GESIEL DAVID DE CASTRO</v>
      </c>
      <c r="E111" s="12" t="str">
        <f>IFERROR(VLOOKUP(C111,SRA!B:T,8,0),"")</f>
        <v>CLT</v>
      </c>
      <c r="F111" s="12" t="s">
        <v>430</v>
      </c>
      <c r="G111" s="12" t="str">
        <f>IFERROR(VLOOKUP(C111,SRA!B:T,5,0),"")</f>
        <v>ASS. DE SERVICOS</v>
      </c>
      <c r="H111" s="48">
        <f>IFERROR(VLOOKUP(C111,SRA!B:T,18,0),"")</f>
        <v>2162.0100000000002</v>
      </c>
      <c r="I111" s="48">
        <f>IFERROR(VLOOKUP(C111,SRA!B:T,19,0),"")</f>
        <v>904.62</v>
      </c>
      <c r="J111" s="49">
        <f>IFERROR(VLOOKUP(C111,FEVEREIRO!B:F,3,0),"0,00")</f>
        <v>3148.87</v>
      </c>
      <c r="K111" s="48">
        <f t="shared" si="2"/>
        <v>1014.8800000000001</v>
      </c>
      <c r="L111" s="49">
        <f>IFERROR(VLOOKUP(C111,FEVEREIRO!B:H,7,0),"0,00")</f>
        <v>2133.9899999999998</v>
      </c>
      <c r="M111" s="16" t="str">
        <f>IFERROR(VLOOKUP(C111,FÉRIAS!C:D,2,0),"")</f>
        <v/>
      </c>
      <c r="N111" s="13" t="str">
        <f>IFERROR(VLOOKUP(C111,AFASTADOS!B:C,2,0),"")</f>
        <v/>
      </c>
    </row>
    <row r="112" spans="2:16" s="13" customFormat="1">
      <c r="B112" s="12">
        <f t="shared" si="3"/>
        <v>104</v>
      </c>
      <c r="C112" s="17">
        <v>2137</v>
      </c>
      <c r="D112" s="18" t="str">
        <f>IFERROR(VLOOKUP(C112,SRA!B:C,2,0),"")</f>
        <v>FRANCISCO DE ASSIS DE OLIVEIRA</v>
      </c>
      <c r="E112" s="12" t="str">
        <f>IFERROR(VLOOKUP(C112,SRA!B:T,8,0),"")</f>
        <v>CLT</v>
      </c>
      <c r="F112" s="12" t="s">
        <v>442</v>
      </c>
      <c r="G112" s="12" t="str">
        <f>IFERROR(VLOOKUP(C112,SRA!B:T,5,0),"")</f>
        <v>ANALISTA CONTABIL</v>
      </c>
      <c r="H112" s="48">
        <f>IFERROR(VLOOKUP(C112,SRA!B:T,18,0),"")</f>
        <v>9274.58</v>
      </c>
      <c r="I112" s="48">
        <f>IFERROR(VLOOKUP(C112,SRA!B:T,19,0),"")</f>
        <v>0</v>
      </c>
      <c r="J112" s="49">
        <f>IFERROR(VLOOKUP(C112,FEVEREIRO!B:F,3,0),"0,00")</f>
        <v>13608.82</v>
      </c>
      <c r="K112" s="48">
        <f t="shared" si="2"/>
        <v>8074.78</v>
      </c>
      <c r="L112" s="49">
        <f>IFERROR(VLOOKUP(C112,FEVEREIRO!B:H,7,0),"0,00")</f>
        <v>5534.04</v>
      </c>
      <c r="M112" s="16" t="str">
        <f>IFERROR(VLOOKUP(C112,FÉRIAS!C:D,2,0),"")</f>
        <v/>
      </c>
      <c r="N112" s="13" t="str">
        <f>IFERROR(VLOOKUP(C112,AFASTADOS!B:C,2,0),"")</f>
        <v/>
      </c>
    </row>
    <row r="113" spans="2:14" s="13" customFormat="1">
      <c r="B113" s="12">
        <f t="shared" si="3"/>
        <v>105</v>
      </c>
      <c r="C113" s="17">
        <v>2140</v>
      </c>
      <c r="D113" s="18" t="str">
        <f>IFERROR(VLOOKUP(C113,SRA!B:C,2,0),"")</f>
        <v>LUCIENE PEREIRA DE A NASCIMENT</v>
      </c>
      <c r="E113" s="12" t="str">
        <f>IFERROR(VLOOKUP(C113,SRA!B:T,8,0),"")</f>
        <v>CLT</v>
      </c>
      <c r="F113" s="12" t="s">
        <v>430</v>
      </c>
      <c r="G113" s="12" t="str">
        <f>IFERROR(VLOOKUP(C113,SRA!B:T,5,0),"")</f>
        <v>OP. PROD. IND. (D)</v>
      </c>
      <c r="H113" s="48">
        <f>IFERROR(VLOOKUP(C113,SRA!B:T,18,0),"")</f>
        <v>6249.03</v>
      </c>
      <c r="I113" s="48">
        <f>IFERROR(VLOOKUP(C113,SRA!B:T,19,0),"")</f>
        <v>0</v>
      </c>
      <c r="J113" s="49">
        <f>IFERROR(VLOOKUP(C113,FEVEREIRO!B:F,3,0),"0,00")</f>
        <v>7509.67</v>
      </c>
      <c r="K113" s="48">
        <f t="shared" si="2"/>
        <v>1853.2299999999996</v>
      </c>
      <c r="L113" s="49">
        <f>IFERROR(VLOOKUP(C113,FEVEREIRO!B:H,7,0),"0,00")</f>
        <v>5656.4400000000005</v>
      </c>
      <c r="M113" s="16" t="str">
        <f>IFERROR(VLOOKUP(C113,FÉRIAS!C:D,2,0),"")</f>
        <v/>
      </c>
      <c r="N113" s="13" t="str">
        <f>IFERROR(VLOOKUP(C113,AFASTADOS!B:C,2,0),"")</f>
        <v/>
      </c>
    </row>
    <row r="114" spans="2:14" s="13" customFormat="1">
      <c r="B114" s="12">
        <f t="shared" si="3"/>
        <v>106</v>
      </c>
      <c r="C114" s="17">
        <v>2143</v>
      </c>
      <c r="D114" s="18" t="str">
        <f>IFERROR(VLOOKUP(C114,SRA!B:C,2,0),"")</f>
        <v>RUBEM JOSE DOS S DE PAULA</v>
      </c>
      <c r="E114" s="12" t="str">
        <f>IFERROR(VLOOKUP(C114,SRA!B:T,8,0),"")</f>
        <v>CLT</v>
      </c>
      <c r="F114" s="12" t="s">
        <v>430</v>
      </c>
      <c r="G114" s="12" t="str">
        <f>IFERROR(VLOOKUP(C114,SRA!B:T,5,0),"")</f>
        <v>OP. DE PROD. IND.</v>
      </c>
      <c r="H114" s="48">
        <f>IFERROR(VLOOKUP(C114,SRA!B:T,18,0),"")</f>
        <v>2162.0100000000002</v>
      </c>
      <c r="I114" s="48">
        <f>IFERROR(VLOOKUP(C114,SRA!B:T,19,0),"")</f>
        <v>0</v>
      </c>
      <c r="J114" s="49">
        <f>IFERROR(VLOOKUP(C114,FEVEREIRO!B:F,3,0),"0,00")</f>
        <v>2162.0100000000002</v>
      </c>
      <c r="K114" s="48">
        <f t="shared" si="2"/>
        <v>442.80000000000018</v>
      </c>
      <c r="L114" s="49">
        <f>IFERROR(VLOOKUP(C114,FEVEREIRO!B:H,7,0),"0,00")</f>
        <v>1719.21</v>
      </c>
      <c r="M114" s="16" t="str">
        <f>IFERROR(VLOOKUP(C114,FÉRIAS!C:D,2,0),"")</f>
        <v/>
      </c>
      <c r="N114" s="13" t="str">
        <f>IFERROR(VLOOKUP(C114,AFASTADOS!B:C,2,0),"")</f>
        <v/>
      </c>
    </row>
    <row r="115" spans="2:14" s="13" customFormat="1">
      <c r="B115" s="12">
        <f t="shared" si="3"/>
        <v>107</v>
      </c>
      <c r="C115" s="17">
        <v>2145</v>
      </c>
      <c r="D115" s="18" t="str">
        <f>IFERROR(VLOOKUP(C115,SRA!B:C,2,0),"")</f>
        <v>EVERALDO DA SILVA CABRAL</v>
      </c>
      <c r="E115" s="12" t="str">
        <f>IFERROR(VLOOKUP(C115,SRA!B:T,8,0),"")</f>
        <v>CLT</v>
      </c>
      <c r="F115" s="12" t="s">
        <v>430</v>
      </c>
      <c r="G115" s="12" t="str">
        <f>IFERROR(VLOOKUP(C115,SRA!B:T,5,0),"")</f>
        <v>OP. DE PROD. IND.</v>
      </c>
      <c r="H115" s="48">
        <f>IFERROR(VLOOKUP(C115,SRA!B:T,18,0),"")</f>
        <v>3697.8</v>
      </c>
      <c r="I115" s="48">
        <f>IFERROR(VLOOKUP(C115,SRA!B:T,19,0),"")</f>
        <v>0</v>
      </c>
      <c r="J115" s="49">
        <f>IFERROR(VLOOKUP(C115,FEVEREIRO!B:F,3,0),"0,00")</f>
        <v>3697.8</v>
      </c>
      <c r="K115" s="48">
        <f t="shared" si="2"/>
        <v>919.47000000000025</v>
      </c>
      <c r="L115" s="49">
        <f>IFERROR(VLOOKUP(C115,FEVEREIRO!B:H,7,0),"0,00")</f>
        <v>2778.33</v>
      </c>
      <c r="M115" s="16" t="str">
        <f>IFERROR(VLOOKUP(C115,FÉRIAS!C:D,2,0),"")</f>
        <v/>
      </c>
      <c r="N115" s="13" t="str">
        <f>IFERROR(VLOOKUP(C115,AFASTADOS!B:C,2,0),"")</f>
        <v/>
      </c>
    </row>
    <row r="116" spans="2:14" s="13" customFormat="1">
      <c r="B116" s="12">
        <f t="shared" si="3"/>
        <v>108</v>
      </c>
      <c r="C116" s="17">
        <v>2146</v>
      </c>
      <c r="D116" s="18" t="str">
        <f>IFERROR(VLOOKUP(C116,SRA!B:C,2,0),"")</f>
        <v>ROGERIO BARROS DOS SANTOS</v>
      </c>
      <c r="E116" s="12" t="str">
        <f>IFERROR(VLOOKUP(C116,SRA!B:T,8,0),"")</f>
        <v>CLT</v>
      </c>
      <c r="F116" s="12" t="s">
        <v>442</v>
      </c>
      <c r="G116" s="12" t="str">
        <f>IFERROR(VLOOKUP(C116,SRA!B:T,5,0),"")</f>
        <v>OP. DE PROD. IND.</v>
      </c>
      <c r="H116" s="48">
        <f>IFERROR(VLOOKUP(C116,SRA!B:T,18,0),"")</f>
        <v>3194.27</v>
      </c>
      <c r="I116" s="48">
        <f>IFERROR(VLOOKUP(C116,SRA!B:T,19,0),"")</f>
        <v>0</v>
      </c>
      <c r="J116" s="49">
        <f>IFERROR(VLOOKUP(C116,FEVEREIRO!B:F,3,0),"0,00")</f>
        <v>3194.27</v>
      </c>
      <c r="K116" s="48">
        <f t="shared" si="2"/>
        <v>1203.9100000000001</v>
      </c>
      <c r="L116" s="49">
        <f>IFERROR(VLOOKUP(C116,FEVEREIRO!B:H,7,0),"0,00")</f>
        <v>1990.36</v>
      </c>
      <c r="M116" s="16" t="str">
        <f>IFERROR(VLOOKUP(C116,FÉRIAS!C:D,2,0),"")</f>
        <v/>
      </c>
      <c r="N116" s="13" t="str">
        <f>IFERROR(VLOOKUP(C116,AFASTADOS!B:C,2,0),"")</f>
        <v/>
      </c>
    </row>
    <row r="117" spans="2:14" s="13" customFormat="1">
      <c r="B117" s="12">
        <f t="shared" si="3"/>
        <v>109</v>
      </c>
      <c r="C117" s="17">
        <v>2149</v>
      </c>
      <c r="D117" s="18" t="str">
        <f>IFERROR(VLOOKUP(C117,SRA!B:C,2,0),"")</f>
        <v>CARLOS AUGUSTO O  DA SILVA</v>
      </c>
      <c r="E117" s="12" t="str">
        <f>IFERROR(VLOOKUP(C117,SRA!B:T,8,0),"")</f>
        <v>CLT</v>
      </c>
      <c r="F117" s="12" t="s">
        <v>430</v>
      </c>
      <c r="G117" s="12" t="str">
        <f>IFERROR(VLOOKUP(C117,SRA!B:T,5,0),"")</f>
        <v>OP. DE PROD. IND.</v>
      </c>
      <c r="H117" s="48">
        <f>IFERROR(VLOOKUP(C117,SRA!B:T,18,0),"")</f>
        <v>3194.27</v>
      </c>
      <c r="I117" s="48">
        <f>IFERROR(VLOOKUP(C117,SRA!B:T,19,0),"")</f>
        <v>0</v>
      </c>
      <c r="J117" s="49">
        <f>IFERROR(VLOOKUP(C117,FEVEREIRO!B:F,3,0),"0,00")</f>
        <v>3194.27</v>
      </c>
      <c r="K117" s="48">
        <f t="shared" si="2"/>
        <v>953.37000000000035</v>
      </c>
      <c r="L117" s="49">
        <f>IFERROR(VLOOKUP(C117,FEVEREIRO!B:H,7,0),"0,00")</f>
        <v>2240.8999999999996</v>
      </c>
      <c r="M117" s="16" t="str">
        <f>IFERROR(VLOOKUP(C117,FÉRIAS!C:D,2,0),"")</f>
        <v/>
      </c>
      <c r="N117" s="13" t="str">
        <f>IFERROR(VLOOKUP(C117,AFASTADOS!B:C,2,0),"")</f>
        <v/>
      </c>
    </row>
    <row r="118" spans="2:14" s="13" customFormat="1">
      <c r="B118" s="12">
        <f t="shared" si="3"/>
        <v>110</v>
      </c>
      <c r="C118" s="17">
        <v>2151</v>
      </c>
      <c r="D118" s="18" t="str">
        <f>IFERROR(VLOOKUP(C118,SRA!B:C,2,0),"")</f>
        <v>JUREMA MARIA BONGALHARDO</v>
      </c>
      <c r="E118" s="12" t="str">
        <f>IFERROR(VLOOKUP(C118,SRA!B:T,8,0),"")</f>
        <v>CLT</v>
      </c>
      <c r="F118" s="12" t="s">
        <v>430</v>
      </c>
      <c r="G118" s="12" t="str">
        <f>IFERROR(VLOOKUP(C118,SRA!B:T,5,0),"")</f>
        <v>OP. PROD. IND. (D)</v>
      </c>
      <c r="H118" s="48">
        <f>IFERROR(VLOOKUP(C118,SRA!B:T,18,0),"")</f>
        <v>3332.09</v>
      </c>
      <c r="I118" s="48">
        <f>IFERROR(VLOOKUP(C118,SRA!B:T,19,0),"")</f>
        <v>0</v>
      </c>
      <c r="J118" s="49">
        <f>IFERROR(VLOOKUP(C118,FEVEREIRO!B:F,3,0),"0,00")</f>
        <v>3332.09</v>
      </c>
      <c r="K118" s="48">
        <f t="shared" si="2"/>
        <v>590.73999999999978</v>
      </c>
      <c r="L118" s="49">
        <f>IFERROR(VLOOKUP(C118,FEVEREIRO!B:H,7,0),"0,00")</f>
        <v>2741.3500000000004</v>
      </c>
      <c r="M118" s="16" t="str">
        <f>IFERROR(VLOOKUP(C118,FÉRIAS!C:D,2,0),"")</f>
        <v/>
      </c>
      <c r="N118" s="13" t="str">
        <f>IFERROR(VLOOKUP(C118,AFASTADOS!B:C,2,0),"")</f>
        <v/>
      </c>
    </row>
    <row r="119" spans="2:14" s="13" customFormat="1">
      <c r="B119" s="12">
        <f t="shared" si="3"/>
        <v>111</v>
      </c>
      <c r="C119" s="17">
        <v>2153</v>
      </c>
      <c r="D119" s="18" t="str">
        <f>IFERROR(VLOOKUP(C119,SRA!B:C,2,0),"")</f>
        <v>SERGIO PEREIRA DA COSTA</v>
      </c>
      <c r="E119" s="12" t="str">
        <f>IFERROR(VLOOKUP(C119,SRA!B:T,8,0),"")</f>
        <v>CLT</v>
      </c>
      <c r="F119" s="12" t="s">
        <v>430</v>
      </c>
      <c r="G119" s="12" t="str">
        <f>IFERROR(VLOOKUP(C119,SRA!B:T,5,0),"")</f>
        <v>OP. DE PROD. IND.</v>
      </c>
      <c r="H119" s="48">
        <f>IFERROR(VLOOKUP(C119,SRA!B:T,18,0),"")</f>
        <v>4280.72</v>
      </c>
      <c r="I119" s="48">
        <f>IFERROR(VLOOKUP(C119,SRA!B:T,19,0),"")</f>
        <v>0</v>
      </c>
      <c r="J119" s="49">
        <f>IFERROR(VLOOKUP(C119,FEVEREIRO!B:F,3,0),"0,00")</f>
        <v>4280.72</v>
      </c>
      <c r="K119" s="48">
        <f t="shared" si="2"/>
        <v>2135.7300000000005</v>
      </c>
      <c r="L119" s="49">
        <f>IFERROR(VLOOKUP(C119,FEVEREIRO!B:H,7,0),"0,00")</f>
        <v>2144.9899999999998</v>
      </c>
      <c r="M119" s="16" t="str">
        <f>IFERROR(VLOOKUP(C119,FÉRIAS!C:D,2,0),"")</f>
        <v/>
      </c>
      <c r="N119" s="13" t="str">
        <f>IFERROR(VLOOKUP(C119,AFASTADOS!B:C,2,0),"")</f>
        <v/>
      </c>
    </row>
    <row r="120" spans="2:14" s="13" customFormat="1">
      <c r="B120" s="12">
        <f t="shared" si="3"/>
        <v>112</v>
      </c>
      <c r="C120" s="17">
        <v>2156</v>
      </c>
      <c r="D120" s="18" t="str">
        <f>IFERROR(VLOOKUP(C120,SRA!B:C,2,0),"")</f>
        <v>EDLEUSA LUCIA BATISTA DA SILVA</v>
      </c>
      <c r="E120" s="12" t="str">
        <f>IFERROR(VLOOKUP(C120,SRA!B:T,8,0),"")</f>
        <v>CLT</v>
      </c>
      <c r="F120" s="12" t="s">
        <v>430</v>
      </c>
      <c r="G120" s="12" t="str">
        <f>IFERROR(VLOOKUP(C120,SRA!B:T,5,0),"")</f>
        <v>TEC. EM ADM. E FIN.</v>
      </c>
      <c r="H120" s="48">
        <f>IFERROR(VLOOKUP(C120,SRA!B:T,18,0),"")</f>
        <v>3682.31</v>
      </c>
      <c r="I120" s="48">
        <f>IFERROR(VLOOKUP(C120,SRA!B:T,19,0),"")</f>
        <v>0</v>
      </c>
      <c r="J120" s="49">
        <f>IFERROR(VLOOKUP(C120,FEVEREIRO!B:F,3,0),"0,00")</f>
        <v>3682.31</v>
      </c>
      <c r="K120" s="48">
        <f t="shared" si="2"/>
        <v>2573.7199999999998</v>
      </c>
      <c r="L120" s="49">
        <f>IFERROR(VLOOKUP(C120,FEVEREIRO!B:H,7,0),"0,00")</f>
        <v>1108.5900000000001</v>
      </c>
      <c r="M120" s="16" t="str">
        <f>IFERROR(VLOOKUP(C120,FÉRIAS!C:D,2,0),"")</f>
        <v/>
      </c>
      <c r="N120" s="13" t="str">
        <f>IFERROR(VLOOKUP(C120,AFASTADOS!B:C,2,0),"")</f>
        <v/>
      </c>
    </row>
    <row r="121" spans="2:14" s="13" customFormat="1">
      <c r="B121" s="12">
        <f t="shared" si="3"/>
        <v>113</v>
      </c>
      <c r="C121" s="17">
        <v>2159</v>
      </c>
      <c r="D121" s="18" t="str">
        <f>IFERROR(VLOOKUP(C121,SRA!B:C,2,0),"")</f>
        <v>FREDERICO JOSE C  DA NOBREGA</v>
      </c>
      <c r="E121" s="12" t="str">
        <f>IFERROR(VLOOKUP(C121,SRA!B:T,8,0),"")</f>
        <v>CLT</v>
      </c>
      <c r="F121" s="12" t="s">
        <v>442</v>
      </c>
      <c r="G121" s="12" t="str">
        <f>IFERROR(VLOOKUP(C121,SRA!B:T,5,0),"")</f>
        <v>TEC. EM ADM. E FIN.</v>
      </c>
      <c r="H121" s="48">
        <f>IFERROR(VLOOKUP(C121,SRA!B:T,18,0),"")</f>
        <v>6890.83</v>
      </c>
      <c r="I121" s="48">
        <f>IFERROR(VLOOKUP(C121,SRA!B:T,19,0),"")</f>
        <v>0</v>
      </c>
      <c r="J121" s="49">
        <f>IFERROR(VLOOKUP(C121,FEVEREIRO!B:F,3,0),"0,00")</f>
        <v>6890.83</v>
      </c>
      <c r="K121" s="48">
        <f t="shared" si="2"/>
        <v>1835.8500000000004</v>
      </c>
      <c r="L121" s="49">
        <f>IFERROR(VLOOKUP(C121,FEVEREIRO!B:H,7,0),"0,00")</f>
        <v>5054.9799999999996</v>
      </c>
      <c r="M121" s="16" t="str">
        <f>IFERROR(VLOOKUP(C121,FÉRIAS!C:D,2,0),"")</f>
        <v/>
      </c>
      <c r="N121" s="13" t="str">
        <f>IFERROR(VLOOKUP(C121,AFASTADOS!B:C,2,0),"")</f>
        <v/>
      </c>
    </row>
    <row r="122" spans="2:14" s="13" customFormat="1">
      <c r="B122" s="12">
        <f t="shared" si="3"/>
        <v>114</v>
      </c>
      <c r="C122" s="17">
        <v>2161</v>
      </c>
      <c r="D122" s="18" t="str">
        <f>IFERROR(VLOOKUP(C122,SRA!B:C,2,0),"")</f>
        <v>WLADIMIR MACHADO DO E  SANTO</v>
      </c>
      <c r="E122" s="12" t="str">
        <f>IFERROR(VLOOKUP(C122,SRA!B:T,8,0),"")</f>
        <v>CLT</v>
      </c>
      <c r="F122" s="12" t="s">
        <v>430</v>
      </c>
      <c r="G122" s="12" t="str">
        <f>IFERROR(VLOOKUP(C122,SRA!B:T,5,0),"")</f>
        <v>OP. PROD. IND. (D)</v>
      </c>
      <c r="H122" s="48">
        <f>IFERROR(VLOOKUP(C122,SRA!B:T,18,0),"")</f>
        <v>5116.34</v>
      </c>
      <c r="I122" s="48">
        <f>IFERROR(VLOOKUP(C122,SRA!B:T,19,0),"")</f>
        <v>0</v>
      </c>
      <c r="J122" s="49">
        <f>IFERROR(VLOOKUP(C122,FEVEREIRO!B:F,3,0),"0,00")</f>
        <v>6072.07</v>
      </c>
      <c r="K122" s="48">
        <f t="shared" si="2"/>
        <v>4097.4799999999996</v>
      </c>
      <c r="L122" s="49">
        <f>IFERROR(VLOOKUP(C122,FEVEREIRO!B:H,7,0),"0,00")</f>
        <v>1974.59</v>
      </c>
      <c r="M122" s="16" t="str">
        <f>IFERROR(VLOOKUP(C122,FÉRIAS!C:D,2,0),"")</f>
        <v/>
      </c>
      <c r="N122" s="13" t="str">
        <f>IFERROR(VLOOKUP(C122,AFASTADOS!B:C,2,0),"")</f>
        <v/>
      </c>
    </row>
    <row r="123" spans="2:14" s="13" customFormat="1">
      <c r="B123" s="12">
        <f t="shared" si="3"/>
        <v>115</v>
      </c>
      <c r="C123" s="17">
        <v>2181</v>
      </c>
      <c r="D123" s="18" t="str">
        <f>IFERROR(VLOOKUP(C123,SRA!B:C,2,0),"")</f>
        <v>ELCY SILVA DE ARAUJO</v>
      </c>
      <c r="E123" s="12" t="str">
        <f>IFERROR(VLOOKUP(C123,SRA!B:T,8,0),"")</f>
        <v>CLT</v>
      </c>
      <c r="F123" s="12" t="s">
        <v>442</v>
      </c>
      <c r="G123" s="12" t="str">
        <f>IFERROR(VLOOKUP(C123,SRA!B:T,5,0),"")</f>
        <v>FARMACEUTICO IND</v>
      </c>
      <c r="H123" s="48">
        <f>IFERROR(VLOOKUP(C123,SRA!B:T,18,0),"")</f>
        <v>12579.46</v>
      </c>
      <c r="I123" s="48">
        <f>IFERROR(VLOOKUP(C123,SRA!B:T,19,0),"")</f>
        <v>0</v>
      </c>
      <c r="J123" s="49">
        <f>IFERROR(VLOOKUP(C123,FEVEREIRO!B:F,3,0),"0,00")</f>
        <v>12579.46</v>
      </c>
      <c r="K123" s="48">
        <f t="shared" si="2"/>
        <v>8403.59</v>
      </c>
      <c r="L123" s="49">
        <f>IFERROR(VLOOKUP(C123,FEVEREIRO!B:H,7,0),"0,00")</f>
        <v>4175.87</v>
      </c>
      <c r="M123" s="16" t="str">
        <f>IFERROR(VLOOKUP(C123,FÉRIAS!C:D,2,0),"")</f>
        <v/>
      </c>
      <c r="N123" s="13" t="str">
        <f>IFERROR(VLOOKUP(C123,AFASTADOS!B:C,2,0),"")</f>
        <v/>
      </c>
    </row>
    <row r="124" spans="2:14" s="13" customFormat="1">
      <c r="B124" s="12">
        <f t="shared" si="3"/>
        <v>116</v>
      </c>
      <c r="C124" s="17">
        <v>2274</v>
      </c>
      <c r="D124" s="18" t="str">
        <f>IFERROR(VLOOKUP(C124,SRA!B:C,2,0),"")</f>
        <v>DJALMA LIMA DE OLIVEIRA DANTAS</v>
      </c>
      <c r="E124" s="12" t="str">
        <f>IFERROR(VLOOKUP(C124,SRA!B:T,8,0),"")</f>
        <v>COM</v>
      </c>
      <c r="F124" s="12" t="s">
        <v>430</v>
      </c>
      <c r="G124" s="12" t="str">
        <f>IFERROR(VLOOKUP(C124,SRA!B:T,5,0),"")</f>
        <v>DIRETOR COMERCIAL</v>
      </c>
      <c r="H124" s="48">
        <f>IFERROR(VLOOKUP(C124,SRA!B:T,18,0),"")</f>
        <v>0</v>
      </c>
      <c r="I124" s="48">
        <f>IFERROR(VLOOKUP(C124,SRA!B:T,19,0),"")</f>
        <v>16784.88</v>
      </c>
      <c r="J124" s="49">
        <f>IFERROR(VLOOKUP(C124,FEVEREIRO!B:F,3,0),"0,00")</f>
        <v>16784.88</v>
      </c>
      <c r="K124" s="48">
        <f t="shared" si="2"/>
        <v>5811.6000000000022</v>
      </c>
      <c r="L124" s="49">
        <f>IFERROR(VLOOKUP(C124,FEVEREIRO!B:H,7,0),"0,00")</f>
        <v>10973.279999999999</v>
      </c>
      <c r="M124" s="16" t="str">
        <f>IFERROR(VLOOKUP(C124,FÉRIAS!C:D,2,0),"")</f>
        <v/>
      </c>
      <c r="N124" s="13" t="str">
        <f>IFERROR(VLOOKUP(C124,AFASTADOS!B:C,2,0),"")</f>
        <v/>
      </c>
    </row>
    <row r="125" spans="2:14" s="13" customFormat="1">
      <c r="B125" s="12">
        <f t="shared" si="3"/>
        <v>117</v>
      </c>
      <c r="C125" s="17">
        <v>2280</v>
      </c>
      <c r="D125" s="18" t="str">
        <f>IFERROR(VLOOKUP(C125,SRA!B:C,2,0),"")</f>
        <v>JACQUELINE CESAR DE GUSMAO</v>
      </c>
      <c r="E125" s="12" t="str">
        <f>IFERROR(VLOOKUP(C125,SRA!B:T,8,0),"")</f>
        <v>COM</v>
      </c>
      <c r="F125" s="12" t="s">
        <v>442</v>
      </c>
      <c r="G125" s="12" t="str">
        <f>IFERROR(VLOOKUP(C125,SRA!B:T,5,0),"")</f>
        <v>GERENTE ADM.</v>
      </c>
      <c r="H125" s="48">
        <f>IFERROR(VLOOKUP(C125,SRA!B:T,18,0),"")</f>
        <v>700</v>
      </c>
      <c r="I125" s="48">
        <f>IFERROR(VLOOKUP(C125,SRA!B:T,19,0),"")</f>
        <v>2800.02</v>
      </c>
      <c r="J125" s="49">
        <f>IFERROR(VLOOKUP(C125,FEVEREIRO!B:F,3,0),"0,00")</f>
        <v>4012.65</v>
      </c>
      <c r="K125" s="48">
        <f t="shared" si="2"/>
        <v>492.09999999999991</v>
      </c>
      <c r="L125" s="49">
        <f>IFERROR(VLOOKUP(C125,FEVEREIRO!B:H,7,0),"0,00")</f>
        <v>3520.55</v>
      </c>
      <c r="M125" s="16" t="str">
        <f>IFERROR(VLOOKUP(C125,FÉRIAS!C:D,2,0),"")</f>
        <v/>
      </c>
      <c r="N125" s="13" t="str">
        <f>IFERROR(VLOOKUP(C125,AFASTADOS!B:C,2,0),"")</f>
        <v/>
      </c>
    </row>
    <row r="126" spans="2:14" s="13" customFormat="1">
      <c r="B126" s="12">
        <f t="shared" si="3"/>
        <v>118</v>
      </c>
      <c r="C126" s="17">
        <v>2295</v>
      </c>
      <c r="D126" s="18" t="str">
        <f>IFERROR(VLOOKUP(C126,SRA!B:C,2,0),"")</f>
        <v>VINCENZO PAPARIELLO</v>
      </c>
      <c r="E126" s="12" t="str">
        <f>IFERROR(VLOOKUP(C126,SRA!B:T,8,0),"")</f>
        <v>COM</v>
      </c>
      <c r="F126" s="12" t="s">
        <v>430</v>
      </c>
      <c r="G126" s="12" t="str">
        <f>IFERROR(VLOOKUP(C126,SRA!B:T,5,0),"")</f>
        <v>GESTOR DE DESENV.</v>
      </c>
      <c r="H126" s="48">
        <f>IFERROR(VLOOKUP(C126,SRA!B:T,18,0),"")</f>
        <v>969.24</v>
      </c>
      <c r="I126" s="48">
        <f>IFERROR(VLOOKUP(C126,SRA!B:T,19,0),"")</f>
        <v>3876.93</v>
      </c>
      <c r="J126" s="49">
        <f>IFERROR(VLOOKUP(C126,FEVEREIRO!B:F,3,0),"0,00")</f>
        <v>5286.73</v>
      </c>
      <c r="K126" s="48">
        <f t="shared" si="2"/>
        <v>953.34999999999945</v>
      </c>
      <c r="L126" s="49">
        <f>IFERROR(VLOOKUP(C126,FEVEREIRO!B:H,7,0),"0,00")</f>
        <v>4333.38</v>
      </c>
      <c r="M126" s="16" t="str">
        <f>IFERROR(VLOOKUP(C126,FÉRIAS!C:D,2,0),"")</f>
        <v/>
      </c>
      <c r="N126" s="13" t="str">
        <f>IFERROR(VLOOKUP(C126,AFASTADOS!B:C,2,0),"")</f>
        <v/>
      </c>
    </row>
    <row r="127" spans="2:14" s="13" customFormat="1">
      <c r="B127" s="12">
        <f t="shared" si="3"/>
        <v>119</v>
      </c>
      <c r="C127" s="17">
        <v>2308</v>
      </c>
      <c r="D127" s="18" t="str">
        <f>IFERROR(VLOOKUP(C127,SRA!B:C,2,0),"")</f>
        <v>ADEILDO CARLOS DIAS BEZERRA</v>
      </c>
      <c r="E127" s="12" t="str">
        <f>IFERROR(VLOOKUP(C127,SRA!B:T,8,0),"")</f>
        <v>COM</v>
      </c>
      <c r="F127" s="12" t="s">
        <v>430</v>
      </c>
      <c r="G127" s="12" t="str">
        <f>IFERROR(VLOOKUP(C127,SRA!B:T,5,0),"")</f>
        <v>GERENTE ADM.</v>
      </c>
      <c r="H127" s="48">
        <f>IFERROR(VLOOKUP(C127,SRA!B:T,18,0),"")</f>
        <v>700</v>
      </c>
      <c r="I127" s="48">
        <f>IFERROR(VLOOKUP(C127,SRA!B:T,19,0),"")</f>
        <v>2800.02</v>
      </c>
      <c r="J127" s="49">
        <f>IFERROR(VLOOKUP(C127,FEVEREIRO!B:F,3,0),"0,00")</f>
        <v>7318.23</v>
      </c>
      <c r="K127" s="48">
        <f t="shared" si="2"/>
        <v>1340.4899999999998</v>
      </c>
      <c r="L127" s="49">
        <f>IFERROR(VLOOKUP(C127,FEVEREIRO!B:H,7,0),"0,00")</f>
        <v>5977.74</v>
      </c>
      <c r="M127" s="16" t="str">
        <f>IFERROR(VLOOKUP(C127,FÉRIAS!C:D,2,0),"")</f>
        <v/>
      </c>
      <c r="N127" s="13" t="str">
        <f>IFERROR(VLOOKUP(C127,AFASTADOS!B:C,2,0),"")</f>
        <v/>
      </c>
    </row>
    <row r="128" spans="2:14" s="13" customFormat="1">
      <c r="B128" s="12">
        <f t="shared" si="3"/>
        <v>120</v>
      </c>
      <c r="C128" s="17">
        <v>2330</v>
      </c>
      <c r="D128" s="18" t="str">
        <f>IFERROR(VLOOKUP(C128,SRA!B:C,2,0),"")</f>
        <v>ERICK RENAN PEREIRA DE ACIOLI</v>
      </c>
      <c r="E128" s="12" t="str">
        <f>IFERROR(VLOOKUP(C128,SRA!B:T,8,0),"")</f>
        <v>CLT</v>
      </c>
      <c r="F128" s="12" t="s">
        <v>442</v>
      </c>
      <c r="G128" s="12" t="str">
        <f>IFERROR(VLOOKUP(C128,SRA!B:T,5,0),"")</f>
        <v>ANALISTA INFORMATICA</v>
      </c>
      <c r="H128" s="48">
        <f>IFERROR(VLOOKUP(C128,SRA!B:T,18,0),"")</f>
        <v>5019.88</v>
      </c>
      <c r="I128" s="48">
        <f>IFERROR(VLOOKUP(C128,SRA!B:T,19,0),"")</f>
        <v>2544.25</v>
      </c>
      <c r="J128" s="49">
        <f>IFERROR(VLOOKUP(C128,FEVEREIRO!B:F,3,0),"0,00")</f>
        <v>8446.6299999999992</v>
      </c>
      <c r="K128" s="48">
        <f t="shared" si="2"/>
        <v>3134.9199999999992</v>
      </c>
      <c r="L128" s="49">
        <f>IFERROR(VLOOKUP(C128,FEVEREIRO!B:H,7,0),"0,00")</f>
        <v>5311.71</v>
      </c>
      <c r="M128" s="16" t="str">
        <f>IFERROR(VLOOKUP(C128,FÉRIAS!C:D,2,0),"")</f>
        <v/>
      </c>
      <c r="N128" s="13" t="str">
        <f>IFERROR(VLOOKUP(C128,AFASTADOS!B:C,2,0),"")</f>
        <v/>
      </c>
    </row>
    <row r="129" spans="2:14" s="13" customFormat="1">
      <c r="B129" s="12">
        <f t="shared" si="3"/>
        <v>121</v>
      </c>
      <c r="C129" s="17">
        <v>2337</v>
      </c>
      <c r="D129" s="18" t="str">
        <f>IFERROR(VLOOKUP(C129,SRA!B:C,2,0),"")</f>
        <v>FLAVIA PATRICIA M  MEDEIROS</v>
      </c>
      <c r="E129" s="12" t="str">
        <f>IFERROR(VLOOKUP(C129,SRA!B:T,8,0),"")</f>
        <v>CLT</v>
      </c>
      <c r="F129" s="12" t="s">
        <v>430</v>
      </c>
      <c r="G129" s="12" t="str">
        <f>IFERROR(VLOOKUP(C129,SRA!B:T,5,0),"")</f>
        <v>FARMACEUTICO IND</v>
      </c>
      <c r="H129" s="48">
        <f>IFERROR(VLOOKUP(C129,SRA!B:T,18,0),"")</f>
        <v>6210.16</v>
      </c>
      <c r="I129" s="48">
        <f>IFERROR(VLOOKUP(C129,SRA!B:T,19,0),"")</f>
        <v>2544.25</v>
      </c>
      <c r="J129" s="49">
        <f>IFERROR(VLOOKUP(C129,FEVEREIRO!B:F,3,0),"0,00")</f>
        <v>9134.66</v>
      </c>
      <c r="K129" s="48">
        <f t="shared" si="2"/>
        <v>3057.74</v>
      </c>
      <c r="L129" s="49">
        <f>IFERROR(VLOOKUP(C129,FEVEREIRO!B:H,7,0),"0,00")</f>
        <v>6076.92</v>
      </c>
      <c r="M129" s="16" t="str">
        <f>IFERROR(VLOOKUP(C129,FÉRIAS!C:D,2,0),"")</f>
        <v/>
      </c>
      <c r="N129" s="13" t="str">
        <f>IFERROR(VLOOKUP(C129,AFASTADOS!B:C,2,0),"")</f>
        <v/>
      </c>
    </row>
    <row r="130" spans="2:14" s="13" customFormat="1">
      <c r="B130" s="12">
        <f t="shared" si="3"/>
        <v>122</v>
      </c>
      <c r="C130" s="17">
        <v>2339</v>
      </c>
      <c r="D130" s="18" t="str">
        <f>IFERROR(VLOOKUP(C130,SRA!B:C,2,0),"")</f>
        <v>DEBORAH BEZERRA MONTEIRO</v>
      </c>
      <c r="E130" s="12" t="str">
        <f>IFERROR(VLOOKUP(C130,SRA!B:T,8,0),"")</f>
        <v>CLT</v>
      </c>
      <c r="F130" s="12" t="s">
        <v>430</v>
      </c>
      <c r="G130" s="12" t="str">
        <f>IFERROR(VLOOKUP(C130,SRA!B:T,5,0),"")</f>
        <v>FARMACEUTICO IND</v>
      </c>
      <c r="H130" s="48">
        <f>IFERROR(VLOOKUP(C130,SRA!B:T,18,0),"")</f>
        <v>10279.64</v>
      </c>
      <c r="I130" s="48">
        <f>IFERROR(VLOOKUP(C130,SRA!B:T,19,0),"")</f>
        <v>0</v>
      </c>
      <c r="J130" s="49">
        <f>IFERROR(VLOOKUP(C130,FEVEREIRO!B:F,3,0),"0,00")</f>
        <v>10279.64</v>
      </c>
      <c r="K130" s="48">
        <f t="shared" si="2"/>
        <v>3194.41</v>
      </c>
      <c r="L130" s="49">
        <f>IFERROR(VLOOKUP(C130,FEVEREIRO!B:H,7,0),"0,00")</f>
        <v>7085.23</v>
      </c>
      <c r="M130" s="16" t="str">
        <f>IFERROR(VLOOKUP(C130,FÉRIAS!C:D,2,0),"")</f>
        <v/>
      </c>
      <c r="N130" s="13" t="str">
        <f>IFERROR(VLOOKUP(C130,AFASTADOS!B:C,2,0),"")</f>
        <v/>
      </c>
    </row>
    <row r="131" spans="2:14" s="13" customFormat="1">
      <c r="B131" s="12">
        <f t="shared" si="3"/>
        <v>123</v>
      </c>
      <c r="C131" s="17">
        <v>2342</v>
      </c>
      <c r="D131" s="18" t="str">
        <f>IFERROR(VLOOKUP(C131,SRA!B:C,2,0),"")</f>
        <v>MARCOS ANDRE CUNHA DE OLIVEIRA</v>
      </c>
      <c r="E131" s="12" t="str">
        <f>IFERROR(VLOOKUP(C131,SRA!B:T,8,0),"")</f>
        <v>CLT</v>
      </c>
      <c r="F131" s="12" t="s">
        <v>430</v>
      </c>
      <c r="G131" s="12" t="str">
        <f>IFERROR(VLOOKUP(C131,SRA!B:T,5,0),"")</f>
        <v>FARMACEUTICO IND</v>
      </c>
      <c r="H131" s="48">
        <f>IFERROR(VLOOKUP(C131,SRA!B:T,18,0),"")</f>
        <v>6210.16</v>
      </c>
      <c r="I131" s="48">
        <f>IFERROR(VLOOKUP(C131,SRA!B:T,19,0),"")</f>
        <v>2544.25</v>
      </c>
      <c r="J131" s="49">
        <f>IFERROR(VLOOKUP(C131,FEVEREIRO!B:F,3,0),"0,00")</f>
        <v>9275.3700000000008</v>
      </c>
      <c r="K131" s="48">
        <f t="shared" si="2"/>
        <v>5020.6100000000006</v>
      </c>
      <c r="L131" s="49">
        <f>IFERROR(VLOOKUP(C131,FEVEREIRO!B:H,7,0),"0,00")</f>
        <v>4254.76</v>
      </c>
      <c r="M131" s="16" t="str">
        <f>IFERROR(VLOOKUP(C131,FÉRIAS!C:D,2,0),"")</f>
        <v/>
      </c>
      <c r="N131" s="13" t="str">
        <f>IFERROR(VLOOKUP(C131,AFASTADOS!B:C,2,0),"")</f>
        <v/>
      </c>
    </row>
    <row r="132" spans="2:14" s="13" customFormat="1">
      <c r="B132" s="12">
        <f t="shared" si="3"/>
        <v>124</v>
      </c>
      <c r="C132" s="17">
        <v>2344</v>
      </c>
      <c r="D132" s="18" t="str">
        <f>IFERROR(VLOOKUP(C132,SRA!B:C,2,0),"")</f>
        <v>AMANDA TATIANE C  DE OLIVEIRA</v>
      </c>
      <c r="E132" s="12" t="str">
        <f>IFERROR(VLOOKUP(C132,SRA!B:T,8,0),"")</f>
        <v>CLT</v>
      </c>
      <c r="F132" s="12" t="s">
        <v>430</v>
      </c>
      <c r="G132" s="12" t="str">
        <f>IFERROR(VLOOKUP(C132,SRA!B:T,5,0),"")</f>
        <v>ANALISTA QUALI IND</v>
      </c>
      <c r="H132" s="48">
        <f>IFERROR(VLOOKUP(C132,SRA!B:T,18,0),"")</f>
        <v>6210.16</v>
      </c>
      <c r="I132" s="48">
        <f>IFERROR(VLOOKUP(C132,SRA!B:T,19,0),"")</f>
        <v>2544.25</v>
      </c>
      <c r="J132" s="49">
        <f>IFERROR(VLOOKUP(C132,FEVEREIRO!B:F,3,0),"0,00")</f>
        <v>8985.7099999999991</v>
      </c>
      <c r="K132" s="48">
        <f t="shared" si="2"/>
        <v>2271.0899999999983</v>
      </c>
      <c r="L132" s="49">
        <f>IFERROR(VLOOKUP(C132,FEVEREIRO!B:H,7,0),"0,00")</f>
        <v>6714.6200000000008</v>
      </c>
      <c r="M132" s="16" t="str">
        <f>IFERROR(VLOOKUP(C132,FÉRIAS!C:D,2,0),"")</f>
        <v/>
      </c>
      <c r="N132" s="13" t="str">
        <f>IFERROR(VLOOKUP(C132,AFASTADOS!B:C,2,0),"")</f>
        <v/>
      </c>
    </row>
    <row r="133" spans="2:14" s="13" customFormat="1">
      <c r="B133" s="12">
        <f t="shared" si="3"/>
        <v>125</v>
      </c>
      <c r="C133" s="17">
        <v>2351</v>
      </c>
      <c r="D133" s="18" t="str">
        <f>IFERROR(VLOOKUP(C133,SRA!B:C,2,0),"")</f>
        <v>CLAUDIA SALVINA DE SANTANA</v>
      </c>
      <c r="E133" s="12" t="str">
        <f>IFERROR(VLOOKUP(C133,SRA!B:T,8,0),"")</f>
        <v>CLT</v>
      </c>
      <c r="F133" s="12" t="s">
        <v>430</v>
      </c>
      <c r="G133" s="12" t="str">
        <f>IFERROR(VLOOKUP(C133,SRA!B:T,5,0),"")</f>
        <v>OP. DE PROD. IND.</v>
      </c>
      <c r="H133" s="48">
        <f>IFERROR(VLOOKUP(C133,SRA!B:T,18,0),"")</f>
        <v>1778.68</v>
      </c>
      <c r="I133" s="48">
        <f>IFERROR(VLOOKUP(C133,SRA!B:T,19,0),"")</f>
        <v>0</v>
      </c>
      <c r="J133" s="49">
        <f>IFERROR(VLOOKUP(C133,FEVEREIRO!B:F,3,0),"0,00")</f>
        <v>1778.68</v>
      </c>
      <c r="K133" s="48">
        <f t="shared" si="2"/>
        <v>1293</v>
      </c>
      <c r="L133" s="49">
        <f>IFERROR(VLOOKUP(C133,FEVEREIRO!B:H,7,0),"0,00")</f>
        <v>485.68</v>
      </c>
      <c r="M133" s="16" t="str">
        <f>IFERROR(VLOOKUP(C133,FÉRIAS!C:D,2,0),"")</f>
        <v/>
      </c>
      <c r="N133" s="13" t="str">
        <f>IFERROR(VLOOKUP(C133,AFASTADOS!B:C,2,0),"")</f>
        <v/>
      </c>
    </row>
    <row r="134" spans="2:14" s="13" customFormat="1">
      <c r="B134" s="12">
        <f t="shared" si="3"/>
        <v>126</v>
      </c>
      <c r="C134" s="17">
        <v>2363</v>
      </c>
      <c r="D134" s="18" t="str">
        <f>IFERROR(VLOOKUP(C134,SRA!B:C,2,0),"")</f>
        <v>MIRIAM ALVES BASTOS DA SILVA</v>
      </c>
      <c r="E134" s="12" t="str">
        <f>IFERROR(VLOOKUP(C134,SRA!B:T,8,0),"")</f>
        <v>CLT</v>
      </c>
      <c r="F134" s="12" t="s">
        <v>430</v>
      </c>
      <c r="G134" s="12" t="str">
        <f>IFERROR(VLOOKUP(C134,SRA!B:T,5,0),"")</f>
        <v>OP. PROD. IND. (D)</v>
      </c>
      <c r="H134" s="48">
        <f>IFERROR(VLOOKUP(C134,SRA!B:T,18,0),"")</f>
        <v>2162.0300000000002</v>
      </c>
      <c r="I134" s="48">
        <f>IFERROR(VLOOKUP(C134,SRA!B:T,19,0),"")</f>
        <v>0</v>
      </c>
      <c r="J134" s="49">
        <f>IFERROR(VLOOKUP(C134,FEVEREIRO!B:F,3,0),"0,00")</f>
        <v>4918.6499999999996</v>
      </c>
      <c r="K134" s="48">
        <f t="shared" si="2"/>
        <v>4918.6499999999996</v>
      </c>
      <c r="L134" s="49">
        <f>IFERROR(VLOOKUP(C134,FEVEREIRO!B:H,7,0),"0,00")</f>
        <v>0</v>
      </c>
      <c r="M134" s="16" t="str">
        <f>IFERROR(VLOOKUP(C134,FÉRIAS!C:D,2,0),"")</f>
        <v/>
      </c>
      <c r="N134" s="13" t="str">
        <f>IFERROR(VLOOKUP(C134,AFASTADOS!B:C,2,0),"")</f>
        <v/>
      </c>
    </row>
    <row r="135" spans="2:14" s="13" customFormat="1">
      <c r="B135" s="12">
        <f t="shared" si="3"/>
        <v>127</v>
      </c>
      <c r="C135" s="17">
        <v>2367</v>
      </c>
      <c r="D135" s="18" t="str">
        <f>IFERROR(VLOOKUP(C135,SRA!B:C,2,0),"")</f>
        <v>PRISCILLA RODRIGUES P DA SILVA</v>
      </c>
      <c r="E135" s="12" t="str">
        <f>IFERROR(VLOOKUP(C135,SRA!B:T,8,0),"")</f>
        <v>CLT</v>
      </c>
      <c r="F135" s="12" t="s">
        <v>430</v>
      </c>
      <c r="G135" s="12" t="str">
        <f>IFERROR(VLOOKUP(C135,SRA!B:T,5,0),"")</f>
        <v>TEC.EM QUALIDADE IND</v>
      </c>
      <c r="H135" s="48">
        <f>IFERROR(VLOOKUP(C135,SRA!B:T,18,0),"")</f>
        <v>2050.41</v>
      </c>
      <c r="I135" s="48">
        <f>IFERROR(VLOOKUP(C135,SRA!B:T,19,0),"")</f>
        <v>0</v>
      </c>
      <c r="J135" s="49">
        <f>IFERROR(VLOOKUP(C135,FEVEREIRO!B:F,3,0),"0,00")</f>
        <v>7581.08</v>
      </c>
      <c r="K135" s="48">
        <f t="shared" si="2"/>
        <v>2922.25</v>
      </c>
      <c r="L135" s="49">
        <f>IFERROR(VLOOKUP(C135,FEVEREIRO!B:H,7,0),"0,00")</f>
        <v>4658.83</v>
      </c>
      <c r="M135" s="16" t="str">
        <f>IFERROR(VLOOKUP(C135,FÉRIAS!C:D,2,0),"")</f>
        <v/>
      </c>
      <c r="N135" s="13" t="str">
        <f>IFERROR(VLOOKUP(C135,AFASTADOS!B:C,2,0),"")</f>
        <v/>
      </c>
    </row>
    <row r="136" spans="2:14" s="13" customFormat="1">
      <c r="B136" s="12">
        <f t="shared" si="3"/>
        <v>128</v>
      </c>
      <c r="C136" s="17">
        <v>2371</v>
      </c>
      <c r="D136" s="18" t="str">
        <f>IFERROR(VLOOKUP(C136,SRA!B:C,2,0),"")</f>
        <v>SUZELLE TRAJANO BENTO</v>
      </c>
      <c r="E136" s="12" t="str">
        <f>IFERROR(VLOOKUP(C136,SRA!B:T,8,0),"")</f>
        <v>CLT</v>
      </c>
      <c r="F136" s="12" t="s">
        <v>452</v>
      </c>
      <c r="G136" s="12" t="str">
        <f>IFERROR(VLOOKUP(C136,SRA!B:T,5,0),"")</f>
        <v>TEC EM SEG DO TRAB.</v>
      </c>
      <c r="H136" s="48">
        <f>IFERROR(VLOOKUP(C136,SRA!B:T,18,0),"")</f>
        <v>2616.94</v>
      </c>
      <c r="I136" s="48">
        <f>IFERROR(VLOOKUP(C136,SRA!B:T,19,0),"")</f>
        <v>0</v>
      </c>
      <c r="J136" s="49">
        <f>IFERROR(VLOOKUP(C136,FEVEREIRO!B:F,3,0),"0,00")</f>
        <v>6170.93</v>
      </c>
      <c r="K136" s="48">
        <f t="shared" si="2"/>
        <v>6170.93</v>
      </c>
      <c r="L136" s="49">
        <f>IFERROR(VLOOKUP(C136,FEVEREIRO!B:H,7,0),"0,00")</f>
        <v>0</v>
      </c>
      <c r="M136" s="16" t="str">
        <f>IFERROR(VLOOKUP(C136,FÉRIAS!C:D,2,0),"")</f>
        <v/>
      </c>
      <c r="N136" s="13" t="str">
        <f>IFERROR(VLOOKUP(C136,AFASTADOS!B:C,2,0),"")</f>
        <v>SUZELLE TRAJANO BENTO</v>
      </c>
    </row>
    <row r="137" spans="2:14" s="13" customFormat="1">
      <c r="B137" s="12">
        <f t="shared" si="3"/>
        <v>129</v>
      </c>
      <c r="C137" s="17">
        <v>2382</v>
      </c>
      <c r="D137" s="18" t="str">
        <f>IFERROR(VLOOKUP(C137,SRA!B:C,2,0),"")</f>
        <v>AILA KARLA MOTA SANTANA</v>
      </c>
      <c r="E137" s="12" t="str">
        <f>IFERROR(VLOOKUP(C137,SRA!B:T,8,0),"")</f>
        <v>CLT</v>
      </c>
      <c r="F137" s="12" t="s">
        <v>442</v>
      </c>
      <c r="G137" s="12" t="str">
        <f>IFERROR(VLOOKUP(C137,SRA!B:T,5,0),"")</f>
        <v>FARMACEUTICO IND</v>
      </c>
      <c r="H137" s="48">
        <f>IFERROR(VLOOKUP(C137,SRA!B:T,18,0),"")</f>
        <v>6210.16</v>
      </c>
      <c r="I137" s="48">
        <f>IFERROR(VLOOKUP(C137,SRA!B:T,19,0),"")</f>
        <v>7323.56</v>
      </c>
      <c r="J137" s="49">
        <f>IFERROR(VLOOKUP(C137,FEVEREIRO!B:F,3,0),"0,00")</f>
        <v>14273.46</v>
      </c>
      <c r="K137" s="48">
        <f t="shared" ref="K137:K200" si="4">J137-L137</f>
        <v>3706.239999999998</v>
      </c>
      <c r="L137" s="49">
        <f>IFERROR(VLOOKUP(C137,FEVEREIRO!B:H,7,0),"0,00")</f>
        <v>10567.220000000001</v>
      </c>
      <c r="M137" s="16" t="str">
        <f>IFERROR(VLOOKUP(C137,FÉRIAS!C:D,2,0),"")</f>
        <v/>
      </c>
      <c r="N137" s="13" t="str">
        <f>IFERROR(VLOOKUP(C137,AFASTADOS!B:C,2,0),"")</f>
        <v/>
      </c>
    </row>
    <row r="138" spans="2:14" s="13" customFormat="1">
      <c r="B138" s="12">
        <f t="shared" ref="B138:B201" si="5">B137+1</f>
        <v>130</v>
      </c>
      <c r="C138" s="17">
        <v>2384</v>
      </c>
      <c r="D138" s="18" t="str">
        <f>IFERROR(VLOOKUP(C138,SRA!B:C,2,0),"")</f>
        <v>KATIA MIRANDA DE ARAUJO LOPES</v>
      </c>
      <c r="E138" s="12" t="str">
        <f>IFERROR(VLOOKUP(C138,SRA!B:T,8,0),"")</f>
        <v>CLT</v>
      </c>
      <c r="F138" s="12" t="s">
        <v>430</v>
      </c>
      <c r="G138" s="12" t="str">
        <f>IFERROR(VLOOKUP(C138,SRA!B:T,5,0),"")</f>
        <v>TEC.EM QUALIDADE IND</v>
      </c>
      <c r="H138" s="48">
        <f>IFERROR(VLOOKUP(C138,SRA!B:T,18,0),"")</f>
        <v>2050.41</v>
      </c>
      <c r="I138" s="48">
        <f>IFERROR(VLOOKUP(C138,SRA!B:T,19,0),"")</f>
        <v>0</v>
      </c>
      <c r="J138" s="49">
        <f>IFERROR(VLOOKUP(C138,FEVEREIRO!B:F,3,0),"0,00")</f>
        <v>2516.79</v>
      </c>
      <c r="K138" s="48">
        <f t="shared" si="4"/>
        <v>254.2199999999998</v>
      </c>
      <c r="L138" s="49">
        <f>IFERROR(VLOOKUP(C138,FEVEREIRO!B:H,7,0),"0,00")</f>
        <v>2262.5700000000002</v>
      </c>
      <c r="M138" s="16" t="str">
        <f>IFERROR(VLOOKUP(C138,FÉRIAS!C:D,2,0),"")</f>
        <v/>
      </c>
      <c r="N138" s="13" t="str">
        <f>IFERROR(VLOOKUP(C138,AFASTADOS!B:C,2,0),"")</f>
        <v/>
      </c>
    </row>
    <row r="139" spans="2:14" s="13" customFormat="1">
      <c r="B139" s="12">
        <f t="shared" si="5"/>
        <v>131</v>
      </c>
      <c r="C139" s="17">
        <v>2392</v>
      </c>
      <c r="D139" s="18" t="str">
        <f>IFERROR(VLOOKUP(C139,SRA!B:C,2,0),"")</f>
        <v>KLEYTON DA SILVA A PEREIRA</v>
      </c>
      <c r="E139" s="12" t="str">
        <f>IFERROR(VLOOKUP(C139,SRA!B:T,8,0),"")</f>
        <v>CLT</v>
      </c>
      <c r="F139" s="12" t="s">
        <v>442</v>
      </c>
      <c r="G139" s="12" t="str">
        <f>IFERROR(VLOOKUP(C139,SRA!B:T,5,0),"")</f>
        <v>TEC UTI TRA EFLUENTE</v>
      </c>
      <c r="H139" s="48">
        <f>IFERROR(VLOOKUP(C139,SRA!B:T,18,0),"")</f>
        <v>2260.66</v>
      </c>
      <c r="I139" s="48">
        <f>IFERROR(VLOOKUP(C139,SRA!B:T,19,0),"")</f>
        <v>2544.25</v>
      </c>
      <c r="J139" s="49">
        <f>IFERROR(VLOOKUP(C139,FEVEREIRO!B:F,3,0),"0,00")</f>
        <v>4954.46</v>
      </c>
      <c r="K139" s="48">
        <f t="shared" si="4"/>
        <v>2097.3200000000002</v>
      </c>
      <c r="L139" s="49">
        <f>IFERROR(VLOOKUP(C139,FEVEREIRO!B:H,7,0),"0,00")</f>
        <v>2857.14</v>
      </c>
      <c r="M139" s="16" t="str">
        <f>IFERROR(VLOOKUP(C139,FÉRIAS!C:D,2,0),"")</f>
        <v/>
      </c>
      <c r="N139" s="13" t="str">
        <f>IFERROR(VLOOKUP(C139,AFASTADOS!B:C,2,0),"")</f>
        <v/>
      </c>
    </row>
    <row r="140" spans="2:14" s="13" customFormat="1">
      <c r="B140" s="12">
        <f t="shared" si="5"/>
        <v>132</v>
      </c>
      <c r="C140" s="12">
        <v>2406</v>
      </c>
      <c r="D140" s="18" t="str">
        <f>IFERROR(VLOOKUP(C140,SRA!B:C,2,0),"")</f>
        <v>DEYSE MARIA DOS SANTOS SILVA</v>
      </c>
      <c r="E140" s="12" t="str">
        <f>IFERROR(VLOOKUP(C140,SRA!B:T,8,0),"")</f>
        <v>CLT</v>
      </c>
      <c r="F140" s="12" t="s">
        <v>430</v>
      </c>
      <c r="G140" s="12" t="str">
        <f>IFERROR(VLOOKUP(C140,SRA!B:T,5,0),"")</f>
        <v>OP. DE PROD. IND.</v>
      </c>
      <c r="H140" s="48">
        <f>IFERROR(VLOOKUP(C140,SRA!B:T,18,0),"")</f>
        <v>1613.31</v>
      </c>
      <c r="I140" s="48">
        <f>IFERROR(VLOOKUP(C140,SRA!B:T,19,0),"")</f>
        <v>0</v>
      </c>
      <c r="J140" s="49">
        <f>IFERROR(VLOOKUP(C140,FEVEREIRO!B:F,3,0),"0,00")</f>
        <v>2038.8</v>
      </c>
      <c r="K140" s="48">
        <f t="shared" si="4"/>
        <v>845.5</v>
      </c>
      <c r="L140" s="49">
        <f>IFERROR(VLOOKUP(C140,FEVEREIRO!B:H,7,0),"0,00")</f>
        <v>1193.3</v>
      </c>
      <c r="M140" s="16" t="str">
        <f>IFERROR(VLOOKUP(C140,FÉRIAS!C:D,2,0),"")</f>
        <v/>
      </c>
      <c r="N140" s="13" t="str">
        <f>IFERROR(VLOOKUP(C140,AFASTADOS!B:C,2,0),"")</f>
        <v/>
      </c>
    </row>
    <row r="141" spans="2:14" s="13" customFormat="1">
      <c r="B141" s="12">
        <f t="shared" si="5"/>
        <v>133</v>
      </c>
      <c r="C141" s="17">
        <v>2415</v>
      </c>
      <c r="D141" s="18" t="str">
        <f>IFERROR(VLOOKUP(C141,SRA!B:C,2,0),"")</f>
        <v>SILVIA RENATA QUEIROZ DE FARIA</v>
      </c>
      <c r="E141" s="12" t="str">
        <f>IFERROR(VLOOKUP(C141,SRA!B:T,8,0),"")</f>
        <v>CLT</v>
      </c>
      <c r="F141" s="12" t="s">
        <v>430</v>
      </c>
      <c r="G141" s="12" t="str">
        <f>IFERROR(VLOOKUP(C141,SRA!B:T,5,0),"")</f>
        <v>FARMACEUTICO IND</v>
      </c>
      <c r="H141" s="48">
        <f>IFERROR(VLOOKUP(C141,SRA!B:T,18,0),"")</f>
        <v>6210.16</v>
      </c>
      <c r="I141" s="48">
        <f>IFERROR(VLOOKUP(C141,SRA!B:T,19,0),"")</f>
        <v>7323.56</v>
      </c>
      <c r="J141" s="49">
        <f>IFERROR(VLOOKUP(C141,FEVEREIRO!B:F,3,0),"0,00")</f>
        <v>14199.49</v>
      </c>
      <c r="K141" s="48">
        <f t="shared" si="4"/>
        <v>3704.8799999999992</v>
      </c>
      <c r="L141" s="49">
        <f>IFERROR(VLOOKUP(C141,FEVEREIRO!B:H,7,0),"0,00")</f>
        <v>10494.61</v>
      </c>
      <c r="M141" s="16" t="str">
        <f>IFERROR(VLOOKUP(C141,FÉRIAS!C:D,2,0),"")</f>
        <v/>
      </c>
      <c r="N141" s="13" t="str">
        <f>IFERROR(VLOOKUP(C141,AFASTADOS!B:C,2,0),"")</f>
        <v/>
      </c>
    </row>
    <row r="142" spans="2:14" s="13" customFormat="1">
      <c r="B142" s="12">
        <f t="shared" si="5"/>
        <v>134</v>
      </c>
      <c r="C142" s="17">
        <v>2420</v>
      </c>
      <c r="D142" s="18" t="str">
        <f>IFERROR(VLOOKUP(C142,SRA!B:C,2,0),"")</f>
        <v>TEREZA RAQUEL F ALMEIDA</v>
      </c>
      <c r="E142" s="12" t="str">
        <f>IFERROR(VLOOKUP(C142,SRA!B:T,8,0),"")</f>
        <v>CLT</v>
      </c>
      <c r="F142" s="12" t="s">
        <v>430</v>
      </c>
      <c r="G142" s="12" t="str">
        <f>IFERROR(VLOOKUP(C142,SRA!B:T,5,0),"")</f>
        <v>FARMACEUTICO IND</v>
      </c>
      <c r="H142" s="48">
        <f>IFERROR(VLOOKUP(C142,SRA!B:T,18,0),"")</f>
        <v>6210.16</v>
      </c>
      <c r="I142" s="48">
        <f>IFERROR(VLOOKUP(C142,SRA!B:T,19,0),"")</f>
        <v>7323.56</v>
      </c>
      <c r="J142" s="49">
        <f>IFERROR(VLOOKUP(C142,FEVEREIRO!B:F,3,0),"0,00")</f>
        <v>14559.98</v>
      </c>
      <c r="K142" s="48">
        <f t="shared" si="4"/>
        <v>3699.739999999998</v>
      </c>
      <c r="L142" s="49">
        <f>IFERROR(VLOOKUP(C142,FEVEREIRO!B:H,7,0),"0,00")</f>
        <v>10860.240000000002</v>
      </c>
      <c r="M142" s="16" t="str">
        <f>IFERROR(VLOOKUP(C142,FÉRIAS!C:D,2,0),"")</f>
        <v/>
      </c>
      <c r="N142" s="13" t="str">
        <f>IFERROR(VLOOKUP(C142,AFASTADOS!B:C,2,0),"")</f>
        <v/>
      </c>
    </row>
    <row r="143" spans="2:14" s="13" customFormat="1">
      <c r="B143" s="12">
        <f t="shared" si="5"/>
        <v>135</v>
      </c>
      <c r="C143" s="17">
        <v>2421</v>
      </c>
      <c r="D143" s="18" t="str">
        <f>IFERROR(VLOOKUP(C143,SRA!B:C,2,0),"")</f>
        <v>ANA CLAUDIA NUNES DE MOURA</v>
      </c>
      <c r="E143" s="12" t="str">
        <f>IFERROR(VLOOKUP(C143,SRA!B:T,8,0),"")</f>
        <v>CLT</v>
      </c>
      <c r="F143" s="12" t="s">
        <v>442</v>
      </c>
      <c r="G143" s="12" t="str">
        <f>IFERROR(VLOOKUP(C143,SRA!B:T,5,0),"")</f>
        <v>ANALISTA EM RH</v>
      </c>
      <c r="H143" s="48">
        <f>IFERROR(VLOOKUP(C143,SRA!B:T,18,0),"")</f>
        <v>4336.3999999999996</v>
      </c>
      <c r="I143" s="48">
        <f>IFERROR(VLOOKUP(C143,SRA!B:T,19,0),"")</f>
        <v>2544.25</v>
      </c>
      <c r="J143" s="49">
        <f>IFERROR(VLOOKUP(C143,FEVEREIRO!B:F,3,0),"0,00")</f>
        <v>7153.07</v>
      </c>
      <c r="K143" s="48">
        <f t="shared" si="4"/>
        <v>1707.5999999999995</v>
      </c>
      <c r="L143" s="49">
        <f>IFERROR(VLOOKUP(C143,FEVEREIRO!B:H,7,0),"0,00")</f>
        <v>5445.47</v>
      </c>
      <c r="M143" s="16" t="str">
        <f>IFERROR(VLOOKUP(C143,FÉRIAS!C:D,2,0),"")</f>
        <v/>
      </c>
      <c r="N143" s="13" t="str">
        <f>IFERROR(VLOOKUP(C143,AFASTADOS!B:C,2,0),"")</f>
        <v/>
      </c>
    </row>
    <row r="144" spans="2:14" s="13" customFormat="1">
      <c r="B144" s="12">
        <f t="shared" si="5"/>
        <v>136</v>
      </c>
      <c r="C144" s="17">
        <v>2437</v>
      </c>
      <c r="D144" s="18" t="str">
        <f>IFERROR(VLOOKUP(C144,SRA!B:C,2,0),"")</f>
        <v>CLAUDILENE DE LIMA</v>
      </c>
      <c r="E144" s="12" t="str">
        <f>IFERROR(VLOOKUP(C144,SRA!B:T,8,0),"")</f>
        <v>CLT</v>
      </c>
      <c r="F144" s="12" t="s">
        <v>430</v>
      </c>
      <c r="G144" s="12" t="str">
        <f>IFERROR(VLOOKUP(C144,SRA!B:T,5,0),"")</f>
        <v>TEC.EM QUALIDADE IND</v>
      </c>
      <c r="H144" s="48">
        <f>IFERROR(VLOOKUP(C144,SRA!B:T,18,0),"")</f>
        <v>2050.41</v>
      </c>
      <c r="I144" s="48">
        <f>IFERROR(VLOOKUP(C144,SRA!B:T,19,0),"")</f>
        <v>0</v>
      </c>
      <c r="J144" s="49">
        <f>IFERROR(VLOOKUP(C144,FEVEREIRO!B:F,3,0),"0,00")</f>
        <v>2243.16</v>
      </c>
      <c r="K144" s="48">
        <f t="shared" si="4"/>
        <v>462.69999999999982</v>
      </c>
      <c r="L144" s="49">
        <f>IFERROR(VLOOKUP(C144,FEVEREIRO!B:H,7,0),"0,00")</f>
        <v>1780.46</v>
      </c>
      <c r="M144" s="16" t="str">
        <f>IFERROR(VLOOKUP(C144,FÉRIAS!C:D,2,0),"")</f>
        <v/>
      </c>
      <c r="N144" s="13" t="str">
        <f>IFERROR(VLOOKUP(C144,AFASTADOS!B:C,2,0),"")</f>
        <v/>
      </c>
    </row>
    <row r="145" spans="2:14" s="13" customFormat="1">
      <c r="B145" s="12">
        <f t="shared" si="5"/>
        <v>137</v>
      </c>
      <c r="C145" s="17">
        <v>2440</v>
      </c>
      <c r="D145" s="18" t="str">
        <f>IFERROR(VLOOKUP(C145,SRA!B:C,2,0),"")</f>
        <v>ELIANE MOREIRA DE SOUZA</v>
      </c>
      <c r="E145" s="12" t="str">
        <f>IFERROR(VLOOKUP(C145,SRA!B:T,8,0),"")</f>
        <v>CLT</v>
      </c>
      <c r="F145" s="12" t="s">
        <v>430</v>
      </c>
      <c r="G145" s="12" t="str">
        <f>IFERROR(VLOOKUP(C145,SRA!B:T,5,0),"")</f>
        <v>OP. DE PROD. IND.</v>
      </c>
      <c r="H145" s="48">
        <f>IFERROR(VLOOKUP(C145,SRA!B:T,18,0),"")</f>
        <v>2162.0300000000002</v>
      </c>
      <c r="I145" s="48">
        <f>IFERROR(VLOOKUP(C145,SRA!B:T,19,0),"")</f>
        <v>1413.47</v>
      </c>
      <c r="J145" s="49">
        <f>IFERROR(VLOOKUP(C145,FEVEREIRO!B:F,3,0),"0,00")</f>
        <v>5156.6000000000004</v>
      </c>
      <c r="K145" s="48">
        <f t="shared" si="4"/>
        <v>5156.6000000000004</v>
      </c>
      <c r="L145" s="49">
        <f>IFERROR(VLOOKUP(C145,FEVEREIRO!B:H,7,0),"0,00")</f>
        <v>0</v>
      </c>
      <c r="M145" s="16" t="str">
        <f>IFERROR(VLOOKUP(C145,FÉRIAS!C:D,2,0),"")</f>
        <v>ELIANE MOREIRA DE SOUZA</v>
      </c>
      <c r="N145" s="13" t="str">
        <f>IFERROR(VLOOKUP(C145,AFASTADOS!B:C,2,0),"")</f>
        <v/>
      </c>
    </row>
    <row r="146" spans="2:14" s="13" customFormat="1">
      <c r="B146" s="12">
        <f t="shared" si="5"/>
        <v>138</v>
      </c>
      <c r="C146" s="17">
        <v>2443</v>
      </c>
      <c r="D146" s="18" t="str">
        <f>IFERROR(VLOOKUP(C146,SRA!B:C,2,0),"")</f>
        <v>GEYZA JANAINA FERREIRA L ALVES</v>
      </c>
      <c r="E146" s="12" t="str">
        <f>IFERROR(VLOOKUP(C146,SRA!B:T,8,0),"")</f>
        <v>CLT</v>
      </c>
      <c r="F146" s="12" t="s">
        <v>430</v>
      </c>
      <c r="G146" s="12" t="str">
        <f>IFERROR(VLOOKUP(C146,SRA!B:T,5,0),"")</f>
        <v>OP. DE PROD. IND.</v>
      </c>
      <c r="H146" s="48">
        <f>IFERROR(VLOOKUP(C146,SRA!B:T,18,0),"")</f>
        <v>1778.68</v>
      </c>
      <c r="I146" s="48">
        <f>IFERROR(VLOOKUP(C146,SRA!B:T,19,0),"")</f>
        <v>0</v>
      </c>
      <c r="J146" s="49">
        <f>IFERROR(VLOOKUP(C146,FEVEREIRO!B:F,3,0),"0,00")</f>
        <v>1843.68</v>
      </c>
      <c r="K146" s="48">
        <f t="shared" si="4"/>
        <v>493.56000000000017</v>
      </c>
      <c r="L146" s="49">
        <f>IFERROR(VLOOKUP(C146,FEVEREIRO!B:H,7,0),"0,00")</f>
        <v>1350.12</v>
      </c>
      <c r="M146" s="16" t="str">
        <f>IFERROR(VLOOKUP(C146,FÉRIAS!C:D,2,0),"")</f>
        <v/>
      </c>
      <c r="N146" s="13" t="str">
        <f>IFERROR(VLOOKUP(C146,AFASTADOS!B:C,2,0),"")</f>
        <v/>
      </c>
    </row>
    <row r="147" spans="2:14" s="13" customFormat="1">
      <c r="B147" s="12">
        <f t="shared" si="5"/>
        <v>139</v>
      </c>
      <c r="C147" s="17">
        <v>2448</v>
      </c>
      <c r="D147" s="18" t="str">
        <f>IFERROR(VLOOKUP(C147,SRA!B:C,2,0),"")</f>
        <v>JULIO CESAR DA SILVA</v>
      </c>
      <c r="E147" s="12" t="str">
        <f>IFERROR(VLOOKUP(C147,SRA!B:T,8,0),"")</f>
        <v>CLT</v>
      </c>
      <c r="F147" s="12" t="s">
        <v>430</v>
      </c>
      <c r="G147" s="12" t="str">
        <f>IFERROR(VLOOKUP(C147,SRA!B:T,5,0),"")</f>
        <v>OP. DE PROD. IND.</v>
      </c>
      <c r="H147" s="48">
        <f>IFERROR(VLOOKUP(C147,SRA!B:T,18,0),"")</f>
        <v>1961.04</v>
      </c>
      <c r="I147" s="48">
        <f>IFERROR(VLOOKUP(C147,SRA!B:T,19,0),"")</f>
        <v>0</v>
      </c>
      <c r="J147" s="49">
        <f>IFERROR(VLOOKUP(C147,FEVEREIRO!B:F,3,0),"0,00")</f>
        <v>2178.85</v>
      </c>
      <c r="K147" s="48">
        <f t="shared" si="4"/>
        <v>795.31999999999994</v>
      </c>
      <c r="L147" s="49">
        <f>IFERROR(VLOOKUP(C147,FEVEREIRO!B:H,7,0),"0,00")</f>
        <v>1383.53</v>
      </c>
      <c r="M147" s="16" t="str">
        <f>IFERROR(VLOOKUP(C147,FÉRIAS!C:D,2,0),"")</f>
        <v/>
      </c>
      <c r="N147" s="13" t="str">
        <f>IFERROR(VLOOKUP(C147,AFASTADOS!B:C,2,0),"")</f>
        <v/>
      </c>
    </row>
    <row r="148" spans="2:14" s="13" customFormat="1">
      <c r="B148" s="12">
        <f t="shared" si="5"/>
        <v>140</v>
      </c>
      <c r="C148" s="17">
        <v>2451</v>
      </c>
      <c r="D148" s="18" t="str">
        <f>IFERROR(VLOOKUP(C148,SRA!B:C,2,0),"")</f>
        <v>MANUELLA BOMFIM DA SILVA</v>
      </c>
      <c r="E148" s="12" t="str">
        <f>IFERROR(VLOOKUP(C148,SRA!B:T,8,0),"")</f>
        <v>CLT</v>
      </c>
      <c r="F148" s="12" t="s">
        <v>430</v>
      </c>
      <c r="G148" s="12" t="str">
        <f>IFERROR(VLOOKUP(C148,SRA!B:T,5,0),"")</f>
        <v>OP. DE PROD. IND.</v>
      </c>
      <c r="H148" s="48">
        <f>IFERROR(VLOOKUP(C148,SRA!B:T,18,0),"")</f>
        <v>1778.68</v>
      </c>
      <c r="I148" s="48">
        <f>IFERROR(VLOOKUP(C148,SRA!B:T,19,0),"")</f>
        <v>0</v>
      </c>
      <c r="J148" s="49">
        <f>IFERROR(VLOOKUP(C148,FEVEREIRO!B:F,3,0),"0,00")</f>
        <v>1843.68</v>
      </c>
      <c r="K148" s="48">
        <f t="shared" si="4"/>
        <v>256.66000000000008</v>
      </c>
      <c r="L148" s="49">
        <f>IFERROR(VLOOKUP(C148,FEVEREIRO!B:H,7,0),"0,00")</f>
        <v>1587.02</v>
      </c>
      <c r="M148" s="16" t="str">
        <f>IFERROR(VLOOKUP(C148,FÉRIAS!C:D,2,0),"")</f>
        <v/>
      </c>
      <c r="N148" s="13" t="str">
        <f>IFERROR(VLOOKUP(C148,AFASTADOS!B:C,2,0),"")</f>
        <v/>
      </c>
    </row>
    <row r="149" spans="2:14" s="13" customFormat="1">
      <c r="B149" s="12">
        <f t="shared" si="5"/>
        <v>141</v>
      </c>
      <c r="C149" s="17">
        <v>2460</v>
      </c>
      <c r="D149" s="18" t="s">
        <v>131</v>
      </c>
      <c r="E149" s="12" t="s">
        <v>520</v>
      </c>
      <c r="F149" s="12" t="s">
        <v>583</v>
      </c>
      <c r="G149" s="12" t="s">
        <v>584</v>
      </c>
      <c r="H149" s="48">
        <v>1778.68</v>
      </c>
      <c r="I149" s="48">
        <v>0</v>
      </c>
      <c r="J149" s="49"/>
      <c r="K149" s="48">
        <f t="shared" si="4"/>
        <v>0</v>
      </c>
      <c r="L149" s="49"/>
      <c r="M149" s="16" t="str">
        <f>IFERROR(VLOOKUP(C149,FÉRIAS!C:D,2,0),"")</f>
        <v/>
      </c>
      <c r="N149" s="13" t="str">
        <f>IFERROR(VLOOKUP(C149,AFASTADOS!B:C,2,0),"")</f>
        <v/>
      </c>
    </row>
    <row r="150" spans="2:14" s="13" customFormat="1">
      <c r="B150" s="12">
        <f t="shared" si="5"/>
        <v>142</v>
      </c>
      <c r="C150" s="17">
        <v>2468</v>
      </c>
      <c r="D150" s="18" t="str">
        <f>IFERROR(VLOOKUP(C150,SRA!B:C,2,0),"")</f>
        <v>ANA GERTRUDES DE A F GUERRA</v>
      </c>
      <c r="E150" s="12" t="str">
        <f>IFERROR(VLOOKUP(C150,SRA!B:T,8,0),"")</f>
        <v>CLT</v>
      </c>
      <c r="F150" s="12" t="s">
        <v>442</v>
      </c>
      <c r="G150" s="12" t="str">
        <f>IFERROR(VLOOKUP(C150,SRA!B:T,5,0),"")</f>
        <v>TEC. EM ADM. E FIN.</v>
      </c>
      <c r="H150" s="48">
        <f>IFERROR(VLOOKUP(C150,SRA!B:T,18,0),"")</f>
        <v>2152.9499999999998</v>
      </c>
      <c r="I150" s="48">
        <f>IFERROR(VLOOKUP(C150,SRA!B:T,19,0),"")</f>
        <v>6444.25</v>
      </c>
      <c r="J150" s="49">
        <f>IFERROR(VLOOKUP(C150,FEVEREIRO!B:F,3,0),"0,00")</f>
        <v>17801.61</v>
      </c>
      <c r="K150" s="48">
        <f t="shared" si="4"/>
        <v>3928.91</v>
      </c>
      <c r="L150" s="49">
        <f>IFERROR(VLOOKUP(C150,FEVEREIRO!B:H,7,0),"0,00")</f>
        <v>13872.7</v>
      </c>
      <c r="M150" s="16" t="str">
        <f>IFERROR(VLOOKUP(C150,FÉRIAS!C:D,2,0),"")</f>
        <v/>
      </c>
      <c r="N150" s="13" t="str">
        <f>IFERROR(VLOOKUP(C150,AFASTADOS!B:C,2,0),"")</f>
        <v/>
      </c>
    </row>
    <row r="151" spans="2:14" s="13" customFormat="1">
      <c r="B151" s="12">
        <f t="shared" si="5"/>
        <v>143</v>
      </c>
      <c r="C151" s="17">
        <v>2474</v>
      </c>
      <c r="D151" s="18" t="str">
        <f>IFERROR(VLOOKUP(C151,SRA!B:C,2,0),"")</f>
        <v>MARIA ROSEANE DOS A CLEMENTINO</v>
      </c>
      <c r="E151" s="12" t="str">
        <f>IFERROR(VLOOKUP(C151,SRA!B:T,8,0),"")</f>
        <v>CLT</v>
      </c>
      <c r="F151" s="12" t="s">
        <v>442</v>
      </c>
      <c r="G151" s="12" t="str">
        <f>IFERROR(VLOOKUP(C151,SRA!B:T,5,0),"")</f>
        <v>FARMACEUTICO IND</v>
      </c>
      <c r="H151" s="48">
        <f>IFERROR(VLOOKUP(C151,SRA!B:T,18,0),"")</f>
        <v>6210.16</v>
      </c>
      <c r="I151" s="48">
        <f>IFERROR(VLOOKUP(C151,SRA!B:T,19,0),"")</f>
        <v>7323.56</v>
      </c>
      <c r="J151" s="49">
        <f>IFERROR(VLOOKUP(C151,FEVEREIRO!B:F,3,0),"0,00")</f>
        <v>14994.44</v>
      </c>
      <c r="K151" s="48">
        <f t="shared" si="4"/>
        <v>4554.09</v>
      </c>
      <c r="L151" s="49">
        <f>IFERROR(VLOOKUP(C151,FEVEREIRO!B:H,7,0),"0,00")</f>
        <v>10440.35</v>
      </c>
      <c r="M151" s="16" t="str">
        <f>IFERROR(VLOOKUP(C151,FÉRIAS!C:D,2,0),"")</f>
        <v/>
      </c>
      <c r="N151" s="13" t="str">
        <f>IFERROR(VLOOKUP(C151,AFASTADOS!B:C,2,0),"")</f>
        <v/>
      </c>
    </row>
    <row r="152" spans="2:14" s="13" customFormat="1">
      <c r="B152" s="12">
        <f t="shared" si="5"/>
        <v>144</v>
      </c>
      <c r="C152" s="17">
        <v>2478</v>
      </c>
      <c r="D152" s="18" t="str">
        <f>IFERROR(VLOOKUP(C152,SRA!B:C,2,0),"")</f>
        <v>ROGERIO MOURA VIEIRA</v>
      </c>
      <c r="E152" s="12" t="str">
        <f>IFERROR(VLOOKUP(C152,SRA!B:T,8,0),"")</f>
        <v>CLT</v>
      </c>
      <c r="F152" s="12" t="s">
        <v>442</v>
      </c>
      <c r="G152" s="12" t="str">
        <f>IFERROR(VLOOKUP(C152,SRA!B:T,5,0),"")</f>
        <v>ANA ASS FARMACEUTICA</v>
      </c>
      <c r="H152" s="48">
        <f>IFERROR(VLOOKUP(C152,SRA!B:T,18,0),"")</f>
        <v>5534.43</v>
      </c>
      <c r="I152" s="48">
        <f>IFERROR(VLOOKUP(C152,SRA!B:T,19,0),"")</f>
        <v>0</v>
      </c>
      <c r="J152" s="49">
        <f>IFERROR(VLOOKUP(C152,FEVEREIRO!B:F,3,0),"0,00")</f>
        <v>5534.43</v>
      </c>
      <c r="K152" s="48">
        <f t="shared" si="4"/>
        <v>1223.6900000000005</v>
      </c>
      <c r="L152" s="49">
        <f>IFERROR(VLOOKUP(C152,FEVEREIRO!B:H,7,0),"0,00")</f>
        <v>4310.74</v>
      </c>
      <c r="M152" s="16" t="str">
        <f>IFERROR(VLOOKUP(C152,FÉRIAS!C:D,2,0),"")</f>
        <v/>
      </c>
      <c r="N152" s="13" t="str">
        <f>IFERROR(VLOOKUP(C152,AFASTADOS!B:C,2,0),"")</f>
        <v/>
      </c>
    </row>
    <row r="153" spans="2:14" s="13" customFormat="1">
      <c r="B153" s="12">
        <f t="shared" si="5"/>
        <v>145</v>
      </c>
      <c r="C153" s="17">
        <v>2481</v>
      </c>
      <c r="D153" s="18" t="str">
        <f>IFERROR(VLOOKUP(C153,SRA!B:C,2,0),"")</f>
        <v>RAFAELLA MICHELLE DE L MIRANDA</v>
      </c>
      <c r="E153" s="12" t="str">
        <f>IFERROR(VLOOKUP(C153,SRA!B:T,8,0),"")</f>
        <v>CLT</v>
      </c>
      <c r="F153" s="12" t="s">
        <v>430</v>
      </c>
      <c r="G153" s="12" t="str">
        <f>IFERROR(VLOOKUP(C153,SRA!B:T,5,0),"")</f>
        <v>ANA ASS FARMACEUTICA</v>
      </c>
      <c r="H153" s="48">
        <f>IFERROR(VLOOKUP(C153,SRA!B:T,18,0),"")</f>
        <v>5534.43</v>
      </c>
      <c r="I153" s="48">
        <f>IFERROR(VLOOKUP(C153,SRA!B:T,19,0),"")</f>
        <v>0</v>
      </c>
      <c r="J153" s="49">
        <f>IFERROR(VLOOKUP(C153,FEVEREIRO!B:F,3,0),"0,00")</f>
        <v>5534.43</v>
      </c>
      <c r="K153" s="48">
        <f t="shared" si="4"/>
        <v>1398.08</v>
      </c>
      <c r="L153" s="49">
        <f>IFERROR(VLOOKUP(C153,FEVEREIRO!B:H,7,0),"0,00")</f>
        <v>4136.3500000000004</v>
      </c>
      <c r="M153" s="16" t="str">
        <f>IFERROR(VLOOKUP(C153,FÉRIAS!C:D,2,0),"")</f>
        <v/>
      </c>
      <c r="N153" s="13" t="str">
        <f>IFERROR(VLOOKUP(C153,AFASTADOS!B:C,2,0),"")</f>
        <v/>
      </c>
    </row>
    <row r="154" spans="2:14" s="13" customFormat="1">
      <c r="B154" s="12">
        <f t="shared" si="5"/>
        <v>146</v>
      </c>
      <c r="C154" s="17">
        <v>2484</v>
      </c>
      <c r="D154" s="18" t="str">
        <f>IFERROR(VLOOKUP(C154,SRA!B:C,2,0),"")</f>
        <v>ARLEY ANDERSON TAVARES MOREIRA</v>
      </c>
      <c r="E154" s="12" t="str">
        <f>IFERROR(VLOOKUP(C154,SRA!B:T,8,0),"")</f>
        <v>CLT</v>
      </c>
      <c r="F154" s="12" t="s">
        <v>430</v>
      </c>
      <c r="G154" s="12" t="str">
        <f>IFERROR(VLOOKUP(C154,SRA!B:T,5,0),"")</f>
        <v>ANA ASS FARMACEUTICA</v>
      </c>
      <c r="H154" s="48">
        <f>IFERROR(VLOOKUP(C154,SRA!B:T,18,0),"")</f>
        <v>5811.15</v>
      </c>
      <c r="I154" s="48">
        <f>IFERROR(VLOOKUP(C154,SRA!B:T,19,0),"")</f>
        <v>0</v>
      </c>
      <c r="J154" s="49">
        <f>IFERROR(VLOOKUP(C154,FEVEREIRO!B:F,3,0),"0,00")</f>
        <v>5811.15</v>
      </c>
      <c r="K154" s="48">
        <f t="shared" si="4"/>
        <v>1875.33</v>
      </c>
      <c r="L154" s="49">
        <f>IFERROR(VLOOKUP(C154,FEVEREIRO!B:H,7,0),"0,00")</f>
        <v>3935.8199999999997</v>
      </c>
      <c r="M154" s="16" t="str">
        <f>IFERROR(VLOOKUP(C154,FÉRIAS!C:D,2,0),"")</f>
        <v/>
      </c>
      <c r="N154" s="13" t="str">
        <f>IFERROR(VLOOKUP(C154,AFASTADOS!B:C,2,0),"")</f>
        <v/>
      </c>
    </row>
    <row r="155" spans="2:14" s="13" customFormat="1">
      <c r="B155" s="12">
        <f t="shared" si="5"/>
        <v>147</v>
      </c>
      <c r="C155" s="17">
        <v>2493</v>
      </c>
      <c r="D155" s="18" t="str">
        <f>IFERROR(VLOOKUP(C155,SRA!B:C,2,0),"")</f>
        <v>CRISTIANE R  DE O  GONCALVES</v>
      </c>
      <c r="E155" s="12" t="str">
        <f>IFERROR(VLOOKUP(C155,SRA!B:T,8,0),"")</f>
        <v>CLT</v>
      </c>
      <c r="F155" s="12" t="s">
        <v>430</v>
      </c>
      <c r="G155" s="12" t="str">
        <f>IFERROR(VLOOKUP(C155,SRA!B:T,5,0),"")</f>
        <v>TEC. EM ADM. E FIN.</v>
      </c>
      <c r="H155" s="48">
        <f>IFERROR(VLOOKUP(C155,SRA!B:T,18,0),"")</f>
        <v>2373.69</v>
      </c>
      <c r="I155" s="48">
        <f>IFERROR(VLOOKUP(C155,SRA!B:T,19,0),"")</f>
        <v>0</v>
      </c>
      <c r="J155" s="49">
        <f>IFERROR(VLOOKUP(C155,FEVEREIRO!B:F,3,0),"0,00")</f>
        <v>2373.69</v>
      </c>
      <c r="K155" s="48">
        <f t="shared" si="4"/>
        <v>1201.25</v>
      </c>
      <c r="L155" s="49">
        <f>IFERROR(VLOOKUP(C155,FEVEREIRO!B:H,7,0),"0,00")</f>
        <v>1172.44</v>
      </c>
      <c r="M155" s="16" t="str">
        <f>IFERROR(VLOOKUP(C155,FÉRIAS!C:D,2,0),"")</f>
        <v/>
      </c>
      <c r="N155" s="13" t="str">
        <f>IFERROR(VLOOKUP(C155,AFASTADOS!B:C,2,0),"")</f>
        <v/>
      </c>
    </row>
    <row r="156" spans="2:14" s="13" customFormat="1">
      <c r="B156" s="12">
        <f t="shared" si="5"/>
        <v>148</v>
      </c>
      <c r="C156" s="17">
        <v>2498</v>
      </c>
      <c r="D156" s="18" t="str">
        <f>IFERROR(VLOOKUP(C156,SRA!B:C,2,0),"")</f>
        <v>TEREZINHA DE J  DE L  M  NETA</v>
      </c>
      <c r="E156" s="12" t="str">
        <f>IFERROR(VLOOKUP(C156,SRA!B:T,8,0),"")</f>
        <v>CLT</v>
      </c>
      <c r="F156" s="12" t="s">
        <v>442</v>
      </c>
      <c r="G156" s="12" t="str">
        <f>IFERROR(VLOOKUP(C156,SRA!B:T,5,0),"")</f>
        <v>TEC. EM OPTICA</v>
      </c>
      <c r="H156" s="48">
        <f>IFERROR(VLOOKUP(C156,SRA!B:T,18,0),"")</f>
        <v>2050.41</v>
      </c>
      <c r="I156" s="48">
        <f>IFERROR(VLOOKUP(C156,SRA!B:T,19,0),"")</f>
        <v>0</v>
      </c>
      <c r="J156" s="49">
        <f>IFERROR(VLOOKUP(C156,FEVEREIRO!B:F,3,0),"0,00")</f>
        <v>2050.41</v>
      </c>
      <c r="K156" s="48">
        <f t="shared" si="4"/>
        <v>837.48999999999978</v>
      </c>
      <c r="L156" s="49">
        <f>IFERROR(VLOOKUP(C156,FEVEREIRO!B:H,7,0),"0,00")</f>
        <v>1212.92</v>
      </c>
      <c r="M156" s="16" t="str">
        <f>IFERROR(VLOOKUP(C156,FÉRIAS!C:D,2,0),"")</f>
        <v/>
      </c>
      <c r="N156" s="13" t="str">
        <f>IFERROR(VLOOKUP(C156,AFASTADOS!B:C,2,0),"")</f>
        <v/>
      </c>
    </row>
    <row r="157" spans="2:14" s="13" customFormat="1">
      <c r="B157" s="12">
        <f t="shared" si="5"/>
        <v>149</v>
      </c>
      <c r="C157" s="17">
        <v>2502</v>
      </c>
      <c r="D157" s="18" t="str">
        <f>IFERROR(VLOOKUP(C157,SRA!B:C,2,0),"")</f>
        <v>PAULO ROBERTO DA SILVA CUNHA</v>
      </c>
      <c r="E157" s="12" t="str">
        <f>IFERROR(VLOOKUP(C157,SRA!B:T,8,0),"")</f>
        <v>CLT</v>
      </c>
      <c r="F157" s="12" t="s">
        <v>442</v>
      </c>
      <c r="G157" s="12" t="str">
        <f>IFERROR(VLOOKUP(C157,SRA!B:T,5,0),"")</f>
        <v>TEC. EM OPTICA</v>
      </c>
      <c r="H157" s="48">
        <f>IFERROR(VLOOKUP(C157,SRA!B:T,18,0),"")</f>
        <v>2050.41</v>
      </c>
      <c r="I157" s="48">
        <f>IFERROR(VLOOKUP(C157,SRA!B:T,19,0),"")</f>
        <v>0</v>
      </c>
      <c r="J157" s="49">
        <f>IFERROR(VLOOKUP(C157,FEVEREIRO!B:F,3,0),"0,00")</f>
        <v>2050.41</v>
      </c>
      <c r="K157" s="48">
        <f t="shared" si="4"/>
        <v>1117.1999999999998</v>
      </c>
      <c r="L157" s="49">
        <f>IFERROR(VLOOKUP(C157,FEVEREIRO!B:H,7,0),"0,00")</f>
        <v>933.21</v>
      </c>
      <c r="M157" s="16" t="str">
        <f>IFERROR(VLOOKUP(C157,FÉRIAS!C:D,2,0),"")</f>
        <v/>
      </c>
      <c r="N157" s="13" t="str">
        <f>IFERROR(VLOOKUP(C157,AFASTADOS!B:C,2,0),"")</f>
        <v/>
      </c>
    </row>
    <row r="158" spans="2:14" s="13" customFormat="1">
      <c r="B158" s="12">
        <f t="shared" si="5"/>
        <v>150</v>
      </c>
      <c r="C158" s="17">
        <v>2503</v>
      </c>
      <c r="D158" s="18" t="str">
        <f>IFERROR(VLOOKUP(C158,SRA!B:C,2,0),"")</f>
        <v>TACIZO LUIZ PEREIRA DA SILVA</v>
      </c>
      <c r="E158" s="12" t="str">
        <f>IFERROR(VLOOKUP(C158,SRA!B:T,8,0),"")</f>
        <v>CLT</v>
      </c>
      <c r="F158" s="12" t="s">
        <v>430</v>
      </c>
      <c r="G158" s="12" t="str">
        <f>IFERROR(VLOOKUP(C158,SRA!B:T,5,0),"")</f>
        <v>ANA ASS FARMACEUTICA</v>
      </c>
      <c r="H158" s="48">
        <f>IFERROR(VLOOKUP(C158,SRA!B:T,18,0),"")</f>
        <v>5534.43</v>
      </c>
      <c r="I158" s="48">
        <f>IFERROR(VLOOKUP(C158,SRA!B:T,19,0),"")</f>
        <v>0</v>
      </c>
      <c r="J158" s="49">
        <f>IFERROR(VLOOKUP(C158,FEVEREIRO!B:F,3,0),"0,00")</f>
        <v>5534.43</v>
      </c>
      <c r="K158" s="48">
        <f t="shared" si="4"/>
        <v>1691.4800000000005</v>
      </c>
      <c r="L158" s="49">
        <f>IFERROR(VLOOKUP(C158,FEVEREIRO!B:H,7,0),"0,00")</f>
        <v>3842.95</v>
      </c>
      <c r="M158" s="16" t="str">
        <f>IFERROR(VLOOKUP(C158,FÉRIAS!C:D,2,0),"")</f>
        <v/>
      </c>
      <c r="N158" s="13" t="str">
        <f>IFERROR(VLOOKUP(C158,AFASTADOS!B:C,2,0),"")</f>
        <v/>
      </c>
    </row>
    <row r="159" spans="2:14" s="13" customFormat="1">
      <c r="B159" s="12">
        <f t="shared" si="5"/>
        <v>151</v>
      </c>
      <c r="C159" s="17">
        <v>2504</v>
      </c>
      <c r="D159" s="18" t="str">
        <f>IFERROR(VLOOKUP(C159,SRA!B:C,2,0),"")</f>
        <v>RIVALDO GOMES DA SILVA</v>
      </c>
      <c r="E159" s="12" t="str">
        <f>IFERROR(VLOOKUP(C159,SRA!B:T,8,0),"")</f>
        <v>COM</v>
      </c>
      <c r="F159" s="12" t="s">
        <v>430</v>
      </c>
      <c r="G159" s="12" t="str">
        <f>IFERROR(VLOOKUP(C159,SRA!B:T,5,0),"")</f>
        <v>GESTOR DE APOIO TEC.</v>
      </c>
      <c r="H159" s="48">
        <f>IFERROR(VLOOKUP(C159,SRA!B:T,18,0),"")</f>
        <v>323.08</v>
      </c>
      <c r="I159" s="48">
        <f>IFERROR(VLOOKUP(C159,SRA!B:T,19,0),"")</f>
        <v>1292.31</v>
      </c>
      <c r="J159" s="49">
        <f>IFERROR(VLOOKUP(C159,FEVEREIRO!B:F,3,0),"0,00")</f>
        <v>1762.25</v>
      </c>
      <c r="K159" s="48">
        <f t="shared" si="4"/>
        <v>788.37</v>
      </c>
      <c r="L159" s="49">
        <f>IFERROR(VLOOKUP(C159,FEVEREIRO!B:H,7,0),"0,00")</f>
        <v>973.88</v>
      </c>
      <c r="M159" s="16" t="str">
        <f>IFERROR(VLOOKUP(C159,FÉRIAS!C:D,2,0),"")</f>
        <v/>
      </c>
      <c r="N159" s="13" t="str">
        <f>IFERROR(VLOOKUP(C159,AFASTADOS!B:C,2,0),"")</f>
        <v/>
      </c>
    </row>
    <row r="160" spans="2:14" s="13" customFormat="1">
      <c r="B160" s="12">
        <f t="shared" si="5"/>
        <v>152</v>
      </c>
      <c r="C160" s="17">
        <v>2506</v>
      </c>
      <c r="D160" s="18" t="str">
        <f>IFERROR(VLOOKUP(C160,SRA!B:C,2,0),"")</f>
        <v>IVETE ANTONIETA B  DE CARVALHO</v>
      </c>
      <c r="E160" s="12" t="str">
        <f>IFERROR(VLOOKUP(C160,SRA!B:T,8,0),"")</f>
        <v>COM</v>
      </c>
      <c r="F160" s="12" t="s">
        <v>430</v>
      </c>
      <c r="G160" s="12" t="str">
        <f>IFERROR(VLOOKUP(C160,SRA!B:T,5,0),"")</f>
        <v>GESTOR DE APOIO TEC.</v>
      </c>
      <c r="H160" s="48">
        <f>IFERROR(VLOOKUP(C160,SRA!B:T,18,0),"")</f>
        <v>323.08</v>
      </c>
      <c r="I160" s="48">
        <f>IFERROR(VLOOKUP(C160,SRA!B:T,19,0),"")</f>
        <v>1292.31</v>
      </c>
      <c r="J160" s="49">
        <f>IFERROR(VLOOKUP(C160,FEVEREIRO!B:F,3,0),"0,00")</f>
        <v>2415.4299999999998</v>
      </c>
      <c r="K160" s="48">
        <f t="shared" si="4"/>
        <v>1238.8099999999997</v>
      </c>
      <c r="L160" s="49">
        <f>IFERROR(VLOOKUP(C160,FEVEREIRO!B:H,7,0),"0,00")</f>
        <v>1176.6200000000001</v>
      </c>
      <c r="M160" s="16" t="str">
        <f>IFERROR(VLOOKUP(C160,FÉRIAS!C:D,2,0),"")</f>
        <v/>
      </c>
      <c r="N160" s="13" t="str">
        <f>IFERROR(VLOOKUP(C160,AFASTADOS!B:C,2,0),"")</f>
        <v/>
      </c>
    </row>
    <row r="161" spans="2:14" s="13" customFormat="1">
      <c r="B161" s="12">
        <f t="shared" si="5"/>
        <v>153</v>
      </c>
      <c r="C161" s="17">
        <v>2507</v>
      </c>
      <c r="D161" s="18" t="str">
        <f>IFERROR(VLOOKUP(C161,SRA!B:C,2,0),"")</f>
        <v>ANANIAS TEIXEIRA DE LIMA</v>
      </c>
      <c r="E161" s="12" t="str">
        <f>IFERROR(VLOOKUP(C161,SRA!B:T,8,0),"")</f>
        <v>COM</v>
      </c>
      <c r="F161" s="12" t="s">
        <v>430</v>
      </c>
      <c r="G161" s="12" t="str">
        <f>IFERROR(VLOOKUP(C161,SRA!B:T,5,0),"")</f>
        <v>GESTOR DE APOIO TEC.</v>
      </c>
      <c r="H161" s="48">
        <f>IFERROR(VLOOKUP(C161,SRA!B:T,18,0),"")</f>
        <v>323.08</v>
      </c>
      <c r="I161" s="48">
        <f>IFERROR(VLOOKUP(C161,SRA!B:T,19,0),"")</f>
        <v>1292.31</v>
      </c>
      <c r="J161" s="49">
        <f>IFERROR(VLOOKUP(C161,FEVEREIRO!B:F,3,0),"0,00")</f>
        <v>1762.25</v>
      </c>
      <c r="K161" s="48">
        <f t="shared" si="4"/>
        <v>340.84999999999991</v>
      </c>
      <c r="L161" s="49">
        <f>IFERROR(VLOOKUP(C161,FEVEREIRO!B:H,7,0),"0,00")</f>
        <v>1421.4</v>
      </c>
      <c r="M161" s="16" t="str">
        <f>IFERROR(VLOOKUP(C161,FÉRIAS!C:D,2,0),"")</f>
        <v/>
      </c>
      <c r="N161" s="13" t="str">
        <f>IFERROR(VLOOKUP(C161,AFASTADOS!B:C,2,0),"")</f>
        <v/>
      </c>
    </row>
    <row r="162" spans="2:14" s="13" customFormat="1">
      <c r="B162" s="12">
        <f t="shared" si="5"/>
        <v>154</v>
      </c>
      <c r="C162" s="17">
        <v>2508</v>
      </c>
      <c r="D162" s="18" t="str">
        <f>IFERROR(VLOOKUP(C162,SRA!B:C,2,0),"")</f>
        <v>JOSE ALEXANDRE DE BARROS ALVES</v>
      </c>
      <c r="E162" s="12" t="str">
        <f>IFERROR(VLOOKUP(C162,SRA!B:T,8,0),"")</f>
        <v>COM</v>
      </c>
      <c r="F162" s="12" t="s">
        <v>430</v>
      </c>
      <c r="G162" s="12" t="str">
        <f>IFERROR(VLOOKUP(C162,SRA!B:T,5,0),"")</f>
        <v>GERENTE ADM.</v>
      </c>
      <c r="H162" s="48">
        <f>IFERROR(VLOOKUP(C162,SRA!B:T,18,0),"")</f>
        <v>700</v>
      </c>
      <c r="I162" s="48">
        <f>IFERROR(VLOOKUP(C162,SRA!B:T,19,0),"")</f>
        <v>2800.02</v>
      </c>
      <c r="J162" s="49">
        <f>IFERROR(VLOOKUP(C162,FEVEREIRO!B:F,3,0),"0,00")</f>
        <v>3818.21</v>
      </c>
      <c r="K162" s="48">
        <f t="shared" si="4"/>
        <v>1007.0500000000002</v>
      </c>
      <c r="L162" s="49">
        <f>IFERROR(VLOOKUP(C162,FEVEREIRO!B:H,7,0),"0,00")</f>
        <v>2811.16</v>
      </c>
      <c r="M162" s="16" t="str">
        <f>IFERROR(VLOOKUP(C162,FÉRIAS!C:D,2,0),"")</f>
        <v/>
      </c>
      <c r="N162" s="13" t="str">
        <f>IFERROR(VLOOKUP(C162,AFASTADOS!B:C,2,0),"")</f>
        <v/>
      </c>
    </row>
    <row r="163" spans="2:14" s="13" customFormat="1">
      <c r="B163" s="12">
        <f t="shared" si="5"/>
        <v>155</v>
      </c>
      <c r="C163" s="17">
        <v>2509</v>
      </c>
      <c r="D163" s="18" t="str">
        <f>IFERROR(VLOOKUP(C163,SRA!B:C,2,0),"")</f>
        <v>ALDEMIR NASCIMENTO DA SILVA</v>
      </c>
      <c r="E163" s="12" t="str">
        <f>IFERROR(VLOOKUP(C163,SRA!B:T,8,0),"")</f>
        <v>COM</v>
      </c>
      <c r="F163" s="12" t="s">
        <v>430</v>
      </c>
      <c r="G163" s="12" t="str">
        <f>IFERROR(VLOOKUP(C163,SRA!B:T,5,0),"")</f>
        <v>GESTOR DE APOIO TEC.</v>
      </c>
      <c r="H163" s="48">
        <f>IFERROR(VLOOKUP(C163,SRA!B:T,18,0),"")</f>
        <v>323.08</v>
      </c>
      <c r="I163" s="48">
        <f>IFERROR(VLOOKUP(C163,SRA!B:T,19,0),"")</f>
        <v>1292.31</v>
      </c>
      <c r="J163" s="49">
        <f>IFERROR(VLOOKUP(C163,FEVEREIRO!B:F,3,0),"0,00")</f>
        <v>1762.25</v>
      </c>
      <c r="K163" s="48">
        <f t="shared" si="4"/>
        <v>1155.3</v>
      </c>
      <c r="L163" s="49">
        <f>IFERROR(VLOOKUP(C163,FEVEREIRO!B:H,7,0),"0,00")</f>
        <v>606.95000000000005</v>
      </c>
      <c r="M163" s="16" t="str">
        <f>IFERROR(VLOOKUP(C163,FÉRIAS!C:D,2,0),"")</f>
        <v/>
      </c>
      <c r="N163" s="13" t="str">
        <f>IFERROR(VLOOKUP(C163,AFASTADOS!B:C,2,0),"")</f>
        <v/>
      </c>
    </row>
    <row r="164" spans="2:14" s="13" customFormat="1">
      <c r="B164" s="12">
        <f t="shared" si="5"/>
        <v>156</v>
      </c>
      <c r="C164" s="17">
        <v>2512</v>
      </c>
      <c r="D164" s="18" t="str">
        <f>IFERROR(VLOOKUP(C164,SRA!B:C,2,0),"")</f>
        <v>JOSENILDO JOSE TORRES</v>
      </c>
      <c r="E164" s="12" t="str">
        <f>IFERROR(VLOOKUP(C164,SRA!B:T,8,0),"")</f>
        <v>CLT</v>
      </c>
      <c r="F164" s="12" t="s">
        <v>442</v>
      </c>
      <c r="G164" s="12" t="str">
        <f>IFERROR(VLOOKUP(C164,SRA!B:T,5,0),"")</f>
        <v>ANA ASS FARMACEUTICA</v>
      </c>
      <c r="H164" s="48">
        <f>IFERROR(VLOOKUP(C164,SRA!B:T,18,0),"")</f>
        <v>5534.43</v>
      </c>
      <c r="I164" s="48">
        <f>IFERROR(VLOOKUP(C164,SRA!B:T,19,0),"")</f>
        <v>0</v>
      </c>
      <c r="J164" s="49">
        <f>IFERROR(VLOOKUP(C164,FEVEREIRO!B:F,3,0),"0,00")</f>
        <v>5534.43</v>
      </c>
      <c r="K164" s="48">
        <f t="shared" si="4"/>
        <v>2099.09</v>
      </c>
      <c r="L164" s="49">
        <f>IFERROR(VLOOKUP(C164,FEVEREIRO!B:H,7,0),"0,00")</f>
        <v>3435.34</v>
      </c>
      <c r="M164" s="16" t="str">
        <f>IFERROR(VLOOKUP(C164,FÉRIAS!C:D,2,0),"")</f>
        <v/>
      </c>
      <c r="N164" s="13" t="str">
        <f>IFERROR(VLOOKUP(C164,AFASTADOS!B:C,2,0),"")</f>
        <v/>
      </c>
    </row>
    <row r="165" spans="2:14" s="13" customFormat="1">
      <c r="B165" s="12">
        <f t="shared" si="5"/>
        <v>157</v>
      </c>
      <c r="C165" s="17">
        <v>2514</v>
      </c>
      <c r="D165" s="18" t="str">
        <f>IFERROR(VLOOKUP(C165,SRA!B:C,2,0),"")</f>
        <v>JULIANA CAVALCANTI DE SOUSA</v>
      </c>
      <c r="E165" s="12" t="str">
        <f>IFERROR(VLOOKUP(C165,SRA!B:T,8,0),"")</f>
        <v>CLT</v>
      </c>
      <c r="F165" s="12" t="s">
        <v>430</v>
      </c>
      <c r="G165" s="12" t="str">
        <f>IFERROR(VLOOKUP(C165,SRA!B:T,5,0),"")</f>
        <v>TEC. EM ADM. E FIN.</v>
      </c>
      <c r="H165" s="48">
        <f>IFERROR(VLOOKUP(C165,SRA!B:T,18,0),"")</f>
        <v>2152.9699999999998</v>
      </c>
      <c r="I165" s="48">
        <f>IFERROR(VLOOKUP(C165,SRA!B:T,19,0),"")</f>
        <v>904.62</v>
      </c>
      <c r="J165" s="49">
        <f>IFERROR(VLOOKUP(C165,FEVEREIRO!B:F,3,0),"0,00")</f>
        <v>3139.83</v>
      </c>
      <c r="K165" s="48">
        <f t="shared" si="4"/>
        <v>1084.2199999999998</v>
      </c>
      <c r="L165" s="49">
        <f>IFERROR(VLOOKUP(C165,FEVEREIRO!B:H,7,0),"0,00")</f>
        <v>2055.61</v>
      </c>
      <c r="M165" s="16" t="str">
        <f>IFERROR(VLOOKUP(C165,FÉRIAS!C:D,2,0),"")</f>
        <v/>
      </c>
      <c r="N165" s="13" t="str">
        <f>IFERROR(VLOOKUP(C165,AFASTADOS!B:C,2,0),"")</f>
        <v/>
      </c>
    </row>
    <row r="166" spans="2:14" s="13" customFormat="1">
      <c r="B166" s="12">
        <f t="shared" si="5"/>
        <v>158</v>
      </c>
      <c r="C166" s="17">
        <v>2520</v>
      </c>
      <c r="D166" s="18" t="str">
        <f>IFERROR(VLOOKUP(C166,SRA!B:C,2,0),"")</f>
        <v>SELMA CRISTIANIA LIMA RORIZ</v>
      </c>
      <c r="E166" s="12" t="str">
        <f>IFERROR(VLOOKUP(C166,SRA!B:T,8,0),"")</f>
        <v>CLT</v>
      </c>
      <c r="F166" s="12" t="s">
        <v>430</v>
      </c>
      <c r="G166" s="12" t="str">
        <f>IFERROR(VLOOKUP(C166,SRA!B:T,5,0),"")</f>
        <v>TEC. EM ADM. E FIN.</v>
      </c>
      <c r="H166" s="48">
        <f>IFERROR(VLOOKUP(C166,SRA!B:T,18,0),"")</f>
        <v>2152.9499999999998</v>
      </c>
      <c r="I166" s="48">
        <f>IFERROR(VLOOKUP(C166,SRA!B:T,19,0),"")</f>
        <v>0</v>
      </c>
      <c r="J166" s="49">
        <f>IFERROR(VLOOKUP(C166,FEVEREIRO!B:F,3,0),"0,00")</f>
        <v>2152.9499999999998</v>
      </c>
      <c r="K166" s="48">
        <f t="shared" si="4"/>
        <v>1140.6799999999998</v>
      </c>
      <c r="L166" s="49">
        <f>IFERROR(VLOOKUP(C166,FEVEREIRO!B:H,7,0),"0,00")</f>
        <v>1012.27</v>
      </c>
      <c r="M166" s="16" t="str">
        <f>IFERROR(VLOOKUP(C166,FÉRIAS!C:D,2,0),"")</f>
        <v/>
      </c>
      <c r="N166" s="13" t="str">
        <f>IFERROR(VLOOKUP(C166,AFASTADOS!B:C,2,0),"")</f>
        <v/>
      </c>
    </row>
    <row r="167" spans="2:14" s="13" customFormat="1">
      <c r="B167" s="12">
        <f t="shared" si="5"/>
        <v>159</v>
      </c>
      <c r="C167" s="17">
        <v>2523</v>
      </c>
      <c r="D167" s="18" t="str">
        <f>IFERROR(VLOOKUP(C167,SRA!B:C,2,0),"")</f>
        <v>JANISSON COELHO DE VASCONCELOS</v>
      </c>
      <c r="E167" s="12" t="str">
        <f>IFERROR(VLOOKUP(C167,SRA!B:T,8,0),"")</f>
        <v>CLT</v>
      </c>
      <c r="F167" s="12" t="s">
        <v>430</v>
      </c>
      <c r="G167" s="12" t="str">
        <f>IFERROR(VLOOKUP(C167,SRA!B:T,5,0),"")</f>
        <v>TEC. EM ADM. E FIN.</v>
      </c>
      <c r="H167" s="48">
        <f>IFERROR(VLOOKUP(C167,SRA!B:T,18,0),"")</f>
        <v>2152.9499999999998</v>
      </c>
      <c r="I167" s="48">
        <f>IFERROR(VLOOKUP(C167,SRA!B:T,19,0),"")</f>
        <v>233.32</v>
      </c>
      <c r="J167" s="49">
        <f>IFERROR(VLOOKUP(C167,FEVEREIRO!B:F,3,0),"0,00")</f>
        <v>2386.27</v>
      </c>
      <c r="K167" s="48">
        <f t="shared" si="4"/>
        <v>479.48</v>
      </c>
      <c r="L167" s="49">
        <f>IFERROR(VLOOKUP(C167,FEVEREIRO!B:H,7,0),"0,00")</f>
        <v>1906.79</v>
      </c>
      <c r="M167" s="16" t="str">
        <f>IFERROR(VLOOKUP(C167,FÉRIAS!C:D,2,0),"")</f>
        <v/>
      </c>
      <c r="N167" s="13" t="str">
        <f>IFERROR(VLOOKUP(C167,AFASTADOS!B:C,2,0),"")</f>
        <v/>
      </c>
    </row>
    <row r="168" spans="2:14" s="13" customFormat="1">
      <c r="B168" s="12">
        <f t="shared" si="5"/>
        <v>160</v>
      </c>
      <c r="C168" s="17">
        <v>2525</v>
      </c>
      <c r="D168" s="18" t="str">
        <f>IFERROR(VLOOKUP(C168,SRA!B:C,2,0),"")</f>
        <v>FABIANE TAVARES DE SOUZA</v>
      </c>
      <c r="E168" s="12" t="str">
        <f>IFERROR(VLOOKUP(C168,SRA!B:T,8,0),"")</f>
        <v>CLT</v>
      </c>
      <c r="F168" s="12" t="s">
        <v>430</v>
      </c>
      <c r="G168" s="12" t="str">
        <f>IFERROR(VLOOKUP(C168,SRA!B:T,5,0),"")</f>
        <v>TEC. EM ADM. E FIN.</v>
      </c>
      <c r="H168" s="48">
        <f>IFERROR(VLOOKUP(C168,SRA!B:T,18,0),"")</f>
        <v>2152.9499999999998</v>
      </c>
      <c r="I168" s="48">
        <f>IFERROR(VLOOKUP(C168,SRA!B:T,19,0),"")</f>
        <v>233.32</v>
      </c>
      <c r="J168" s="49">
        <f>IFERROR(VLOOKUP(C168,FEVEREIRO!B:F,3,0),"0,00")</f>
        <v>2386.27</v>
      </c>
      <c r="K168" s="48">
        <f t="shared" si="4"/>
        <v>284.71000000000004</v>
      </c>
      <c r="L168" s="49">
        <f>IFERROR(VLOOKUP(C168,FEVEREIRO!B:H,7,0),"0,00")</f>
        <v>2101.56</v>
      </c>
      <c r="M168" s="16" t="str">
        <f>IFERROR(VLOOKUP(C168,FÉRIAS!C:D,2,0),"")</f>
        <v/>
      </c>
      <c r="N168" s="13" t="str">
        <f>IFERROR(VLOOKUP(C168,AFASTADOS!B:C,2,0),"")</f>
        <v/>
      </c>
    </row>
    <row r="169" spans="2:14" s="13" customFormat="1">
      <c r="B169" s="12">
        <f t="shared" si="5"/>
        <v>161</v>
      </c>
      <c r="C169" s="17">
        <v>2526</v>
      </c>
      <c r="D169" s="18" t="str">
        <f>IFERROR(VLOOKUP(C169,SRA!B:C,2,0),"")</f>
        <v>JARBAS FERREIRA DE LIMA JUNIOR</v>
      </c>
      <c r="E169" s="12" t="str">
        <f>IFERROR(VLOOKUP(C169,SRA!B:T,8,0),"")</f>
        <v>CLT</v>
      </c>
      <c r="F169" s="12" t="s">
        <v>430</v>
      </c>
      <c r="G169" s="12" t="str">
        <f>IFERROR(VLOOKUP(C169,SRA!B:T,5,0),"")</f>
        <v>TEC.EM MAN. ELE. IND</v>
      </c>
      <c r="H169" s="48">
        <f>IFERROR(VLOOKUP(C169,SRA!B:T,18,0),"")</f>
        <v>2050.41</v>
      </c>
      <c r="I169" s="48">
        <f>IFERROR(VLOOKUP(C169,SRA!B:T,19,0),"")</f>
        <v>1413.47</v>
      </c>
      <c r="J169" s="49">
        <f>IFERROR(VLOOKUP(C169,FEVEREIRO!B:F,3,0),"0,00")</f>
        <v>4207.5</v>
      </c>
      <c r="K169" s="48">
        <f t="shared" si="4"/>
        <v>1663.25</v>
      </c>
      <c r="L169" s="49">
        <f>IFERROR(VLOOKUP(C169,FEVEREIRO!B:H,7,0),"0,00")</f>
        <v>2544.25</v>
      </c>
      <c r="M169" s="16" t="str">
        <f>IFERROR(VLOOKUP(C169,FÉRIAS!C:D,2,0),"")</f>
        <v/>
      </c>
      <c r="N169" s="13" t="str">
        <f>IFERROR(VLOOKUP(C169,AFASTADOS!B:C,2,0),"")</f>
        <v/>
      </c>
    </row>
    <row r="170" spans="2:14" s="13" customFormat="1">
      <c r="B170" s="12">
        <f t="shared" si="5"/>
        <v>162</v>
      </c>
      <c r="C170" s="17">
        <v>2530</v>
      </c>
      <c r="D170" s="18" t="str">
        <f>IFERROR(VLOOKUP(C170,SRA!B:C,2,0),"")</f>
        <v>ARLEILDA MENDES DA SILVA</v>
      </c>
      <c r="E170" s="12" t="str">
        <f>IFERROR(VLOOKUP(C170,SRA!B:T,8,0),"")</f>
        <v>CLT</v>
      </c>
      <c r="F170" s="12" t="s">
        <v>430</v>
      </c>
      <c r="G170" s="12" t="str">
        <f>IFERROR(VLOOKUP(C170,SRA!B:T,5,0),"")</f>
        <v>OP. DE PROD. IND.</v>
      </c>
      <c r="H170" s="48">
        <f>IFERROR(VLOOKUP(C170,SRA!B:T,18,0),"")</f>
        <v>1778.68</v>
      </c>
      <c r="I170" s="48">
        <f>IFERROR(VLOOKUP(C170,SRA!B:T,19,0),"")</f>
        <v>0</v>
      </c>
      <c r="J170" s="49">
        <f>IFERROR(VLOOKUP(C170,FEVEREIRO!B:F,3,0),"0,00")</f>
        <v>1814.66</v>
      </c>
      <c r="K170" s="48">
        <f t="shared" si="4"/>
        <v>1058.5900000000001</v>
      </c>
      <c r="L170" s="49">
        <f>IFERROR(VLOOKUP(C170,FEVEREIRO!B:H,7,0),"0,00")</f>
        <v>756.06999999999994</v>
      </c>
      <c r="M170" s="16" t="str">
        <f>IFERROR(VLOOKUP(C170,FÉRIAS!C:D,2,0),"")</f>
        <v/>
      </c>
      <c r="N170" s="13" t="str">
        <f>IFERROR(VLOOKUP(C170,AFASTADOS!B:C,2,0),"")</f>
        <v/>
      </c>
    </row>
    <row r="171" spans="2:14" s="13" customFormat="1">
      <c r="B171" s="12">
        <f t="shared" si="5"/>
        <v>163</v>
      </c>
      <c r="C171" s="17">
        <v>2534</v>
      </c>
      <c r="D171" s="18" t="str">
        <f>IFERROR(VLOOKUP(C171,SRA!B:C,2,0),"")</f>
        <v>EMANUEL MESSIAS RIBEIRO COSTA</v>
      </c>
      <c r="E171" s="12" t="str">
        <f>IFERROR(VLOOKUP(C171,SRA!B:T,8,0),"")</f>
        <v>CLT</v>
      </c>
      <c r="F171" s="12" t="s">
        <v>430</v>
      </c>
      <c r="G171" s="12" t="str">
        <f>IFERROR(VLOOKUP(C171,SRA!B:T,5,0),"")</f>
        <v>OP. DE PROD. IND.</v>
      </c>
      <c r="H171" s="48">
        <f>IFERROR(VLOOKUP(C171,SRA!B:T,18,0),"")</f>
        <v>2897.35</v>
      </c>
      <c r="I171" s="48">
        <f>IFERROR(VLOOKUP(C171,SRA!B:T,19,0),"")</f>
        <v>0</v>
      </c>
      <c r="J171" s="49">
        <f>IFERROR(VLOOKUP(C171,FEVEREIRO!B:F,3,0),"0,00")</f>
        <v>2897.35</v>
      </c>
      <c r="K171" s="48">
        <f t="shared" si="4"/>
        <v>736.90000000000009</v>
      </c>
      <c r="L171" s="49">
        <f>IFERROR(VLOOKUP(C171,FEVEREIRO!B:H,7,0),"0,00")</f>
        <v>2160.4499999999998</v>
      </c>
      <c r="M171" s="16" t="str">
        <f>IFERROR(VLOOKUP(C171,FÉRIAS!C:D,2,0),"")</f>
        <v/>
      </c>
      <c r="N171" s="13" t="str">
        <f>IFERROR(VLOOKUP(C171,AFASTADOS!B:C,2,0),"")</f>
        <v/>
      </c>
    </row>
    <row r="172" spans="2:14" s="13" customFormat="1">
      <c r="B172" s="12">
        <f t="shared" si="5"/>
        <v>164</v>
      </c>
      <c r="C172" s="17">
        <v>2539</v>
      </c>
      <c r="D172" s="18" t="str">
        <f>IFERROR(VLOOKUP(C172,SRA!B:C,2,0),"")</f>
        <v>JOSENILDA BEZERRA DA SILVA</v>
      </c>
      <c r="E172" s="12" t="str">
        <f>IFERROR(VLOOKUP(C172,SRA!B:T,8,0),"")</f>
        <v>CLT</v>
      </c>
      <c r="F172" s="12" t="s">
        <v>430</v>
      </c>
      <c r="G172" s="12" t="str">
        <f>IFERROR(VLOOKUP(C172,SRA!B:T,5,0),"")</f>
        <v>OP. DE PROD. IND.(C)</v>
      </c>
      <c r="H172" s="48">
        <f>IFERROR(VLOOKUP(C172,SRA!B:T,18,0),"")</f>
        <v>2059.0700000000002</v>
      </c>
      <c r="I172" s="48">
        <f>IFERROR(VLOOKUP(C172,SRA!B:T,19,0),"")</f>
        <v>0</v>
      </c>
      <c r="J172" s="49">
        <f>IFERROR(VLOOKUP(C172,FEVEREIRO!B:F,3,0),"0,00")</f>
        <v>2338.9</v>
      </c>
      <c r="K172" s="48">
        <f t="shared" si="4"/>
        <v>2338.9</v>
      </c>
      <c r="L172" s="49">
        <f>IFERROR(VLOOKUP(C172,FEVEREIRO!B:H,7,0),"0,00")</f>
        <v>0</v>
      </c>
      <c r="M172" s="16" t="str">
        <f>IFERROR(VLOOKUP(C172,FÉRIAS!C:D,2,0),"")</f>
        <v/>
      </c>
      <c r="N172" s="13" t="str">
        <f>IFERROR(VLOOKUP(C172,AFASTADOS!B:C,2,0),"")</f>
        <v/>
      </c>
    </row>
    <row r="173" spans="2:14" s="13" customFormat="1">
      <c r="B173" s="12">
        <f t="shared" si="5"/>
        <v>165</v>
      </c>
      <c r="C173" s="17">
        <v>2541</v>
      </c>
      <c r="D173" s="18" t="str">
        <f>IFERROR(VLOOKUP(C173,SRA!B:C,2,0),"")</f>
        <v>MARCELA SALLES DA SILVA</v>
      </c>
      <c r="E173" s="12" t="str">
        <f>IFERROR(VLOOKUP(C173,SRA!B:T,8,0),"")</f>
        <v>CLT</v>
      </c>
      <c r="F173" s="12" t="s">
        <v>430</v>
      </c>
      <c r="G173" s="12" t="str">
        <f>IFERROR(VLOOKUP(C173,SRA!B:T,5,0),"")</f>
        <v>OP. DE PROD. IND.</v>
      </c>
      <c r="H173" s="48">
        <f>IFERROR(VLOOKUP(C173,SRA!B:T,18,0),"")</f>
        <v>1778.68</v>
      </c>
      <c r="I173" s="48">
        <f>IFERROR(VLOOKUP(C173,SRA!B:T,19,0),"")</f>
        <v>0</v>
      </c>
      <c r="J173" s="49">
        <f>IFERROR(VLOOKUP(C173,FEVEREIRO!B:F,3,0),"0,00")</f>
        <v>1778.68</v>
      </c>
      <c r="K173" s="48">
        <f t="shared" si="4"/>
        <v>1176.8600000000001</v>
      </c>
      <c r="L173" s="49">
        <f>IFERROR(VLOOKUP(C173,FEVEREIRO!B:H,7,0),"0,00")</f>
        <v>601.82000000000005</v>
      </c>
      <c r="M173" s="16" t="str">
        <f>IFERROR(VLOOKUP(C173,FÉRIAS!C:D,2,0),"")</f>
        <v/>
      </c>
      <c r="N173" s="13" t="str">
        <f>IFERROR(VLOOKUP(C173,AFASTADOS!B:C,2,0),"")</f>
        <v/>
      </c>
    </row>
    <row r="174" spans="2:14" s="13" customFormat="1">
      <c r="B174" s="12">
        <f t="shared" si="5"/>
        <v>166</v>
      </c>
      <c r="C174" s="17">
        <v>2547</v>
      </c>
      <c r="D174" s="18" t="str">
        <f>IFERROR(VLOOKUP(C174,SRA!B:C,2,0),"")</f>
        <v>CYNTHIA RODRIGUES DE ALMEIDA</v>
      </c>
      <c r="E174" s="12" t="str">
        <f>IFERROR(VLOOKUP(C174,SRA!B:T,8,0),"")</f>
        <v>CLT</v>
      </c>
      <c r="F174" s="12" t="s">
        <v>452</v>
      </c>
      <c r="G174" s="12" t="str">
        <f>IFERROR(VLOOKUP(C174,SRA!B:T,5,0),"")</f>
        <v>TEC. EM ADM. E FIN.</v>
      </c>
      <c r="H174" s="48">
        <f>IFERROR(VLOOKUP(C174,SRA!B:T,18,0),"")</f>
        <v>2152.9699999999998</v>
      </c>
      <c r="I174" s="48">
        <f>IFERROR(VLOOKUP(C174,SRA!B:T,19,0),"")</f>
        <v>0</v>
      </c>
      <c r="J174" s="49">
        <f>IFERROR(VLOOKUP(C174,FEVEREIRO!B:F,3,0),"0,00")</f>
        <v>15854.4</v>
      </c>
      <c r="K174" s="48">
        <f t="shared" si="4"/>
        <v>15854.4</v>
      </c>
      <c r="L174" s="49">
        <f>IFERROR(VLOOKUP(C174,FEVEREIRO!B:H,7,0),"0,00")</f>
        <v>0</v>
      </c>
      <c r="M174" s="16" t="str">
        <f>IFERROR(VLOOKUP(C174,FÉRIAS!C:D,2,0),"")</f>
        <v/>
      </c>
      <c r="N174" s="13" t="str">
        <f>IFERROR(VLOOKUP(C174,AFASTADOS!B:C,2,0),"")</f>
        <v>CYNTHIA RODRIGUES DE ALMEIDA</v>
      </c>
    </row>
    <row r="175" spans="2:14" s="13" customFormat="1">
      <c r="B175" s="12">
        <f t="shared" si="5"/>
        <v>167</v>
      </c>
      <c r="C175" s="17">
        <v>2548</v>
      </c>
      <c r="D175" s="18" t="str">
        <f>IFERROR(VLOOKUP(C175,SRA!B:C,2,0),"")</f>
        <v>ELIANA PEREIRA SANTANA</v>
      </c>
      <c r="E175" s="12" t="str">
        <f>IFERROR(VLOOKUP(C175,SRA!B:T,8,0),"")</f>
        <v>CLT</v>
      </c>
      <c r="F175" s="12" t="s">
        <v>442</v>
      </c>
      <c r="G175" s="12" t="str">
        <f>IFERROR(VLOOKUP(C175,SRA!B:T,5,0),"")</f>
        <v>TEC. EM ADM. E FIN.</v>
      </c>
      <c r="H175" s="48">
        <f>IFERROR(VLOOKUP(C175,SRA!B:T,18,0),"")</f>
        <v>2260.61</v>
      </c>
      <c r="I175" s="48">
        <f>IFERROR(VLOOKUP(C175,SRA!B:T,19,0),"")</f>
        <v>1723.08</v>
      </c>
      <c r="J175" s="49">
        <f>IFERROR(VLOOKUP(C175,FEVEREIRO!B:F,3,0),"0,00")</f>
        <v>5254.73</v>
      </c>
      <c r="K175" s="48">
        <f t="shared" si="4"/>
        <v>2851.2799999999997</v>
      </c>
      <c r="L175" s="49">
        <f>IFERROR(VLOOKUP(C175,FEVEREIRO!B:H,7,0),"0,00")</f>
        <v>2403.4499999999998</v>
      </c>
      <c r="M175" s="16" t="str">
        <f>IFERROR(VLOOKUP(C175,FÉRIAS!C:D,2,0),"")</f>
        <v/>
      </c>
      <c r="N175" s="13" t="str">
        <f>IFERROR(VLOOKUP(C175,AFASTADOS!B:C,2,0),"")</f>
        <v/>
      </c>
    </row>
    <row r="176" spans="2:14" s="13" customFormat="1">
      <c r="B176" s="12">
        <f t="shared" si="5"/>
        <v>168</v>
      </c>
      <c r="C176" s="17">
        <v>2553</v>
      </c>
      <c r="D176" s="18" t="str">
        <f>IFERROR(VLOOKUP(C176,SRA!B:C,2,0),"")</f>
        <v>LIVIA DA SILVA LIMA</v>
      </c>
      <c r="E176" s="12" t="str">
        <f>IFERROR(VLOOKUP(C176,SRA!B:T,8,0),"")</f>
        <v>CLT</v>
      </c>
      <c r="F176" s="12" t="s">
        <v>442</v>
      </c>
      <c r="G176" s="12" t="str">
        <f>IFERROR(VLOOKUP(C176,SRA!B:T,5,0),"")</f>
        <v>TEC. EM ADM. E FIN.</v>
      </c>
      <c r="H176" s="48">
        <f>IFERROR(VLOOKUP(C176,SRA!B:T,18,0),"")</f>
        <v>2152.9499999999998</v>
      </c>
      <c r="I176" s="48">
        <f>IFERROR(VLOOKUP(C176,SRA!B:T,19,0),"")</f>
        <v>904.62</v>
      </c>
      <c r="J176" s="49">
        <f>IFERROR(VLOOKUP(C176,FEVEREIRO!B:F,3,0),"0,00")</f>
        <v>3368.44</v>
      </c>
      <c r="K176" s="48">
        <f t="shared" si="4"/>
        <v>1287.9900000000002</v>
      </c>
      <c r="L176" s="49">
        <f>IFERROR(VLOOKUP(C176,FEVEREIRO!B:H,7,0),"0,00")</f>
        <v>2080.4499999999998</v>
      </c>
      <c r="M176" s="16" t="str">
        <f>IFERROR(VLOOKUP(C176,FÉRIAS!C:D,2,0),"")</f>
        <v>LIVIA DA SILVA LIMA</v>
      </c>
      <c r="N176" s="13" t="str">
        <f>IFERROR(VLOOKUP(C176,AFASTADOS!B:C,2,0),"")</f>
        <v/>
      </c>
    </row>
    <row r="177" spans="2:14" s="13" customFormat="1">
      <c r="B177" s="12">
        <f t="shared" si="5"/>
        <v>169</v>
      </c>
      <c r="C177" s="17">
        <v>2559</v>
      </c>
      <c r="D177" s="18" t="str">
        <f>IFERROR(VLOOKUP(C177,SRA!B:C,2,0),"")</f>
        <v>SANDRO DE MIRANDA SANTOS</v>
      </c>
      <c r="E177" s="12" t="str">
        <f>IFERROR(VLOOKUP(C177,SRA!B:T,8,0),"")</f>
        <v>CLT</v>
      </c>
      <c r="F177" s="12" t="s">
        <v>442</v>
      </c>
      <c r="G177" s="12" t="str">
        <f>IFERROR(VLOOKUP(C177,SRA!B:T,5,0),"")</f>
        <v>TEC. EM ADM. E FIN.</v>
      </c>
      <c r="H177" s="48">
        <f>IFERROR(VLOOKUP(C177,SRA!B:T,18,0),"")</f>
        <v>2152.9499999999998</v>
      </c>
      <c r="I177" s="48">
        <f>IFERROR(VLOOKUP(C177,SRA!B:T,19,0),"")</f>
        <v>0</v>
      </c>
      <c r="J177" s="49">
        <f>IFERROR(VLOOKUP(C177,FEVEREIRO!B:F,3,0),"0,00")</f>
        <v>2152.9499999999998</v>
      </c>
      <c r="K177" s="48">
        <f t="shared" si="4"/>
        <v>1050.2699999999998</v>
      </c>
      <c r="L177" s="49">
        <f>IFERROR(VLOOKUP(C177,FEVEREIRO!B:H,7,0),"0,00")</f>
        <v>1102.68</v>
      </c>
      <c r="M177" s="16" t="str">
        <f>IFERROR(VLOOKUP(C177,FÉRIAS!C:D,2,0),"")</f>
        <v/>
      </c>
      <c r="N177" s="13" t="str">
        <f>IFERROR(VLOOKUP(C177,AFASTADOS!B:C,2,0),"")</f>
        <v/>
      </c>
    </row>
    <row r="178" spans="2:14" s="13" customFormat="1">
      <c r="B178" s="12">
        <f t="shared" si="5"/>
        <v>170</v>
      </c>
      <c r="C178" s="17">
        <v>2562</v>
      </c>
      <c r="D178" s="18" t="str">
        <f>IFERROR(VLOOKUP(C178,SRA!B:C,2,0),"")</f>
        <v>ERIKA MARQUES BEZERRA</v>
      </c>
      <c r="E178" s="12" t="str">
        <f>IFERROR(VLOOKUP(C178,SRA!B:T,8,0),"")</f>
        <v>CLT</v>
      </c>
      <c r="F178" s="12" t="s">
        <v>430</v>
      </c>
      <c r="G178" s="12" t="str">
        <f>IFERROR(VLOOKUP(C178,SRA!B:T,5,0),"")</f>
        <v>ANA ASS FARMACEUTICA</v>
      </c>
      <c r="H178" s="48">
        <f>IFERROR(VLOOKUP(C178,SRA!B:T,18,0),"")</f>
        <v>5534.43</v>
      </c>
      <c r="I178" s="48">
        <f>IFERROR(VLOOKUP(C178,SRA!B:T,19,0),"")</f>
        <v>0</v>
      </c>
      <c r="J178" s="49">
        <f>IFERROR(VLOOKUP(C178,FEVEREIRO!B:F,3,0),"0,00")</f>
        <v>9408.5300000000007</v>
      </c>
      <c r="K178" s="48">
        <f t="shared" si="4"/>
        <v>7619.670000000001</v>
      </c>
      <c r="L178" s="49">
        <f>IFERROR(VLOOKUP(C178,FEVEREIRO!B:H,7,0),"0,00")</f>
        <v>1788.86</v>
      </c>
      <c r="M178" s="16" t="str">
        <f>IFERROR(VLOOKUP(C178,FÉRIAS!C:D,2,0),"")</f>
        <v>ERIKA MARQUES BEZERRA</v>
      </c>
      <c r="N178" s="13" t="str">
        <f>IFERROR(VLOOKUP(C178,AFASTADOS!B:C,2,0),"")</f>
        <v/>
      </c>
    </row>
    <row r="179" spans="2:14" s="13" customFormat="1">
      <c r="B179" s="12">
        <f t="shared" si="5"/>
        <v>171</v>
      </c>
      <c r="C179" s="17">
        <v>2568</v>
      </c>
      <c r="D179" s="18" t="str">
        <f>IFERROR(VLOOKUP(C179,SRA!B:C,2,0),"")</f>
        <v>CATARINA DANIELLE DA S AMORIM</v>
      </c>
      <c r="E179" s="12" t="str">
        <f>IFERROR(VLOOKUP(C179,SRA!B:T,8,0),"")</f>
        <v>CLT</v>
      </c>
      <c r="F179" s="12" t="s">
        <v>430</v>
      </c>
      <c r="G179" s="12" t="str">
        <f>IFERROR(VLOOKUP(C179,SRA!B:T,5,0),"")</f>
        <v>ANA ASS FARMACEUTICA</v>
      </c>
      <c r="H179" s="48">
        <f>IFERROR(VLOOKUP(C179,SRA!B:T,18,0),"")</f>
        <v>5534.43</v>
      </c>
      <c r="I179" s="48">
        <f>IFERROR(VLOOKUP(C179,SRA!B:T,19,0),"")</f>
        <v>0</v>
      </c>
      <c r="J179" s="49">
        <f>IFERROR(VLOOKUP(C179,FEVEREIRO!B:F,3,0),"0,00")</f>
        <v>5534.43</v>
      </c>
      <c r="K179" s="48">
        <f t="shared" si="4"/>
        <v>3395.7000000000003</v>
      </c>
      <c r="L179" s="49">
        <f>IFERROR(VLOOKUP(C179,FEVEREIRO!B:H,7,0),"0,00")</f>
        <v>2138.73</v>
      </c>
      <c r="M179" s="16" t="str">
        <f>IFERROR(VLOOKUP(C179,FÉRIAS!C:D,2,0),"")</f>
        <v/>
      </c>
      <c r="N179" s="13" t="str">
        <f>IFERROR(VLOOKUP(C179,AFASTADOS!B:C,2,0),"")</f>
        <v/>
      </c>
    </row>
    <row r="180" spans="2:14" s="13" customFormat="1">
      <c r="B180" s="12">
        <f t="shared" si="5"/>
        <v>172</v>
      </c>
      <c r="C180" s="17">
        <v>2574</v>
      </c>
      <c r="D180" s="18" t="str">
        <f>IFERROR(VLOOKUP(C180,SRA!B:C,2,0),"")</f>
        <v>ANDERSON SANTOS DE LIMA FARIAS</v>
      </c>
      <c r="E180" s="12" t="str">
        <f>IFERROR(VLOOKUP(C180,SRA!B:T,8,0),"")</f>
        <v>CLT</v>
      </c>
      <c r="F180" s="12" t="s">
        <v>430</v>
      </c>
      <c r="G180" s="12" t="str">
        <f>IFERROR(VLOOKUP(C180,SRA!B:T,5,0),"")</f>
        <v>TEC. EM ADM. E FIN.</v>
      </c>
      <c r="H180" s="48">
        <f>IFERROR(VLOOKUP(C180,SRA!B:T,18,0),"")</f>
        <v>2260.61</v>
      </c>
      <c r="I180" s="48">
        <f>IFERROR(VLOOKUP(C180,SRA!B:T,19,0),"")</f>
        <v>2544.25</v>
      </c>
      <c r="J180" s="49">
        <f>IFERROR(VLOOKUP(C180,FEVEREIRO!B:F,3,0),"0,00")</f>
        <v>5036.16</v>
      </c>
      <c r="K180" s="48">
        <f t="shared" si="4"/>
        <v>1036.1399999999994</v>
      </c>
      <c r="L180" s="49">
        <f>IFERROR(VLOOKUP(C180,FEVEREIRO!B:H,7,0),"0,00")</f>
        <v>4000.0200000000004</v>
      </c>
      <c r="M180" s="16" t="str">
        <f>IFERROR(VLOOKUP(C180,FÉRIAS!C:D,2,0),"")</f>
        <v/>
      </c>
      <c r="N180" s="13" t="str">
        <f>IFERROR(VLOOKUP(C180,AFASTADOS!B:C,2,0),"")</f>
        <v/>
      </c>
    </row>
    <row r="181" spans="2:14" s="13" customFormat="1">
      <c r="B181" s="12">
        <f t="shared" si="5"/>
        <v>173</v>
      </c>
      <c r="C181" s="17">
        <v>2577</v>
      </c>
      <c r="D181" s="18" t="str">
        <f>IFERROR(VLOOKUP(C181,SRA!B:C,2,0),"")</f>
        <v>CARLA CRISTINA OLIVEIRA MATOS</v>
      </c>
      <c r="E181" s="12" t="str">
        <f>IFERROR(VLOOKUP(C181,SRA!B:T,8,0),"")</f>
        <v>CLT</v>
      </c>
      <c r="F181" s="12" t="s">
        <v>442</v>
      </c>
      <c r="G181" s="12" t="str">
        <f>IFERROR(VLOOKUP(C181,SRA!B:T,5,0),"")</f>
        <v>TEC. EM ADM. E FIN.</v>
      </c>
      <c r="H181" s="48">
        <f>IFERROR(VLOOKUP(C181,SRA!B:T,18,0),"")</f>
        <v>2152.9499999999998</v>
      </c>
      <c r="I181" s="48">
        <f>IFERROR(VLOOKUP(C181,SRA!B:T,19,0),"")</f>
        <v>904.62</v>
      </c>
      <c r="J181" s="49">
        <f>IFERROR(VLOOKUP(C181,FEVEREIRO!B:F,3,0),"0,00")</f>
        <v>3190.07</v>
      </c>
      <c r="K181" s="48">
        <f t="shared" si="4"/>
        <v>706.01000000000022</v>
      </c>
      <c r="L181" s="49">
        <f>IFERROR(VLOOKUP(C181,FEVEREIRO!B:H,7,0),"0,00")</f>
        <v>2484.06</v>
      </c>
      <c r="M181" s="16" t="str">
        <f>IFERROR(VLOOKUP(C181,FÉRIAS!C:D,2,0),"")</f>
        <v/>
      </c>
      <c r="N181" s="13" t="str">
        <f>IFERROR(VLOOKUP(C181,AFASTADOS!B:C,2,0),"")</f>
        <v/>
      </c>
    </row>
    <row r="182" spans="2:14" s="13" customFormat="1">
      <c r="B182" s="12">
        <f t="shared" si="5"/>
        <v>174</v>
      </c>
      <c r="C182" s="17">
        <v>2584</v>
      </c>
      <c r="D182" s="18" t="str">
        <f>IFERROR(VLOOKUP(C182,SRA!B:C,2,0),"")</f>
        <v>HELIA MARIA ALEXANDRE DE SOUZA</v>
      </c>
      <c r="E182" s="12" t="str">
        <f>IFERROR(VLOOKUP(C182,SRA!B:T,8,0),"")</f>
        <v>CLT</v>
      </c>
      <c r="F182" s="12" t="s">
        <v>430</v>
      </c>
      <c r="G182" s="12" t="str">
        <f>IFERROR(VLOOKUP(C182,SRA!B:T,5,0),"")</f>
        <v>TEC. EM ADM. E FIN.</v>
      </c>
      <c r="H182" s="48">
        <f>IFERROR(VLOOKUP(C182,SRA!B:T,18,0),"")</f>
        <v>2373.69</v>
      </c>
      <c r="I182" s="48">
        <f>IFERROR(VLOOKUP(C182,SRA!B:T,19,0),"")</f>
        <v>0</v>
      </c>
      <c r="J182" s="49">
        <f>IFERROR(VLOOKUP(C182,FEVEREIRO!B:F,3,0),"0,00")</f>
        <v>2438.4499999999998</v>
      </c>
      <c r="K182" s="48">
        <f t="shared" si="4"/>
        <v>543.94999999999982</v>
      </c>
      <c r="L182" s="49">
        <f>IFERROR(VLOOKUP(C182,FEVEREIRO!B:H,7,0),"0,00")</f>
        <v>1894.5</v>
      </c>
      <c r="M182" s="16" t="str">
        <f>IFERROR(VLOOKUP(C182,FÉRIAS!C:D,2,0),"")</f>
        <v/>
      </c>
      <c r="N182" s="13" t="str">
        <f>IFERROR(VLOOKUP(C182,AFASTADOS!B:C,2,0),"")</f>
        <v/>
      </c>
    </row>
    <row r="183" spans="2:14" s="13" customFormat="1">
      <c r="B183" s="12">
        <f t="shared" si="5"/>
        <v>175</v>
      </c>
      <c r="C183" s="17">
        <v>2585</v>
      </c>
      <c r="D183" s="18" t="str">
        <f>IFERROR(VLOOKUP(C183,SRA!B:C,2,0),"")</f>
        <v>HELIO DO N BARBOZA JUNIOR</v>
      </c>
      <c r="E183" s="12" t="str">
        <f>IFERROR(VLOOKUP(C183,SRA!B:T,8,0),"")</f>
        <v>CLT</v>
      </c>
      <c r="F183" s="12" t="s">
        <v>430</v>
      </c>
      <c r="G183" s="12" t="str">
        <f>IFERROR(VLOOKUP(C183,SRA!B:T,5,0),"")</f>
        <v>TEC. EM ADM. E FIN.</v>
      </c>
      <c r="H183" s="48">
        <f>IFERROR(VLOOKUP(C183,SRA!B:T,18,0),"")</f>
        <v>2152.9499999999998</v>
      </c>
      <c r="I183" s="48">
        <f>IFERROR(VLOOKUP(C183,SRA!B:T,19,0),"")</f>
        <v>0</v>
      </c>
      <c r="J183" s="49">
        <f>IFERROR(VLOOKUP(C183,FEVEREIRO!B:F,3,0),"0,00")</f>
        <v>11705.62</v>
      </c>
      <c r="K183" s="48">
        <f t="shared" si="4"/>
        <v>11705.62</v>
      </c>
      <c r="L183" s="49">
        <f>IFERROR(VLOOKUP(C183,FEVEREIRO!B:H,7,0),"0,00")</f>
        <v>0</v>
      </c>
      <c r="M183" s="16" t="str">
        <f>IFERROR(VLOOKUP(C183,FÉRIAS!C:D,2,0),"")</f>
        <v/>
      </c>
      <c r="N183" s="13" t="str">
        <f>IFERROR(VLOOKUP(C183,AFASTADOS!B:C,2,0),"")</f>
        <v/>
      </c>
    </row>
    <row r="184" spans="2:14" s="13" customFormat="1">
      <c r="B184" s="12">
        <f t="shared" si="5"/>
        <v>176</v>
      </c>
      <c r="C184" s="17">
        <v>2586</v>
      </c>
      <c r="D184" s="18" t="str">
        <f>IFERROR(VLOOKUP(C184,SRA!B:C,2,0),"")</f>
        <v>JAQUELINE P F DE OLIVEIRA</v>
      </c>
      <c r="E184" s="12" t="str">
        <f>IFERROR(VLOOKUP(C184,SRA!B:T,8,0),"")</f>
        <v>CLT</v>
      </c>
      <c r="F184" s="12" t="s">
        <v>430</v>
      </c>
      <c r="G184" s="12" t="str">
        <f>IFERROR(VLOOKUP(C184,SRA!B:T,5,0),"")</f>
        <v>TEC. EM ADM. E FIN.</v>
      </c>
      <c r="H184" s="48">
        <f>IFERROR(VLOOKUP(C184,SRA!B:T,18,0),"")</f>
        <v>2152.9499999999998</v>
      </c>
      <c r="I184" s="48">
        <f>IFERROR(VLOOKUP(C184,SRA!B:T,19,0),"")</f>
        <v>904.62</v>
      </c>
      <c r="J184" s="49">
        <f>IFERROR(VLOOKUP(C184,FEVEREIRO!B:F,3,0),"0,00")</f>
        <v>3139.81</v>
      </c>
      <c r="K184" s="48">
        <f t="shared" si="4"/>
        <v>1022.23</v>
      </c>
      <c r="L184" s="49">
        <f>IFERROR(VLOOKUP(C184,FEVEREIRO!B:H,7,0),"0,00")</f>
        <v>2117.58</v>
      </c>
      <c r="M184" s="16" t="str">
        <f>IFERROR(VLOOKUP(C184,FÉRIAS!C:D,2,0),"")</f>
        <v/>
      </c>
      <c r="N184" s="13" t="str">
        <f>IFERROR(VLOOKUP(C184,AFASTADOS!B:C,2,0),"")</f>
        <v/>
      </c>
    </row>
    <row r="185" spans="2:14" s="13" customFormat="1">
      <c r="B185" s="12">
        <f t="shared" si="5"/>
        <v>177</v>
      </c>
      <c r="C185" s="17">
        <v>2588</v>
      </c>
      <c r="D185" s="18" t="str">
        <f>IFERROR(VLOOKUP(C185,SRA!B:C,2,0),"")</f>
        <v>JOSE NEVES DA SILVA JUNIOR</v>
      </c>
      <c r="E185" s="12" t="str">
        <f>IFERROR(VLOOKUP(C185,SRA!B:T,8,0),"")</f>
        <v>CLT</v>
      </c>
      <c r="F185" s="12" t="s">
        <v>430</v>
      </c>
      <c r="G185" s="12" t="str">
        <f>IFERROR(VLOOKUP(C185,SRA!B:T,5,0),"")</f>
        <v>TEC. EM ADM. E FIN.</v>
      </c>
      <c r="H185" s="48">
        <f>IFERROR(VLOOKUP(C185,SRA!B:T,18,0),"")</f>
        <v>2152.9499999999998</v>
      </c>
      <c r="I185" s="48">
        <f>IFERROR(VLOOKUP(C185,SRA!B:T,19,0),"")</f>
        <v>4344.25</v>
      </c>
      <c r="J185" s="49">
        <f>IFERROR(VLOOKUP(C185,FEVEREIRO!B:F,3,0),"0,00")</f>
        <v>9937.84</v>
      </c>
      <c r="K185" s="48">
        <f t="shared" si="4"/>
        <v>4484.13</v>
      </c>
      <c r="L185" s="49">
        <f>IFERROR(VLOOKUP(C185,FEVEREIRO!B:H,7,0),"0,00")</f>
        <v>5453.71</v>
      </c>
      <c r="M185" s="16" t="str">
        <f>IFERROR(VLOOKUP(C185,FÉRIAS!C:D,2,0),"")</f>
        <v/>
      </c>
      <c r="N185" s="13" t="str">
        <f>IFERROR(VLOOKUP(C185,AFASTADOS!B:C,2,0),"")</f>
        <v/>
      </c>
    </row>
    <row r="186" spans="2:14" s="13" customFormat="1">
      <c r="B186" s="12">
        <f t="shared" si="5"/>
        <v>178</v>
      </c>
      <c r="C186" s="17">
        <v>2596</v>
      </c>
      <c r="D186" s="18" t="str">
        <f>IFERROR(VLOOKUP(C186,SRA!B:C,2,0),"")</f>
        <v>WELLIDA CRISTIANE DE M  GUERRA</v>
      </c>
      <c r="E186" s="12" t="str">
        <f>IFERROR(VLOOKUP(C186,SRA!B:T,8,0),"")</f>
        <v>CLT</v>
      </c>
      <c r="F186" s="12" t="s">
        <v>430</v>
      </c>
      <c r="G186" s="12" t="str">
        <f>IFERROR(VLOOKUP(C186,SRA!B:T,5,0),"")</f>
        <v>TEC. EM ADM. E FIN.</v>
      </c>
      <c r="H186" s="48">
        <f>IFERROR(VLOOKUP(C186,SRA!B:T,18,0),"")</f>
        <v>2373.69</v>
      </c>
      <c r="I186" s="48">
        <f>IFERROR(VLOOKUP(C186,SRA!B:T,19,0),"")</f>
        <v>0</v>
      </c>
      <c r="J186" s="49">
        <f>IFERROR(VLOOKUP(C186,FEVEREIRO!B:F,3,0),"0,00")</f>
        <v>2152.9499999999998</v>
      </c>
      <c r="K186" s="48">
        <f t="shared" si="4"/>
        <v>1080.8399999999997</v>
      </c>
      <c r="L186" s="49">
        <f>IFERROR(VLOOKUP(C186,FEVEREIRO!B:H,7,0),"0,00")</f>
        <v>1072.1100000000001</v>
      </c>
      <c r="M186" s="16" t="str">
        <f>IFERROR(VLOOKUP(C186,FÉRIAS!C:D,2,0),"")</f>
        <v/>
      </c>
      <c r="N186" s="13" t="str">
        <f>IFERROR(VLOOKUP(C186,AFASTADOS!B:C,2,0),"")</f>
        <v/>
      </c>
    </row>
    <row r="187" spans="2:14" s="13" customFormat="1">
      <c r="B187" s="12">
        <f t="shared" si="5"/>
        <v>179</v>
      </c>
      <c r="C187" s="17">
        <v>2602</v>
      </c>
      <c r="D187" s="18" t="str">
        <f>IFERROR(VLOOKUP(C187,SRA!B:C,2,0),"")</f>
        <v>DIANA ATALECIA NEVES DE SA</v>
      </c>
      <c r="E187" s="12" t="str">
        <f>IFERROR(VLOOKUP(C187,SRA!B:T,8,0),"")</f>
        <v>CLT</v>
      </c>
      <c r="F187" s="12" t="s">
        <v>430</v>
      </c>
      <c r="G187" s="12" t="str">
        <f>IFERROR(VLOOKUP(C187,SRA!B:T,5,0),"")</f>
        <v>ANA ASS FARMACEUTICA</v>
      </c>
      <c r="H187" s="48">
        <f>IFERROR(VLOOKUP(C187,SRA!B:T,18,0),"")</f>
        <v>6101.75</v>
      </c>
      <c r="I187" s="48">
        <f>IFERROR(VLOOKUP(C187,SRA!B:T,19,0),"")</f>
        <v>0</v>
      </c>
      <c r="J187" s="49">
        <f>IFERROR(VLOOKUP(C187,FEVEREIRO!B:F,3,0),"0,00")</f>
        <v>6101.75</v>
      </c>
      <c r="K187" s="48">
        <f t="shared" si="4"/>
        <v>1301.8199999999997</v>
      </c>
      <c r="L187" s="49">
        <f>IFERROR(VLOOKUP(C187,FEVEREIRO!B:H,7,0),"0,00")</f>
        <v>4799.93</v>
      </c>
      <c r="M187" s="16" t="str">
        <f>IFERROR(VLOOKUP(C187,FÉRIAS!C:D,2,0),"")</f>
        <v/>
      </c>
      <c r="N187" s="13" t="str">
        <f>IFERROR(VLOOKUP(C187,AFASTADOS!B:C,2,0),"")</f>
        <v/>
      </c>
    </row>
    <row r="188" spans="2:14" s="13" customFormat="1">
      <c r="B188" s="12">
        <f t="shared" si="5"/>
        <v>180</v>
      </c>
      <c r="C188" s="17">
        <v>2604</v>
      </c>
      <c r="D188" s="18" t="str">
        <f>IFERROR(VLOOKUP(C188,SRA!B:C,2,0),"")</f>
        <v>JAMINE K  G  DA ROCHA MARTINS</v>
      </c>
      <c r="E188" s="12" t="str">
        <f>IFERROR(VLOOKUP(C188,SRA!B:T,8,0),"")</f>
        <v>CLT</v>
      </c>
      <c r="F188" s="12" t="s">
        <v>452</v>
      </c>
      <c r="G188" s="12" t="str">
        <f>IFERROR(VLOOKUP(C188,SRA!B:T,5,0),"")</f>
        <v>ANA ASS FARMACEUTICA</v>
      </c>
      <c r="H188" s="48">
        <f>IFERROR(VLOOKUP(C188,SRA!B:T,18,0),"")</f>
        <v>5534.43</v>
      </c>
      <c r="I188" s="48">
        <f>IFERROR(VLOOKUP(C188,SRA!B:T,19,0),"")</f>
        <v>0</v>
      </c>
      <c r="J188" s="49">
        <f>IFERROR(VLOOKUP(C188,FEVEREIRO!B:F,3,0),"0,00")</f>
        <v>5894.92</v>
      </c>
      <c r="K188" s="48">
        <f t="shared" si="4"/>
        <v>2253.94</v>
      </c>
      <c r="L188" s="49">
        <f>IFERROR(VLOOKUP(C188,FEVEREIRO!B:H,7,0),"0,00")</f>
        <v>3640.98</v>
      </c>
      <c r="M188" s="16" t="str">
        <f>IFERROR(VLOOKUP(C188,FÉRIAS!C:D,2,0),"")</f>
        <v/>
      </c>
      <c r="N188" s="13" t="str">
        <f>IFERROR(VLOOKUP(C188,AFASTADOS!B:C,2,0),"")</f>
        <v/>
      </c>
    </row>
    <row r="189" spans="2:14" s="13" customFormat="1">
      <c r="B189" s="12">
        <f t="shared" si="5"/>
        <v>181</v>
      </c>
      <c r="C189" s="17">
        <v>2614</v>
      </c>
      <c r="D189" s="18" t="str">
        <f>IFERROR(VLOOKUP(C189,SRA!B:C,2,0),"")</f>
        <v>EDVANIA GOMES DE SOUZA PONTES</v>
      </c>
      <c r="E189" s="12" t="str">
        <f>IFERROR(VLOOKUP(C189,SRA!B:T,8,0),"")</f>
        <v>CLT</v>
      </c>
      <c r="F189" s="12" t="s">
        <v>442</v>
      </c>
      <c r="G189" s="12" t="str">
        <f>IFERROR(VLOOKUP(C189,SRA!B:T,5,0),"")</f>
        <v>OP. DE PROD. IND.</v>
      </c>
      <c r="H189" s="48">
        <f>IFERROR(VLOOKUP(C189,SRA!B:T,18,0),"")</f>
        <v>1778.68</v>
      </c>
      <c r="I189" s="48">
        <f>IFERROR(VLOOKUP(C189,SRA!B:T,19,0),"")</f>
        <v>1187.32</v>
      </c>
      <c r="J189" s="49">
        <f>IFERROR(VLOOKUP(C189,FEVEREIRO!B:F,3,0),"0,00")</f>
        <v>3439.28</v>
      </c>
      <c r="K189" s="48">
        <f t="shared" si="4"/>
        <v>1735.3000000000002</v>
      </c>
      <c r="L189" s="49">
        <f>IFERROR(VLOOKUP(C189,FEVEREIRO!B:H,7,0),"0,00")</f>
        <v>1703.98</v>
      </c>
      <c r="M189" s="16" t="str">
        <f>IFERROR(VLOOKUP(C189,FÉRIAS!C:D,2,0),"")</f>
        <v/>
      </c>
      <c r="N189" s="13" t="str">
        <f>IFERROR(VLOOKUP(C189,AFASTADOS!B:C,2,0),"")</f>
        <v/>
      </c>
    </row>
    <row r="190" spans="2:14" s="13" customFormat="1">
      <c r="B190" s="12">
        <f t="shared" si="5"/>
        <v>182</v>
      </c>
      <c r="C190" s="12">
        <v>2618</v>
      </c>
      <c r="D190" s="18" t="str">
        <f>IFERROR(VLOOKUP(C190,SRA!B:C,2,0),"")</f>
        <v>MARIA DA CONCEICAO O DOS SANTO</v>
      </c>
      <c r="E190" s="12" t="str">
        <f>IFERROR(VLOOKUP(C190,SRA!B:T,8,0),"")</f>
        <v>CLT</v>
      </c>
      <c r="F190" s="12" t="s">
        <v>430</v>
      </c>
      <c r="G190" s="12" t="str">
        <f>IFERROR(VLOOKUP(C190,SRA!B:T,5,0),"")</f>
        <v>OP. DE PROD. IND.</v>
      </c>
      <c r="H190" s="48">
        <f>IFERROR(VLOOKUP(C190,SRA!B:T,18,0),"")</f>
        <v>1778.68</v>
      </c>
      <c r="I190" s="48">
        <f>IFERROR(VLOOKUP(C190,SRA!B:T,19,0),"")</f>
        <v>0</v>
      </c>
      <c r="J190" s="49">
        <f>IFERROR(VLOOKUP(C190,FEVEREIRO!B:F,3,0),"0,00")</f>
        <v>1778.68</v>
      </c>
      <c r="K190" s="48">
        <f t="shared" si="4"/>
        <v>480.48</v>
      </c>
      <c r="L190" s="49">
        <f>IFERROR(VLOOKUP(C190,FEVEREIRO!B:H,7,0),"0,00")</f>
        <v>1298.2</v>
      </c>
      <c r="M190" s="16" t="str">
        <f>IFERROR(VLOOKUP(C190,FÉRIAS!C:D,2,0),"")</f>
        <v/>
      </c>
      <c r="N190" s="13" t="str">
        <f>IFERROR(VLOOKUP(C190,AFASTADOS!B:C,2,0),"")</f>
        <v/>
      </c>
    </row>
    <row r="191" spans="2:14" s="13" customFormat="1">
      <c r="B191" s="12">
        <f t="shared" si="5"/>
        <v>183</v>
      </c>
      <c r="C191" s="17">
        <v>2623</v>
      </c>
      <c r="D191" s="18" t="str">
        <f>IFERROR(VLOOKUP(C191,SRA!B:C,2,0),"")</f>
        <v>RUTH BARBOSA DE ARAUJO</v>
      </c>
      <c r="E191" s="12" t="str">
        <f>IFERROR(VLOOKUP(C191,SRA!B:T,8,0),"")</f>
        <v>CLT</v>
      </c>
      <c r="F191" s="12" t="s">
        <v>430</v>
      </c>
      <c r="G191" s="12" t="str">
        <f>IFERROR(VLOOKUP(C191,SRA!B:T,5,0),"")</f>
        <v>OP. DE PROD. IND.</v>
      </c>
      <c r="H191" s="48">
        <f>IFERROR(VLOOKUP(C191,SRA!B:T,18,0),"")</f>
        <v>1778.73</v>
      </c>
      <c r="I191" s="48">
        <f>IFERROR(VLOOKUP(C191,SRA!B:T,19,0),"")</f>
        <v>0</v>
      </c>
      <c r="J191" s="49">
        <f>IFERROR(VLOOKUP(C191,FEVEREIRO!B:F,3,0),"0,00")</f>
        <v>1778.73</v>
      </c>
      <c r="K191" s="48">
        <f t="shared" si="4"/>
        <v>383.34999999999991</v>
      </c>
      <c r="L191" s="49">
        <f>IFERROR(VLOOKUP(C191,FEVEREIRO!B:H,7,0),"0,00")</f>
        <v>1395.38</v>
      </c>
      <c r="M191" s="16" t="str">
        <f>IFERROR(VLOOKUP(C191,FÉRIAS!C:D,2,0),"")</f>
        <v/>
      </c>
      <c r="N191" s="13" t="str">
        <f>IFERROR(VLOOKUP(C191,AFASTADOS!B:C,2,0),"")</f>
        <v/>
      </c>
    </row>
    <row r="192" spans="2:14" s="13" customFormat="1">
      <c r="B192" s="12">
        <f t="shared" si="5"/>
        <v>184</v>
      </c>
      <c r="C192" s="17">
        <v>2627</v>
      </c>
      <c r="D192" s="18" t="str">
        <f>IFERROR(VLOOKUP(C192,SRA!B:C,2,0),"")</f>
        <v>LIBNI DE MEDEIROS MELO</v>
      </c>
      <c r="E192" s="12" t="str">
        <f>IFERROR(VLOOKUP(C192,SRA!B:T,8,0),"")</f>
        <v>CLT</v>
      </c>
      <c r="F192" s="12" t="s">
        <v>430</v>
      </c>
      <c r="G192" s="12" t="str">
        <f>IFERROR(VLOOKUP(C192,SRA!B:T,5,0),"")</f>
        <v>ANA ASS FARMACEUTICA</v>
      </c>
      <c r="H192" s="48">
        <f>IFERROR(VLOOKUP(C192,SRA!B:T,18,0),"")</f>
        <v>5534.43</v>
      </c>
      <c r="I192" s="48">
        <f>IFERROR(VLOOKUP(C192,SRA!B:T,19,0),"")</f>
        <v>2544.25</v>
      </c>
      <c r="J192" s="49">
        <f>IFERROR(VLOOKUP(C192,FEVEREIRO!B:F,3,0),"0,00")</f>
        <v>8670.4699999999993</v>
      </c>
      <c r="K192" s="48">
        <f t="shared" si="4"/>
        <v>3600.49</v>
      </c>
      <c r="L192" s="49">
        <f>IFERROR(VLOOKUP(C192,FEVEREIRO!B:H,7,0),"0,00")</f>
        <v>5069.9799999999996</v>
      </c>
      <c r="M192" s="16" t="str">
        <f>IFERROR(VLOOKUP(C192,FÉRIAS!C:D,2,0),"")</f>
        <v/>
      </c>
      <c r="N192" s="13" t="str">
        <f>IFERROR(VLOOKUP(C192,AFASTADOS!B:C,2,0),"")</f>
        <v/>
      </c>
    </row>
    <row r="193" spans="2:14" s="13" customFormat="1">
      <c r="B193" s="12">
        <f t="shared" si="5"/>
        <v>185</v>
      </c>
      <c r="C193" s="17">
        <v>2628</v>
      </c>
      <c r="D193" s="18" t="str">
        <f>IFERROR(VLOOKUP(C193,SRA!B:C,2,0),"")</f>
        <v>ADELE GOMES DE SANTANA</v>
      </c>
      <c r="E193" s="12" t="str">
        <f>IFERROR(VLOOKUP(C193,SRA!B:T,8,0),"")</f>
        <v>CLT</v>
      </c>
      <c r="F193" s="12" t="s">
        <v>442</v>
      </c>
      <c r="G193" s="12" t="str">
        <f>IFERROR(VLOOKUP(C193,SRA!B:T,5,0),"")</f>
        <v>TEC. EM ADM. E FIN.</v>
      </c>
      <c r="H193" s="48">
        <f>IFERROR(VLOOKUP(C193,SRA!B:T,18,0),"")</f>
        <v>2373.69</v>
      </c>
      <c r="I193" s="48">
        <f>IFERROR(VLOOKUP(C193,SRA!B:T,19,0),"")</f>
        <v>3900</v>
      </c>
      <c r="J193" s="49">
        <f>IFERROR(VLOOKUP(C193,FEVEREIRO!B:F,3,0),"0,00")</f>
        <v>9690.69</v>
      </c>
      <c r="K193" s="48">
        <f t="shared" si="4"/>
        <v>9690.69</v>
      </c>
      <c r="L193" s="49">
        <f>IFERROR(VLOOKUP(C193,FEVEREIRO!B:H,7,0),"0,00")</f>
        <v>0</v>
      </c>
      <c r="M193" s="16" t="str">
        <f>IFERROR(VLOOKUP(C193,FÉRIAS!C:D,2,0),"")</f>
        <v/>
      </c>
      <c r="N193" s="13" t="str">
        <f>IFERROR(VLOOKUP(C193,AFASTADOS!B:C,2,0),"")</f>
        <v/>
      </c>
    </row>
    <row r="194" spans="2:14" s="13" customFormat="1">
      <c r="B194" s="12">
        <f t="shared" si="5"/>
        <v>186</v>
      </c>
      <c r="C194" s="17">
        <v>2634</v>
      </c>
      <c r="D194" s="18" t="str">
        <f>IFERROR(VLOOKUP(C194,SRA!B:C,2,0),"")</f>
        <v>KATHYWSKY MELO PINHEIRO</v>
      </c>
      <c r="E194" s="12" t="str">
        <f>IFERROR(VLOOKUP(C194,SRA!B:T,8,0),"")</f>
        <v>CLT</v>
      </c>
      <c r="F194" s="12" t="s">
        <v>430</v>
      </c>
      <c r="G194" s="12" t="str">
        <f>IFERROR(VLOOKUP(C194,SRA!B:T,5,0),"")</f>
        <v>TEC. EM ADM. E FIN.</v>
      </c>
      <c r="H194" s="48">
        <f>IFERROR(VLOOKUP(C194,SRA!B:T,18,0),"")</f>
        <v>2152.9499999999998</v>
      </c>
      <c r="I194" s="48">
        <f>IFERROR(VLOOKUP(C194,SRA!B:T,19,0),"")</f>
        <v>0</v>
      </c>
      <c r="J194" s="49">
        <f>IFERROR(VLOOKUP(C194,FEVEREIRO!B:F,3,0),"0,00")</f>
        <v>2152.9499999999998</v>
      </c>
      <c r="K194" s="48">
        <f t="shared" si="4"/>
        <v>437.4699999999998</v>
      </c>
      <c r="L194" s="49">
        <f>IFERROR(VLOOKUP(C194,FEVEREIRO!B:H,7,0),"0,00")</f>
        <v>1715.48</v>
      </c>
      <c r="M194" s="16" t="str">
        <f>IFERROR(VLOOKUP(C194,FÉRIAS!C:D,2,0),"")</f>
        <v/>
      </c>
      <c r="N194" s="13" t="str">
        <f>IFERROR(VLOOKUP(C194,AFASTADOS!B:C,2,0),"")</f>
        <v/>
      </c>
    </row>
    <row r="195" spans="2:14" s="13" customFormat="1">
      <c r="B195" s="12">
        <f t="shared" si="5"/>
        <v>187</v>
      </c>
      <c r="C195" s="17">
        <v>2642</v>
      </c>
      <c r="D195" s="18" t="str">
        <f>IFERROR(VLOOKUP(C195,SRA!B:C,2,0),"")</f>
        <v>THAMIRYS CLAUDIA R  BATISTA</v>
      </c>
      <c r="E195" s="12" t="str">
        <f>IFERROR(VLOOKUP(C195,SRA!B:T,8,0),"")</f>
        <v>CLT</v>
      </c>
      <c r="F195" s="12" t="s">
        <v>430</v>
      </c>
      <c r="G195" s="12" t="str">
        <f>IFERROR(VLOOKUP(C195,SRA!B:T,5,0),"")</f>
        <v>TEC. EM ADM. E FIN.</v>
      </c>
      <c r="H195" s="48">
        <f>IFERROR(VLOOKUP(C195,SRA!B:T,18,0),"")</f>
        <v>2492.37</v>
      </c>
      <c r="I195" s="48">
        <f>IFERROR(VLOOKUP(C195,SRA!B:T,19,0),"")</f>
        <v>1187.32</v>
      </c>
      <c r="J195" s="49">
        <f>IFERROR(VLOOKUP(C195,FEVEREIRO!B:F,3,0),"0,00")</f>
        <v>3555.87</v>
      </c>
      <c r="K195" s="48">
        <f t="shared" si="4"/>
        <v>1091.44</v>
      </c>
      <c r="L195" s="49">
        <f>IFERROR(VLOOKUP(C195,FEVEREIRO!B:H,7,0),"0,00")</f>
        <v>2464.4299999999998</v>
      </c>
      <c r="M195" s="16" t="str">
        <f>IFERROR(VLOOKUP(C195,FÉRIAS!C:D,2,0),"")</f>
        <v/>
      </c>
      <c r="N195" s="13" t="str">
        <f>IFERROR(VLOOKUP(C195,AFASTADOS!B:C,2,0),"")</f>
        <v/>
      </c>
    </row>
    <row r="196" spans="2:14" s="13" customFormat="1">
      <c r="B196" s="12">
        <f t="shared" si="5"/>
        <v>188</v>
      </c>
      <c r="C196" s="17">
        <v>2644</v>
      </c>
      <c r="D196" s="18" t="str">
        <f>IFERROR(VLOOKUP(C196,SRA!B:C,2,0),"")</f>
        <v>FABRICIO MENEZES DE SOUSA MELO</v>
      </c>
      <c r="E196" s="12" t="str">
        <f>IFERROR(VLOOKUP(C196,SRA!B:T,8,0),"")</f>
        <v>CLT</v>
      </c>
      <c r="F196" s="12" t="s">
        <v>430</v>
      </c>
      <c r="G196" s="12" t="str">
        <f>IFERROR(VLOOKUP(C196,SRA!B:T,5,0),"")</f>
        <v>ANA ASS FARMACEUTICA</v>
      </c>
      <c r="H196" s="48">
        <f>IFERROR(VLOOKUP(C196,SRA!B:T,18,0),"")</f>
        <v>5534.43</v>
      </c>
      <c r="I196" s="48">
        <f>IFERROR(VLOOKUP(C196,SRA!B:T,19,0),"")</f>
        <v>0</v>
      </c>
      <c r="J196" s="49">
        <f>IFERROR(VLOOKUP(C196,FEVEREIRO!B:F,3,0),"0,00")</f>
        <v>5894.92</v>
      </c>
      <c r="K196" s="48">
        <f t="shared" si="4"/>
        <v>3115.36</v>
      </c>
      <c r="L196" s="49">
        <f>IFERROR(VLOOKUP(C196,FEVEREIRO!B:H,7,0),"0,00")</f>
        <v>2779.56</v>
      </c>
      <c r="M196" s="16" t="str">
        <f>IFERROR(VLOOKUP(C196,FÉRIAS!C:D,2,0),"")</f>
        <v/>
      </c>
      <c r="N196" s="13" t="str">
        <f>IFERROR(VLOOKUP(C196,AFASTADOS!B:C,2,0),"")</f>
        <v/>
      </c>
    </row>
    <row r="197" spans="2:14" s="13" customFormat="1">
      <c r="B197" s="12">
        <f t="shared" si="5"/>
        <v>189</v>
      </c>
      <c r="C197" s="17">
        <v>2651</v>
      </c>
      <c r="D197" s="18" t="str">
        <f>IFERROR(VLOOKUP(C197,SRA!B:C,2,0),"")</f>
        <v>PAULO ANDRE R DOS SANTOS</v>
      </c>
      <c r="E197" s="12" t="str">
        <f>IFERROR(VLOOKUP(C197,SRA!B:T,8,0),"")</f>
        <v>CLT</v>
      </c>
      <c r="F197" s="12" t="s">
        <v>430</v>
      </c>
      <c r="G197" s="12" t="str">
        <f>IFERROR(VLOOKUP(C197,SRA!B:T,5,0),"")</f>
        <v>ANA ASS FARMACEUTICA</v>
      </c>
      <c r="H197" s="48">
        <f>IFERROR(VLOOKUP(C197,SRA!B:T,18,0),"")</f>
        <v>5534.43</v>
      </c>
      <c r="I197" s="48">
        <f>IFERROR(VLOOKUP(C197,SRA!B:T,19,0),"")</f>
        <v>0</v>
      </c>
      <c r="J197" s="49">
        <f>IFERROR(VLOOKUP(C197,FEVEREIRO!B:F,3,0),"0,00")</f>
        <v>5894.92</v>
      </c>
      <c r="K197" s="48">
        <f t="shared" si="4"/>
        <v>1560.2600000000002</v>
      </c>
      <c r="L197" s="49">
        <f>IFERROR(VLOOKUP(C197,FEVEREIRO!B:H,7,0),"0,00")</f>
        <v>4334.66</v>
      </c>
      <c r="M197" s="16" t="str">
        <f>IFERROR(VLOOKUP(C197,FÉRIAS!C:D,2,0),"")</f>
        <v/>
      </c>
      <c r="N197" s="13" t="str">
        <f>IFERROR(VLOOKUP(C197,AFASTADOS!B:C,2,0),"")</f>
        <v/>
      </c>
    </row>
    <row r="198" spans="2:14" s="13" customFormat="1">
      <c r="B198" s="12">
        <f t="shared" si="5"/>
        <v>190</v>
      </c>
      <c r="C198" s="17">
        <v>2656</v>
      </c>
      <c r="D198" s="18" t="str">
        <f>IFERROR(VLOOKUP(C198,SRA!B:C,2,0),"")</f>
        <v>RAFAELLA ALVES DE ARAUJO SILVA</v>
      </c>
      <c r="E198" s="12" t="str">
        <f>IFERROR(VLOOKUP(C198,SRA!B:T,8,0),"")</f>
        <v>CLT</v>
      </c>
      <c r="F198" s="12" t="s">
        <v>442</v>
      </c>
      <c r="G198" s="12" t="str">
        <f>IFERROR(VLOOKUP(C198,SRA!B:T,5,0),"")</f>
        <v>TEC. EM ADM. E FIN.</v>
      </c>
      <c r="H198" s="48">
        <f>IFERROR(VLOOKUP(C198,SRA!B:T,18,0),"")</f>
        <v>2373.69</v>
      </c>
      <c r="I198" s="48">
        <f>IFERROR(VLOOKUP(C198,SRA!B:T,19,0),"")</f>
        <v>904.62</v>
      </c>
      <c r="J198" s="49">
        <f>IFERROR(VLOOKUP(C198,FEVEREIRO!B:F,3,0),"0,00")</f>
        <v>3509.44</v>
      </c>
      <c r="K198" s="48">
        <f t="shared" si="4"/>
        <v>1446.9</v>
      </c>
      <c r="L198" s="49">
        <f>IFERROR(VLOOKUP(C198,FEVEREIRO!B:H,7,0),"0,00")</f>
        <v>2062.54</v>
      </c>
      <c r="M198" s="16" t="str">
        <f>IFERROR(VLOOKUP(C198,FÉRIAS!C:D,2,0),"")</f>
        <v/>
      </c>
      <c r="N198" s="13" t="str">
        <f>IFERROR(VLOOKUP(C198,AFASTADOS!B:C,2,0),"")</f>
        <v/>
      </c>
    </row>
    <row r="199" spans="2:14" s="13" customFormat="1">
      <c r="B199" s="12">
        <f t="shared" si="5"/>
        <v>191</v>
      </c>
      <c r="C199" s="17">
        <v>2659</v>
      </c>
      <c r="D199" s="18" t="str">
        <f>IFERROR(VLOOKUP(C199,SRA!B:C,2,0),"")</f>
        <v>THIAGO SANTOS DE OLIVEIRA</v>
      </c>
      <c r="E199" s="12" t="str">
        <f>IFERROR(VLOOKUP(C199,SRA!B:T,8,0),"")</f>
        <v>CLT</v>
      </c>
      <c r="F199" s="12" t="s">
        <v>430</v>
      </c>
      <c r="G199" s="12" t="str">
        <f>IFERROR(VLOOKUP(C199,SRA!B:T,5,0),"")</f>
        <v>TEC. EM ADM. E FIN.</v>
      </c>
      <c r="H199" s="48">
        <f>IFERROR(VLOOKUP(C199,SRA!B:T,18,0),"")</f>
        <v>2373.69</v>
      </c>
      <c r="I199" s="48">
        <f>IFERROR(VLOOKUP(C199,SRA!B:T,19,0),"")</f>
        <v>4344.25</v>
      </c>
      <c r="J199" s="49">
        <f>IFERROR(VLOOKUP(C199,FEVEREIRO!B:F,3,0),"0,00")</f>
        <v>10448.99</v>
      </c>
      <c r="K199" s="48">
        <f t="shared" si="4"/>
        <v>4743.78</v>
      </c>
      <c r="L199" s="49">
        <f>IFERROR(VLOOKUP(C199,FEVEREIRO!B:H,7,0),"0,00")</f>
        <v>5705.21</v>
      </c>
      <c r="M199" s="16" t="str">
        <f>IFERROR(VLOOKUP(C199,FÉRIAS!C:D,2,0),"")</f>
        <v/>
      </c>
      <c r="N199" s="13" t="str">
        <f>IFERROR(VLOOKUP(C199,AFASTADOS!B:C,2,0),"")</f>
        <v/>
      </c>
    </row>
    <row r="200" spans="2:14" s="13" customFormat="1">
      <c r="B200" s="12">
        <f t="shared" si="5"/>
        <v>192</v>
      </c>
      <c r="C200" s="17">
        <v>2665</v>
      </c>
      <c r="D200" s="18" t="str">
        <f>IFERROR(VLOOKUP(C200,SRA!B:C,2,0),"")</f>
        <v>MARCELO BARLAVENTO DAS C SILVA</v>
      </c>
      <c r="E200" s="12" t="str">
        <f>IFERROR(VLOOKUP(C200,SRA!B:T,8,0),"")</f>
        <v>CLT</v>
      </c>
      <c r="F200" s="12" t="s">
        <v>430</v>
      </c>
      <c r="G200" s="12" t="str">
        <f>IFERROR(VLOOKUP(C200,SRA!B:T,5,0),"")</f>
        <v>TEC. EM ADM. E FIN.</v>
      </c>
      <c r="H200" s="48">
        <f>IFERROR(VLOOKUP(C200,SRA!B:T,18,0),"")</f>
        <v>2373.69</v>
      </c>
      <c r="I200" s="48">
        <f>IFERROR(VLOOKUP(C200,SRA!B:T,19,0),"")</f>
        <v>904.62</v>
      </c>
      <c r="J200" s="49">
        <f>IFERROR(VLOOKUP(C200,FEVEREIRO!B:F,3,0),"0,00")</f>
        <v>3360.55</v>
      </c>
      <c r="K200" s="48">
        <f t="shared" si="4"/>
        <v>2361.34</v>
      </c>
      <c r="L200" s="49">
        <f>IFERROR(VLOOKUP(C200,FEVEREIRO!B:H,7,0),"0,00")</f>
        <v>999.21</v>
      </c>
      <c r="M200" s="16" t="str">
        <f>IFERROR(VLOOKUP(C200,FÉRIAS!C:D,2,0),"")</f>
        <v/>
      </c>
      <c r="N200" s="13" t="str">
        <f>IFERROR(VLOOKUP(C200,AFASTADOS!B:C,2,0),"")</f>
        <v/>
      </c>
    </row>
    <row r="201" spans="2:14" s="13" customFormat="1">
      <c r="B201" s="12">
        <f t="shared" si="5"/>
        <v>193</v>
      </c>
      <c r="C201" s="17">
        <v>2666</v>
      </c>
      <c r="D201" s="18" t="str">
        <f>IFERROR(VLOOKUP(C201,SRA!B:C,2,0),"")</f>
        <v>RODRIGO VASCONCELOS DINIZ</v>
      </c>
      <c r="E201" s="12" t="str">
        <f>IFERROR(VLOOKUP(C201,SRA!B:T,8,0),"")</f>
        <v>CLT</v>
      </c>
      <c r="F201" s="12" t="s">
        <v>430</v>
      </c>
      <c r="G201" s="12" t="str">
        <f>IFERROR(VLOOKUP(C201,SRA!B:T,5,0),"")</f>
        <v>TEC. EM ADM. E FIN.</v>
      </c>
      <c r="H201" s="48">
        <f>IFERROR(VLOOKUP(C201,SRA!B:T,18,0),"")</f>
        <v>2152.9499999999998</v>
      </c>
      <c r="I201" s="48">
        <f>IFERROR(VLOOKUP(C201,SRA!B:T,19,0),"")</f>
        <v>2544.25</v>
      </c>
      <c r="J201" s="49">
        <f>IFERROR(VLOOKUP(C201,FEVEREIRO!B:F,3,0),"0,00")</f>
        <v>5288.99</v>
      </c>
      <c r="K201" s="48">
        <f t="shared" ref="K201:K264" si="6">J201-L201</f>
        <v>2308.3599999999997</v>
      </c>
      <c r="L201" s="49">
        <f>IFERROR(VLOOKUP(C201,FEVEREIRO!B:H,7,0),"0,00")</f>
        <v>2980.63</v>
      </c>
      <c r="M201" s="16" t="str">
        <f>IFERROR(VLOOKUP(C201,FÉRIAS!C:D,2,0),"")</f>
        <v/>
      </c>
      <c r="N201" s="13" t="str">
        <f>IFERROR(VLOOKUP(C201,AFASTADOS!B:C,2,0),"")</f>
        <v/>
      </c>
    </row>
    <row r="202" spans="2:14" s="13" customFormat="1">
      <c r="B202" s="12">
        <f t="shared" ref="B202:B265" si="7">B201+1</f>
        <v>194</v>
      </c>
      <c r="C202" s="17">
        <v>2668</v>
      </c>
      <c r="D202" s="18" t="str">
        <f>IFERROR(VLOOKUP(C202,SRA!B:C,2,0),"")</f>
        <v>CARLA BRANDAO DE C  FIGUEIREDO</v>
      </c>
      <c r="E202" s="12" t="str">
        <f>IFERROR(VLOOKUP(C202,SRA!B:T,8,0),"")</f>
        <v>CLT</v>
      </c>
      <c r="F202" s="12" t="s">
        <v>430</v>
      </c>
      <c r="G202" s="12" t="str">
        <f>IFERROR(VLOOKUP(C202,SRA!B:T,5,0),"")</f>
        <v>TEC. EM ADM. E FIN.</v>
      </c>
      <c r="H202" s="48">
        <f>IFERROR(VLOOKUP(C202,SRA!B:T,18,0),"")</f>
        <v>2152.9499999999998</v>
      </c>
      <c r="I202" s="48">
        <f>IFERROR(VLOOKUP(C202,SRA!B:T,19,0),"")</f>
        <v>0</v>
      </c>
      <c r="J202" s="49">
        <f>IFERROR(VLOOKUP(C202,FEVEREIRO!B:F,3,0),"0,00")</f>
        <v>2152.9499999999998</v>
      </c>
      <c r="K202" s="48">
        <f t="shared" si="6"/>
        <v>230.45999999999981</v>
      </c>
      <c r="L202" s="49">
        <f>IFERROR(VLOOKUP(C202,FEVEREIRO!B:H,7,0),"0,00")</f>
        <v>1922.49</v>
      </c>
      <c r="M202" s="16" t="str">
        <f>IFERROR(VLOOKUP(C202,FÉRIAS!C:D,2,0),"")</f>
        <v/>
      </c>
      <c r="N202" s="13" t="str">
        <f>IFERROR(VLOOKUP(C202,AFASTADOS!B:C,2,0),"")</f>
        <v/>
      </c>
    </row>
    <row r="203" spans="2:14" s="13" customFormat="1">
      <c r="B203" s="12">
        <f t="shared" si="7"/>
        <v>195</v>
      </c>
      <c r="C203" s="17">
        <v>2671</v>
      </c>
      <c r="D203" s="18" t="str">
        <f>IFERROR(VLOOKUP(C203,SRA!B:C,2,0),"")</f>
        <v>KATIA ADRIANA F D SILVA SOARES</v>
      </c>
      <c r="E203" s="12" t="str">
        <f>IFERROR(VLOOKUP(C203,SRA!B:T,8,0),"")</f>
        <v>CLT</v>
      </c>
      <c r="F203" s="12" t="s">
        <v>430</v>
      </c>
      <c r="G203" s="12" t="str">
        <f>IFERROR(VLOOKUP(C203,SRA!B:T,5,0),"")</f>
        <v>OP. DE PROD. IND.</v>
      </c>
      <c r="H203" s="48">
        <f>IFERROR(VLOOKUP(C203,SRA!B:T,18,0),"")</f>
        <v>1778.68</v>
      </c>
      <c r="I203" s="48">
        <f>IFERROR(VLOOKUP(C203,SRA!B:T,19,0),"")</f>
        <v>0</v>
      </c>
      <c r="J203" s="49">
        <f>IFERROR(VLOOKUP(C203,FEVEREIRO!B:F,3,0),"0,00")</f>
        <v>1843.68</v>
      </c>
      <c r="K203" s="48">
        <f t="shared" si="6"/>
        <v>311.52999999999997</v>
      </c>
      <c r="L203" s="49">
        <f>IFERROR(VLOOKUP(C203,FEVEREIRO!B:H,7,0),"0,00")</f>
        <v>1532.15</v>
      </c>
      <c r="M203" s="16" t="str">
        <f>IFERROR(VLOOKUP(C203,FÉRIAS!C:D,2,0),"")</f>
        <v/>
      </c>
      <c r="N203" s="13" t="str">
        <f>IFERROR(VLOOKUP(C203,AFASTADOS!B:C,2,0),"")</f>
        <v/>
      </c>
    </row>
    <row r="204" spans="2:14" s="13" customFormat="1">
      <c r="B204" s="12">
        <f t="shared" si="7"/>
        <v>196</v>
      </c>
      <c r="C204" s="17">
        <v>2672</v>
      </c>
      <c r="D204" s="18" t="str">
        <f>IFERROR(VLOOKUP(C204,SRA!B:C,2,0),"")</f>
        <v>IVANISE VIANA ALBUQUERQUE</v>
      </c>
      <c r="E204" s="12" t="str">
        <f>IFERROR(VLOOKUP(C204,SRA!B:T,8,0),"")</f>
        <v>CLT</v>
      </c>
      <c r="F204" s="12" t="s">
        <v>430</v>
      </c>
      <c r="G204" s="12" t="str">
        <f>IFERROR(VLOOKUP(C204,SRA!B:T,5,0),"")</f>
        <v>OP. DE PROD. IND.</v>
      </c>
      <c r="H204" s="48">
        <f>IFERROR(VLOOKUP(C204,SRA!B:T,18,0),"")</f>
        <v>1693.97</v>
      </c>
      <c r="I204" s="48">
        <f>IFERROR(VLOOKUP(C204,SRA!B:T,19,0),"")</f>
        <v>0</v>
      </c>
      <c r="J204" s="49">
        <f>IFERROR(VLOOKUP(C204,FEVEREIRO!B:F,3,0),"0,00")</f>
        <v>1861.34</v>
      </c>
      <c r="K204" s="48">
        <f t="shared" si="6"/>
        <v>525.55999999999972</v>
      </c>
      <c r="L204" s="49">
        <f>IFERROR(VLOOKUP(C204,FEVEREIRO!B:H,7,0),"0,00")</f>
        <v>1335.7800000000002</v>
      </c>
      <c r="M204" s="16" t="str">
        <f>IFERROR(VLOOKUP(C204,FÉRIAS!C:D,2,0),"")</f>
        <v/>
      </c>
      <c r="N204" s="13" t="str">
        <f>IFERROR(VLOOKUP(C204,AFASTADOS!B:C,2,0),"")</f>
        <v/>
      </c>
    </row>
    <row r="205" spans="2:14" s="13" customFormat="1">
      <c r="B205" s="12">
        <f t="shared" si="7"/>
        <v>197</v>
      </c>
      <c r="C205" s="17">
        <v>2675</v>
      </c>
      <c r="D205" s="18" t="str">
        <f>IFERROR(VLOOKUP(C205,SRA!B:C,2,0),"")</f>
        <v>RUTE FERNANDES BORBA</v>
      </c>
      <c r="E205" s="12" t="str">
        <f>IFERROR(VLOOKUP(C205,SRA!B:T,8,0),"")</f>
        <v>CLT</v>
      </c>
      <c r="F205" s="12" t="s">
        <v>430</v>
      </c>
      <c r="G205" s="12" t="str">
        <f>IFERROR(VLOOKUP(C205,SRA!B:T,5,0),"")</f>
        <v>OP. DE PROD. IND.(C)</v>
      </c>
      <c r="H205" s="48">
        <f>IFERROR(VLOOKUP(C205,SRA!B:T,18,0),"")</f>
        <v>1778.72</v>
      </c>
      <c r="I205" s="48">
        <f>IFERROR(VLOOKUP(C205,SRA!B:T,19,0),"")</f>
        <v>0</v>
      </c>
      <c r="J205" s="49">
        <f>IFERROR(VLOOKUP(C205,FEVEREIRO!B:F,3,0),"0,00")</f>
        <v>1843.72</v>
      </c>
      <c r="K205" s="48">
        <f t="shared" si="6"/>
        <v>767.35000000000014</v>
      </c>
      <c r="L205" s="49">
        <f>IFERROR(VLOOKUP(C205,FEVEREIRO!B:H,7,0),"0,00")</f>
        <v>1076.3699999999999</v>
      </c>
      <c r="M205" s="16" t="str">
        <f>IFERROR(VLOOKUP(C205,FÉRIAS!C:D,2,0),"")</f>
        <v/>
      </c>
      <c r="N205" s="13" t="str">
        <f>IFERROR(VLOOKUP(C205,AFASTADOS!B:C,2,0),"")</f>
        <v/>
      </c>
    </row>
    <row r="206" spans="2:14" s="13" customFormat="1">
      <c r="B206" s="12">
        <f t="shared" si="7"/>
        <v>198</v>
      </c>
      <c r="C206" s="17">
        <v>2682</v>
      </c>
      <c r="D206" s="18" t="str">
        <f>IFERROR(VLOOKUP(C206,SRA!B:C,2,0),"")</f>
        <v>JENARIO LUCENA DA SILVA</v>
      </c>
      <c r="E206" s="12" t="str">
        <f>IFERROR(VLOOKUP(C206,SRA!B:T,8,0),"")</f>
        <v>CLT</v>
      </c>
      <c r="F206" s="12" t="s">
        <v>430</v>
      </c>
      <c r="G206" s="12" t="str">
        <f>IFERROR(VLOOKUP(C206,SRA!B:T,5,0),"")</f>
        <v>TEC. EM ADM. E FIN.</v>
      </c>
      <c r="H206" s="48">
        <f>IFERROR(VLOOKUP(C206,SRA!B:T,18,0),"")</f>
        <v>2152.9699999999998</v>
      </c>
      <c r="I206" s="48">
        <f>IFERROR(VLOOKUP(C206,SRA!B:T,19,0),"")</f>
        <v>0</v>
      </c>
      <c r="J206" s="49">
        <f>IFERROR(VLOOKUP(C206,FEVEREIRO!B:F,3,0),"0,00")</f>
        <v>2152.9699999999998</v>
      </c>
      <c r="K206" s="48">
        <f t="shared" si="6"/>
        <v>1551.8799999999999</v>
      </c>
      <c r="L206" s="49">
        <f>IFERROR(VLOOKUP(C206,FEVEREIRO!B:H,7,0),"0,00")</f>
        <v>601.08999999999992</v>
      </c>
      <c r="M206" s="16" t="str">
        <f>IFERROR(VLOOKUP(C206,FÉRIAS!C:D,2,0),"")</f>
        <v/>
      </c>
      <c r="N206" s="13" t="str">
        <f>IFERROR(VLOOKUP(C206,AFASTADOS!B:C,2,0),"")</f>
        <v/>
      </c>
    </row>
    <row r="207" spans="2:14" s="13" customFormat="1">
      <c r="B207" s="12">
        <f t="shared" si="7"/>
        <v>199</v>
      </c>
      <c r="C207" s="17">
        <v>2684</v>
      </c>
      <c r="D207" s="18" t="str">
        <f>IFERROR(VLOOKUP(C207,SRA!B:C,2,0),"")</f>
        <v>DULCE NARIELE ANHAIA LEMES</v>
      </c>
      <c r="E207" s="12" t="str">
        <f>IFERROR(VLOOKUP(C207,SRA!B:T,8,0),"")</f>
        <v>CLT</v>
      </c>
      <c r="F207" s="12" t="s">
        <v>430</v>
      </c>
      <c r="G207" s="12" t="str">
        <f>IFERROR(VLOOKUP(C207,SRA!B:T,5,0),"")</f>
        <v>ANA ASS FARMACEUTICA</v>
      </c>
      <c r="H207" s="48">
        <f>IFERROR(VLOOKUP(C207,SRA!B:T,18,0),"")</f>
        <v>5534.43</v>
      </c>
      <c r="I207" s="48">
        <f>IFERROR(VLOOKUP(C207,SRA!B:T,19,0),"")</f>
        <v>2544.25</v>
      </c>
      <c r="J207" s="49">
        <f>IFERROR(VLOOKUP(C207,FEVEREIRO!B:F,3,0),"0,00")</f>
        <v>14738.57</v>
      </c>
      <c r="K207" s="48">
        <f t="shared" si="6"/>
        <v>14738.57</v>
      </c>
      <c r="L207" s="49">
        <f>IFERROR(VLOOKUP(C207,FEVEREIRO!B:H,7,0),"0,00")</f>
        <v>0</v>
      </c>
      <c r="M207" s="16" t="str">
        <f>IFERROR(VLOOKUP(C207,FÉRIAS!C:D,2,0),"")</f>
        <v/>
      </c>
      <c r="N207" s="13" t="str">
        <f>IFERROR(VLOOKUP(C207,AFASTADOS!B:C,2,0),"")</f>
        <v/>
      </c>
    </row>
    <row r="208" spans="2:14" s="13" customFormat="1">
      <c r="B208" s="12">
        <f t="shared" si="7"/>
        <v>200</v>
      </c>
      <c r="C208" s="17">
        <v>2687</v>
      </c>
      <c r="D208" s="18" t="str">
        <f>IFERROR(VLOOKUP(C208,SRA!B:C,2,0),"")</f>
        <v>MONICA MARIA G R F DE OLIVEIRA</v>
      </c>
      <c r="E208" s="12" t="str">
        <f>IFERROR(VLOOKUP(C208,SRA!B:T,8,0),"")</f>
        <v>CLT</v>
      </c>
      <c r="F208" s="12" t="s">
        <v>442</v>
      </c>
      <c r="G208" s="12" t="str">
        <f>IFERROR(VLOOKUP(C208,SRA!B:T,5,0),"")</f>
        <v>TEC. EM ADM. E FIN.</v>
      </c>
      <c r="H208" s="48">
        <f>IFERROR(VLOOKUP(C208,SRA!B:T,18,0),"")</f>
        <v>2152.9499999999998</v>
      </c>
      <c r="I208" s="48">
        <f>IFERROR(VLOOKUP(C208,SRA!B:T,19,0),"")</f>
        <v>1187.32</v>
      </c>
      <c r="J208" s="49">
        <f>IFERROR(VLOOKUP(C208,FEVEREIRO!B:F,3,0),"0,00")</f>
        <v>3460.2</v>
      </c>
      <c r="K208" s="48">
        <f t="shared" si="6"/>
        <v>905.04</v>
      </c>
      <c r="L208" s="49">
        <f>IFERROR(VLOOKUP(C208,FEVEREIRO!B:H,7,0),"0,00")</f>
        <v>2555.16</v>
      </c>
      <c r="M208" s="16" t="str">
        <f>IFERROR(VLOOKUP(C208,FÉRIAS!C:D,2,0),"")</f>
        <v/>
      </c>
      <c r="N208" s="13" t="str">
        <f>IFERROR(VLOOKUP(C208,AFASTADOS!B:C,2,0),"")</f>
        <v/>
      </c>
    </row>
    <row r="209" spans="2:14" s="13" customFormat="1">
      <c r="B209" s="12">
        <f t="shared" si="7"/>
        <v>201</v>
      </c>
      <c r="C209" s="17">
        <v>2689</v>
      </c>
      <c r="D209" s="18" t="str">
        <f>IFERROR(VLOOKUP(C209,SRA!B:C,2,0),"")</f>
        <v>ILMA DE ALBUQUERQUE P MAIA</v>
      </c>
      <c r="E209" s="12" t="str">
        <f>IFERROR(VLOOKUP(C209,SRA!B:T,8,0),"")</f>
        <v>CLT</v>
      </c>
      <c r="F209" s="12" t="s">
        <v>452</v>
      </c>
      <c r="G209" s="12" t="str">
        <f>IFERROR(VLOOKUP(C209,SRA!B:T,5,0),"")</f>
        <v>TEC. EM ADM. E FIN.</v>
      </c>
      <c r="H209" s="48">
        <f>IFERROR(VLOOKUP(C209,SRA!B:T,18,0),"")</f>
        <v>2152.9499999999998</v>
      </c>
      <c r="I209" s="48">
        <f>IFERROR(VLOOKUP(C209,SRA!B:T,19,0),"")</f>
        <v>0</v>
      </c>
      <c r="J209" s="49">
        <f>IFERROR(VLOOKUP(C209,FEVEREIRO!B:F,3,0),"0,00")</f>
        <v>472.96</v>
      </c>
      <c r="K209" s="48">
        <f t="shared" si="6"/>
        <v>472.96</v>
      </c>
      <c r="L209" s="49">
        <f>IFERROR(VLOOKUP(C209,FEVEREIRO!B:H,7,0),"0,00")</f>
        <v>0</v>
      </c>
      <c r="M209" s="16" t="str">
        <f>IFERROR(VLOOKUP(C209,FÉRIAS!C:D,2,0),"")</f>
        <v/>
      </c>
      <c r="N209" s="13" t="str">
        <f>IFERROR(VLOOKUP(C209,AFASTADOS!B:C,2,0),"")</f>
        <v>ILMA DE ALBUQUERQUE P MAIA</v>
      </c>
    </row>
    <row r="210" spans="2:14" s="13" customFormat="1">
      <c r="B210" s="12">
        <f t="shared" si="7"/>
        <v>202</v>
      </c>
      <c r="C210" s="17">
        <v>2697</v>
      </c>
      <c r="D210" s="18" t="str">
        <f>IFERROR(VLOOKUP(C210,SRA!B:C,2,0),"")</f>
        <v>ELIANA BEZERRA CARVALHO</v>
      </c>
      <c r="E210" s="12" t="str">
        <f>IFERROR(VLOOKUP(C210,SRA!B:T,8,0),"")</f>
        <v>CLT</v>
      </c>
      <c r="F210" s="12" t="s">
        <v>442</v>
      </c>
      <c r="G210" s="12" t="str">
        <f>IFERROR(VLOOKUP(C210,SRA!B:T,5,0),"")</f>
        <v>TEC. EM ADM. E FIN.</v>
      </c>
      <c r="H210" s="48">
        <f>IFERROR(VLOOKUP(C210,SRA!B:T,18,0),"")</f>
        <v>2152.9499999999998</v>
      </c>
      <c r="I210" s="48">
        <f>IFERROR(VLOOKUP(C210,SRA!B:T,19,0),"")</f>
        <v>0</v>
      </c>
      <c r="J210" s="49">
        <f>IFERROR(VLOOKUP(C210,FEVEREIRO!B:F,3,0),"0,00")</f>
        <v>4076.06</v>
      </c>
      <c r="K210" s="48">
        <f t="shared" si="6"/>
        <v>4076.06</v>
      </c>
      <c r="L210" s="49">
        <f>IFERROR(VLOOKUP(C210,FEVEREIRO!B:H,7,0),"0,00")</f>
        <v>0</v>
      </c>
      <c r="M210" s="16" t="str">
        <f>IFERROR(VLOOKUP(C210,FÉRIAS!C:D,2,0),"")</f>
        <v/>
      </c>
      <c r="N210" s="13" t="str">
        <f>IFERROR(VLOOKUP(C210,AFASTADOS!B:C,2,0),"")</f>
        <v/>
      </c>
    </row>
    <row r="211" spans="2:14" s="13" customFormat="1">
      <c r="B211" s="12">
        <f t="shared" si="7"/>
        <v>203</v>
      </c>
      <c r="C211" s="17">
        <v>2701</v>
      </c>
      <c r="D211" s="18" t="str">
        <f>IFERROR(VLOOKUP(C211,SRA!B:C,2,0),"")</f>
        <v>PETULLA DE MOURA E S BERRONDO</v>
      </c>
      <c r="E211" s="12" t="str">
        <f>IFERROR(VLOOKUP(C211,SRA!B:T,8,0),"")</f>
        <v>CLT</v>
      </c>
      <c r="F211" s="12" t="s">
        <v>452</v>
      </c>
      <c r="G211" s="12" t="str">
        <f>IFERROR(VLOOKUP(C211,SRA!B:T,5,0),"")</f>
        <v>TEC. EM ADM. E FIN.</v>
      </c>
      <c r="H211" s="48">
        <f>IFERROR(VLOOKUP(C211,SRA!B:T,18,0),"")</f>
        <v>2152.9499999999998</v>
      </c>
      <c r="I211" s="48">
        <f>IFERROR(VLOOKUP(C211,SRA!B:T,19,0),"")</f>
        <v>1187.32</v>
      </c>
      <c r="J211" s="49">
        <f>IFERROR(VLOOKUP(C211,FEVEREIRO!B:F,3,0),"0,00")</f>
        <v>4169.1899999999996</v>
      </c>
      <c r="K211" s="48">
        <f t="shared" si="6"/>
        <v>2739.2799999999997</v>
      </c>
      <c r="L211" s="49">
        <f>IFERROR(VLOOKUP(C211,FEVEREIRO!B:H,7,0),"0,00")</f>
        <v>1429.91</v>
      </c>
      <c r="M211" s="16" t="str">
        <f>IFERROR(VLOOKUP(C211,FÉRIAS!C:D,2,0),"")</f>
        <v/>
      </c>
      <c r="N211" s="13" t="str">
        <f>IFERROR(VLOOKUP(C211,AFASTADOS!B:C,2,0),"")</f>
        <v>PETULLA DE MOURA E S BERRONDO</v>
      </c>
    </row>
    <row r="212" spans="2:14" s="13" customFormat="1">
      <c r="B212" s="12">
        <f t="shared" si="7"/>
        <v>204</v>
      </c>
      <c r="C212" s="17">
        <v>2702</v>
      </c>
      <c r="D212" s="18" t="str">
        <f>IFERROR(VLOOKUP(C212,SRA!B:C,2,0),"")</f>
        <v>DANILO DAVI DA SILVA DIAS</v>
      </c>
      <c r="E212" s="12" t="str">
        <f>IFERROR(VLOOKUP(C212,SRA!B:T,8,0),"")</f>
        <v>CLT</v>
      </c>
      <c r="F212" s="12" t="s">
        <v>430</v>
      </c>
      <c r="G212" s="12" t="str">
        <f>IFERROR(VLOOKUP(C212,SRA!B:T,5,0),"")</f>
        <v>ANA ASS FARMACEUTICA</v>
      </c>
      <c r="H212" s="48">
        <f>IFERROR(VLOOKUP(C212,SRA!B:T,18,0),"")</f>
        <v>5534.43</v>
      </c>
      <c r="I212" s="48">
        <f>IFERROR(VLOOKUP(C212,SRA!B:T,19,0),"")</f>
        <v>2544.25</v>
      </c>
      <c r="J212" s="49">
        <f>IFERROR(VLOOKUP(C212,FEVEREIRO!B:F,3,0),"0,00")</f>
        <v>8309.98</v>
      </c>
      <c r="K212" s="48">
        <f t="shared" si="6"/>
        <v>2841.6499999999996</v>
      </c>
      <c r="L212" s="49">
        <f>IFERROR(VLOOKUP(C212,FEVEREIRO!B:H,7,0),"0,00")</f>
        <v>5468.33</v>
      </c>
      <c r="M212" s="16" t="str">
        <f>IFERROR(VLOOKUP(C212,FÉRIAS!C:D,2,0),"")</f>
        <v/>
      </c>
      <c r="N212" s="13" t="str">
        <f>IFERROR(VLOOKUP(C212,AFASTADOS!B:C,2,0),"")</f>
        <v/>
      </c>
    </row>
    <row r="213" spans="2:14" s="13" customFormat="1">
      <c r="B213" s="12">
        <f t="shared" si="7"/>
        <v>205</v>
      </c>
      <c r="C213" s="17">
        <v>2705</v>
      </c>
      <c r="D213" s="18" t="str">
        <f>IFERROR(VLOOKUP(C213,SRA!B:C,2,0),"")</f>
        <v>JOSINALDO OLIVEIRA DE ANDRADE</v>
      </c>
      <c r="E213" s="12" t="str">
        <f>IFERROR(VLOOKUP(C213,SRA!B:T,8,0),"")</f>
        <v>CLT</v>
      </c>
      <c r="F213" s="12" t="s">
        <v>430</v>
      </c>
      <c r="G213" s="12" t="str">
        <f>IFERROR(VLOOKUP(C213,SRA!B:T,5,0),"")</f>
        <v>TEC. EM ADM. E FIN.</v>
      </c>
      <c r="H213" s="48">
        <f>IFERROR(VLOOKUP(C213,SRA!B:T,18,0),"")</f>
        <v>2373.69</v>
      </c>
      <c r="I213" s="48">
        <f>IFERROR(VLOOKUP(C213,SRA!B:T,19,0),"")</f>
        <v>0</v>
      </c>
      <c r="J213" s="49">
        <f>IFERROR(VLOOKUP(C213,FEVEREIRO!B:F,3,0),"0,00")</f>
        <v>2373.69</v>
      </c>
      <c r="K213" s="48">
        <f t="shared" si="6"/>
        <v>514.70000000000005</v>
      </c>
      <c r="L213" s="49">
        <f>IFERROR(VLOOKUP(C213,FEVEREIRO!B:H,7,0),"0,00")</f>
        <v>1858.99</v>
      </c>
      <c r="M213" s="16" t="str">
        <f>IFERROR(VLOOKUP(C213,FÉRIAS!C:D,2,0),"")</f>
        <v/>
      </c>
      <c r="N213" s="13" t="str">
        <f>IFERROR(VLOOKUP(C213,AFASTADOS!B:C,2,0),"")</f>
        <v/>
      </c>
    </row>
    <row r="214" spans="2:14" s="13" customFormat="1">
      <c r="B214" s="12">
        <f t="shared" si="7"/>
        <v>206</v>
      </c>
      <c r="C214" s="17">
        <v>2706</v>
      </c>
      <c r="D214" s="18" t="str">
        <f>IFERROR(VLOOKUP(C214,SRA!B:C,2,0),"")</f>
        <v>AMANDA FREITAS BASILIO</v>
      </c>
      <c r="E214" s="12" t="str">
        <f>IFERROR(VLOOKUP(C214,SRA!B:T,8,0),"")</f>
        <v>CLT</v>
      </c>
      <c r="F214" s="12" t="s">
        <v>430</v>
      </c>
      <c r="G214" s="12" t="str">
        <f>IFERROR(VLOOKUP(C214,SRA!B:T,5,0),"")</f>
        <v>ANA ASS FARMACEUTICA</v>
      </c>
      <c r="H214" s="48">
        <f>IFERROR(VLOOKUP(C214,SRA!B:T,18,0),"")</f>
        <v>6101.75</v>
      </c>
      <c r="I214" s="48">
        <f>IFERROR(VLOOKUP(C214,SRA!B:T,19,0),"")</f>
        <v>0</v>
      </c>
      <c r="J214" s="49">
        <f>IFERROR(VLOOKUP(C214,FEVEREIRO!B:F,3,0),"0,00")</f>
        <v>5534.43</v>
      </c>
      <c r="K214" s="48">
        <f t="shared" si="6"/>
        <v>2236.5200000000004</v>
      </c>
      <c r="L214" s="49">
        <f>IFERROR(VLOOKUP(C214,FEVEREIRO!B:H,7,0),"0,00")</f>
        <v>3297.91</v>
      </c>
      <c r="M214" s="16" t="str">
        <f>IFERROR(VLOOKUP(C214,FÉRIAS!C:D,2,0),"")</f>
        <v/>
      </c>
      <c r="N214" s="13" t="str">
        <f>IFERROR(VLOOKUP(C214,AFASTADOS!B:C,2,0),"")</f>
        <v/>
      </c>
    </row>
    <row r="215" spans="2:14" s="13" customFormat="1">
      <c r="B215" s="12">
        <f t="shared" si="7"/>
        <v>207</v>
      </c>
      <c r="C215" s="17">
        <v>2707</v>
      </c>
      <c r="D215" s="18" t="str">
        <f>IFERROR(VLOOKUP(C215,SRA!B:C,2,0),"")</f>
        <v>ROMARIO LUIZ DO NASCIMENTO</v>
      </c>
      <c r="E215" s="12" t="str">
        <f>IFERROR(VLOOKUP(C215,SRA!B:T,8,0),"")</f>
        <v>CLT</v>
      </c>
      <c r="F215" s="12" t="s">
        <v>442</v>
      </c>
      <c r="G215" s="12" t="str">
        <f>IFERROR(VLOOKUP(C215,SRA!B:T,5,0),"")</f>
        <v>TEC. EM ADM. E FIN.</v>
      </c>
      <c r="H215" s="48">
        <f>IFERROR(VLOOKUP(C215,SRA!B:T,18,0),"")</f>
        <v>2152.9499999999998</v>
      </c>
      <c r="I215" s="48">
        <f>IFERROR(VLOOKUP(C215,SRA!B:T,19,0),"")</f>
        <v>904.62</v>
      </c>
      <c r="J215" s="49">
        <f>IFERROR(VLOOKUP(C215,FEVEREIRO!B:F,3,0),"0,00")</f>
        <v>3504.87</v>
      </c>
      <c r="K215" s="48">
        <f t="shared" si="6"/>
        <v>1107.52</v>
      </c>
      <c r="L215" s="49">
        <f>IFERROR(VLOOKUP(C215,FEVEREIRO!B:H,7,0),"0,00")</f>
        <v>2397.35</v>
      </c>
      <c r="M215" s="16" t="str">
        <f>IFERROR(VLOOKUP(C215,FÉRIAS!C:D,2,0),"")</f>
        <v/>
      </c>
      <c r="N215" s="13" t="str">
        <f>IFERROR(VLOOKUP(C215,AFASTADOS!B:C,2,0),"")</f>
        <v/>
      </c>
    </row>
    <row r="216" spans="2:14" s="13" customFormat="1">
      <c r="B216" s="12">
        <f t="shared" si="7"/>
        <v>208</v>
      </c>
      <c r="C216" s="17">
        <v>2709</v>
      </c>
      <c r="D216" s="18" t="str">
        <f>IFERROR(VLOOKUP(C216,SRA!B:C,2,0),"")</f>
        <v>KATIA DA CONCEICAO DA SILVA</v>
      </c>
      <c r="E216" s="12" t="str">
        <f>IFERROR(VLOOKUP(C216,SRA!B:T,8,0),"")</f>
        <v>CLT</v>
      </c>
      <c r="F216" s="12" t="s">
        <v>430</v>
      </c>
      <c r="G216" s="12" t="str">
        <f>IFERROR(VLOOKUP(C216,SRA!B:T,5,0),"")</f>
        <v>TEC. EM ADM. E FIN.</v>
      </c>
      <c r="H216" s="48">
        <f>IFERROR(VLOOKUP(C216,SRA!B:T,18,0),"")</f>
        <v>2152.9499999999998</v>
      </c>
      <c r="I216" s="48">
        <f>IFERROR(VLOOKUP(C216,SRA!B:T,19,0),"")</f>
        <v>2544.25</v>
      </c>
      <c r="J216" s="49">
        <f>IFERROR(VLOOKUP(C216,FEVEREIRO!B:F,3,0),"0,00")</f>
        <v>5116.6499999999996</v>
      </c>
      <c r="K216" s="48">
        <f t="shared" si="6"/>
        <v>5116.6499999999996</v>
      </c>
      <c r="L216" s="49">
        <f>IFERROR(VLOOKUP(C216,FEVEREIRO!B:H,7,0),"0,00")</f>
        <v>0</v>
      </c>
      <c r="M216" s="16" t="str">
        <f>IFERROR(VLOOKUP(C216,FÉRIAS!C:D,2,0),"")</f>
        <v/>
      </c>
      <c r="N216" s="13" t="str">
        <f>IFERROR(VLOOKUP(C216,AFASTADOS!B:C,2,0),"")</f>
        <v/>
      </c>
    </row>
    <row r="217" spans="2:14" s="13" customFormat="1">
      <c r="B217" s="12">
        <f t="shared" si="7"/>
        <v>209</v>
      </c>
      <c r="C217" s="17">
        <v>2710</v>
      </c>
      <c r="D217" s="18" t="str">
        <f>IFERROR(VLOOKUP(C217,SRA!B:C,2,0),"")</f>
        <v>PAULA FRASSINETTI S L BELIAN</v>
      </c>
      <c r="E217" s="12" t="str">
        <f>IFERROR(VLOOKUP(C217,SRA!B:T,8,0),"")</f>
        <v>CLT</v>
      </c>
      <c r="F217" s="12" t="s">
        <v>430</v>
      </c>
      <c r="G217" s="12" t="str">
        <f>IFERROR(VLOOKUP(C217,SRA!B:T,5,0),"")</f>
        <v>TEC. EM ADM. E FIN.</v>
      </c>
      <c r="H217" s="48">
        <f>IFERROR(VLOOKUP(C217,SRA!B:T,18,0),"")</f>
        <v>2260.61</v>
      </c>
      <c r="I217" s="48">
        <f>IFERROR(VLOOKUP(C217,SRA!B:T,19,0),"")</f>
        <v>904.62</v>
      </c>
      <c r="J217" s="49">
        <f>IFERROR(VLOOKUP(C217,FEVEREIRO!B:F,3,0),"0,00")</f>
        <v>3346.84</v>
      </c>
      <c r="K217" s="48">
        <f t="shared" si="6"/>
        <v>660.75</v>
      </c>
      <c r="L217" s="49">
        <f>IFERROR(VLOOKUP(C217,FEVEREIRO!B:H,7,0),"0,00")</f>
        <v>2686.09</v>
      </c>
      <c r="M217" s="16" t="str">
        <f>IFERROR(VLOOKUP(C217,FÉRIAS!C:D,2,0),"")</f>
        <v/>
      </c>
      <c r="N217" s="13" t="str">
        <f>IFERROR(VLOOKUP(C217,AFASTADOS!B:C,2,0),"")</f>
        <v/>
      </c>
    </row>
    <row r="218" spans="2:14" s="13" customFormat="1">
      <c r="B218" s="12">
        <f t="shared" si="7"/>
        <v>210</v>
      </c>
      <c r="C218" s="17">
        <v>2712</v>
      </c>
      <c r="D218" s="18" t="str">
        <f>IFERROR(VLOOKUP(C218,SRA!B:C,2,0),"")</f>
        <v>AUGUSTO CESAR N  A  DA SILVA</v>
      </c>
      <c r="E218" s="12" t="str">
        <f>IFERROR(VLOOKUP(C218,SRA!B:T,8,0),"")</f>
        <v>CLT</v>
      </c>
      <c r="F218" s="12" t="s">
        <v>442</v>
      </c>
      <c r="G218" s="12" t="str">
        <f>IFERROR(VLOOKUP(C218,SRA!B:T,5,0),"")</f>
        <v>TEC. EM ADM. E FIN.</v>
      </c>
      <c r="H218" s="48">
        <f>IFERROR(VLOOKUP(C218,SRA!B:T,18,0),"")</f>
        <v>2260.61</v>
      </c>
      <c r="I218" s="48">
        <f>IFERROR(VLOOKUP(C218,SRA!B:T,19,0),"")</f>
        <v>904.62</v>
      </c>
      <c r="J218" s="49">
        <f>IFERROR(VLOOKUP(C218,FEVEREIRO!B:F,3,0),"0,00")</f>
        <v>3724.5</v>
      </c>
      <c r="K218" s="48">
        <f t="shared" si="6"/>
        <v>1418.4899999999998</v>
      </c>
      <c r="L218" s="49">
        <f>IFERROR(VLOOKUP(C218,FEVEREIRO!B:H,7,0),"0,00")</f>
        <v>2306.0100000000002</v>
      </c>
      <c r="M218" s="16" t="str">
        <f>IFERROR(VLOOKUP(C218,FÉRIAS!C:D,2,0),"")</f>
        <v/>
      </c>
      <c r="N218" s="13" t="str">
        <f>IFERROR(VLOOKUP(C218,AFASTADOS!B:C,2,0),"")</f>
        <v/>
      </c>
    </row>
    <row r="219" spans="2:14" s="13" customFormat="1">
      <c r="B219" s="12">
        <f t="shared" si="7"/>
        <v>211</v>
      </c>
      <c r="C219" s="17">
        <v>2717</v>
      </c>
      <c r="D219" s="18" t="str">
        <f>IFERROR(VLOOKUP(C219,SRA!B:C,2,0),"")</f>
        <v>MARCIA ANDREA F SECUNDINO</v>
      </c>
      <c r="E219" s="12" t="str">
        <f>IFERROR(VLOOKUP(C219,SRA!B:T,8,0),"")</f>
        <v>CLT</v>
      </c>
      <c r="F219" s="12" t="s">
        <v>430</v>
      </c>
      <c r="G219" s="12" t="str">
        <f>IFERROR(VLOOKUP(C219,SRA!B:T,5,0),"")</f>
        <v>ANA ASS FARMACEUTICA</v>
      </c>
      <c r="H219" s="48">
        <f>IFERROR(VLOOKUP(C219,SRA!B:T,18,0),"")</f>
        <v>6101.75</v>
      </c>
      <c r="I219" s="48">
        <f>IFERROR(VLOOKUP(C219,SRA!B:T,19,0),"")</f>
        <v>2544.25</v>
      </c>
      <c r="J219" s="49">
        <f>IFERROR(VLOOKUP(C219,FEVEREIRO!B:F,3,0),"0,00")</f>
        <v>8877.2999999999993</v>
      </c>
      <c r="K219" s="48">
        <f t="shared" si="6"/>
        <v>2289.2399999999998</v>
      </c>
      <c r="L219" s="49">
        <f>IFERROR(VLOOKUP(C219,FEVEREIRO!B:H,7,0),"0,00")</f>
        <v>6588.0599999999995</v>
      </c>
      <c r="M219" s="16" t="str">
        <f>IFERROR(VLOOKUP(C219,FÉRIAS!C:D,2,0),"")</f>
        <v/>
      </c>
      <c r="N219" s="13" t="str">
        <f>IFERROR(VLOOKUP(C219,AFASTADOS!B:C,2,0),"")</f>
        <v/>
      </c>
    </row>
    <row r="220" spans="2:14" s="13" customFormat="1">
      <c r="B220" s="12">
        <f t="shared" si="7"/>
        <v>212</v>
      </c>
      <c r="C220" s="17">
        <v>2718</v>
      </c>
      <c r="D220" s="18" t="str">
        <f>IFERROR(VLOOKUP(C220,SRA!B:C,2,0),"")</f>
        <v>PAULA SHEMILLY GALDINO SANTIAG</v>
      </c>
      <c r="E220" s="12" t="str">
        <f>IFERROR(VLOOKUP(C220,SRA!B:T,8,0),"")</f>
        <v>CLT</v>
      </c>
      <c r="F220" s="12" t="s">
        <v>442</v>
      </c>
      <c r="G220" s="12" t="str">
        <f>IFERROR(VLOOKUP(C220,SRA!B:T,5,0),"")</f>
        <v>TEC. EM ADM. E FIN.</v>
      </c>
      <c r="H220" s="48">
        <f>IFERROR(VLOOKUP(C220,SRA!B:T,18,0),"")</f>
        <v>2152.9499999999998</v>
      </c>
      <c r="I220" s="48">
        <f>IFERROR(VLOOKUP(C220,SRA!B:T,19,0),"")</f>
        <v>904.62</v>
      </c>
      <c r="J220" s="49">
        <f>IFERROR(VLOOKUP(C220,FEVEREIRO!B:F,3,0),"0,00")</f>
        <v>3541.79</v>
      </c>
      <c r="K220" s="48">
        <f t="shared" si="6"/>
        <v>638.48</v>
      </c>
      <c r="L220" s="49">
        <f>IFERROR(VLOOKUP(C220,FEVEREIRO!B:H,7,0),"0,00")</f>
        <v>2903.31</v>
      </c>
      <c r="M220" s="16" t="str">
        <f>IFERROR(VLOOKUP(C220,FÉRIAS!C:D,2,0),"")</f>
        <v/>
      </c>
      <c r="N220" s="13" t="str">
        <f>IFERROR(VLOOKUP(C220,AFASTADOS!B:C,2,0),"")</f>
        <v/>
      </c>
    </row>
    <row r="221" spans="2:14" s="13" customFormat="1">
      <c r="B221" s="12">
        <f t="shared" si="7"/>
        <v>213</v>
      </c>
      <c r="C221" s="17">
        <v>2719</v>
      </c>
      <c r="D221" s="18" t="str">
        <f>IFERROR(VLOOKUP(C221,SRA!B:C,2,0),"")</f>
        <v>DANIELLE MEDEIROS PONTES</v>
      </c>
      <c r="E221" s="12" t="str">
        <f>IFERROR(VLOOKUP(C221,SRA!B:T,8,0),"")</f>
        <v>CLT</v>
      </c>
      <c r="F221" s="12" t="s">
        <v>442</v>
      </c>
      <c r="G221" s="12" t="str">
        <f>IFERROR(VLOOKUP(C221,SRA!B:T,5,0),"")</f>
        <v>TEC. EM ADM. E FIN.</v>
      </c>
      <c r="H221" s="48">
        <f>IFERROR(VLOOKUP(C221,SRA!B:T,18,0),"")</f>
        <v>2492.37</v>
      </c>
      <c r="I221" s="48">
        <f>IFERROR(VLOOKUP(C221,SRA!B:T,19,0),"")</f>
        <v>0</v>
      </c>
      <c r="J221" s="49">
        <f>IFERROR(VLOOKUP(C221,FEVEREIRO!B:F,3,0),"0,00")</f>
        <v>2751.88</v>
      </c>
      <c r="K221" s="48">
        <f t="shared" si="6"/>
        <v>1787.06</v>
      </c>
      <c r="L221" s="49">
        <f>IFERROR(VLOOKUP(C221,FEVEREIRO!B:H,7,0),"0,00")</f>
        <v>964.82</v>
      </c>
      <c r="M221" s="16" t="str">
        <f>IFERROR(VLOOKUP(C221,FÉRIAS!C:D,2,0),"")</f>
        <v/>
      </c>
      <c r="N221" s="13" t="str">
        <f>IFERROR(VLOOKUP(C221,AFASTADOS!B:C,2,0),"")</f>
        <v/>
      </c>
    </row>
    <row r="222" spans="2:14" s="13" customFormat="1">
      <c r="B222" s="12">
        <f t="shared" si="7"/>
        <v>214</v>
      </c>
      <c r="C222" s="17">
        <v>2720</v>
      </c>
      <c r="D222" s="18" t="str">
        <f>IFERROR(VLOOKUP(C222,SRA!B:C,2,0),"")</f>
        <v>JONATAS BERNARDINO R  DA SILVA</v>
      </c>
      <c r="E222" s="12" t="str">
        <f>IFERROR(VLOOKUP(C222,SRA!B:T,8,0),"")</f>
        <v>CLT</v>
      </c>
      <c r="F222" s="12" t="s">
        <v>430</v>
      </c>
      <c r="G222" s="12" t="str">
        <f>IFERROR(VLOOKUP(C222,SRA!B:T,5,0),"")</f>
        <v>TEC. EM ADM. E FIN.</v>
      </c>
      <c r="H222" s="48">
        <f>IFERROR(VLOOKUP(C222,SRA!B:T,18,0),"")</f>
        <v>2152.9699999999998</v>
      </c>
      <c r="I222" s="48">
        <f>IFERROR(VLOOKUP(C222,SRA!B:T,19,0),"")</f>
        <v>0</v>
      </c>
      <c r="J222" s="49">
        <f>IFERROR(VLOOKUP(C222,FEVEREIRO!B:F,3,0),"0,00")</f>
        <v>2152.9699999999998</v>
      </c>
      <c r="K222" s="48">
        <f t="shared" si="6"/>
        <v>845.84999999999991</v>
      </c>
      <c r="L222" s="49">
        <f>IFERROR(VLOOKUP(C222,FEVEREIRO!B:H,7,0),"0,00")</f>
        <v>1307.1199999999999</v>
      </c>
      <c r="M222" s="16" t="str">
        <f>IFERROR(VLOOKUP(C222,FÉRIAS!C:D,2,0),"")</f>
        <v/>
      </c>
      <c r="N222" s="13" t="str">
        <f>IFERROR(VLOOKUP(C222,AFASTADOS!B:C,2,0),"")</f>
        <v/>
      </c>
    </row>
    <row r="223" spans="2:14" s="13" customFormat="1">
      <c r="B223" s="12">
        <f t="shared" si="7"/>
        <v>215</v>
      </c>
      <c r="C223" s="17">
        <v>2721</v>
      </c>
      <c r="D223" s="18" t="str">
        <f>IFERROR(VLOOKUP(C223,SRA!B:C,2,0),"")</f>
        <v>CLECIO JOSE DA SILVA</v>
      </c>
      <c r="E223" s="12" t="str">
        <f>IFERROR(VLOOKUP(C223,SRA!B:T,8,0),"")</f>
        <v>CLT</v>
      </c>
      <c r="F223" s="12" t="s">
        <v>430</v>
      </c>
      <c r="G223" s="12" t="str">
        <f>IFERROR(VLOOKUP(C223,SRA!B:T,5,0),"")</f>
        <v>TEC. EM ADM. E FIN.</v>
      </c>
      <c r="H223" s="48">
        <f>IFERROR(VLOOKUP(C223,SRA!B:T,18,0),"")</f>
        <v>2152.9499999999998</v>
      </c>
      <c r="I223" s="48">
        <f>IFERROR(VLOOKUP(C223,SRA!B:T,19,0),"")</f>
        <v>233.32</v>
      </c>
      <c r="J223" s="49">
        <f>IFERROR(VLOOKUP(C223,FEVEREIRO!B:F,3,0),"0,00")</f>
        <v>2386.27</v>
      </c>
      <c r="K223" s="48">
        <f t="shared" si="6"/>
        <v>391.57000000000016</v>
      </c>
      <c r="L223" s="49">
        <f>IFERROR(VLOOKUP(C223,FEVEREIRO!B:H,7,0),"0,00")</f>
        <v>1994.6999999999998</v>
      </c>
      <c r="M223" s="16" t="str">
        <f>IFERROR(VLOOKUP(C223,FÉRIAS!C:D,2,0),"")</f>
        <v/>
      </c>
      <c r="N223" s="13" t="str">
        <f>IFERROR(VLOOKUP(C223,AFASTADOS!B:C,2,0),"")</f>
        <v/>
      </c>
    </row>
    <row r="224" spans="2:14" s="13" customFormat="1">
      <c r="B224" s="12">
        <f t="shared" si="7"/>
        <v>216</v>
      </c>
      <c r="C224" s="17">
        <v>2726</v>
      </c>
      <c r="D224" s="18" t="str">
        <f>IFERROR(VLOOKUP(C224,SRA!B:C,2,0),"")</f>
        <v>MARIA GILVANEIDE SANTOS LIMA</v>
      </c>
      <c r="E224" s="12" t="str">
        <f>IFERROR(VLOOKUP(C224,SRA!B:T,8,0),"")</f>
        <v>CLT</v>
      </c>
      <c r="F224" s="12" t="s">
        <v>442</v>
      </c>
      <c r="G224" s="12" t="str">
        <f>IFERROR(VLOOKUP(C224,SRA!B:T,5,0),"")</f>
        <v>TEC. EM ADM. E FIN.</v>
      </c>
      <c r="H224" s="48">
        <f>IFERROR(VLOOKUP(C224,SRA!B:T,18,0),"")</f>
        <v>2260.61</v>
      </c>
      <c r="I224" s="48">
        <f>IFERROR(VLOOKUP(C224,SRA!B:T,19,0),"")</f>
        <v>2544.25</v>
      </c>
      <c r="J224" s="49">
        <f>IFERROR(VLOOKUP(C224,FEVEREIRO!B:F,3,0),"0,00")</f>
        <v>5087.5600000000004</v>
      </c>
      <c r="K224" s="48">
        <f t="shared" si="6"/>
        <v>1875.2000000000007</v>
      </c>
      <c r="L224" s="49">
        <f>IFERROR(VLOOKUP(C224,FEVEREIRO!B:H,7,0),"0,00")</f>
        <v>3212.3599999999997</v>
      </c>
      <c r="M224" s="16" t="str">
        <f>IFERROR(VLOOKUP(C224,FÉRIAS!C:D,2,0),"")</f>
        <v/>
      </c>
      <c r="N224" s="13" t="str">
        <f>IFERROR(VLOOKUP(C224,AFASTADOS!B:C,2,0),"")</f>
        <v/>
      </c>
    </row>
    <row r="225" spans="2:14" s="13" customFormat="1">
      <c r="B225" s="12">
        <f t="shared" si="7"/>
        <v>217</v>
      </c>
      <c r="C225" s="17">
        <v>2732</v>
      </c>
      <c r="D225" s="18" t="str">
        <f>IFERROR(VLOOKUP(C225,SRA!B:C,2,0),"")</f>
        <v>LILIANE DA SILVA SALVADOR</v>
      </c>
      <c r="E225" s="12" t="str">
        <f>IFERROR(VLOOKUP(C225,SRA!B:T,8,0),"")</f>
        <v>CLT</v>
      </c>
      <c r="F225" s="12" t="s">
        <v>442</v>
      </c>
      <c r="G225" s="12" t="str">
        <f>IFERROR(VLOOKUP(C225,SRA!B:T,5,0),"")</f>
        <v>TEC. EM ADM. E FIN.</v>
      </c>
      <c r="H225" s="48">
        <f>IFERROR(VLOOKUP(C225,SRA!B:T,18,0),"")</f>
        <v>2260.66</v>
      </c>
      <c r="I225" s="48">
        <f>IFERROR(VLOOKUP(C225,SRA!B:T,19,0),"")</f>
        <v>0</v>
      </c>
      <c r="J225" s="49">
        <f>IFERROR(VLOOKUP(C225,FEVEREIRO!B:F,3,0),"0,00")</f>
        <v>2260.66</v>
      </c>
      <c r="K225" s="48">
        <f t="shared" si="6"/>
        <v>360</v>
      </c>
      <c r="L225" s="49">
        <f>IFERROR(VLOOKUP(C225,FEVEREIRO!B:H,7,0),"0,00")</f>
        <v>1900.6599999999999</v>
      </c>
      <c r="M225" s="16" t="str">
        <f>IFERROR(VLOOKUP(C225,FÉRIAS!C:D,2,0),"")</f>
        <v/>
      </c>
      <c r="N225" s="13" t="str">
        <f>IFERROR(VLOOKUP(C225,AFASTADOS!B:C,2,0),"")</f>
        <v/>
      </c>
    </row>
    <row r="226" spans="2:14" s="13" customFormat="1">
      <c r="B226" s="12">
        <f t="shared" si="7"/>
        <v>218</v>
      </c>
      <c r="C226" s="17">
        <v>2736</v>
      </c>
      <c r="D226" s="18" t="str">
        <f>IFERROR(VLOOKUP(C226,SRA!B:C,2,0),"")</f>
        <v>LUCENILDO JOSE DA SILVA</v>
      </c>
      <c r="E226" s="12" t="str">
        <f>IFERROR(VLOOKUP(C226,SRA!B:T,8,0),"")</f>
        <v>CLT</v>
      </c>
      <c r="F226" s="12" t="s">
        <v>430</v>
      </c>
      <c r="G226" s="12" t="str">
        <f>IFERROR(VLOOKUP(C226,SRA!B:T,5,0),"")</f>
        <v>TEC. EM ADM. E FIN.</v>
      </c>
      <c r="H226" s="48">
        <f>IFERROR(VLOOKUP(C226,SRA!B:T,18,0),"")</f>
        <v>2152.9499999999998</v>
      </c>
      <c r="I226" s="48">
        <f>IFERROR(VLOOKUP(C226,SRA!B:T,19,0),"")</f>
        <v>233.32</v>
      </c>
      <c r="J226" s="49">
        <f>IFERROR(VLOOKUP(C226,FEVEREIRO!B:F,3,0),"0,00")</f>
        <v>2386.27</v>
      </c>
      <c r="K226" s="48">
        <f t="shared" si="6"/>
        <v>520.92999999999984</v>
      </c>
      <c r="L226" s="49">
        <f>IFERROR(VLOOKUP(C226,FEVEREIRO!B:H,7,0),"0,00")</f>
        <v>1865.3400000000001</v>
      </c>
      <c r="M226" s="16" t="str">
        <f>IFERROR(VLOOKUP(C226,FÉRIAS!C:D,2,0),"")</f>
        <v/>
      </c>
      <c r="N226" s="13" t="str">
        <f>IFERROR(VLOOKUP(C226,AFASTADOS!B:C,2,0),"")</f>
        <v/>
      </c>
    </row>
    <row r="227" spans="2:14" s="13" customFormat="1">
      <c r="B227" s="12">
        <f t="shared" si="7"/>
        <v>219</v>
      </c>
      <c r="C227" s="17">
        <v>2748</v>
      </c>
      <c r="D227" s="18" t="str">
        <f>IFERROR(VLOOKUP(C227,SRA!B:C,2,0),"")</f>
        <v>LEONINO CLEMENTE DA SILVA</v>
      </c>
      <c r="E227" s="12" t="str">
        <f>IFERROR(VLOOKUP(C227,SRA!B:T,8,0),"")</f>
        <v>CLT</v>
      </c>
      <c r="F227" s="12" t="s">
        <v>430</v>
      </c>
      <c r="G227" s="12" t="str">
        <f>IFERROR(VLOOKUP(C227,SRA!B:T,5,0),"")</f>
        <v>OP. DE PROD. IND.</v>
      </c>
      <c r="H227" s="48">
        <f>IFERROR(VLOOKUP(C227,SRA!B:T,18,0),"")</f>
        <v>1613.3</v>
      </c>
      <c r="I227" s="48">
        <f>IFERROR(VLOOKUP(C227,SRA!B:T,19,0),"")</f>
        <v>0</v>
      </c>
      <c r="J227" s="49">
        <f>IFERROR(VLOOKUP(C227,FEVEREIRO!B:F,3,0),"0,00")</f>
        <v>1613.3</v>
      </c>
      <c r="K227" s="48">
        <f t="shared" si="6"/>
        <v>434.23</v>
      </c>
      <c r="L227" s="49">
        <f>IFERROR(VLOOKUP(C227,FEVEREIRO!B:H,7,0),"0,00")</f>
        <v>1179.07</v>
      </c>
      <c r="M227" s="16" t="str">
        <f>IFERROR(VLOOKUP(C227,FÉRIAS!C:D,2,0),"")</f>
        <v/>
      </c>
      <c r="N227" s="13" t="str">
        <f>IFERROR(VLOOKUP(C227,AFASTADOS!B:C,2,0),"")</f>
        <v/>
      </c>
    </row>
    <row r="228" spans="2:14" s="13" customFormat="1">
      <c r="B228" s="12">
        <f t="shared" si="7"/>
        <v>220</v>
      </c>
      <c r="C228" s="17">
        <v>2751</v>
      </c>
      <c r="D228" s="18" t="str">
        <f>IFERROR(VLOOKUP(C228,SRA!B:C,2,0),"")</f>
        <v>DENNYS RYAN GUILHERME PEREIRA</v>
      </c>
      <c r="E228" s="12" t="str">
        <f>IFERROR(VLOOKUP(C228,SRA!B:T,8,0),"")</f>
        <v>CLT</v>
      </c>
      <c r="F228" s="12" t="s">
        <v>430</v>
      </c>
      <c r="G228" s="12" t="str">
        <f>IFERROR(VLOOKUP(C228,SRA!B:T,5,0),"")</f>
        <v>OP. DE PROD. IND.</v>
      </c>
      <c r="H228" s="48">
        <f>IFERROR(VLOOKUP(C228,SRA!B:T,18,0),"")</f>
        <v>1961.03</v>
      </c>
      <c r="I228" s="48">
        <f>IFERROR(VLOOKUP(C228,SRA!B:T,19,0),"")</f>
        <v>0</v>
      </c>
      <c r="J228" s="49">
        <f>IFERROR(VLOOKUP(C228,FEVEREIRO!B:F,3,0),"0,00")</f>
        <v>1961.03</v>
      </c>
      <c r="K228" s="48">
        <f t="shared" si="6"/>
        <v>926.98</v>
      </c>
      <c r="L228" s="49">
        <f>IFERROR(VLOOKUP(C228,FEVEREIRO!B:H,7,0),"0,00")</f>
        <v>1034.05</v>
      </c>
      <c r="M228" s="16" t="str">
        <f>IFERROR(VLOOKUP(C228,FÉRIAS!C:D,2,0),"")</f>
        <v/>
      </c>
      <c r="N228" s="13" t="str">
        <f>IFERROR(VLOOKUP(C228,AFASTADOS!B:C,2,0),"")</f>
        <v/>
      </c>
    </row>
    <row r="229" spans="2:14" s="13" customFormat="1">
      <c r="B229" s="12">
        <f t="shared" si="7"/>
        <v>221</v>
      </c>
      <c r="C229" s="12">
        <v>2754</v>
      </c>
      <c r="D229" s="18" t="str">
        <f>IFERROR(VLOOKUP(C229,SRA!B:C,2,0),"")</f>
        <v>ROSANGELA BARROS CANTALICE</v>
      </c>
      <c r="E229" s="12" t="str">
        <f>IFERROR(VLOOKUP(C229,SRA!B:T,8,0),"")</f>
        <v>CLT</v>
      </c>
      <c r="F229" s="12" t="s">
        <v>452</v>
      </c>
      <c r="G229" s="12" t="str">
        <f>IFERROR(VLOOKUP(C229,SRA!B:T,5,0),"")</f>
        <v>OP. DE PROD. IND.</v>
      </c>
      <c r="H229" s="48">
        <f>IFERROR(VLOOKUP(C229,SRA!B:T,18,0),"")</f>
        <v>1463.31</v>
      </c>
      <c r="I229" s="48">
        <f>IFERROR(VLOOKUP(C229,SRA!B:T,19,0),"")</f>
        <v>0</v>
      </c>
      <c r="J229" s="49" t="str">
        <f>IFERROR(VLOOKUP(C229,FEVEREIRO!B:F,3,0),"0,00")</f>
        <v>0,00</v>
      </c>
      <c r="K229" s="48">
        <f t="shared" si="6"/>
        <v>0</v>
      </c>
      <c r="L229" s="49" t="str">
        <f>IFERROR(VLOOKUP(C229,FEVEREIRO!B:H,7,0),"0,00")</f>
        <v>0,00</v>
      </c>
      <c r="M229" s="16" t="str">
        <f>IFERROR(VLOOKUP(C229,FÉRIAS!C:D,2,0),"")</f>
        <v/>
      </c>
      <c r="N229" s="13" t="str">
        <f>IFERROR(VLOOKUP(C229,AFASTADOS!B:C,2,0),"")</f>
        <v>ROSANGELA BARROS CANTALICE</v>
      </c>
    </row>
    <row r="230" spans="2:14" s="13" customFormat="1">
      <c r="B230" s="12">
        <f t="shared" si="7"/>
        <v>222</v>
      </c>
      <c r="C230" s="17">
        <v>2757</v>
      </c>
      <c r="D230" s="18" t="str">
        <f>IFERROR(VLOOKUP(C230,SRA!B:C,2,0),"")</f>
        <v>CLAUDIA REGINA NEVES DE MELO</v>
      </c>
      <c r="E230" s="12" t="str">
        <f>IFERROR(VLOOKUP(C230,SRA!B:T,8,0),"")</f>
        <v>CLT</v>
      </c>
      <c r="F230" s="12" t="s">
        <v>430</v>
      </c>
      <c r="G230" s="12" t="str">
        <f>IFERROR(VLOOKUP(C230,SRA!B:T,5,0),"")</f>
        <v>OP. DE PROD. IND.</v>
      </c>
      <c r="H230" s="48">
        <f>IFERROR(VLOOKUP(C230,SRA!B:T,18,0),"")</f>
        <v>1778.68</v>
      </c>
      <c r="I230" s="48">
        <f>IFERROR(VLOOKUP(C230,SRA!B:T,19,0),"")</f>
        <v>0</v>
      </c>
      <c r="J230" s="49">
        <f>IFERROR(VLOOKUP(C230,FEVEREIRO!B:F,3,0),"0,00")</f>
        <v>2192.4499999999998</v>
      </c>
      <c r="K230" s="48">
        <f t="shared" si="6"/>
        <v>2192.4499999999998</v>
      </c>
      <c r="L230" s="49">
        <f>IFERROR(VLOOKUP(C230,FEVEREIRO!B:H,7,0),"0,00")</f>
        <v>0</v>
      </c>
      <c r="M230" s="16" t="str">
        <f>IFERROR(VLOOKUP(C230,FÉRIAS!C:D,2,0),"")</f>
        <v/>
      </c>
      <c r="N230" s="13" t="str">
        <f>IFERROR(VLOOKUP(C230,AFASTADOS!B:C,2,0),"")</f>
        <v/>
      </c>
    </row>
    <row r="231" spans="2:14" s="13" customFormat="1">
      <c r="B231" s="12">
        <f t="shared" si="7"/>
        <v>223</v>
      </c>
      <c r="C231" s="17">
        <v>2766</v>
      </c>
      <c r="D231" s="18" t="str">
        <f>IFERROR(VLOOKUP(C231,SRA!B:C,2,0),"")</f>
        <v>EMANOEL VIEIRA LAURIA</v>
      </c>
      <c r="E231" s="12" t="str">
        <f>IFERROR(VLOOKUP(C231,SRA!B:T,8,0),"")</f>
        <v>CLT</v>
      </c>
      <c r="F231" s="12" t="s">
        <v>430</v>
      </c>
      <c r="G231" s="12" t="str">
        <f>IFERROR(VLOOKUP(C231,SRA!B:T,5,0),"")</f>
        <v>TEC.EM QUALIDADE IND</v>
      </c>
      <c r="H231" s="48">
        <f>IFERROR(VLOOKUP(C231,SRA!B:T,18,0),"")</f>
        <v>2050.41</v>
      </c>
      <c r="I231" s="48">
        <f>IFERROR(VLOOKUP(C231,SRA!B:T,19,0),"")</f>
        <v>0</v>
      </c>
      <c r="J231" s="49">
        <f>IFERROR(VLOOKUP(C231,FEVEREIRO!B:F,3,0),"0,00")</f>
        <v>2050.41</v>
      </c>
      <c r="K231" s="48">
        <f t="shared" si="6"/>
        <v>1043.1299999999999</v>
      </c>
      <c r="L231" s="49">
        <f>IFERROR(VLOOKUP(C231,FEVEREIRO!B:H,7,0),"0,00")</f>
        <v>1007.28</v>
      </c>
      <c r="M231" s="16" t="str">
        <f>IFERROR(VLOOKUP(C231,FÉRIAS!C:D,2,0),"")</f>
        <v/>
      </c>
      <c r="N231" s="13" t="str">
        <f>IFERROR(VLOOKUP(C231,AFASTADOS!B:C,2,0),"")</f>
        <v/>
      </c>
    </row>
    <row r="232" spans="2:14" s="13" customFormat="1">
      <c r="B232" s="12">
        <f t="shared" si="7"/>
        <v>224</v>
      </c>
      <c r="C232" s="17">
        <v>2768</v>
      </c>
      <c r="D232" s="18" t="str">
        <f>IFERROR(VLOOKUP(C232,SRA!B:C,2,0),"")</f>
        <v>IZABEL LUIZA SOARES DE SOUZA</v>
      </c>
      <c r="E232" s="12" t="str">
        <f>IFERROR(VLOOKUP(C232,SRA!B:T,8,0),"")</f>
        <v>CLT</v>
      </c>
      <c r="F232" s="12" t="s">
        <v>430</v>
      </c>
      <c r="G232" s="12" t="str">
        <f>IFERROR(VLOOKUP(C232,SRA!B:T,5,0),"")</f>
        <v>OP. DE PROD. IND.</v>
      </c>
      <c r="H232" s="48">
        <f>IFERROR(VLOOKUP(C232,SRA!B:T,18,0),"")</f>
        <v>1778.68</v>
      </c>
      <c r="I232" s="48">
        <f>IFERROR(VLOOKUP(C232,SRA!B:T,19,0),"")</f>
        <v>0</v>
      </c>
      <c r="J232" s="49">
        <f>IFERROR(VLOOKUP(C232,FEVEREIRO!B:F,3,0),"0,00")</f>
        <v>1843.68</v>
      </c>
      <c r="K232" s="48">
        <f t="shared" si="6"/>
        <v>483.04999999999995</v>
      </c>
      <c r="L232" s="49">
        <f>IFERROR(VLOOKUP(C232,FEVEREIRO!B:H,7,0),"0,00")</f>
        <v>1360.63</v>
      </c>
      <c r="M232" s="16" t="str">
        <f>IFERROR(VLOOKUP(C232,FÉRIAS!C:D,2,0),"")</f>
        <v/>
      </c>
      <c r="N232" s="13" t="str">
        <f>IFERROR(VLOOKUP(C232,AFASTADOS!B:C,2,0),"")</f>
        <v/>
      </c>
    </row>
    <row r="233" spans="2:14" s="13" customFormat="1">
      <c r="B233" s="12">
        <f t="shared" si="7"/>
        <v>225</v>
      </c>
      <c r="C233" s="17">
        <v>2770</v>
      </c>
      <c r="D233" s="18" t="str">
        <f>IFERROR(VLOOKUP(C233,SRA!B:C,2,0),"")</f>
        <v>JOSE PIMENTEL SILVA</v>
      </c>
      <c r="E233" s="12" t="str">
        <f>IFERROR(VLOOKUP(C233,SRA!B:T,8,0),"")</f>
        <v>CLT</v>
      </c>
      <c r="F233" s="12" t="s">
        <v>430</v>
      </c>
      <c r="G233" s="12" t="str">
        <f>IFERROR(VLOOKUP(C233,SRA!B:T,5,0),"")</f>
        <v>OP. DE PROD. IND.</v>
      </c>
      <c r="H233" s="48">
        <f>IFERROR(VLOOKUP(C233,SRA!B:T,18,0),"")</f>
        <v>1613.34</v>
      </c>
      <c r="I233" s="48">
        <f>IFERROR(VLOOKUP(C233,SRA!B:T,19,0),"")</f>
        <v>0</v>
      </c>
      <c r="J233" s="49">
        <f>IFERROR(VLOOKUP(C233,FEVEREIRO!B:F,3,0),"0,00")</f>
        <v>1613.34</v>
      </c>
      <c r="K233" s="48">
        <f t="shared" si="6"/>
        <v>617</v>
      </c>
      <c r="L233" s="49">
        <f>IFERROR(VLOOKUP(C233,FEVEREIRO!B:H,7,0),"0,00")</f>
        <v>996.33999999999992</v>
      </c>
      <c r="M233" s="16" t="str">
        <f>IFERROR(VLOOKUP(C233,FÉRIAS!C:D,2,0),"")</f>
        <v/>
      </c>
      <c r="N233" s="13" t="str">
        <f>IFERROR(VLOOKUP(C233,AFASTADOS!B:C,2,0),"")</f>
        <v/>
      </c>
    </row>
    <row r="234" spans="2:14" s="13" customFormat="1">
      <c r="B234" s="12">
        <f t="shared" si="7"/>
        <v>226</v>
      </c>
      <c r="C234" s="17">
        <v>2772</v>
      </c>
      <c r="D234" s="18" t="str">
        <f>IFERROR(VLOOKUP(C234,SRA!B:C,2,0),"")</f>
        <v>CARMEM ALUISIA LEITE DE ANDRAD</v>
      </c>
      <c r="E234" s="12" t="str">
        <f>IFERROR(VLOOKUP(C234,SRA!B:T,8,0),"")</f>
        <v>CLT</v>
      </c>
      <c r="F234" s="12" t="s">
        <v>430</v>
      </c>
      <c r="G234" s="12" t="str">
        <f>IFERROR(VLOOKUP(C234,SRA!B:T,5,0),"")</f>
        <v>TEC. EM ADM. E FIN.</v>
      </c>
      <c r="H234" s="48">
        <f>IFERROR(VLOOKUP(C234,SRA!B:T,18,0),"")</f>
        <v>2152.9499999999998</v>
      </c>
      <c r="I234" s="48">
        <f>IFERROR(VLOOKUP(C234,SRA!B:T,19,0),"")</f>
        <v>0</v>
      </c>
      <c r="J234" s="49">
        <f>IFERROR(VLOOKUP(C234,FEVEREIRO!B:F,3,0),"0,00")</f>
        <v>3142.38</v>
      </c>
      <c r="K234" s="48">
        <f t="shared" si="6"/>
        <v>412.13000000000011</v>
      </c>
      <c r="L234" s="49">
        <f>IFERROR(VLOOKUP(C234,FEVEREIRO!B:H,7,0),"0,00")</f>
        <v>2730.25</v>
      </c>
      <c r="M234" s="16" t="str">
        <f>IFERROR(VLOOKUP(C234,FÉRIAS!C:D,2,0),"")</f>
        <v/>
      </c>
      <c r="N234" s="13" t="str">
        <f>IFERROR(VLOOKUP(C234,AFASTADOS!B:C,2,0),"")</f>
        <v/>
      </c>
    </row>
    <row r="235" spans="2:14" s="13" customFormat="1">
      <c r="B235" s="12">
        <f t="shared" si="7"/>
        <v>227</v>
      </c>
      <c r="C235" s="17">
        <v>2773</v>
      </c>
      <c r="D235" s="18" t="str">
        <f>IFERROR(VLOOKUP(C235,SRA!B:C,2,0),"")</f>
        <v>WALDNER NERTAM F  DE ALENCAR</v>
      </c>
      <c r="E235" s="12" t="str">
        <f>IFERROR(VLOOKUP(C235,SRA!B:T,8,0),"")</f>
        <v>CLT</v>
      </c>
      <c r="F235" s="12" t="s">
        <v>430</v>
      </c>
      <c r="G235" s="12" t="str">
        <f>IFERROR(VLOOKUP(C235,SRA!B:T,5,0),"")</f>
        <v>TEC.EM QUALIDADE IND</v>
      </c>
      <c r="H235" s="48">
        <f>IFERROR(VLOOKUP(C235,SRA!B:T,18,0),"")</f>
        <v>2050.41</v>
      </c>
      <c r="I235" s="48">
        <f>IFERROR(VLOOKUP(C235,SRA!B:T,19,0),"")</f>
        <v>0</v>
      </c>
      <c r="J235" s="49">
        <f>IFERROR(VLOOKUP(C235,FEVEREIRO!B:F,3,0),"0,00")</f>
        <v>2050.41</v>
      </c>
      <c r="K235" s="48">
        <f t="shared" si="6"/>
        <v>346.73</v>
      </c>
      <c r="L235" s="49">
        <f>IFERROR(VLOOKUP(C235,FEVEREIRO!B:H,7,0),"0,00")</f>
        <v>1703.6799999999998</v>
      </c>
      <c r="M235" s="16" t="str">
        <f>IFERROR(VLOOKUP(C235,FÉRIAS!C:D,2,0),"")</f>
        <v/>
      </c>
      <c r="N235" s="13" t="str">
        <f>IFERROR(VLOOKUP(C235,AFASTADOS!B:C,2,0),"")</f>
        <v/>
      </c>
    </row>
    <row r="236" spans="2:14" s="13" customFormat="1">
      <c r="B236" s="12">
        <f t="shared" si="7"/>
        <v>228</v>
      </c>
      <c r="C236" s="17">
        <v>2775</v>
      </c>
      <c r="D236" s="18" t="str">
        <f>IFERROR(VLOOKUP(C236,SRA!B:C,2,0),"")</f>
        <v>MARCELA FREITAS DA C SALLES</v>
      </c>
      <c r="E236" s="12" t="str">
        <f>IFERROR(VLOOKUP(C236,SRA!B:T,8,0),"")</f>
        <v>CLT</v>
      </c>
      <c r="F236" s="12" t="s">
        <v>442</v>
      </c>
      <c r="G236" s="12" t="str">
        <f>IFERROR(VLOOKUP(C236,SRA!B:T,5,0),"")</f>
        <v>TEC. EM ADM. E FIN.</v>
      </c>
      <c r="H236" s="48">
        <f>IFERROR(VLOOKUP(C236,SRA!B:T,18,0),"")</f>
        <v>2260.61</v>
      </c>
      <c r="I236" s="48">
        <f>IFERROR(VLOOKUP(C236,SRA!B:T,19,0),"")</f>
        <v>0</v>
      </c>
      <c r="J236" s="49">
        <f>IFERROR(VLOOKUP(C236,FEVEREIRO!B:F,3,0),"0,00")</f>
        <v>2621.1</v>
      </c>
      <c r="K236" s="48">
        <f t="shared" si="6"/>
        <v>1719.4299999999998</v>
      </c>
      <c r="L236" s="49">
        <f>IFERROR(VLOOKUP(C236,FEVEREIRO!B:H,7,0),"0,00")</f>
        <v>901.67000000000007</v>
      </c>
      <c r="M236" s="16" t="str">
        <f>IFERROR(VLOOKUP(C236,FÉRIAS!C:D,2,0),"")</f>
        <v/>
      </c>
      <c r="N236" s="13" t="str">
        <f>IFERROR(VLOOKUP(C236,AFASTADOS!B:C,2,0),"")</f>
        <v/>
      </c>
    </row>
    <row r="237" spans="2:14" s="13" customFormat="1">
      <c r="B237" s="12">
        <f t="shared" si="7"/>
        <v>229</v>
      </c>
      <c r="C237" s="17">
        <v>2779</v>
      </c>
      <c r="D237" s="18" t="str">
        <f>IFERROR(VLOOKUP(C237,SRA!B:C,2,0),"")</f>
        <v>THAIS REGINA BORGES LOPES</v>
      </c>
      <c r="E237" s="12" t="str">
        <f>IFERROR(VLOOKUP(C237,SRA!B:T,8,0),"")</f>
        <v>CLT</v>
      </c>
      <c r="F237" s="12" t="s">
        <v>430</v>
      </c>
      <c r="G237" s="12" t="str">
        <f>IFERROR(VLOOKUP(C237,SRA!B:T,5,0),"")</f>
        <v>OP. DE PROD. IND.</v>
      </c>
      <c r="H237" s="48">
        <f>IFERROR(VLOOKUP(C237,SRA!B:T,18,0),"")</f>
        <v>1961.03</v>
      </c>
      <c r="I237" s="48">
        <f>IFERROR(VLOOKUP(C237,SRA!B:T,19,0),"")</f>
        <v>1413.47</v>
      </c>
      <c r="J237" s="49">
        <f>IFERROR(VLOOKUP(C237,FEVEREIRO!B:F,3,0),"0,00")</f>
        <v>6150.46</v>
      </c>
      <c r="K237" s="48">
        <f t="shared" si="6"/>
        <v>6150.46</v>
      </c>
      <c r="L237" s="49">
        <f>IFERROR(VLOOKUP(C237,FEVEREIRO!B:H,7,0),"0,00")</f>
        <v>0</v>
      </c>
      <c r="M237" s="16" t="str">
        <f>IFERROR(VLOOKUP(C237,FÉRIAS!C:D,2,0),"")</f>
        <v/>
      </c>
      <c r="N237" s="13" t="str">
        <f>IFERROR(VLOOKUP(C237,AFASTADOS!B:C,2,0),"")</f>
        <v/>
      </c>
    </row>
    <row r="238" spans="2:14" s="13" customFormat="1">
      <c r="B238" s="12">
        <f t="shared" si="7"/>
        <v>230</v>
      </c>
      <c r="C238" s="17">
        <v>2782</v>
      </c>
      <c r="D238" s="18" t="str">
        <f>IFERROR(VLOOKUP(C238,SRA!B:C,2,0),"")</f>
        <v>ELVIS ALVES DA COSTA</v>
      </c>
      <c r="E238" s="12" t="str">
        <f>IFERROR(VLOOKUP(C238,SRA!B:T,8,0),"")</f>
        <v>CLT</v>
      </c>
      <c r="F238" s="12" t="s">
        <v>430</v>
      </c>
      <c r="G238" s="12" t="str">
        <f>IFERROR(VLOOKUP(C238,SRA!B:T,5,0),"")</f>
        <v>OP. DE PROD. IND.(C)</v>
      </c>
      <c r="H238" s="48">
        <f>IFERROR(VLOOKUP(C238,SRA!B:T,18,0),"")</f>
        <v>1778.72</v>
      </c>
      <c r="I238" s="48">
        <f>IFERROR(VLOOKUP(C238,SRA!B:T,19,0),"")</f>
        <v>0</v>
      </c>
      <c r="J238" s="49">
        <f>IFERROR(VLOOKUP(C238,FEVEREIRO!B:F,3,0),"0,00")</f>
        <v>1778.72</v>
      </c>
      <c r="K238" s="48">
        <f t="shared" si="6"/>
        <v>234.46000000000004</v>
      </c>
      <c r="L238" s="49">
        <f>IFERROR(VLOOKUP(C238,FEVEREIRO!B:H,7,0),"0,00")</f>
        <v>1544.26</v>
      </c>
      <c r="M238" s="16" t="str">
        <f>IFERROR(VLOOKUP(C238,FÉRIAS!C:D,2,0),"")</f>
        <v/>
      </c>
      <c r="N238" s="13" t="str">
        <f>IFERROR(VLOOKUP(C238,AFASTADOS!B:C,2,0),"")</f>
        <v/>
      </c>
    </row>
    <row r="239" spans="2:14" s="13" customFormat="1">
      <c r="B239" s="12">
        <f t="shared" si="7"/>
        <v>231</v>
      </c>
      <c r="C239" s="17">
        <v>2784</v>
      </c>
      <c r="D239" s="18" t="str">
        <f>IFERROR(VLOOKUP(C239,SRA!B:C,2,0),"")</f>
        <v>FERNANDO ALVES DO NASCIMENTO</v>
      </c>
      <c r="E239" s="12" t="str">
        <f>IFERROR(VLOOKUP(C239,SRA!B:T,8,0),"")</f>
        <v>CLT</v>
      </c>
      <c r="F239" s="12" t="s">
        <v>430</v>
      </c>
      <c r="G239" s="12" t="str">
        <f>IFERROR(VLOOKUP(C239,SRA!B:T,5,0),"")</f>
        <v>OP. DE PROD. IND.</v>
      </c>
      <c r="H239" s="48">
        <f>IFERROR(VLOOKUP(C239,SRA!B:T,18,0),"")</f>
        <v>1693.96</v>
      </c>
      <c r="I239" s="48">
        <f>IFERROR(VLOOKUP(C239,SRA!B:T,19,0),"")</f>
        <v>0</v>
      </c>
      <c r="J239" s="49">
        <f>IFERROR(VLOOKUP(C239,FEVEREIRO!B:F,3,0),"0,00")</f>
        <v>3846.99</v>
      </c>
      <c r="K239" s="48">
        <f t="shared" si="6"/>
        <v>3846.99</v>
      </c>
      <c r="L239" s="49">
        <f>IFERROR(VLOOKUP(C239,FEVEREIRO!B:H,7,0),"0,00")</f>
        <v>0</v>
      </c>
      <c r="M239" s="16" t="str">
        <f>IFERROR(VLOOKUP(C239,FÉRIAS!C:D,2,0),"")</f>
        <v/>
      </c>
      <c r="N239" s="13" t="str">
        <f>IFERROR(VLOOKUP(C239,AFASTADOS!B:C,2,0),"")</f>
        <v/>
      </c>
    </row>
    <row r="240" spans="2:14" s="13" customFormat="1">
      <c r="B240" s="12">
        <f t="shared" si="7"/>
        <v>232</v>
      </c>
      <c r="C240" s="17">
        <v>2785</v>
      </c>
      <c r="D240" s="18" t="str">
        <f>IFERROR(VLOOKUP(C240,SRA!B:C,2,0),"")</f>
        <v>JEANNE D ARC PEDROSA PESSOA</v>
      </c>
      <c r="E240" s="12" t="str">
        <f>IFERROR(VLOOKUP(C240,SRA!B:T,8,0),"")</f>
        <v>CLT</v>
      </c>
      <c r="F240" s="12" t="s">
        <v>430</v>
      </c>
      <c r="G240" s="12" t="str">
        <f>IFERROR(VLOOKUP(C240,SRA!B:T,5,0),"")</f>
        <v>OP. DE PROD. IND.</v>
      </c>
      <c r="H240" s="48">
        <f>IFERROR(VLOOKUP(C240,SRA!B:T,18,0),"")</f>
        <v>1613.31</v>
      </c>
      <c r="I240" s="48">
        <f>IFERROR(VLOOKUP(C240,SRA!B:T,19,0),"")</f>
        <v>0</v>
      </c>
      <c r="J240" s="49">
        <f>IFERROR(VLOOKUP(C240,FEVEREIRO!B:F,3,0),"0,00")</f>
        <v>4833.45</v>
      </c>
      <c r="K240" s="48">
        <f t="shared" si="6"/>
        <v>4833.45</v>
      </c>
      <c r="L240" s="49">
        <f>IFERROR(VLOOKUP(C240,FEVEREIRO!B:H,7,0),"0,00")</f>
        <v>0</v>
      </c>
      <c r="M240" s="16" t="str">
        <f>IFERROR(VLOOKUP(C240,FÉRIAS!C:D,2,0),"")</f>
        <v/>
      </c>
      <c r="N240" s="13" t="str">
        <f>IFERROR(VLOOKUP(C240,AFASTADOS!B:C,2,0),"")</f>
        <v/>
      </c>
    </row>
    <row r="241" spans="2:14" s="13" customFormat="1">
      <c r="B241" s="12">
        <f t="shared" si="7"/>
        <v>233</v>
      </c>
      <c r="C241" s="17">
        <v>2788</v>
      </c>
      <c r="D241" s="18" t="str">
        <f>IFERROR(VLOOKUP(C241,SRA!B:C,2,0),"")</f>
        <v>ROSANIA EMIDIA PEREIRA</v>
      </c>
      <c r="E241" s="12" t="str">
        <f>IFERROR(VLOOKUP(C241,SRA!B:T,8,0),"")</f>
        <v>CLT</v>
      </c>
      <c r="F241" s="12" t="s">
        <v>430</v>
      </c>
      <c r="G241" s="12" t="str">
        <f>IFERROR(VLOOKUP(C241,SRA!B:T,5,0),"")</f>
        <v>OP. DE PROD. IND.</v>
      </c>
      <c r="H241" s="48">
        <f>IFERROR(VLOOKUP(C241,SRA!B:T,18,0),"")</f>
        <v>1778.68</v>
      </c>
      <c r="I241" s="48">
        <f>IFERROR(VLOOKUP(C241,SRA!B:T,19,0),"")</f>
        <v>0</v>
      </c>
      <c r="J241" s="49">
        <f>IFERROR(VLOOKUP(C241,FEVEREIRO!B:F,3,0),"0,00")</f>
        <v>1951.34</v>
      </c>
      <c r="K241" s="48">
        <f t="shared" si="6"/>
        <v>323.84999999999991</v>
      </c>
      <c r="L241" s="49">
        <f>IFERROR(VLOOKUP(C241,FEVEREIRO!B:H,7,0),"0,00")</f>
        <v>1627.49</v>
      </c>
      <c r="M241" s="16" t="str">
        <f>IFERROR(VLOOKUP(C241,FÉRIAS!C:D,2,0),"")</f>
        <v/>
      </c>
      <c r="N241" s="13" t="str">
        <f>IFERROR(VLOOKUP(C241,AFASTADOS!B:C,2,0),"")</f>
        <v/>
      </c>
    </row>
    <row r="242" spans="2:14" s="13" customFormat="1">
      <c r="B242" s="12">
        <f t="shared" si="7"/>
        <v>234</v>
      </c>
      <c r="C242" s="17">
        <v>2790</v>
      </c>
      <c r="D242" s="18" t="str">
        <f>IFERROR(VLOOKUP(C242,SRA!B:C,2,0),"")</f>
        <v>ROSANA DE FATIMA UCHOA  AREDE</v>
      </c>
      <c r="E242" s="12" t="str">
        <f>IFERROR(VLOOKUP(C242,SRA!B:T,8,0),"")</f>
        <v>CLT</v>
      </c>
      <c r="F242" s="12" t="s">
        <v>442</v>
      </c>
      <c r="G242" s="12" t="str">
        <f>IFERROR(VLOOKUP(C242,SRA!B:T,5,0),"")</f>
        <v>TEC. EM ADM. E FIN.</v>
      </c>
      <c r="H242" s="48">
        <f>IFERROR(VLOOKUP(C242,SRA!B:T,18,0),"")</f>
        <v>2152.9499999999998</v>
      </c>
      <c r="I242" s="48">
        <f>IFERROR(VLOOKUP(C242,SRA!B:T,19,0),"")</f>
        <v>0</v>
      </c>
      <c r="J242" s="49">
        <f>IFERROR(VLOOKUP(C242,FEVEREIRO!B:F,3,0),"0,00")</f>
        <v>2967.59</v>
      </c>
      <c r="K242" s="48">
        <f t="shared" si="6"/>
        <v>2967.59</v>
      </c>
      <c r="L242" s="49">
        <f>IFERROR(VLOOKUP(C242,FEVEREIRO!B:H,7,0),"0,00")</f>
        <v>0</v>
      </c>
      <c r="M242" s="16" t="str">
        <f>IFERROR(VLOOKUP(C242,FÉRIAS!C:D,2,0),"")</f>
        <v>ROSANA DE FATIMA UCHOA  AREDE</v>
      </c>
      <c r="N242" s="13" t="str">
        <f>IFERROR(VLOOKUP(C242,AFASTADOS!B:C,2,0),"")</f>
        <v/>
      </c>
    </row>
    <row r="243" spans="2:14" s="13" customFormat="1">
      <c r="B243" s="12">
        <f t="shared" si="7"/>
        <v>235</v>
      </c>
      <c r="C243" s="17">
        <v>2791</v>
      </c>
      <c r="D243" s="18" t="str">
        <f>IFERROR(VLOOKUP(C243,SRA!B:C,2,0),"")</f>
        <v>JOSIMAR SILVA</v>
      </c>
      <c r="E243" s="12" t="str">
        <f>IFERROR(VLOOKUP(C243,SRA!B:T,8,0),"")</f>
        <v>CLT</v>
      </c>
      <c r="F243" s="12" t="s">
        <v>430</v>
      </c>
      <c r="G243" s="12" t="str">
        <f>IFERROR(VLOOKUP(C243,SRA!B:T,5,0),"")</f>
        <v>FARMACEUTICO IND</v>
      </c>
      <c r="H243" s="48">
        <f>IFERROR(VLOOKUP(C243,SRA!B:T,18,0),"")</f>
        <v>6210.16</v>
      </c>
      <c r="I243" s="48">
        <f>IFERROR(VLOOKUP(C243,SRA!B:T,19,0),"")</f>
        <v>0</v>
      </c>
      <c r="J243" s="49">
        <f>IFERROR(VLOOKUP(C243,FEVEREIRO!B:F,3,0),"0,00")</f>
        <v>7227.86</v>
      </c>
      <c r="K243" s="48">
        <f t="shared" si="6"/>
        <v>2667.24</v>
      </c>
      <c r="L243" s="49">
        <f>IFERROR(VLOOKUP(C243,FEVEREIRO!B:H,7,0),"0,00")</f>
        <v>4560.62</v>
      </c>
      <c r="M243" s="16" t="str">
        <f>IFERROR(VLOOKUP(C243,FÉRIAS!C:D,2,0),"")</f>
        <v/>
      </c>
      <c r="N243" s="13" t="str">
        <f>IFERROR(VLOOKUP(C243,AFASTADOS!B:C,2,0),"")</f>
        <v/>
      </c>
    </row>
    <row r="244" spans="2:14" s="13" customFormat="1">
      <c r="B244" s="12">
        <f t="shared" si="7"/>
        <v>236</v>
      </c>
      <c r="C244" s="17">
        <v>2797</v>
      </c>
      <c r="D244" s="18" t="str">
        <f>IFERROR(VLOOKUP(C244,SRA!B:C,2,0),"")</f>
        <v>JULIANA SILVA CEDRIM</v>
      </c>
      <c r="E244" s="12" t="str">
        <f>IFERROR(VLOOKUP(C244,SRA!B:T,8,0),"")</f>
        <v>CLT</v>
      </c>
      <c r="F244" s="12" t="s">
        <v>442</v>
      </c>
      <c r="G244" s="12" t="str">
        <f>IFERROR(VLOOKUP(C244,SRA!B:T,5,0),"")</f>
        <v>TEC. EM ADM. E FIN.</v>
      </c>
      <c r="H244" s="48">
        <f>IFERROR(VLOOKUP(C244,SRA!B:T,18,0),"")</f>
        <v>2152.9499999999998</v>
      </c>
      <c r="I244" s="48">
        <f>IFERROR(VLOOKUP(C244,SRA!B:T,19,0),"")</f>
        <v>2544.25</v>
      </c>
      <c r="J244" s="49">
        <f>IFERROR(VLOOKUP(C244,FEVEREIRO!B:F,3,0),"0,00")</f>
        <v>5082.7</v>
      </c>
      <c r="K244" s="48">
        <f t="shared" si="6"/>
        <v>2696.96</v>
      </c>
      <c r="L244" s="49">
        <f>IFERROR(VLOOKUP(C244,FEVEREIRO!B:H,7,0),"0,00")</f>
        <v>2385.7399999999998</v>
      </c>
      <c r="M244" s="16" t="str">
        <f>IFERROR(VLOOKUP(C244,FÉRIAS!C:D,2,0),"")</f>
        <v/>
      </c>
      <c r="N244" s="13" t="str">
        <f>IFERROR(VLOOKUP(C244,AFASTADOS!B:C,2,0),"")</f>
        <v/>
      </c>
    </row>
    <row r="245" spans="2:14" s="13" customFormat="1">
      <c r="B245" s="12">
        <f t="shared" si="7"/>
        <v>237</v>
      </c>
      <c r="C245" s="17">
        <v>2798</v>
      </c>
      <c r="D245" s="18" t="str">
        <f>IFERROR(VLOOKUP(C245,SRA!B:C,2,0),"")</f>
        <v>MARCO ANDRE ANTUNES CORREIA</v>
      </c>
      <c r="E245" s="12" t="str">
        <f>IFERROR(VLOOKUP(C245,SRA!B:T,8,0),"")</f>
        <v>CLT</v>
      </c>
      <c r="F245" s="12" t="s">
        <v>430</v>
      </c>
      <c r="G245" s="12" t="str">
        <f>IFERROR(VLOOKUP(C245,SRA!B:T,5,0),"")</f>
        <v>TEC. EM ADM. E FIN.</v>
      </c>
      <c r="H245" s="48">
        <f>IFERROR(VLOOKUP(C245,SRA!B:T,18,0),"")</f>
        <v>2152.9499999999998</v>
      </c>
      <c r="I245" s="48">
        <f>IFERROR(VLOOKUP(C245,SRA!B:T,19,0),"")</f>
        <v>2544.25</v>
      </c>
      <c r="J245" s="49">
        <f>IFERROR(VLOOKUP(C245,FEVEREIRO!B:F,3,0),"0,00")</f>
        <v>4928.5</v>
      </c>
      <c r="K245" s="48">
        <f t="shared" si="6"/>
        <v>1601.8400000000001</v>
      </c>
      <c r="L245" s="49">
        <f>IFERROR(VLOOKUP(C245,FEVEREIRO!B:H,7,0),"0,00")</f>
        <v>3326.66</v>
      </c>
      <c r="M245" s="16" t="str">
        <f>IFERROR(VLOOKUP(C245,FÉRIAS!C:D,2,0),"")</f>
        <v/>
      </c>
      <c r="N245" s="13" t="str">
        <f>IFERROR(VLOOKUP(C245,AFASTADOS!B:C,2,0),"")</f>
        <v/>
      </c>
    </row>
    <row r="246" spans="2:14" s="13" customFormat="1">
      <c r="B246" s="12">
        <f t="shared" si="7"/>
        <v>238</v>
      </c>
      <c r="C246" s="17">
        <v>2799</v>
      </c>
      <c r="D246" s="18" t="str">
        <f>IFERROR(VLOOKUP(C246,SRA!B:C,2,0),"")</f>
        <v>ALYSSON FABIO O FLORENCIO</v>
      </c>
      <c r="E246" s="12" t="str">
        <f>IFERROR(VLOOKUP(C246,SRA!B:T,8,0),"")</f>
        <v>CLT</v>
      </c>
      <c r="F246" s="12" t="s">
        <v>442</v>
      </c>
      <c r="G246" s="12" t="str">
        <f>IFERROR(VLOOKUP(C246,SRA!B:T,5,0),"")</f>
        <v>TEC. EM ADM. E FIN.</v>
      </c>
      <c r="H246" s="48">
        <f>IFERROR(VLOOKUP(C246,SRA!B:T,18,0),"")</f>
        <v>2373.69</v>
      </c>
      <c r="I246" s="48">
        <f>IFERROR(VLOOKUP(C246,SRA!B:T,19,0),"")</f>
        <v>233.32</v>
      </c>
      <c r="J246" s="49">
        <f>IFERROR(VLOOKUP(C246,FEVEREIRO!B:F,3,0),"0,00")</f>
        <v>2967.5</v>
      </c>
      <c r="K246" s="48">
        <f t="shared" si="6"/>
        <v>700.65999999999985</v>
      </c>
      <c r="L246" s="49">
        <f>IFERROR(VLOOKUP(C246,FEVEREIRO!B:H,7,0),"0,00")</f>
        <v>2266.84</v>
      </c>
      <c r="M246" s="16" t="str">
        <f>IFERROR(VLOOKUP(C246,FÉRIAS!C:D,2,0),"")</f>
        <v/>
      </c>
      <c r="N246" s="13" t="str">
        <f>IFERROR(VLOOKUP(C246,AFASTADOS!B:C,2,0),"")</f>
        <v/>
      </c>
    </row>
    <row r="247" spans="2:14" s="13" customFormat="1">
      <c r="B247" s="12">
        <f t="shared" si="7"/>
        <v>239</v>
      </c>
      <c r="C247" s="17">
        <v>2801</v>
      </c>
      <c r="D247" s="18" t="str">
        <f>IFERROR(VLOOKUP(C247,SRA!B:C,2,0),"")</f>
        <v>VALERIA JALES DA SILVA</v>
      </c>
      <c r="E247" s="12" t="str">
        <f>IFERROR(VLOOKUP(C247,SRA!B:T,8,0),"")</f>
        <v>CLT</v>
      </c>
      <c r="F247" s="12" t="s">
        <v>430</v>
      </c>
      <c r="G247" s="12" t="str">
        <f>IFERROR(VLOOKUP(C247,SRA!B:T,5,0),"")</f>
        <v>TEC. CONTABIL</v>
      </c>
      <c r="H247" s="48">
        <f>IFERROR(VLOOKUP(C247,SRA!B:T,18,0),"")</f>
        <v>5998.71</v>
      </c>
      <c r="I247" s="48">
        <f>IFERROR(VLOOKUP(C247,SRA!B:T,19,0),"")</f>
        <v>0</v>
      </c>
      <c r="J247" s="49">
        <f>IFERROR(VLOOKUP(C247,FEVEREIRO!B:F,3,0),"0,00")</f>
        <v>6012.42</v>
      </c>
      <c r="K247" s="48">
        <f t="shared" si="6"/>
        <v>3186.63</v>
      </c>
      <c r="L247" s="49">
        <f>IFERROR(VLOOKUP(C247,FEVEREIRO!B:H,7,0),"0,00")</f>
        <v>2825.79</v>
      </c>
      <c r="M247" s="16" t="str">
        <f>IFERROR(VLOOKUP(C247,FÉRIAS!C:D,2,0),"")</f>
        <v/>
      </c>
      <c r="N247" s="13" t="str">
        <f>IFERROR(VLOOKUP(C247,AFASTADOS!B:C,2,0),"")</f>
        <v/>
      </c>
    </row>
    <row r="248" spans="2:14" s="13" customFormat="1">
      <c r="B248" s="12">
        <f t="shared" si="7"/>
        <v>240</v>
      </c>
      <c r="C248" s="17">
        <v>2806</v>
      </c>
      <c r="D248" s="18" t="str">
        <f>IFERROR(VLOOKUP(C248,SRA!B:C,2,0),"")</f>
        <v>ANA APARECIDA DE ANDRADE LIMA</v>
      </c>
      <c r="E248" s="12" t="str">
        <f>IFERROR(VLOOKUP(C248,SRA!B:T,8,0),"")</f>
        <v>CLT</v>
      </c>
      <c r="F248" s="12" t="s">
        <v>442</v>
      </c>
      <c r="G248" s="12" t="str">
        <f>IFERROR(VLOOKUP(C248,SRA!B:T,5,0),"")</f>
        <v>TEC. CONTABIL</v>
      </c>
      <c r="H248" s="48">
        <f>IFERROR(VLOOKUP(C248,SRA!B:T,18,0),"")</f>
        <v>2492.3200000000002</v>
      </c>
      <c r="I248" s="48">
        <f>IFERROR(VLOOKUP(C248,SRA!B:T,19,0),"")</f>
        <v>2544.25</v>
      </c>
      <c r="J248" s="49">
        <f>IFERROR(VLOOKUP(C248,FEVEREIRO!B:F,3,0),"0,00")</f>
        <v>5267.87</v>
      </c>
      <c r="K248" s="48">
        <f t="shared" si="6"/>
        <v>2945.0099999999998</v>
      </c>
      <c r="L248" s="49">
        <f>IFERROR(VLOOKUP(C248,FEVEREIRO!B:H,7,0),"0,00")</f>
        <v>2322.86</v>
      </c>
      <c r="M248" s="16" t="str">
        <f>IFERROR(VLOOKUP(C248,FÉRIAS!C:D,2,0),"")</f>
        <v/>
      </c>
      <c r="N248" s="13" t="str">
        <f>IFERROR(VLOOKUP(C248,AFASTADOS!B:C,2,0),"")</f>
        <v/>
      </c>
    </row>
    <row r="249" spans="2:14" s="13" customFormat="1">
      <c r="B249" s="12">
        <f t="shared" si="7"/>
        <v>241</v>
      </c>
      <c r="C249" s="17">
        <v>2808</v>
      </c>
      <c r="D249" s="18" t="str">
        <f>IFERROR(VLOOKUP(C249,SRA!B:C,2,0),"")</f>
        <v>GABRIELA FERNANDA M  G  CEAN</v>
      </c>
      <c r="E249" s="12" t="str">
        <f>IFERROR(VLOOKUP(C249,SRA!B:T,8,0),"")</f>
        <v>CLT</v>
      </c>
      <c r="F249" s="12" t="s">
        <v>442</v>
      </c>
      <c r="G249" s="12" t="str">
        <f>IFERROR(VLOOKUP(C249,SRA!B:T,5,0),"")</f>
        <v>TEC. EM ADM. E FIN.</v>
      </c>
      <c r="H249" s="48">
        <f>IFERROR(VLOOKUP(C249,SRA!B:T,18,0),"")</f>
        <v>2492.37</v>
      </c>
      <c r="I249" s="48">
        <f>IFERROR(VLOOKUP(C249,SRA!B:T,19,0),"")</f>
        <v>904.62</v>
      </c>
      <c r="J249" s="49">
        <f>IFERROR(VLOOKUP(C249,FEVEREIRO!B:F,3,0),"0,00")</f>
        <v>4420.09</v>
      </c>
      <c r="K249" s="48">
        <f t="shared" si="6"/>
        <v>2766.62</v>
      </c>
      <c r="L249" s="49">
        <f>IFERROR(VLOOKUP(C249,FEVEREIRO!B:H,7,0),"0,00")</f>
        <v>1653.47</v>
      </c>
      <c r="M249" s="16" t="str">
        <f>IFERROR(VLOOKUP(C249,FÉRIAS!C:D,2,0),"")</f>
        <v/>
      </c>
      <c r="N249" s="13" t="str">
        <f>IFERROR(VLOOKUP(C249,AFASTADOS!B:C,2,0),"")</f>
        <v/>
      </c>
    </row>
    <row r="250" spans="2:14" s="13" customFormat="1">
      <c r="B250" s="12">
        <f t="shared" si="7"/>
        <v>242</v>
      </c>
      <c r="C250" s="17">
        <v>2816</v>
      </c>
      <c r="D250" s="18" t="str">
        <f>IFERROR(VLOOKUP(C250,SRA!B:C,2,0),"")</f>
        <v>MIRIAM DA SILVA FONSECA</v>
      </c>
      <c r="E250" s="12" t="str">
        <f>IFERROR(VLOOKUP(C250,SRA!B:T,8,0),"")</f>
        <v>CLT</v>
      </c>
      <c r="F250" s="12" t="s">
        <v>430</v>
      </c>
      <c r="G250" s="12" t="str">
        <f>IFERROR(VLOOKUP(C250,SRA!B:T,5,0),"")</f>
        <v>TEC.EM QUALIDADE IND</v>
      </c>
      <c r="H250" s="48">
        <f>IFERROR(VLOOKUP(C250,SRA!B:T,18,0),"")</f>
        <v>2050.41</v>
      </c>
      <c r="I250" s="48">
        <f>IFERROR(VLOOKUP(C250,SRA!B:T,19,0),"")</f>
        <v>0</v>
      </c>
      <c r="J250" s="49">
        <f>IFERROR(VLOOKUP(C250,FEVEREIRO!B:F,3,0),"0,00")</f>
        <v>2743.98</v>
      </c>
      <c r="K250" s="48">
        <f t="shared" si="6"/>
        <v>1200.5500000000002</v>
      </c>
      <c r="L250" s="49">
        <f>IFERROR(VLOOKUP(C250,FEVEREIRO!B:H,7,0),"0,00")</f>
        <v>1543.4299999999998</v>
      </c>
      <c r="M250" s="16" t="str">
        <f>IFERROR(VLOOKUP(C250,FÉRIAS!C:D,2,0),"")</f>
        <v/>
      </c>
      <c r="N250" s="13" t="str">
        <f>IFERROR(VLOOKUP(C250,AFASTADOS!B:C,2,0),"")</f>
        <v/>
      </c>
    </row>
    <row r="251" spans="2:14" s="13" customFormat="1">
      <c r="B251" s="12">
        <f t="shared" si="7"/>
        <v>243</v>
      </c>
      <c r="C251" s="17">
        <v>2819</v>
      </c>
      <c r="D251" s="18" t="str">
        <f>IFERROR(VLOOKUP(C251,SRA!B:C,2,0),"")</f>
        <v>RAFAEL LEITAO DE A  G DA SILVA</v>
      </c>
      <c r="E251" s="12" t="str">
        <f>IFERROR(VLOOKUP(C251,SRA!B:T,8,0),"")</f>
        <v>CLT</v>
      </c>
      <c r="F251" s="12" t="s">
        <v>430</v>
      </c>
      <c r="G251" s="12" t="str">
        <f>IFERROR(VLOOKUP(C251,SRA!B:T,5,0),"")</f>
        <v>TEC. EM ADM. E FIN.</v>
      </c>
      <c r="H251" s="48">
        <f>IFERROR(VLOOKUP(C251,SRA!B:T,18,0),"")</f>
        <v>2373.69</v>
      </c>
      <c r="I251" s="48">
        <f>IFERROR(VLOOKUP(C251,SRA!B:T,19,0),"")</f>
        <v>0</v>
      </c>
      <c r="J251" s="49">
        <f>IFERROR(VLOOKUP(C251,FEVEREIRO!B:F,3,0),"0,00")</f>
        <v>2352.67</v>
      </c>
      <c r="K251" s="48">
        <f t="shared" si="6"/>
        <v>1441.25</v>
      </c>
      <c r="L251" s="49">
        <f>IFERROR(VLOOKUP(C251,FEVEREIRO!B:H,7,0),"0,00")</f>
        <v>911.42</v>
      </c>
      <c r="M251" s="16" t="str">
        <f>IFERROR(VLOOKUP(C251,FÉRIAS!C:D,2,0),"")</f>
        <v/>
      </c>
      <c r="N251" s="13" t="str">
        <f>IFERROR(VLOOKUP(C251,AFASTADOS!B:C,2,0),"")</f>
        <v/>
      </c>
    </row>
    <row r="252" spans="2:14" s="13" customFormat="1">
      <c r="B252" s="12">
        <f t="shared" si="7"/>
        <v>244</v>
      </c>
      <c r="C252" s="17">
        <v>2820</v>
      </c>
      <c r="D252" s="18" t="str">
        <f>IFERROR(VLOOKUP(C252,SRA!B:C,2,0),"")</f>
        <v>ROSIANE SANTOS BRITO</v>
      </c>
      <c r="E252" s="12" t="str">
        <f>IFERROR(VLOOKUP(C252,SRA!B:T,8,0),"")</f>
        <v>CLT</v>
      </c>
      <c r="F252" s="12" t="s">
        <v>430</v>
      </c>
      <c r="G252" s="12" t="str">
        <f>IFERROR(VLOOKUP(C252,SRA!B:T,5,0),"")</f>
        <v>TEC. EM ADM. E FIN.</v>
      </c>
      <c r="H252" s="48">
        <f>IFERROR(VLOOKUP(C252,SRA!B:T,18,0),"")</f>
        <v>2152.9499999999998</v>
      </c>
      <c r="I252" s="48">
        <f>IFERROR(VLOOKUP(C252,SRA!B:T,19,0),"")</f>
        <v>3900</v>
      </c>
      <c r="J252" s="49">
        <f>IFERROR(VLOOKUP(C252,FEVEREIRO!B:F,3,0),"0,00")</f>
        <v>6052.95</v>
      </c>
      <c r="K252" s="48">
        <f t="shared" si="6"/>
        <v>1940.4499999999998</v>
      </c>
      <c r="L252" s="49">
        <f>IFERROR(VLOOKUP(C252,FEVEREIRO!B:H,7,0),"0,00")</f>
        <v>4112.5</v>
      </c>
      <c r="M252" s="16" t="str">
        <f>IFERROR(VLOOKUP(C252,FÉRIAS!C:D,2,0),"")</f>
        <v/>
      </c>
      <c r="N252" s="13" t="str">
        <f>IFERROR(VLOOKUP(C252,AFASTADOS!B:C,2,0),"")</f>
        <v/>
      </c>
    </row>
    <row r="253" spans="2:14" s="13" customFormat="1">
      <c r="B253" s="12">
        <f t="shared" si="7"/>
        <v>245</v>
      </c>
      <c r="C253" s="17">
        <v>2823</v>
      </c>
      <c r="D253" s="18" t="str">
        <f>IFERROR(VLOOKUP(C253,SRA!B:C,2,0),"")</f>
        <v>ADRIANA MARIA DA SILVA</v>
      </c>
      <c r="E253" s="12" t="str">
        <f>IFERROR(VLOOKUP(C253,SRA!B:T,8,0),"")</f>
        <v>CLT</v>
      </c>
      <c r="F253" s="12" t="s">
        <v>430</v>
      </c>
      <c r="G253" s="12" t="str">
        <f>IFERROR(VLOOKUP(C253,SRA!B:T,5,0),"")</f>
        <v>TEC. EM ADM. E FIN.</v>
      </c>
      <c r="H253" s="48">
        <f>IFERROR(VLOOKUP(C253,SRA!B:T,18,0),"")</f>
        <v>2373.69</v>
      </c>
      <c r="I253" s="48">
        <f>IFERROR(VLOOKUP(C253,SRA!B:T,19,0),"")</f>
        <v>0</v>
      </c>
      <c r="J253" s="49">
        <f>IFERROR(VLOOKUP(C253,FEVEREIRO!B:F,3,0),"0,00")</f>
        <v>4658.51</v>
      </c>
      <c r="K253" s="48">
        <f t="shared" si="6"/>
        <v>1694.0600000000004</v>
      </c>
      <c r="L253" s="49">
        <f>IFERROR(VLOOKUP(C253,FEVEREIRO!B:H,7,0),"0,00")</f>
        <v>2964.45</v>
      </c>
      <c r="M253" s="16" t="str">
        <f>IFERROR(VLOOKUP(C253,FÉRIAS!C:D,2,0),"")</f>
        <v>ADRIANA MARIA DA SILVA</v>
      </c>
      <c r="N253" s="13" t="str">
        <f>IFERROR(VLOOKUP(C253,AFASTADOS!B:C,2,0),"")</f>
        <v/>
      </c>
    </row>
    <row r="254" spans="2:14" s="13" customFormat="1">
      <c r="B254" s="12">
        <f t="shared" si="7"/>
        <v>246</v>
      </c>
      <c r="C254" s="12">
        <v>2824</v>
      </c>
      <c r="D254" s="18" t="str">
        <f>IFERROR(VLOOKUP(C254,SRA!B:C,2,0),"")</f>
        <v>ANA PAULA BARBOSA CAVALCANTI</v>
      </c>
      <c r="E254" s="12" t="str">
        <f>IFERROR(VLOOKUP(C254,SRA!B:T,8,0),"")</f>
        <v>CLT</v>
      </c>
      <c r="F254" s="12" t="s">
        <v>452</v>
      </c>
      <c r="G254" s="12" t="str">
        <f>IFERROR(VLOOKUP(C254,SRA!B:T,5,0),"")</f>
        <v>ANA ASS FARMACEUTICA</v>
      </c>
      <c r="H254" s="48">
        <f>IFERROR(VLOOKUP(C254,SRA!B:T,18,0),"")</f>
        <v>5270.88</v>
      </c>
      <c r="I254" s="48">
        <f>IFERROR(VLOOKUP(C254,SRA!B:T,19,0),"")</f>
        <v>0</v>
      </c>
      <c r="J254" s="49">
        <f>IFERROR(VLOOKUP(C254,FEVEREIRO!B:F,3,0),"0,00")</f>
        <v>2021.59</v>
      </c>
      <c r="K254" s="48">
        <f t="shared" si="6"/>
        <v>2021.59</v>
      </c>
      <c r="L254" s="49">
        <f>IFERROR(VLOOKUP(C254,FEVEREIRO!B:H,7,0),"0,00")</f>
        <v>0</v>
      </c>
      <c r="M254" s="16" t="str">
        <f>IFERROR(VLOOKUP(C254,FÉRIAS!C:D,2,0),"")</f>
        <v/>
      </c>
      <c r="N254" s="13" t="str">
        <f>IFERROR(VLOOKUP(C254,AFASTADOS!B:C,2,0),"")</f>
        <v>ANA PAULA BARBOSA CAVALCANTI</v>
      </c>
    </row>
    <row r="255" spans="2:14" s="13" customFormat="1">
      <c r="B255" s="12">
        <f t="shared" si="7"/>
        <v>247</v>
      </c>
      <c r="C255" s="17">
        <v>2827</v>
      </c>
      <c r="D255" s="18" t="str">
        <f>IFERROR(VLOOKUP(C255,SRA!B:C,2,0),"")</f>
        <v>FABIO BARBOSA S  DE LIMA</v>
      </c>
      <c r="E255" s="12" t="str">
        <f>IFERROR(VLOOKUP(C255,SRA!B:T,8,0),"")</f>
        <v>CLT</v>
      </c>
      <c r="F255" s="12" t="s">
        <v>430</v>
      </c>
      <c r="G255" s="12" t="str">
        <f>IFERROR(VLOOKUP(C255,SRA!B:T,5,0),"")</f>
        <v>TEC. EM ADM. E FIN.</v>
      </c>
      <c r="H255" s="48">
        <f>IFERROR(VLOOKUP(C255,SRA!B:T,18,0),"")</f>
        <v>2152.9499999999998</v>
      </c>
      <c r="I255" s="48">
        <f>IFERROR(VLOOKUP(C255,SRA!B:T,19,0),"")</f>
        <v>233.32</v>
      </c>
      <c r="J255" s="49">
        <f>IFERROR(VLOOKUP(C255,FEVEREIRO!B:F,3,0),"0,00")</f>
        <v>2386.27</v>
      </c>
      <c r="K255" s="48">
        <f t="shared" si="6"/>
        <v>1053.79</v>
      </c>
      <c r="L255" s="49">
        <f>IFERROR(VLOOKUP(C255,FEVEREIRO!B:H,7,0),"0,00")</f>
        <v>1332.48</v>
      </c>
      <c r="M255" s="16" t="str">
        <f>IFERROR(VLOOKUP(C255,FÉRIAS!C:D,2,0),"")</f>
        <v/>
      </c>
      <c r="N255" s="13" t="str">
        <f>IFERROR(VLOOKUP(C255,AFASTADOS!B:C,2,0),"")</f>
        <v/>
      </c>
    </row>
    <row r="256" spans="2:14" s="13" customFormat="1">
      <c r="B256" s="12">
        <f t="shared" si="7"/>
        <v>248</v>
      </c>
      <c r="C256" s="17">
        <v>2831</v>
      </c>
      <c r="D256" s="18" t="str">
        <f>IFERROR(VLOOKUP(C256,SRA!B:C,2,0),"")</f>
        <v>AMANDA BEZERRA MASCARENHAS</v>
      </c>
      <c r="E256" s="12" t="str">
        <f>IFERROR(VLOOKUP(C256,SRA!B:T,8,0),"")</f>
        <v>CLT</v>
      </c>
      <c r="F256" s="12" t="s">
        <v>442</v>
      </c>
      <c r="G256" s="12" t="str">
        <f>IFERROR(VLOOKUP(C256,SRA!B:T,5,0),"")</f>
        <v>TEC. EM ADM. E FIN.</v>
      </c>
      <c r="H256" s="48">
        <f>IFERROR(VLOOKUP(C256,SRA!B:T,18,0),"")</f>
        <v>2152.9499999999998</v>
      </c>
      <c r="I256" s="48">
        <f>IFERROR(VLOOKUP(C256,SRA!B:T,19,0),"")</f>
        <v>3900</v>
      </c>
      <c r="J256" s="49">
        <f>IFERROR(VLOOKUP(C256,FEVEREIRO!B:F,3,0),"0,00")</f>
        <v>6052.95</v>
      </c>
      <c r="K256" s="48">
        <f t="shared" si="6"/>
        <v>1979.33</v>
      </c>
      <c r="L256" s="49">
        <f>IFERROR(VLOOKUP(C256,FEVEREIRO!B:H,7,0),"0,00")</f>
        <v>4073.62</v>
      </c>
      <c r="M256" s="16" t="str">
        <f>IFERROR(VLOOKUP(C256,FÉRIAS!C:D,2,0),"")</f>
        <v/>
      </c>
      <c r="N256" s="13" t="str">
        <f>IFERROR(VLOOKUP(C256,AFASTADOS!B:C,2,0),"")</f>
        <v/>
      </c>
    </row>
    <row r="257" spans="2:14" s="13" customFormat="1">
      <c r="B257" s="12">
        <f t="shared" si="7"/>
        <v>249</v>
      </c>
      <c r="C257" s="17">
        <v>2833</v>
      </c>
      <c r="D257" s="18" t="str">
        <f>IFERROR(VLOOKUP(C257,SRA!B:C,2,0),"")</f>
        <v>JAMESSON AMANCIO DA ROCHA</v>
      </c>
      <c r="E257" s="12" t="str">
        <f>IFERROR(VLOOKUP(C257,SRA!B:T,8,0),"")</f>
        <v>CLT</v>
      </c>
      <c r="F257" s="12" t="s">
        <v>442</v>
      </c>
      <c r="G257" s="12" t="str">
        <f>IFERROR(VLOOKUP(C257,SRA!B:T,5,0),"")</f>
        <v>TEC. EM ADM. E FIN.</v>
      </c>
      <c r="H257" s="48">
        <f>IFERROR(VLOOKUP(C257,SRA!B:T,18,0),"")</f>
        <v>2492.37</v>
      </c>
      <c r="I257" s="48">
        <f>IFERROR(VLOOKUP(C257,SRA!B:T,19,0),"")</f>
        <v>2987.3199999999997</v>
      </c>
      <c r="J257" s="49">
        <f>IFERROR(VLOOKUP(C257,FEVEREIRO!B:F,3,0),"0,00")</f>
        <v>6328.63</v>
      </c>
      <c r="K257" s="48">
        <f t="shared" si="6"/>
        <v>3468.1400000000003</v>
      </c>
      <c r="L257" s="49">
        <f>IFERROR(VLOOKUP(C257,FEVEREIRO!B:H,7,0),"0,00")</f>
        <v>2860.49</v>
      </c>
      <c r="M257" s="16" t="str">
        <f>IFERROR(VLOOKUP(C257,FÉRIAS!C:D,2,0),"")</f>
        <v/>
      </c>
      <c r="N257" s="13" t="str">
        <f>IFERROR(VLOOKUP(C257,AFASTADOS!B:C,2,0),"")</f>
        <v/>
      </c>
    </row>
    <row r="258" spans="2:14" s="13" customFormat="1">
      <c r="B258" s="12">
        <f t="shared" si="7"/>
        <v>250</v>
      </c>
      <c r="C258" s="17">
        <v>2834</v>
      </c>
      <c r="D258" s="18" t="str">
        <f>IFERROR(VLOOKUP(C258,SRA!B:C,2,0),"")</f>
        <v>LUIZ F  DE LIMA CAVALCANTI</v>
      </c>
      <c r="E258" s="12" t="str">
        <f>IFERROR(VLOOKUP(C258,SRA!B:T,8,0),"")</f>
        <v>CLT</v>
      </c>
      <c r="F258" s="12" t="s">
        <v>430</v>
      </c>
      <c r="G258" s="12" t="str">
        <f>IFERROR(VLOOKUP(C258,SRA!B:T,5,0),"")</f>
        <v>TEC. EM ADM. E FIN.</v>
      </c>
      <c r="H258" s="48">
        <f>IFERROR(VLOOKUP(C258,SRA!B:T,18,0),"")</f>
        <v>2152.9499999999998</v>
      </c>
      <c r="I258" s="48">
        <f>IFERROR(VLOOKUP(C258,SRA!B:T,19,0),"")</f>
        <v>0</v>
      </c>
      <c r="J258" s="49">
        <f>IFERROR(VLOOKUP(C258,FEVEREIRO!B:F,3,0),"0,00")</f>
        <v>2152.9499999999998</v>
      </c>
      <c r="K258" s="48">
        <f t="shared" si="6"/>
        <v>535.80999999999995</v>
      </c>
      <c r="L258" s="49">
        <f>IFERROR(VLOOKUP(C258,FEVEREIRO!B:H,7,0),"0,00")</f>
        <v>1617.1399999999999</v>
      </c>
      <c r="M258" s="16" t="str">
        <f>IFERROR(VLOOKUP(C258,FÉRIAS!C:D,2,0),"")</f>
        <v/>
      </c>
      <c r="N258" s="13" t="str">
        <f>IFERROR(VLOOKUP(C258,AFASTADOS!B:C,2,0),"")</f>
        <v/>
      </c>
    </row>
    <row r="259" spans="2:14" s="13" customFormat="1">
      <c r="B259" s="12">
        <f t="shared" si="7"/>
        <v>251</v>
      </c>
      <c r="C259" s="17">
        <v>2835</v>
      </c>
      <c r="D259" s="18" t="str">
        <f>IFERROR(VLOOKUP(C259,SRA!B:C,2,0),"")</f>
        <v>JOSE MARCELO DE FRANCA MATOS</v>
      </c>
      <c r="E259" s="12" t="str">
        <f>IFERROR(VLOOKUP(C259,SRA!B:T,8,0),"")</f>
        <v>CLT</v>
      </c>
      <c r="F259" s="12" t="s">
        <v>430</v>
      </c>
      <c r="G259" s="12" t="str">
        <f>IFERROR(VLOOKUP(C259,SRA!B:T,5,0),"")</f>
        <v>TEC. EM ADM. E FIN.</v>
      </c>
      <c r="H259" s="48">
        <f>IFERROR(VLOOKUP(C259,SRA!B:T,18,0),"")</f>
        <v>2152.9499999999998</v>
      </c>
      <c r="I259" s="48">
        <f>IFERROR(VLOOKUP(C259,SRA!B:T,19,0),"")</f>
        <v>0</v>
      </c>
      <c r="J259" s="49">
        <f>IFERROR(VLOOKUP(C259,FEVEREIRO!B:F,3,0),"0,00")</f>
        <v>2152.9499999999998</v>
      </c>
      <c r="K259" s="48">
        <f t="shared" si="6"/>
        <v>918.22999999999979</v>
      </c>
      <c r="L259" s="49">
        <f>IFERROR(VLOOKUP(C259,FEVEREIRO!B:H,7,0),"0,00")</f>
        <v>1234.72</v>
      </c>
      <c r="M259" s="16" t="str">
        <f>IFERROR(VLOOKUP(C259,FÉRIAS!C:D,2,0),"")</f>
        <v/>
      </c>
      <c r="N259" s="13" t="str">
        <f>IFERROR(VLOOKUP(C259,AFASTADOS!B:C,2,0),"")</f>
        <v/>
      </c>
    </row>
    <row r="260" spans="2:14" s="13" customFormat="1">
      <c r="B260" s="12">
        <f t="shared" si="7"/>
        <v>252</v>
      </c>
      <c r="C260" s="12">
        <v>2836</v>
      </c>
      <c r="D260" s="18" t="str">
        <f>IFERROR(VLOOKUP(C260,SRA!B:C,2,0),"")</f>
        <v>MONALISA MARIA LEANDRO RIBEIRO</v>
      </c>
      <c r="E260" s="12" t="str">
        <f>IFERROR(VLOOKUP(C260,SRA!B:T,8,0),"")</f>
        <v>CLT</v>
      </c>
      <c r="F260" s="12" t="s">
        <v>430</v>
      </c>
      <c r="G260" s="12" t="str">
        <f>IFERROR(VLOOKUP(C260,SRA!B:T,5,0),"")</f>
        <v>TEC. EM ADM. E FIN.</v>
      </c>
      <c r="H260" s="48">
        <f>IFERROR(VLOOKUP(C260,SRA!B:T,18,0),"")</f>
        <v>2152.9499999999998</v>
      </c>
      <c r="I260" s="48">
        <f>IFERROR(VLOOKUP(C260,SRA!B:T,19,0),"")</f>
        <v>0</v>
      </c>
      <c r="J260" s="49">
        <f>IFERROR(VLOOKUP(C260,FEVEREIRO!B:F,3,0),"0,00")</f>
        <v>3001.06</v>
      </c>
      <c r="K260" s="48">
        <f t="shared" si="6"/>
        <v>1426.7</v>
      </c>
      <c r="L260" s="49">
        <f>IFERROR(VLOOKUP(C260,FEVEREIRO!B:H,7,0),"0,00")</f>
        <v>1574.36</v>
      </c>
      <c r="M260" s="16" t="str">
        <f>IFERROR(VLOOKUP(C260,FÉRIAS!C:D,2,0),"")</f>
        <v/>
      </c>
      <c r="N260" s="13" t="str">
        <f>IFERROR(VLOOKUP(C260,AFASTADOS!B:C,2,0),"")</f>
        <v/>
      </c>
    </row>
    <row r="261" spans="2:14" s="13" customFormat="1">
      <c r="B261" s="12">
        <f t="shared" si="7"/>
        <v>253</v>
      </c>
      <c r="C261" s="17">
        <v>2837</v>
      </c>
      <c r="D261" s="18" t="str">
        <f>IFERROR(VLOOKUP(C261,SRA!B:C,2,0),"")</f>
        <v>BEZALIEL ROSA DOS S JUNIOR</v>
      </c>
      <c r="E261" s="12" t="str">
        <f>IFERROR(VLOOKUP(C261,SRA!B:T,8,0),"")</f>
        <v>CLT</v>
      </c>
      <c r="F261" s="12" t="s">
        <v>430</v>
      </c>
      <c r="G261" s="12" t="str">
        <f>IFERROR(VLOOKUP(C261,SRA!B:T,5,0),"")</f>
        <v>TEC. EM ADM. E FIN.</v>
      </c>
      <c r="H261" s="48">
        <f>IFERROR(VLOOKUP(C261,SRA!B:T,18,0),"")</f>
        <v>2152.9499999999998</v>
      </c>
      <c r="I261" s="48">
        <f>IFERROR(VLOOKUP(C261,SRA!B:T,19,0),"")</f>
        <v>2544.25</v>
      </c>
      <c r="J261" s="49">
        <f>IFERROR(VLOOKUP(C261,FEVEREIRO!B:F,3,0),"0,00")</f>
        <v>8114.7</v>
      </c>
      <c r="K261" s="48">
        <f t="shared" si="6"/>
        <v>3922.5199999999995</v>
      </c>
      <c r="L261" s="49">
        <f>IFERROR(VLOOKUP(C261,FEVEREIRO!B:H,7,0),"0,00")</f>
        <v>4192.18</v>
      </c>
      <c r="M261" s="16" t="str">
        <f>IFERROR(VLOOKUP(C261,FÉRIAS!C:D,2,0),"")</f>
        <v/>
      </c>
      <c r="N261" s="13" t="str">
        <f>IFERROR(VLOOKUP(C261,AFASTADOS!B:C,2,0),"")</f>
        <v/>
      </c>
    </row>
    <row r="262" spans="2:14" s="13" customFormat="1">
      <c r="B262" s="12">
        <f t="shared" si="7"/>
        <v>254</v>
      </c>
      <c r="C262" s="17">
        <v>2838</v>
      </c>
      <c r="D262" s="18" t="str">
        <f>IFERROR(VLOOKUP(C262,SRA!B:C,2,0),"")</f>
        <v>CAIO CEZAR F  E  DO NASCIMENTO</v>
      </c>
      <c r="E262" s="12" t="str">
        <f>IFERROR(VLOOKUP(C262,SRA!B:T,8,0),"")</f>
        <v>CLT</v>
      </c>
      <c r="F262" s="12" t="s">
        <v>442</v>
      </c>
      <c r="G262" s="12" t="str">
        <f>IFERROR(VLOOKUP(C262,SRA!B:T,5,0),"")</f>
        <v>TEC. EM ADM. E FIN.</v>
      </c>
      <c r="H262" s="48">
        <f>IFERROR(VLOOKUP(C262,SRA!B:T,18,0),"")</f>
        <v>2373.69</v>
      </c>
      <c r="I262" s="48">
        <f>IFERROR(VLOOKUP(C262,SRA!B:T,19,0),"")</f>
        <v>233.32</v>
      </c>
      <c r="J262" s="49">
        <f>IFERROR(VLOOKUP(C262,FEVEREIRO!B:F,3,0),"0,00")</f>
        <v>2607.0100000000002</v>
      </c>
      <c r="K262" s="48">
        <f t="shared" si="6"/>
        <v>916.90000000000009</v>
      </c>
      <c r="L262" s="49">
        <f>IFERROR(VLOOKUP(C262,FEVEREIRO!B:H,7,0),"0,00")</f>
        <v>1690.1100000000001</v>
      </c>
      <c r="M262" s="16" t="str">
        <f>IFERROR(VLOOKUP(C262,FÉRIAS!C:D,2,0),"")</f>
        <v/>
      </c>
      <c r="N262" s="13" t="str">
        <f>IFERROR(VLOOKUP(C262,AFASTADOS!B:C,2,0),"")</f>
        <v/>
      </c>
    </row>
    <row r="263" spans="2:14" s="13" customFormat="1">
      <c r="B263" s="12">
        <f t="shared" si="7"/>
        <v>255</v>
      </c>
      <c r="C263" s="17">
        <v>2839</v>
      </c>
      <c r="D263" s="18" t="str">
        <f>IFERROR(VLOOKUP(C263,SRA!B:C,2,0),"")</f>
        <v>ANGELINA MEDEIROS VERONESE</v>
      </c>
      <c r="E263" s="12" t="str">
        <f>IFERROR(VLOOKUP(C263,SRA!B:T,8,0),"")</f>
        <v>CLT</v>
      </c>
      <c r="F263" s="12" t="s">
        <v>430</v>
      </c>
      <c r="G263" s="12" t="str">
        <f>IFERROR(VLOOKUP(C263,SRA!B:T,5,0),"")</f>
        <v>TEC. CONTABIL</v>
      </c>
      <c r="H263" s="48">
        <f>IFERROR(VLOOKUP(C263,SRA!B:T,18,0),"")</f>
        <v>2492.3200000000002</v>
      </c>
      <c r="I263" s="48">
        <f>IFERROR(VLOOKUP(C263,SRA!B:T,19,0),"")</f>
        <v>2544.25</v>
      </c>
      <c r="J263" s="49">
        <f>IFERROR(VLOOKUP(C263,FEVEREIRO!B:F,3,0),"0,00")</f>
        <v>5267.87</v>
      </c>
      <c r="K263" s="48">
        <f t="shared" si="6"/>
        <v>2131.0699999999997</v>
      </c>
      <c r="L263" s="49">
        <f>IFERROR(VLOOKUP(C263,FEVEREIRO!B:H,7,0),"0,00")</f>
        <v>3136.8</v>
      </c>
      <c r="M263" s="16" t="str">
        <f>IFERROR(VLOOKUP(C263,FÉRIAS!C:D,2,0),"")</f>
        <v/>
      </c>
      <c r="N263" s="13" t="str">
        <f>IFERROR(VLOOKUP(C263,AFASTADOS!B:C,2,0),"")</f>
        <v/>
      </c>
    </row>
    <row r="264" spans="2:14" s="13" customFormat="1">
      <c r="B264" s="12">
        <f t="shared" si="7"/>
        <v>256</v>
      </c>
      <c r="C264" s="17">
        <v>2849</v>
      </c>
      <c r="D264" s="18" t="str">
        <f>IFERROR(VLOOKUP(C264,SRA!B:C,2,0),"")</f>
        <v>JULIANA CESAR MARTINS DE LIMA</v>
      </c>
      <c r="E264" s="12" t="str">
        <f>IFERROR(VLOOKUP(C264,SRA!B:T,8,0),"")</f>
        <v>CLT</v>
      </c>
      <c r="F264" s="12" t="s">
        <v>430</v>
      </c>
      <c r="G264" s="12" t="str">
        <f>IFERROR(VLOOKUP(C264,SRA!B:T,5,0),"")</f>
        <v>OP. DE PROD. IND.</v>
      </c>
      <c r="H264" s="48">
        <f>IFERROR(VLOOKUP(C264,SRA!B:T,18,0),"")</f>
        <v>1463.31</v>
      </c>
      <c r="I264" s="48">
        <f>IFERROR(VLOOKUP(C264,SRA!B:T,19,0),"")</f>
        <v>0</v>
      </c>
      <c r="J264" s="49">
        <f>IFERROR(VLOOKUP(C264,FEVEREIRO!B:F,3,0),"0,00")</f>
        <v>1518</v>
      </c>
      <c r="K264" s="48">
        <f t="shared" si="6"/>
        <v>229.18000000000006</v>
      </c>
      <c r="L264" s="49">
        <f>IFERROR(VLOOKUP(C264,FEVEREIRO!B:H,7,0),"0,00")</f>
        <v>1288.82</v>
      </c>
      <c r="M264" s="16" t="str">
        <f>IFERROR(VLOOKUP(C264,FÉRIAS!C:D,2,0),"")</f>
        <v/>
      </c>
      <c r="N264" s="13" t="str">
        <f>IFERROR(VLOOKUP(C264,AFASTADOS!B:C,2,0),"")</f>
        <v/>
      </c>
    </row>
    <row r="265" spans="2:14" s="13" customFormat="1">
      <c r="B265" s="12">
        <f t="shared" si="7"/>
        <v>257</v>
      </c>
      <c r="C265" s="17">
        <v>2850</v>
      </c>
      <c r="D265" s="18" t="str">
        <f>IFERROR(VLOOKUP(C265,SRA!B:C,2,0),"")</f>
        <v>JAMERSON A  RAFAEL DE LIMA</v>
      </c>
      <c r="E265" s="12" t="str">
        <f>IFERROR(VLOOKUP(C265,SRA!B:T,8,0),"")</f>
        <v>CLT</v>
      </c>
      <c r="F265" s="12" t="s">
        <v>430</v>
      </c>
      <c r="G265" s="12" t="str">
        <f>IFERROR(VLOOKUP(C265,SRA!B:T,5,0),"")</f>
        <v>OP. DE PROD. IND.</v>
      </c>
      <c r="H265" s="48">
        <f>IFERROR(VLOOKUP(C265,SRA!B:T,18,0),"")</f>
        <v>1463.31</v>
      </c>
      <c r="I265" s="48">
        <f>IFERROR(VLOOKUP(C265,SRA!B:T,19,0),"")</f>
        <v>0</v>
      </c>
      <c r="J265" s="49">
        <f>IFERROR(VLOOKUP(C265,FEVEREIRO!B:F,3,0),"0,00")</f>
        <v>1518</v>
      </c>
      <c r="K265" s="48">
        <f t="shared" ref="K265:K328" si="8">J265-L265</f>
        <v>975.23</v>
      </c>
      <c r="L265" s="49">
        <f>IFERROR(VLOOKUP(C265,FEVEREIRO!B:H,7,0),"0,00")</f>
        <v>542.77</v>
      </c>
      <c r="M265" s="16" t="str">
        <f>IFERROR(VLOOKUP(C265,FÉRIAS!C:D,2,0),"")</f>
        <v/>
      </c>
      <c r="N265" s="13" t="str">
        <f>IFERROR(VLOOKUP(C265,AFASTADOS!B:C,2,0),"")</f>
        <v/>
      </c>
    </row>
    <row r="266" spans="2:14" s="13" customFormat="1">
      <c r="B266" s="12">
        <f t="shared" ref="B266:B284" si="9">B265+1</f>
        <v>258</v>
      </c>
      <c r="C266" s="17">
        <v>2853</v>
      </c>
      <c r="D266" s="18" t="str">
        <f>IFERROR(VLOOKUP(C266,SRA!B:C,2,0),"")</f>
        <v>ALCILEIDE MONTE DA SILVA LIMA</v>
      </c>
      <c r="E266" s="12" t="str">
        <f>IFERROR(VLOOKUP(C266,SRA!B:T,8,0),"")</f>
        <v>CLT</v>
      </c>
      <c r="F266" s="12" t="s">
        <v>430</v>
      </c>
      <c r="G266" s="12" t="str">
        <f>IFERROR(VLOOKUP(C266,SRA!B:T,5,0),"")</f>
        <v>OP. DE PROD. IND.</v>
      </c>
      <c r="H266" s="48">
        <f>IFERROR(VLOOKUP(C266,SRA!B:T,18,0),"")</f>
        <v>1613.31</v>
      </c>
      <c r="I266" s="48">
        <f>IFERROR(VLOOKUP(C266,SRA!B:T,19,0),"")</f>
        <v>0</v>
      </c>
      <c r="J266" s="49">
        <f>IFERROR(VLOOKUP(C266,FEVEREIRO!B:F,3,0),"0,00")</f>
        <v>2103.8000000000002</v>
      </c>
      <c r="K266" s="48">
        <f t="shared" si="8"/>
        <v>798.5300000000002</v>
      </c>
      <c r="L266" s="49">
        <f>IFERROR(VLOOKUP(C266,FEVEREIRO!B:H,7,0),"0,00")</f>
        <v>1305.27</v>
      </c>
      <c r="M266" s="16" t="str">
        <f>IFERROR(VLOOKUP(C266,FÉRIAS!C:D,2,0),"")</f>
        <v/>
      </c>
      <c r="N266" s="13" t="str">
        <f>IFERROR(VLOOKUP(C266,AFASTADOS!B:C,2,0),"")</f>
        <v/>
      </c>
    </row>
    <row r="267" spans="2:14" s="13" customFormat="1">
      <c r="B267" s="12">
        <f t="shared" si="9"/>
        <v>259</v>
      </c>
      <c r="C267" s="17">
        <v>2854</v>
      </c>
      <c r="D267" s="18" t="str">
        <f>IFERROR(VLOOKUP(C267,SRA!B:C,2,0),"")</f>
        <v>ANDRE RICARDO CAMARA TORRES</v>
      </c>
      <c r="E267" s="12" t="str">
        <f>IFERROR(VLOOKUP(C267,SRA!B:T,8,0),"")</f>
        <v>CLT</v>
      </c>
      <c r="F267" s="12" t="s">
        <v>430</v>
      </c>
      <c r="G267" s="12" t="str">
        <f>IFERROR(VLOOKUP(C267,SRA!B:T,5,0),"")</f>
        <v>OP. DE PROD. IND.</v>
      </c>
      <c r="H267" s="48">
        <f>IFERROR(VLOOKUP(C267,SRA!B:T,18,0),"")</f>
        <v>1613.33</v>
      </c>
      <c r="I267" s="48">
        <f>IFERROR(VLOOKUP(C267,SRA!B:T,19,0),"")</f>
        <v>0</v>
      </c>
      <c r="J267" s="49">
        <f>IFERROR(VLOOKUP(C267,FEVEREIRO!B:F,3,0),"0,00")</f>
        <v>2297.38</v>
      </c>
      <c r="K267" s="48">
        <f t="shared" si="8"/>
        <v>1231.1000000000001</v>
      </c>
      <c r="L267" s="49">
        <f>IFERROR(VLOOKUP(C267,FEVEREIRO!B:H,7,0),"0,00")</f>
        <v>1066.28</v>
      </c>
      <c r="M267" s="16" t="str">
        <f>IFERROR(VLOOKUP(C267,FÉRIAS!C:D,2,0),"")</f>
        <v/>
      </c>
      <c r="N267" s="13" t="str">
        <f>IFERROR(VLOOKUP(C267,AFASTADOS!B:C,2,0),"")</f>
        <v/>
      </c>
    </row>
    <row r="268" spans="2:14" s="13" customFormat="1">
      <c r="B268" s="12">
        <f t="shared" si="9"/>
        <v>260</v>
      </c>
      <c r="C268" s="17">
        <v>2857</v>
      </c>
      <c r="D268" s="18" t="str">
        <f>IFERROR(VLOOKUP(C268,SRA!B:C,2,0),"")</f>
        <v>CAROLINE ALVES LEAL</v>
      </c>
      <c r="E268" s="12" t="str">
        <f>IFERROR(VLOOKUP(C268,SRA!B:T,8,0),"")</f>
        <v>CLT</v>
      </c>
      <c r="F268" s="12" t="s">
        <v>430</v>
      </c>
      <c r="G268" s="12" t="str">
        <f>IFERROR(VLOOKUP(C268,SRA!B:T,5,0),"")</f>
        <v>TEC. EM ADM. E FIN.</v>
      </c>
      <c r="H268" s="48">
        <f>IFERROR(VLOOKUP(C268,SRA!B:T,18,0),"")</f>
        <v>2152.9699999999998</v>
      </c>
      <c r="I268" s="48">
        <f>IFERROR(VLOOKUP(C268,SRA!B:T,19,0),"")</f>
        <v>1413.47</v>
      </c>
      <c r="J268" s="49">
        <f>IFERROR(VLOOKUP(C268,FEVEREIRO!B:F,3,0),"0,00")</f>
        <v>4110.26</v>
      </c>
      <c r="K268" s="48">
        <f t="shared" si="8"/>
        <v>1547.94</v>
      </c>
      <c r="L268" s="49">
        <f>IFERROR(VLOOKUP(C268,FEVEREIRO!B:H,7,0),"0,00")</f>
        <v>2562.3200000000002</v>
      </c>
      <c r="M268" s="16" t="str">
        <f>IFERROR(VLOOKUP(C268,FÉRIAS!C:D,2,0),"")</f>
        <v/>
      </c>
      <c r="N268" s="13" t="str">
        <f>IFERROR(VLOOKUP(C268,AFASTADOS!B:C,2,0),"")</f>
        <v/>
      </c>
    </row>
    <row r="269" spans="2:14" s="13" customFormat="1">
      <c r="B269" s="12">
        <f t="shared" si="9"/>
        <v>261</v>
      </c>
      <c r="C269" s="17">
        <v>2860</v>
      </c>
      <c r="D269" s="18" t="str">
        <f>IFERROR(VLOOKUP(C269,SRA!B:C,2,0),"")</f>
        <v>ADRIANA MAYO DE SOUZA E SILVA</v>
      </c>
      <c r="E269" s="12" t="str">
        <f>IFERROR(VLOOKUP(C269,SRA!B:T,8,0),"")</f>
        <v>CLT</v>
      </c>
      <c r="F269" s="12" t="s">
        <v>430</v>
      </c>
      <c r="G269" s="12" t="str">
        <f>IFERROR(VLOOKUP(C269,SRA!B:T,5,0),"")</f>
        <v>OP. DE PROD. IND.</v>
      </c>
      <c r="H269" s="48">
        <f>IFERROR(VLOOKUP(C269,SRA!B:T,18,0),"")</f>
        <v>1463.31</v>
      </c>
      <c r="I269" s="48">
        <f>IFERROR(VLOOKUP(C269,SRA!B:T,19,0),"")</f>
        <v>0</v>
      </c>
      <c r="J269" s="49">
        <f>IFERROR(VLOOKUP(C269,FEVEREIRO!B:F,3,0),"0,00")</f>
        <v>1588.89</v>
      </c>
      <c r="K269" s="48">
        <f t="shared" si="8"/>
        <v>958.18000000000006</v>
      </c>
      <c r="L269" s="49">
        <f>IFERROR(VLOOKUP(C269,FEVEREIRO!B:H,7,0),"0,00")</f>
        <v>630.71</v>
      </c>
      <c r="M269" s="16" t="str">
        <f>IFERROR(VLOOKUP(C269,FÉRIAS!C:D,2,0),"")</f>
        <v/>
      </c>
      <c r="N269" s="13" t="str">
        <f>IFERROR(VLOOKUP(C269,AFASTADOS!B:C,2,0),"")</f>
        <v/>
      </c>
    </row>
    <row r="270" spans="2:14" s="13" customFormat="1">
      <c r="B270" s="12">
        <f t="shared" si="9"/>
        <v>262</v>
      </c>
      <c r="C270" s="17">
        <v>2864</v>
      </c>
      <c r="D270" s="18" t="str">
        <f>IFERROR(VLOOKUP(C270,SRA!B:C,2,0),"")</f>
        <v>DULCE HELENA PEREIRA</v>
      </c>
      <c r="E270" s="12" t="str">
        <f>IFERROR(VLOOKUP(C270,SRA!B:T,8,0),"")</f>
        <v>CLT</v>
      </c>
      <c r="F270" s="12" t="s">
        <v>430</v>
      </c>
      <c r="G270" s="12" t="str">
        <f>IFERROR(VLOOKUP(C270,SRA!B:T,5,0),"")</f>
        <v>OP. DE PROD. IND.</v>
      </c>
      <c r="H270" s="48">
        <f>IFERROR(VLOOKUP(C270,SRA!B:T,18,0),"")</f>
        <v>2059.09</v>
      </c>
      <c r="I270" s="48">
        <f>IFERROR(VLOOKUP(C270,SRA!B:T,19,0),"")</f>
        <v>904.62</v>
      </c>
      <c r="J270" s="49">
        <f>IFERROR(VLOOKUP(C270,FEVEREIRO!B:F,3,0),"0,00")</f>
        <v>3406.44</v>
      </c>
      <c r="K270" s="48">
        <f t="shared" si="8"/>
        <v>1137.4900000000002</v>
      </c>
      <c r="L270" s="49">
        <f>IFERROR(VLOOKUP(C270,FEVEREIRO!B:H,7,0),"0,00")</f>
        <v>2268.9499999999998</v>
      </c>
      <c r="M270" s="16" t="str">
        <f>IFERROR(VLOOKUP(C270,FÉRIAS!C:D,2,0),"")</f>
        <v/>
      </c>
      <c r="N270" s="13" t="str">
        <f>IFERROR(VLOOKUP(C270,AFASTADOS!B:C,2,0),"")</f>
        <v/>
      </c>
    </row>
    <row r="271" spans="2:14" s="13" customFormat="1">
      <c r="B271" s="12">
        <f t="shared" si="9"/>
        <v>263</v>
      </c>
      <c r="C271" s="17">
        <v>2866</v>
      </c>
      <c r="D271" s="18" t="str">
        <f>IFERROR(VLOOKUP(C271,SRA!B:C,2,0),"")</f>
        <v>LUCICLEIDE M  DE A  CAMPOS</v>
      </c>
      <c r="E271" s="12" t="str">
        <f>IFERROR(VLOOKUP(C271,SRA!B:T,8,0),"")</f>
        <v>CLT</v>
      </c>
      <c r="F271" s="12" t="s">
        <v>430</v>
      </c>
      <c r="G271" s="12" t="str">
        <f>IFERROR(VLOOKUP(C271,SRA!B:T,5,0),"")</f>
        <v>OP. DE PROD. IND.</v>
      </c>
      <c r="H271" s="48">
        <f>IFERROR(VLOOKUP(C271,SRA!B:T,18,0),"")</f>
        <v>1463.31</v>
      </c>
      <c r="I271" s="48">
        <f>IFERROR(VLOOKUP(C271,SRA!B:T,19,0),"")</f>
        <v>1187.32</v>
      </c>
      <c r="J271" s="49">
        <f>IFERROR(VLOOKUP(C271,FEVEREIRO!B:F,3,0),"0,00")</f>
        <v>2813.26</v>
      </c>
      <c r="K271" s="48">
        <f t="shared" si="8"/>
        <v>326.34000000000015</v>
      </c>
      <c r="L271" s="49">
        <f>IFERROR(VLOOKUP(C271,FEVEREIRO!B:H,7,0),"0,00")</f>
        <v>2486.92</v>
      </c>
      <c r="M271" s="16" t="str">
        <f>IFERROR(VLOOKUP(C271,FÉRIAS!C:D,2,0),"")</f>
        <v/>
      </c>
      <c r="N271" s="13" t="str">
        <f>IFERROR(VLOOKUP(C271,AFASTADOS!B:C,2,0),"")</f>
        <v/>
      </c>
    </row>
    <row r="272" spans="2:14" s="13" customFormat="1">
      <c r="B272" s="12">
        <f t="shared" si="9"/>
        <v>264</v>
      </c>
      <c r="C272" s="17">
        <v>2869</v>
      </c>
      <c r="D272" s="18" t="str">
        <f>IFERROR(VLOOKUP(C272,SRA!B:C,2,0),"")</f>
        <v>RICARDO J FERNANDES DA CUNHA</v>
      </c>
      <c r="E272" s="12" t="str">
        <f>IFERROR(VLOOKUP(C272,SRA!B:T,8,0),"")</f>
        <v>CLT</v>
      </c>
      <c r="F272" s="12" t="s">
        <v>430</v>
      </c>
      <c r="G272" s="12" t="str">
        <f>IFERROR(VLOOKUP(C272,SRA!B:T,5,0),"")</f>
        <v>OP. DE PROD. IND.</v>
      </c>
      <c r="H272" s="48">
        <f>IFERROR(VLOOKUP(C272,SRA!B:T,18,0),"")</f>
        <v>1463.31</v>
      </c>
      <c r="I272" s="48">
        <f>IFERROR(VLOOKUP(C272,SRA!B:T,19,0),"")</f>
        <v>0</v>
      </c>
      <c r="J272" s="49">
        <f>IFERROR(VLOOKUP(C272,FEVEREIRO!B:F,3,0),"0,00")</f>
        <v>1518</v>
      </c>
      <c r="K272" s="48">
        <f t="shared" si="8"/>
        <v>662.1</v>
      </c>
      <c r="L272" s="49">
        <f>IFERROR(VLOOKUP(C272,FEVEREIRO!B:H,7,0),"0,00")</f>
        <v>855.9</v>
      </c>
      <c r="M272" s="16" t="str">
        <f>IFERROR(VLOOKUP(C272,FÉRIAS!C:D,2,0),"")</f>
        <v/>
      </c>
      <c r="N272" s="13" t="str">
        <f>IFERROR(VLOOKUP(C272,AFASTADOS!B:C,2,0),"")</f>
        <v/>
      </c>
    </row>
    <row r="273" spans="2:14" s="13" customFormat="1">
      <c r="B273" s="12">
        <f t="shared" si="9"/>
        <v>265</v>
      </c>
      <c r="C273" s="17">
        <v>2870</v>
      </c>
      <c r="D273" s="18" t="str">
        <f>IFERROR(VLOOKUP(C273,SRA!B:C,2,0),"")</f>
        <v>SUZANA VALERIA PINHEIRO</v>
      </c>
      <c r="E273" s="12" t="str">
        <f>IFERROR(VLOOKUP(C273,SRA!B:T,8,0),"")</f>
        <v>CLT</v>
      </c>
      <c r="F273" s="12" t="s">
        <v>430</v>
      </c>
      <c r="G273" s="12" t="str">
        <f>IFERROR(VLOOKUP(C273,SRA!B:T,5,0),"")</f>
        <v>OP. DE PROD. IND.(B)</v>
      </c>
      <c r="H273" s="48">
        <f>IFERROR(VLOOKUP(C273,SRA!B:T,18,0),"")</f>
        <v>1613.32</v>
      </c>
      <c r="I273" s="48">
        <f>IFERROR(VLOOKUP(C273,SRA!B:T,19,0),"")</f>
        <v>0</v>
      </c>
      <c r="J273" s="49">
        <f>IFERROR(VLOOKUP(C273,FEVEREIRO!B:F,3,0),"0,00")</f>
        <v>1613.32</v>
      </c>
      <c r="K273" s="48">
        <f t="shared" si="8"/>
        <v>885.08999999999992</v>
      </c>
      <c r="L273" s="49">
        <f>IFERROR(VLOOKUP(C273,FEVEREIRO!B:H,7,0),"0,00")</f>
        <v>728.23</v>
      </c>
      <c r="M273" s="16" t="str">
        <f>IFERROR(VLOOKUP(C273,FÉRIAS!C:D,2,0),"")</f>
        <v/>
      </c>
      <c r="N273" s="13" t="str">
        <f>IFERROR(VLOOKUP(C273,AFASTADOS!B:C,2,0),"")</f>
        <v/>
      </c>
    </row>
    <row r="274" spans="2:14" s="13" customFormat="1">
      <c r="B274" s="12">
        <f t="shared" si="9"/>
        <v>266</v>
      </c>
      <c r="C274" s="17">
        <v>2871</v>
      </c>
      <c r="D274" s="18" t="str">
        <f>IFERROR(VLOOKUP(C274,SRA!B:C,2,0),"")</f>
        <v>SUZELY ARANTES DA S MELO</v>
      </c>
      <c r="E274" s="12" t="str">
        <f>IFERROR(VLOOKUP(C274,SRA!B:T,8,0),"")</f>
        <v>CLT</v>
      </c>
      <c r="F274" s="12" t="s">
        <v>430</v>
      </c>
      <c r="G274" s="12" t="str">
        <f>IFERROR(VLOOKUP(C274,SRA!B:T,5,0),"")</f>
        <v>OP. DE PROD. IND.</v>
      </c>
      <c r="H274" s="48">
        <f>IFERROR(VLOOKUP(C274,SRA!B:T,18,0),"")</f>
        <v>1613.31</v>
      </c>
      <c r="I274" s="48">
        <f>IFERROR(VLOOKUP(C274,SRA!B:T,19,0),"")</f>
        <v>0</v>
      </c>
      <c r="J274" s="49">
        <f>IFERROR(VLOOKUP(C274,FEVEREIRO!B:F,3,0),"0,00")</f>
        <v>1678.31</v>
      </c>
      <c r="K274" s="48">
        <f t="shared" si="8"/>
        <v>855.49</v>
      </c>
      <c r="L274" s="49">
        <f>IFERROR(VLOOKUP(C274,FEVEREIRO!B:H,7,0),"0,00")</f>
        <v>822.81999999999994</v>
      </c>
      <c r="M274" s="16" t="str">
        <f>IFERROR(VLOOKUP(C274,FÉRIAS!C:D,2,0),"")</f>
        <v/>
      </c>
      <c r="N274" s="13" t="str">
        <f>IFERROR(VLOOKUP(C274,AFASTADOS!B:C,2,0),"")</f>
        <v/>
      </c>
    </row>
    <row r="275" spans="2:14" s="13" customFormat="1">
      <c r="B275" s="12">
        <f t="shared" si="9"/>
        <v>267</v>
      </c>
      <c r="C275" s="17">
        <v>2873</v>
      </c>
      <c r="D275" s="18" t="str">
        <f>IFERROR(VLOOKUP(C275,SRA!B:C,2,0),"")</f>
        <v>AURELIA RODRIGUES TORREIRO</v>
      </c>
      <c r="E275" s="12" t="str">
        <f>IFERROR(VLOOKUP(C275,SRA!B:T,8,0),"")</f>
        <v>CLT</v>
      </c>
      <c r="F275" s="12" t="s">
        <v>430</v>
      </c>
      <c r="G275" s="12" t="str">
        <f>IFERROR(VLOOKUP(C275,SRA!B:T,5,0),"")</f>
        <v>ANA ASS FARMACEUTICA</v>
      </c>
      <c r="H275" s="48">
        <f>IFERROR(VLOOKUP(C275,SRA!B:T,18,0),"")</f>
        <v>5270.88</v>
      </c>
      <c r="I275" s="48">
        <f>IFERROR(VLOOKUP(C275,SRA!B:T,19,0),"")</f>
        <v>0</v>
      </c>
      <c r="J275" s="49">
        <f>IFERROR(VLOOKUP(C275,FEVEREIRO!B:F,3,0),"0,00")</f>
        <v>5270.88</v>
      </c>
      <c r="K275" s="48">
        <f t="shared" si="8"/>
        <v>1330.8900000000003</v>
      </c>
      <c r="L275" s="49">
        <f>IFERROR(VLOOKUP(C275,FEVEREIRO!B:H,7,0),"0,00")</f>
        <v>3939.99</v>
      </c>
      <c r="M275" s="16" t="str">
        <f>IFERROR(VLOOKUP(C275,FÉRIAS!C:D,2,0),"")</f>
        <v/>
      </c>
      <c r="N275" s="13" t="str">
        <f>IFERROR(VLOOKUP(C275,AFASTADOS!B:C,2,0),"")</f>
        <v/>
      </c>
    </row>
    <row r="276" spans="2:14" s="13" customFormat="1">
      <c r="B276" s="12">
        <f t="shared" si="9"/>
        <v>268</v>
      </c>
      <c r="C276" s="17">
        <v>2878</v>
      </c>
      <c r="D276" s="18" t="str">
        <f>IFERROR(VLOOKUP(C276,SRA!B:C,2,0),"")</f>
        <v>JAMSON ALESSANDRO DA SILVA</v>
      </c>
      <c r="E276" s="12" t="str">
        <f>IFERROR(VLOOKUP(C276,SRA!B:T,8,0),"")</f>
        <v>CLT</v>
      </c>
      <c r="F276" s="12" t="s">
        <v>442</v>
      </c>
      <c r="G276" s="12" t="str">
        <f>IFERROR(VLOOKUP(C276,SRA!B:T,5,0),"")</f>
        <v>TEC. EM ADM. E FIN.</v>
      </c>
      <c r="H276" s="48">
        <f>IFERROR(VLOOKUP(C276,SRA!B:T,18,0),"")</f>
        <v>2152.9499999999998</v>
      </c>
      <c r="I276" s="48">
        <f>IFERROR(VLOOKUP(C276,SRA!B:T,19,0),"")</f>
        <v>233.32</v>
      </c>
      <c r="J276" s="49">
        <f>IFERROR(VLOOKUP(C276,FEVEREIRO!B:F,3,0),"0,00")</f>
        <v>2386.27</v>
      </c>
      <c r="K276" s="48">
        <f t="shared" si="8"/>
        <v>1252.1599999999999</v>
      </c>
      <c r="L276" s="49">
        <f>IFERROR(VLOOKUP(C276,FEVEREIRO!B:H,7,0),"0,00")</f>
        <v>1134.1100000000001</v>
      </c>
      <c r="M276" s="16" t="str">
        <f>IFERROR(VLOOKUP(C276,FÉRIAS!C:D,2,0),"")</f>
        <v/>
      </c>
      <c r="N276" s="13" t="str">
        <f>IFERROR(VLOOKUP(C276,AFASTADOS!B:C,2,0),"")</f>
        <v/>
      </c>
    </row>
    <row r="277" spans="2:14" s="13" customFormat="1">
      <c r="B277" s="12">
        <f t="shared" si="9"/>
        <v>269</v>
      </c>
      <c r="C277" s="17">
        <v>2887</v>
      </c>
      <c r="D277" s="18" t="str">
        <f>IFERROR(VLOOKUP(C277,SRA!B:C,2,0),"")</f>
        <v>MARIA EUZENI DA SILVA GARCEZ</v>
      </c>
      <c r="E277" s="12" t="str">
        <f>IFERROR(VLOOKUP(C277,SRA!B:T,8,0),"")</f>
        <v>CLT</v>
      </c>
      <c r="F277" s="12" t="s">
        <v>430</v>
      </c>
      <c r="G277" s="12" t="str">
        <f>IFERROR(VLOOKUP(C277,SRA!B:T,5,0),"")</f>
        <v>TEC. EM ADM. E FIN.</v>
      </c>
      <c r="H277" s="48">
        <f>IFERROR(VLOOKUP(C277,SRA!B:T,18,0),"")</f>
        <v>2152.9699999999998</v>
      </c>
      <c r="I277" s="48">
        <f>IFERROR(VLOOKUP(C277,SRA!B:T,19,0),"")</f>
        <v>0</v>
      </c>
      <c r="J277" s="49">
        <f>IFERROR(VLOOKUP(C277,FEVEREIRO!B:F,3,0),"0,00")</f>
        <v>3304.31</v>
      </c>
      <c r="K277" s="48">
        <f t="shared" si="8"/>
        <v>762.57999999999993</v>
      </c>
      <c r="L277" s="49">
        <f>IFERROR(VLOOKUP(C277,FEVEREIRO!B:H,7,0),"0,00")</f>
        <v>2541.73</v>
      </c>
      <c r="M277" s="16" t="str">
        <f>IFERROR(VLOOKUP(C277,FÉRIAS!C:D,2,0),"")</f>
        <v/>
      </c>
      <c r="N277" s="13" t="str">
        <f>IFERROR(VLOOKUP(C277,AFASTADOS!B:C,2,0),"")</f>
        <v/>
      </c>
    </row>
    <row r="278" spans="2:14" s="13" customFormat="1">
      <c r="B278" s="12">
        <f t="shared" si="9"/>
        <v>270</v>
      </c>
      <c r="C278" s="17">
        <v>2889</v>
      </c>
      <c r="D278" s="18" t="str">
        <f>IFERROR(VLOOKUP(C278,SRA!B:C,2,0),"")</f>
        <v>EJANE FERREIRA TEXEIRA</v>
      </c>
      <c r="E278" s="12" t="str">
        <f>IFERROR(VLOOKUP(C278,SRA!B:T,8,0),"")</f>
        <v>CLT</v>
      </c>
      <c r="F278" s="12" t="s">
        <v>442</v>
      </c>
      <c r="G278" s="12" t="str">
        <f>IFERROR(VLOOKUP(C278,SRA!B:T,5,0),"")</f>
        <v>TEC. CONTABIL</v>
      </c>
      <c r="H278" s="48">
        <f>IFERROR(VLOOKUP(C278,SRA!B:T,18,0),"")</f>
        <v>2492.3200000000002</v>
      </c>
      <c r="I278" s="48">
        <f>IFERROR(VLOOKUP(C278,SRA!B:T,19,0),"")</f>
        <v>0</v>
      </c>
      <c r="J278" s="49">
        <f>IFERROR(VLOOKUP(C278,FEVEREIRO!B:F,3,0),"0,00")</f>
        <v>2492.3200000000002</v>
      </c>
      <c r="K278" s="48">
        <f t="shared" si="8"/>
        <v>1273.5000000000002</v>
      </c>
      <c r="L278" s="49">
        <f>IFERROR(VLOOKUP(C278,FEVEREIRO!B:H,7,0),"0,00")</f>
        <v>1218.82</v>
      </c>
      <c r="M278" s="16" t="str">
        <f>IFERROR(VLOOKUP(C278,FÉRIAS!C:D,2,0),"")</f>
        <v/>
      </c>
      <c r="N278" s="13" t="str">
        <f>IFERROR(VLOOKUP(C278,AFASTADOS!B:C,2,0),"")</f>
        <v/>
      </c>
    </row>
    <row r="279" spans="2:14" s="13" customFormat="1">
      <c r="B279" s="12">
        <f t="shared" si="9"/>
        <v>271</v>
      </c>
      <c r="C279" s="17">
        <v>2890</v>
      </c>
      <c r="D279" s="18" t="str">
        <f>IFERROR(VLOOKUP(C279,SRA!B:C,2,0),"")</f>
        <v>CLELIO FIRMINO SILVA</v>
      </c>
      <c r="E279" s="12" t="str">
        <f>IFERROR(VLOOKUP(C279,SRA!B:T,8,0),"")</f>
        <v>CLT</v>
      </c>
      <c r="F279" s="12" t="s">
        <v>430</v>
      </c>
      <c r="G279" s="12" t="str">
        <f>IFERROR(VLOOKUP(C279,SRA!B:T,5,0),"")</f>
        <v>OP. DE PROD. IND.</v>
      </c>
      <c r="H279" s="48">
        <f>IFERROR(VLOOKUP(C279,SRA!B:T,18,0),"")</f>
        <v>1463.31</v>
      </c>
      <c r="I279" s="48">
        <f>IFERROR(VLOOKUP(C279,SRA!B:T,19,0),"")</f>
        <v>0</v>
      </c>
      <c r="J279" s="49">
        <f>IFERROR(VLOOKUP(C279,FEVEREIRO!B:F,3,0),"0,00")</f>
        <v>1518</v>
      </c>
      <c r="K279" s="48">
        <f t="shared" si="8"/>
        <v>453.13000000000011</v>
      </c>
      <c r="L279" s="49">
        <f>IFERROR(VLOOKUP(C279,FEVEREIRO!B:H,7,0),"0,00")</f>
        <v>1064.8699999999999</v>
      </c>
      <c r="M279" s="16" t="str">
        <f>IFERROR(VLOOKUP(C279,FÉRIAS!C:D,2,0),"")</f>
        <v/>
      </c>
      <c r="N279" s="13" t="str">
        <f>IFERROR(VLOOKUP(C279,AFASTADOS!B:C,2,0),"")</f>
        <v/>
      </c>
    </row>
    <row r="280" spans="2:14" s="13" customFormat="1">
      <c r="B280" s="12">
        <f t="shared" si="9"/>
        <v>272</v>
      </c>
      <c r="C280" s="17">
        <v>2891</v>
      </c>
      <c r="D280" s="18" t="str">
        <f>IFERROR(VLOOKUP(C280,SRA!B:C,2,0),"")</f>
        <v>ERICK MEDEIROS</v>
      </c>
      <c r="E280" s="12" t="str">
        <f>IFERROR(VLOOKUP(C280,SRA!B:T,8,0),"")</f>
        <v>CLT</v>
      </c>
      <c r="F280" s="12" t="s">
        <v>430</v>
      </c>
      <c r="G280" s="12" t="str">
        <f>IFERROR(VLOOKUP(C280,SRA!B:T,5,0),"")</f>
        <v>OP. DE PROD. IND.</v>
      </c>
      <c r="H280" s="48">
        <f>IFERROR(VLOOKUP(C280,SRA!B:T,18,0),"")</f>
        <v>1536.48</v>
      </c>
      <c r="I280" s="48">
        <f>IFERROR(VLOOKUP(C280,SRA!B:T,19,0),"")</f>
        <v>0</v>
      </c>
      <c r="J280" s="49">
        <f>IFERROR(VLOOKUP(C280,FEVEREIRO!B:F,3,0),"0,00")</f>
        <v>1704.68</v>
      </c>
      <c r="K280" s="48">
        <f t="shared" si="8"/>
        <v>1089.1600000000001</v>
      </c>
      <c r="L280" s="49">
        <f>IFERROR(VLOOKUP(C280,FEVEREIRO!B:H,7,0),"0,00")</f>
        <v>615.52</v>
      </c>
      <c r="M280" s="16" t="str">
        <f>IFERROR(VLOOKUP(C280,FÉRIAS!C:D,2,0),"")</f>
        <v/>
      </c>
      <c r="N280" s="13" t="str">
        <f>IFERROR(VLOOKUP(C280,AFASTADOS!B:C,2,0),"")</f>
        <v/>
      </c>
    </row>
    <row r="281" spans="2:14" s="13" customFormat="1">
      <c r="B281" s="12">
        <f t="shared" si="9"/>
        <v>273</v>
      </c>
      <c r="C281" s="17">
        <v>2894</v>
      </c>
      <c r="D281" s="18" t="str">
        <f>IFERROR(VLOOKUP(C281,SRA!B:C,2,0),"")</f>
        <v>JOELNA DINIZ PEREIRA DE SOUSA</v>
      </c>
      <c r="E281" s="12" t="str">
        <f>IFERROR(VLOOKUP(C281,SRA!B:T,8,0),"")</f>
        <v>CLT</v>
      </c>
      <c r="F281" s="12" t="s">
        <v>430</v>
      </c>
      <c r="G281" s="12" t="str">
        <f>IFERROR(VLOOKUP(C281,SRA!B:T,5,0),"")</f>
        <v>OP. PROD. IND. (D)</v>
      </c>
      <c r="H281" s="48">
        <f>IFERROR(VLOOKUP(C281,SRA!B:T,18,0),"")</f>
        <v>1961.04</v>
      </c>
      <c r="I281" s="48">
        <f>IFERROR(VLOOKUP(C281,SRA!B:T,19,0),"")</f>
        <v>0</v>
      </c>
      <c r="J281" s="49">
        <f>IFERROR(VLOOKUP(C281,FEVEREIRO!B:F,3,0),"0,00")</f>
        <v>2348.81</v>
      </c>
      <c r="K281" s="48">
        <f t="shared" si="8"/>
        <v>682.00999999999976</v>
      </c>
      <c r="L281" s="49">
        <f>IFERROR(VLOOKUP(C281,FEVEREIRO!B:H,7,0),"0,00")</f>
        <v>1666.8000000000002</v>
      </c>
      <c r="M281" s="16" t="str">
        <f>IFERROR(VLOOKUP(C281,FÉRIAS!C:D,2,0),"")</f>
        <v/>
      </c>
      <c r="N281" s="13" t="str">
        <f>IFERROR(VLOOKUP(C281,AFASTADOS!B:C,2,0),"")</f>
        <v/>
      </c>
    </row>
    <row r="282" spans="2:14" s="13" customFormat="1">
      <c r="B282" s="12">
        <f t="shared" si="9"/>
        <v>274</v>
      </c>
      <c r="C282" s="17">
        <v>2895</v>
      </c>
      <c r="D282" s="18" t="str">
        <f>IFERROR(VLOOKUP(C282,SRA!B:C,2,0),"")</f>
        <v>KLEBER DE OLIVEIRA GALDINO</v>
      </c>
      <c r="E282" s="12" t="str">
        <f>IFERROR(VLOOKUP(C282,SRA!B:T,8,0),"")</f>
        <v>CLT</v>
      </c>
      <c r="F282" s="12" t="s">
        <v>430</v>
      </c>
      <c r="G282" s="12" t="str">
        <f>IFERROR(VLOOKUP(C282,SRA!B:T,5,0),"")</f>
        <v>OP. DE PROD. IND.</v>
      </c>
      <c r="H282" s="48">
        <f>IFERROR(VLOOKUP(C282,SRA!B:T,18,0),"")</f>
        <v>1463.31</v>
      </c>
      <c r="I282" s="48">
        <f>IFERROR(VLOOKUP(C282,SRA!B:T,19,0),"")</f>
        <v>0</v>
      </c>
      <c r="J282" s="49">
        <f>IFERROR(VLOOKUP(C282,FEVEREIRO!B:F,3,0),"0,00")</f>
        <v>1518</v>
      </c>
      <c r="K282" s="48">
        <f t="shared" si="8"/>
        <v>362.84000000000015</v>
      </c>
      <c r="L282" s="49">
        <f>IFERROR(VLOOKUP(C282,FEVEREIRO!B:H,7,0),"0,00")</f>
        <v>1155.1599999999999</v>
      </c>
      <c r="M282" s="16" t="str">
        <f>IFERROR(VLOOKUP(C282,FÉRIAS!C:D,2,0),"")</f>
        <v/>
      </c>
      <c r="N282" s="13" t="str">
        <f>IFERROR(VLOOKUP(C282,AFASTADOS!B:C,2,0),"")</f>
        <v/>
      </c>
    </row>
    <row r="283" spans="2:14" s="13" customFormat="1">
      <c r="B283" s="12">
        <f t="shared" si="9"/>
        <v>275</v>
      </c>
      <c r="C283" s="17">
        <v>2904</v>
      </c>
      <c r="D283" s="18" t="str">
        <f>IFERROR(VLOOKUP(C283,SRA!B:C,2,0),"")</f>
        <v>ANTONIO S ALVES DE O JUNIOR</v>
      </c>
      <c r="E283" s="12" t="str">
        <f>IFERROR(VLOOKUP(C283,SRA!B:T,8,0),"")</f>
        <v>CLT</v>
      </c>
      <c r="F283" s="12" t="s">
        <v>430</v>
      </c>
      <c r="G283" s="12" t="str">
        <f>IFERROR(VLOOKUP(C283,SRA!B:T,5,0),"")</f>
        <v>TEC. EM ADM. E FIN.</v>
      </c>
      <c r="H283" s="48">
        <f>IFERROR(VLOOKUP(C283,SRA!B:T,18,0),"")</f>
        <v>2152.9699999999998</v>
      </c>
      <c r="I283" s="48">
        <f>IFERROR(VLOOKUP(C283,SRA!B:T,19,0),"")</f>
        <v>0</v>
      </c>
      <c r="J283" s="49">
        <f>IFERROR(VLOOKUP(C283,FEVEREIRO!B:F,3,0),"0,00")</f>
        <v>2152.9699999999998</v>
      </c>
      <c r="K283" s="48">
        <f t="shared" si="8"/>
        <v>521.08999999999969</v>
      </c>
      <c r="L283" s="49">
        <f>IFERROR(VLOOKUP(C283,FEVEREIRO!B:H,7,0),"0,00")</f>
        <v>1631.88</v>
      </c>
      <c r="M283" s="16" t="str">
        <f>IFERROR(VLOOKUP(C283,FÉRIAS!C:D,2,0),"")</f>
        <v/>
      </c>
      <c r="N283" s="13" t="str">
        <f>IFERROR(VLOOKUP(C283,AFASTADOS!B:C,2,0),"")</f>
        <v/>
      </c>
    </row>
    <row r="284" spans="2:14" s="13" customFormat="1">
      <c r="B284" s="12">
        <f t="shared" si="9"/>
        <v>276</v>
      </c>
      <c r="C284" s="17">
        <v>2906</v>
      </c>
      <c r="D284" s="18" t="str">
        <f>IFERROR(VLOOKUP(C284,SRA!B:C,2,0),"")</f>
        <v>ARTHUR A SANTOS WANDERLEY</v>
      </c>
      <c r="E284" s="12" t="str">
        <f>IFERROR(VLOOKUP(C284,SRA!B:T,8,0),"")</f>
        <v>CLT</v>
      </c>
      <c r="F284" s="12" t="s">
        <v>430</v>
      </c>
      <c r="G284" s="12" t="str">
        <f>IFERROR(VLOOKUP(C284,SRA!B:T,5,0),"")</f>
        <v>ANA ASS FARMACEUTICA</v>
      </c>
      <c r="H284" s="48">
        <f>IFERROR(VLOOKUP(C284,SRA!B:T,18,0),"")</f>
        <v>5270.88</v>
      </c>
      <c r="I284" s="48">
        <f>IFERROR(VLOOKUP(C284,SRA!B:T,19,0),"")</f>
        <v>0</v>
      </c>
      <c r="J284" s="49">
        <f>IFERROR(VLOOKUP(C284,FEVEREIRO!B:F,3,0),"0,00")</f>
        <v>5270.88</v>
      </c>
      <c r="K284" s="48">
        <f t="shared" si="8"/>
        <v>3124.71</v>
      </c>
      <c r="L284" s="49">
        <f>IFERROR(VLOOKUP(C284,FEVEREIRO!B:H,7,0),"0,00")</f>
        <v>2146.17</v>
      </c>
      <c r="M284" s="16" t="str">
        <f>IFERROR(VLOOKUP(C284,FÉRIAS!C:D,2,0),"")</f>
        <v/>
      </c>
      <c r="N284" s="13" t="str">
        <f>IFERROR(VLOOKUP(C284,AFASTADOS!B:C,2,0),"")</f>
        <v/>
      </c>
    </row>
    <row r="285" spans="2:14" s="13" customFormat="1">
      <c r="B285" s="12">
        <v>1</v>
      </c>
      <c r="C285" s="17">
        <v>2907</v>
      </c>
      <c r="D285" s="18" t="str">
        <f>IFERROR(VLOOKUP(C285,SRA!B:C,2,0),"")</f>
        <v>JOELINE LIMA DO NASCIMENTO</v>
      </c>
      <c r="E285" s="12" t="str">
        <f>IFERROR(VLOOKUP(C285,SRA!B:T,8,0),"")</f>
        <v>CLT</v>
      </c>
      <c r="F285" s="12" t="s">
        <v>430</v>
      </c>
      <c r="G285" s="12" t="str">
        <f>IFERROR(VLOOKUP(C285,SRA!B:T,5,0),"")</f>
        <v>TEC. EM ADM. E FIN.</v>
      </c>
      <c r="H285" s="48">
        <f>IFERROR(VLOOKUP(C285,SRA!B:T,18,0),"")</f>
        <v>2152.9699999999998</v>
      </c>
      <c r="I285" s="48">
        <f>IFERROR(VLOOKUP(C285,SRA!B:T,19,0),"")</f>
        <v>0</v>
      </c>
      <c r="J285" s="49">
        <f>IFERROR(VLOOKUP(C285,FEVEREIRO!B:F,3,0),"0,00")</f>
        <v>2543.3000000000002</v>
      </c>
      <c r="K285" s="48">
        <f t="shared" si="8"/>
        <v>2543.3000000000002</v>
      </c>
      <c r="L285" s="49">
        <f>IFERROR(VLOOKUP(C285,FEVEREIRO!B:H,7,0),"0,00")</f>
        <v>0</v>
      </c>
      <c r="M285" s="16" t="str">
        <f>IFERROR(VLOOKUP(C285,FÉRIAS!C:D,2,0),"")</f>
        <v/>
      </c>
      <c r="N285" s="13" t="str">
        <f>IFERROR(VLOOKUP(C285,AFASTADOS!B:C,2,0),"")</f>
        <v>JOELINE LIMA DO NASCIMENTO</v>
      </c>
    </row>
    <row r="286" spans="2:14" s="13" customFormat="1">
      <c r="B286" s="12">
        <f t="shared" ref="B286:B317" si="10">B285+1</f>
        <v>2</v>
      </c>
      <c r="C286" s="17">
        <v>2909</v>
      </c>
      <c r="D286" s="18" t="str">
        <f>IFERROR(VLOOKUP(C286,SRA!B:C,2,0),"")</f>
        <v>ROBSON CARNEIRO DA SILVA</v>
      </c>
      <c r="E286" s="12" t="str">
        <f>IFERROR(VLOOKUP(C286,SRA!B:T,8,0),"")</f>
        <v>CLT</v>
      </c>
      <c r="F286" s="12" t="s">
        <v>430</v>
      </c>
      <c r="G286" s="12" t="str">
        <f>IFERROR(VLOOKUP(C286,SRA!B:T,5,0),"")</f>
        <v>TEC. EM ADM. E FIN.</v>
      </c>
      <c r="H286" s="48">
        <f>IFERROR(VLOOKUP(C286,SRA!B:T,18,0),"")</f>
        <v>2373.69</v>
      </c>
      <c r="I286" s="48">
        <f>IFERROR(VLOOKUP(C286,SRA!B:T,19,0),"")</f>
        <v>0</v>
      </c>
      <c r="J286" s="49">
        <f>IFERROR(VLOOKUP(C286,FEVEREIRO!B:F,3,0),"0,00")</f>
        <v>2513.46</v>
      </c>
      <c r="K286" s="48">
        <f t="shared" si="8"/>
        <v>390.44000000000005</v>
      </c>
      <c r="L286" s="49">
        <f>IFERROR(VLOOKUP(C286,FEVEREIRO!B:H,7,0),"0,00")</f>
        <v>2123.02</v>
      </c>
      <c r="M286" s="16" t="str">
        <f>IFERROR(VLOOKUP(C286,FÉRIAS!C:D,2,0),"")</f>
        <v/>
      </c>
      <c r="N286" s="13" t="str">
        <f>IFERROR(VLOOKUP(C286,AFASTADOS!B:C,2,0),"")</f>
        <v/>
      </c>
    </row>
    <row r="287" spans="2:14" s="13" customFormat="1">
      <c r="B287" s="12">
        <f t="shared" si="10"/>
        <v>3</v>
      </c>
      <c r="C287" s="17">
        <v>2910</v>
      </c>
      <c r="D287" s="18" t="str">
        <f>IFERROR(VLOOKUP(C287,SRA!B:C,2,0),"")</f>
        <v>JOSE VITAL DUARTE JUNIOR</v>
      </c>
      <c r="E287" s="12" t="str">
        <f>IFERROR(VLOOKUP(C287,SRA!B:T,8,0),"")</f>
        <v>CLT</v>
      </c>
      <c r="F287" s="12" t="s">
        <v>430</v>
      </c>
      <c r="G287" s="12" t="str">
        <f>IFERROR(VLOOKUP(C287,SRA!B:T,5,0),"")</f>
        <v>TEC. EM ADM. E FIN.</v>
      </c>
      <c r="H287" s="48">
        <f>IFERROR(VLOOKUP(C287,SRA!B:T,18,0),"")</f>
        <v>2492.37</v>
      </c>
      <c r="I287" s="48">
        <f>IFERROR(VLOOKUP(C287,SRA!B:T,19,0),"")</f>
        <v>4344.25</v>
      </c>
      <c r="J287" s="49">
        <f>IFERROR(VLOOKUP(C287,FEVEREIRO!B:F,3,0),"0,00")</f>
        <v>9585.31</v>
      </c>
      <c r="K287" s="48">
        <f t="shared" si="8"/>
        <v>2477.4399999999996</v>
      </c>
      <c r="L287" s="49">
        <f>IFERROR(VLOOKUP(C287,FEVEREIRO!B:H,7,0),"0,00")</f>
        <v>7107.87</v>
      </c>
      <c r="M287" s="16" t="str">
        <f>IFERROR(VLOOKUP(C287,FÉRIAS!C:D,2,0),"")</f>
        <v/>
      </c>
      <c r="N287" s="13" t="str">
        <f>IFERROR(VLOOKUP(C287,AFASTADOS!B:C,2,0),"")</f>
        <v/>
      </c>
    </row>
    <row r="288" spans="2:14" s="13" customFormat="1">
      <c r="B288" s="12">
        <f t="shared" si="10"/>
        <v>4</v>
      </c>
      <c r="C288" s="17">
        <v>2911</v>
      </c>
      <c r="D288" s="18" t="str">
        <f>IFERROR(VLOOKUP(C288,SRA!B:C,2,0),"")</f>
        <v>ALDJANE MARIA DOS SANTOS</v>
      </c>
      <c r="E288" s="12" t="str">
        <f>IFERROR(VLOOKUP(C288,SRA!B:T,8,0),"")</f>
        <v>CLT</v>
      </c>
      <c r="F288" s="12" t="s">
        <v>430</v>
      </c>
      <c r="G288" s="12" t="str">
        <f>IFERROR(VLOOKUP(C288,SRA!B:T,5,0),"")</f>
        <v>OP. DE PROD. IND.</v>
      </c>
      <c r="H288" s="48">
        <f>IFERROR(VLOOKUP(C288,SRA!B:T,18,0),"")</f>
        <v>1613.3</v>
      </c>
      <c r="I288" s="48">
        <f>IFERROR(VLOOKUP(C288,SRA!B:T,19,0),"")</f>
        <v>0</v>
      </c>
      <c r="J288" s="49">
        <f>IFERROR(VLOOKUP(C288,FEVEREIRO!B:F,3,0),"0,00")</f>
        <v>1771.62</v>
      </c>
      <c r="K288" s="48">
        <f t="shared" si="8"/>
        <v>988.55</v>
      </c>
      <c r="L288" s="49">
        <f>IFERROR(VLOOKUP(C288,FEVEREIRO!B:H,7,0),"0,00")</f>
        <v>783.06999999999994</v>
      </c>
      <c r="M288" s="16" t="str">
        <f>IFERROR(VLOOKUP(C288,FÉRIAS!C:D,2,0),"")</f>
        <v/>
      </c>
      <c r="N288" s="13" t="str">
        <f>IFERROR(VLOOKUP(C288,AFASTADOS!B:C,2,0),"")</f>
        <v/>
      </c>
    </row>
    <row r="289" spans="2:14" s="13" customFormat="1">
      <c r="B289" s="12">
        <f t="shared" si="10"/>
        <v>5</v>
      </c>
      <c r="C289" s="17">
        <v>2915</v>
      </c>
      <c r="D289" s="18" t="str">
        <f>IFERROR(VLOOKUP(C289,SRA!B:C,2,0),"")</f>
        <v>HAMILTON LINO ALVES</v>
      </c>
      <c r="E289" s="12" t="str">
        <f>IFERROR(VLOOKUP(C289,SRA!B:T,8,0),"")</f>
        <v>CLT</v>
      </c>
      <c r="F289" s="12" t="s">
        <v>430</v>
      </c>
      <c r="G289" s="12" t="str">
        <f>IFERROR(VLOOKUP(C289,SRA!B:T,5,0),"")</f>
        <v>OP. DE PROD. IND.</v>
      </c>
      <c r="H289" s="48">
        <f>IFERROR(VLOOKUP(C289,SRA!B:T,18,0),"")</f>
        <v>1613.3</v>
      </c>
      <c r="I289" s="48">
        <f>IFERROR(VLOOKUP(C289,SRA!B:T,19,0),"")</f>
        <v>0</v>
      </c>
      <c r="J289" s="49">
        <f>IFERROR(VLOOKUP(C289,FEVEREIRO!B:F,3,0),"0,00")</f>
        <v>2002.46</v>
      </c>
      <c r="K289" s="48">
        <f t="shared" si="8"/>
        <v>533.38000000000011</v>
      </c>
      <c r="L289" s="49">
        <f>IFERROR(VLOOKUP(C289,FEVEREIRO!B:H,7,0),"0,00")</f>
        <v>1469.08</v>
      </c>
      <c r="M289" s="16" t="str">
        <f>IFERROR(VLOOKUP(C289,FÉRIAS!C:D,2,0),"")</f>
        <v/>
      </c>
      <c r="N289" s="13" t="str">
        <f>IFERROR(VLOOKUP(C289,AFASTADOS!B:C,2,0),"")</f>
        <v/>
      </c>
    </row>
    <row r="290" spans="2:14" s="13" customFormat="1">
      <c r="B290" s="12">
        <f t="shared" si="10"/>
        <v>6</v>
      </c>
      <c r="C290" s="17">
        <v>2917</v>
      </c>
      <c r="D290" s="18" t="str">
        <f>IFERROR(VLOOKUP(C290,SRA!B:C,2,0),"")</f>
        <v>LUCICLEIDE PEREIRA DEODATO</v>
      </c>
      <c r="E290" s="12" t="str">
        <f>IFERROR(VLOOKUP(C290,SRA!B:T,8,0),"")</f>
        <v>CLT</v>
      </c>
      <c r="F290" s="12" t="s">
        <v>430</v>
      </c>
      <c r="G290" s="12" t="str">
        <f>IFERROR(VLOOKUP(C290,SRA!B:T,5,0),"")</f>
        <v>OP. DE PROD. IND.</v>
      </c>
      <c r="H290" s="48">
        <f>IFERROR(VLOOKUP(C290,SRA!B:T,18,0),"")</f>
        <v>1693.96</v>
      </c>
      <c r="I290" s="48">
        <f>IFERROR(VLOOKUP(C290,SRA!B:T,19,0),"")</f>
        <v>0</v>
      </c>
      <c r="J290" s="49">
        <f>IFERROR(VLOOKUP(C290,FEVEREIRO!B:F,3,0),"0,00")</f>
        <v>1693.96</v>
      </c>
      <c r="K290" s="48">
        <f t="shared" si="8"/>
        <v>705.3</v>
      </c>
      <c r="L290" s="49">
        <f>IFERROR(VLOOKUP(C290,FEVEREIRO!B:H,7,0),"0,00")</f>
        <v>988.66000000000008</v>
      </c>
      <c r="M290" s="16" t="str">
        <f>IFERROR(VLOOKUP(C290,FÉRIAS!C:D,2,0),"")</f>
        <v/>
      </c>
      <c r="N290" s="13" t="str">
        <f>IFERROR(VLOOKUP(C290,AFASTADOS!B:C,2,0),"")</f>
        <v/>
      </c>
    </row>
    <row r="291" spans="2:14" s="13" customFormat="1">
      <c r="B291" s="12">
        <f t="shared" si="10"/>
        <v>7</v>
      </c>
      <c r="C291" s="17">
        <v>2918</v>
      </c>
      <c r="D291" s="18" t="str">
        <f>IFERROR(VLOOKUP(C291,SRA!B:C,2,0),"")</f>
        <v>MARIA DAS NEVES DE BARROS</v>
      </c>
      <c r="E291" s="12" t="str">
        <f>IFERROR(VLOOKUP(C291,SRA!B:T,8,0),"")</f>
        <v>CLT</v>
      </c>
      <c r="F291" s="12" t="s">
        <v>430</v>
      </c>
      <c r="G291" s="12" t="str">
        <f>IFERROR(VLOOKUP(C291,SRA!B:T,5,0),"")</f>
        <v>OP. DE PROD. IND.</v>
      </c>
      <c r="H291" s="48">
        <f>IFERROR(VLOOKUP(C291,SRA!B:T,18,0),"")</f>
        <v>1463.31</v>
      </c>
      <c r="I291" s="48">
        <f>IFERROR(VLOOKUP(C291,SRA!B:T,19,0),"")</f>
        <v>0</v>
      </c>
      <c r="J291" s="49">
        <f>IFERROR(VLOOKUP(C291,FEVEREIRO!B:F,3,0),"0,00")</f>
        <v>1661.03</v>
      </c>
      <c r="K291" s="48">
        <f t="shared" si="8"/>
        <v>1661.03</v>
      </c>
      <c r="L291" s="49">
        <f>IFERROR(VLOOKUP(C291,FEVEREIRO!B:H,7,0),"0,00")</f>
        <v>0</v>
      </c>
      <c r="M291" s="16" t="str">
        <f>IFERROR(VLOOKUP(C291,FÉRIAS!C:D,2,0),"")</f>
        <v/>
      </c>
      <c r="N291" s="13" t="str">
        <f>IFERROR(VLOOKUP(C291,AFASTADOS!B:C,2,0),"")</f>
        <v/>
      </c>
    </row>
    <row r="292" spans="2:14" s="13" customFormat="1">
      <c r="B292" s="12">
        <f t="shared" si="10"/>
        <v>8</v>
      </c>
      <c r="C292" s="17">
        <v>2921</v>
      </c>
      <c r="D292" s="18" t="str">
        <f>IFERROR(VLOOKUP(C292,SRA!B:C,2,0),"")</f>
        <v>TIAGO MANOEL DE SOUSA LEITE</v>
      </c>
      <c r="E292" s="12" t="str">
        <f>IFERROR(VLOOKUP(C292,SRA!B:T,8,0),"")</f>
        <v>CLT</v>
      </c>
      <c r="F292" s="12" t="s">
        <v>430</v>
      </c>
      <c r="G292" s="12" t="str">
        <f>IFERROR(VLOOKUP(C292,SRA!B:T,5,0),"")</f>
        <v>OP. DE PROD. IND.</v>
      </c>
      <c r="H292" s="48">
        <f>IFERROR(VLOOKUP(C292,SRA!B:T,18,0),"")</f>
        <v>1778.73</v>
      </c>
      <c r="I292" s="48">
        <f>IFERROR(VLOOKUP(C292,SRA!B:T,19,0),"")</f>
        <v>0</v>
      </c>
      <c r="J292" s="49">
        <f>IFERROR(VLOOKUP(C292,FEVEREIRO!B:F,3,0),"0,00")</f>
        <v>2267.75</v>
      </c>
      <c r="K292" s="48">
        <f t="shared" si="8"/>
        <v>2267.75</v>
      </c>
      <c r="L292" s="49">
        <f>IFERROR(VLOOKUP(C292,FEVEREIRO!B:H,7,0),"0,00")</f>
        <v>0</v>
      </c>
      <c r="M292" s="16" t="str">
        <f>IFERROR(VLOOKUP(C292,FÉRIAS!C:D,2,0),"")</f>
        <v/>
      </c>
      <c r="N292" s="13" t="str">
        <f>IFERROR(VLOOKUP(C292,AFASTADOS!B:C,2,0),"")</f>
        <v/>
      </c>
    </row>
    <row r="293" spans="2:14" s="13" customFormat="1">
      <c r="B293" s="12">
        <f t="shared" si="10"/>
        <v>9</v>
      </c>
      <c r="C293" s="17">
        <v>2922</v>
      </c>
      <c r="D293" s="18" t="str">
        <f>IFERROR(VLOOKUP(C293,SRA!B:C,2,0),"")</f>
        <v>XENIA KELY VERISSIMO DINIZ</v>
      </c>
      <c r="E293" s="12" t="str">
        <f>IFERROR(VLOOKUP(C293,SRA!B:T,8,0),"")</f>
        <v>CLT</v>
      </c>
      <c r="F293" s="12" t="s">
        <v>430</v>
      </c>
      <c r="G293" s="12" t="str">
        <f>IFERROR(VLOOKUP(C293,SRA!B:T,5,0),"")</f>
        <v>OP. DE PROD. IND.</v>
      </c>
      <c r="H293" s="48">
        <f>IFERROR(VLOOKUP(C293,SRA!B:T,18,0),"")</f>
        <v>1693.96</v>
      </c>
      <c r="I293" s="48">
        <f>IFERROR(VLOOKUP(C293,SRA!B:T,19,0),"")</f>
        <v>0</v>
      </c>
      <c r="J293" s="49">
        <f>IFERROR(VLOOKUP(C293,FEVEREIRO!B:F,3,0),"0,00")</f>
        <v>1693.96</v>
      </c>
      <c r="K293" s="48">
        <f t="shared" si="8"/>
        <v>887.01</v>
      </c>
      <c r="L293" s="49">
        <f>IFERROR(VLOOKUP(C293,FEVEREIRO!B:H,7,0),"0,00")</f>
        <v>806.95</v>
      </c>
      <c r="M293" s="16" t="str">
        <f>IFERROR(VLOOKUP(C293,FÉRIAS!C:D,2,0),"")</f>
        <v/>
      </c>
      <c r="N293" s="13" t="str">
        <f>IFERROR(VLOOKUP(C293,AFASTADOS!B:C,2,0),"")</f>
        <v/>
      </c>
    </row>
    <row r="294" spans="2:14" s="13" customFormat="1">
      <c r="B294" s="12">
        <f t="shared" si="10"/>
        <v>10</v>
      </c>
      <c r="C294" s="17">
        <v>2926</v>
      </c>
      <c r="D294" s="18" t="str">
        <f>IFERROR(VLOOKUP(C294,SRA!B:C,2,0),"")</f>
        <v>ANTONIO CARLOS DE LUNA MATOS</v>
      </c>
      <c r="E294" s="12" t="str">
        <f>IFERROR(VLOOKUP(C294,SRA!B:T,8,0),"")</f>
        <v>CLT</v>
      </c>
      <c r="F294" s="12" t="s">
        <v>430</v>
      </c>
      <c r="G294" s="12" t="str">
        <f>IFERROR(VLOOKUP(C294,SRA!B:T,5,0),"")</f>
        <v>OP. DE PROD. IND.</v>
      </c>
      <c r="H294" s="48">
        <f>IFERROR(VLOOKUP(C294,SRA!B:T,18,0),"")</f>
        <v>1778.71</v>
      </c>
      <c r="I294" s="48">
        <f>IFERROR(VLOOKUP(C294,SRA!B:T,19,0),"")</f>
        <v>0</v>
      </c>
      <c r="J294" s="49">
        <f>IFERROR(VLOOKUP(C294,FEVEREIRO!B:F,3,0),"0,00")</f>
        <v>1965.51</v>
      </c>
      <c r="K294" s="48">
        <f t="shared" si="8"/>
        <v>275.75</v>
      </c>
      <c r="L294" s="49">
        <f>IFERROR(VLOOKUP(C294,FEVEREIRO!B:H,7,0),"0,00")</f>
        <v>1689.76</v>
      </c>
      <c r="M294" s="16" t="str">
        <f>IFERROR(VLOOKUP(C294,FÉRIAS!C:D,2,0),"")</f>
        <v/>
      </c>
      <c r="N294" s="13" t="str">
        <f>IFERROR(VLOOKUP(C294,AFASTADOS!B:C,2,0),"")</f>
        <v/>
      </c>
    </row>
    <row r="295" spans="2:14" s="13" customFormat="1">
      <c r="B295" s="12">
        <f t="shared" si="10"/>
        <v>11</v>
      </c>
      <c r="C295" s="17">
        <v>2927</v>
      </c>
      <c r="D295" s="18" t="str">
        <f>IFERROR(VLOOKUP(C295,SRA!B:C,2,0),"")</f>
        <v>DEYVISON MACHADO DA SILVA</v>
      </c>
      <c r="E295" s="12" t="str">
        <f>IFERROR(VLOOKUP(C295,SRA!B:T,8,0),"")</f>
        <v>CLT</v>
      </c>
      <c r="F295" s="12" t="s">
        <v>430</v>
      </c>
      <c r="G295" s="12" t="str">
        <f>IFERROR(VLOOKUP(C295,SRA!B:T,5,0),"")</f>
        <v>OP. DE PROD. IND.</v>
      </c>
      <c r="H295" s="48">
        <f>IFERROR(VLOOKUP(C295,SRA!B:T,18,0),"")</f>
        <v>1613.31</v>
      </c>
      <c r="I295" s="48">
        <f>IFERROR(VLOOKUP(C295,SRA!B:T,19,0),"")</f>
        <v>0</v>
      </c>
      <c r="J295" s="49">
        <f>IFERROR(VLOOKUP(C295,FEVEREIRO!B:F,3,0),"0,00")</f>
        <v>1743.31</v>
      </c>
      <c r="K295" s="48">
        <f t="shared" si="8"/>
        <v>928.21</v>
      </c>
      <c r="L295" s="49">
        <f>IFERROR(VLOOKUP(C295,FEVEREIRO!B:H,7,0),"0,00")</f>
        <v>815.09999999999991</v>
      </c>
      <c r="M295" s="16" t="str">
        <f>IFERROR(VLOOKUP(C295,FÉRIAS!C:D,2,0),"")</f>
        <v/>
      </c>
      <c r="N295" s="13" t="str">
        <f>IFERROR(VLOOKUP(C295,AFASTADOS!B:C,2,0),"")</f>
        <v/>
      </c>
    </row>
    <row r="296" spans="2:14" s="13" customFormat="1">
      <c r="B296" s="12">
        <f t="shared" si="10"/>
        <v>12</v>
      </c>
      <c r="C296" s="17">
        <v>2930</v>
      </c>
      <c r="D296" s="18" t="str">
        <f>IFERROR(VLOOKUP(C296,SRA!B:C,2,0),"")</f>
        <v>JOSE AURICELIO C DE ARAUJO</v>
      </c>
      <c r="E296" s="12" t="str">
        <f>IFERROR(VLOOKUP(C296,SRA!B:T,8,0),"")</f>
        <v>CLT</v>
      </c>
      <c r="F296" s="12" t="s">
        <v>430</v>
      </c>
      <c r="G296" s="12" t="str">
        <f>IFERROR(VLOOKUP(C296,SRA!B:T,5,0),"")</f>
        <v>OP. DE PROD. IND.(C)</v>
      </c>
      <c r="H296" s="48">
        <f>IFERROR(VLOOKUP(C296,SRA!B:T,18,0),"")</f>
        <v>1778.71</v>
      </c>
      <c r="I296" s="48">
        <f>IFERROR(VLOOKUP(C296,SRA!B:T,19,0),"")</f>
        <v>0</v>
      </c>
      <c r="J296" s="49">
        <f>IFERROR(VLOOKUP(C296,FEVEREIRO!B:F,3,0),"0,00")</f>
        <v>1787.06</v>
      </c>
      <c r="K296" s="48">
        <f t="shared" si="8"/>
        <v>1085.1999999999998</v>
      </c>
      <c r="L296" s="49">
        <f>IFERROR(VLOOKUP(C296,FEVEREIRO!B:H,7,0),"0,00")</f>
        <v>701.86</v>
      </c>
      <c r="M296" s="16" t="str">
        <f>IFERROR(VLOOKUP(C296,FÉRIAS!C:D,2,0),"")</f>
        <v/>
      </c>
      <c r="N296" s="13" t="str">
        <f>IFERROR(VLOOKUP(C296,AFASTADOS!B:C,2,0),"")</f>
        <v/>
      </c>
    </row>
    <row r="297" spans="2:14" s="13" customFormat="1">
      <c r="B297" s="12">
        <f t="shared" si="10"/>
        <v>13</v>
      </c>
      <c r="C297" s="17">
        <v>2931</v>
      </c>
      <c r="D297" s="18" t="str">
        <f>IFERROR(VLOOKUP(C297,SRA!B:C,2,0),"")</f>
        <v>JOSILENE FARIAS DOS SANTOS ALM</v>
      </c>
      <c r="E297" s="12" t="str">
        <f>IFERROR(VLOOKUP(C297,SRA!B:T,8,0),"")</f>
        <v>CLT</v>
      </c>
      <c r="F297" s="12" t="s">
        <v>430</v>
      </c>
      <c r="G297" s="12" t="str">
        <f>IFERROR(VLOOKUP(C297,SRA!B:T,5,0),"")</f>
        <v>OP. PROD. IND. (D)</v>
      </c>
      <c r="H297" s="48">
        <f>IFERROR(VLOOKUP(C297,SRA!B:T,18,0),"")</f>
        <v>1961.04</v>
      </c>
      <c r="I297" s="48">
        <f>IFERROR(VLOOKUP(C297,SRA!B:T,19,0),"")</f>
        <v>904.62</v>
      </c>
      <c r="J297" s="49">
        <f>IFERROR(VLOOKUP(C297,FEVEREIRO!B:F,3,0),"0,00")</f>
        <v>3227.21</v>
      </c>
      <c r="K297" s="48">
        <f t="shared" si="8"/>
        <v>1001.1799999999998</v>
      </c>
      <c r="L297" s="49">
        <f>IFERROR(VLOOKUP(C297,FEVEREIRO!B:H,7,0),"0,00")</f>
        <v>2226.0300000000002</v>
      </c>
      <c r="M297" s="16" t="str">
        <f>IFERROR(VLOOKUP(C297,FÉRIAS!C:D,2,0),"")</f>
        <v/>
      </c>
      <c r="N297" s="13" t="str">
        <f>IFERROR(VLOOKUP(C297,AFASTADOS!B:C,2,0),"")</f>
        <v/>
      </c>
    </row>
    <row r="298" spans="2:14" s="13" customFormat="1">
      <c r="B298" s="12">
        <f t="shared" si="10"/>
        <v>14</v>
      </c>
      <c r="C298" s="17">
        <v>2933</v>
      </c>
      <c r="D298" s="18" t="str">
        <f>IFERROR(VLOOKUP(C298,SRA!B:C,2,0),"")</f>
        <v>LUCY DIAS DE ANDRADE</v>
      </c>
      <c r="E298" s="12" t="str">
        <f>IFERROR(VLOOKUP(C298,SRA!B:T,8,0),"")</f>
        <v>CLT</v>
      </c>
      <c r="F298" s="12" t="s">
        <v>442</v>
      </c>
      <c r="G298" s="12" t="str">
        <f>IFERROR(VLOOKUP(C298,SRA!B:T,5,0),"")</f>
        <v>OP. DE PROD. IND.(B)</v>
      </c>
      <c r="H298" s="48">
        <f>IFERROR(VLOOKUP(C298,SRA!B:T,18,0),"")</f>
        <v>1613.3</v>
      </c>
      <c r="I298" s="48">
        <f>IFERROR(VLOOKUP(C298,SRA!B:T,19,0),"")</f>
        <v>0</v>
      </c>
      <c r="J298" s="49">
        <f>IFERROR(VLOOKUP(C298,FEVEREIRO!B:F,3,0),"0,00")</f>
        <v>1613.3</v>
      </c>
      <c r="K298" s="48">
        <f t="shared" si="8"/>
        <v>540.79</v>
      </c>
      <c r="L298" s="49">
        <f>IFERROR(VLOOKUP(C298,FEVEREIRO!B:H,7,0),"0,00")</f>
        <v>1072.51</v>
      </c>
      <c r="M298" s="16" t="str">
        <f>IFERROR(VLOOKUP(C298,FÉRIAS!C:D,2,0),"")</f>
        <v/>
      </c>
      <c r="N298" s="13" t="str">
        <f>IFERROR(VLOOKUP(C298,AFASTADOS!B:C,2,0),"")</f>
        <v/>
      </c>
    </row>
    <row r="299" spans="2:14" s="13" customFormat="1">
      <c r="B299" s="12">
        <f t="shared" si="10"/>
        <v>15</v>
      </c>
      <c r="C299" s="17">
        <v>2936</v>
      </c>
      <c r="D299" s="18" t="str">
        <f>IFERROR(VLOOKUP(C299,SRA!B:C,2,0),"")</f>
        <v>ROSIMERE SOARES DA SILVA</v>
      </c>
      <c r="E299" s="12" t="str">
        <f>IFERROR(VLOOKUP(C299,SRA!B:T,8,0),"")</f>
        <v>CLT</v>
      </c>
      <c r="F299" s="12" t="s">
        <v>430</v>
      </c>
      <c r="G299" s="12" t="str">
        <f>IFERROR(VLOOKUP(C299,SRA!B:T,5,0),"")</f>
        <v>OP. DE PROD. IND.(C)</v>
      </c>
      <c r="H299" s="48">
        <f>IFERROR(VLOOKUP(C299,SRA!B:T,18,0),"")</f>
        <v>1778.72</v>
      </c>
      <c r="I299" s="48">
        <f>IFERROR(VLOOKUP(C299,SRA!B:T,19,0),"")</f>
        <v>0</v>
      </c>
      <c r="J299" s="49">
        <f>IFERROR(VLOOKUP(C299,FEVEREIRO!B:F,3,0),"0,00")</f>
        <v>1943.55</v>
      </c>
      <c r="K299" s="48">
        <f t="shared" si="8"/>
        <v>886.73</v>
      </c>
      <c r="L299" s="49">
        <f>IFERROR(VLOOKUP(C299,FEVEREIRO!B:H,7,0),"0,00")</f>
        <v>1056.82</v>
      </c>
      <c r="M299" s="16" t="str">
        <f>IFERROR(VLOOKUP(C299,FÉRIAS!C:D,2,0),"")</f>
        <v/>
      </c>
      <c r="N299" s="13" t="str">
        <f>IFERROR(VLOOKUP(C299,AFASTADOS!B:C,2,0),"")</f>
        <v/>
      </c>
    </row>
    <row r="300" spans="2:14" s="13" customFormat="1">
      <c r="B300" s="12">
        <f t="shared" si="10"/>
        <v>16</v>
      </c>
      <c r="C300" s="17">
        <v>2937</v>
      </c>
      <c r="D300" s="18" t="str">
        <f>IFERROR(VLOOKUP(C300,SRA!B:C,2,0),"")</f>
        <v>SANDRA REGINA V DOS SANTOS</v>
      </c>
      <c r="E300" s="12" t="str">
        <f>IFERROR(VLOOKUP(C300,SRA!B:T,8,0),"")</f>
        <v>CLT</v>
      </c>
      <c r="F300" s="12" t="s">
        <v>430</v>
      </c>
      <c r="G300" s="12" t="str">
        <f>IFERROR(VLOOKUP(C300,SRA!B:T,5,0),"")</f>
        <v>OP. DE PROD. IND.</v>
      </c>
      <c r="H300" s="48">
        <f>IFERROR(VLOOKUP(C300,SRA!B:T,18,0),"")</f>
        <v>1463.31</v>
      </c>
      <c r="I300" s="48">
        <f>IFERROR(VLOOKUP(C300,SRA!B:T,19,0),"")</f>
        <v>0</v>
      </c>
      <c r="J300" s="49">
        <f>IFERROR(VLOOKUP(C300,FEVEREIRO!B:F,3,0),"0,00")</f>
        <v>1662.57</v>
      </c>
      <c r="K300" s="48">
        <f t="shared" si="8"/>
        <v>397.72</v>
      </c>
      <c r="L300" s="49">
        <f>IFERROR(VLOOKUP(C300,FEVEREIRO!B:H,7,0),"0,00")</f>
        <v>1264.8499999999999</v>
      </c>
      <c r="M300" s="16" t="str">
        <f>IFERROR(VLOOKUP(C300,FÉRIAS!C:D,2,0),"")</f>
        <v/>
      </c>
      <c r="N300" s="13" t="str">
        <f>IFERROR(VLOOKUP(C300,AFASTADOS!B:C,2,0),"")</f>
        <v/>
      </c>
    </row>
    <row r="301" spans="2:14" s="13" customFormat="1">
      <c r="B301" s="12">
        <f t="shared" si="10"/>
        <v>17</v>
      </c>
      <c r="C301" s="17">
        <v>2941</v>
      </c>
      <c r="D301" s="18" t="str">
        <f>IFERROR(VLOOKUP(C301,SRA!B:C,2,0),"")</f>
        <v>DANIELLE MARIA P NASCIMENTO</v>
      </c>
      <c r="E301" s="12" t="str">
        <f>IFERROR(VLOOKUP(C301,SRA!B:T,8,0),"")</f>
        <v>CLT</v>
      </c>
      <c r="F301" s="12" t="s">
        <v>442</v>
      </c>
      <c r="G301" s="12" t="str">
        <f>IFERROR(VLOOKUP(C301,SRA!B:T,5,0),"")</f>
        <v>TEC. EM ADM. E FIN.</v>
      </c>
      <c r="H301" s="48">
        <f>IFERROR(VLOOKUP(C301,SRA!B:T,18,0),"")</f>
        <v>2152.9499999999998</v>
      </c>
      <c r="I301" s="48">
        <f>IFERROR(VLOOKUP(C301,SRA!B:T,19,0),"")</f>
        <v>2544.25</v>
      </c>
      <c r="J301" s="49">
        <f>IFERROR(VLOOKUP(C301,FEVEREIRO!B:F,3,0),"0,00")</f>
        <v>6628.02</v>
      </c>
      <c r="K301" s="48">
        <f t="shared" si="8"/>
        <v>4817.91</v>
      </c>
      <c r="L301" s="49">
        <f>IFERROR(VLOOKUP(C301,FEVEREIRO!B:H,7,0),"0,00")</f>
        <v>1810.1100000000001</v>
      </c>
      <c r="M301" s="16" t="str">
        <f>IFERROR(VLOOKUP(C301,FÉRIAS!C:D,2,0),"")</f>
        <v/>
      </c>
      <c r="N301" s="13" t="str">
        <f>IFERROR(VLOOKUP(C301,AFASTADOS!B:C,2,0),"")</f>
        <v/>
      </c>
    </row>
    <row r="302" spans="2:14" s="13" customFormat="1">
      <c r="B302" s="12">
        <f t="shared" si="10"/>
        <v>18</v>
      </c>
      <c r="C302" s="17">
        <v>2942</v>
      </c>
      <c r="D302" s="18" t="str">
        <f>IFERROR(VLOOKUP(C302,SRA!B:C,2,0),"")</f>
        <v>ELIDIANE BARROS DA CRUZ</v>
      </c>
      <c r="E302" s="12" t="str">
        <f>IFERROR(VLOOKUP(C302,SRA!B:T,8,0),"")</f>
        <v>CLT</v>
      </c>
      <c r="F302" s="12" t="s">
        <v>430</v>
      </c>
      <c r="G302" s="12" t="str">
        <f>IFERROR(VLOOKUP(C302,SRA!B:T,5,0),"")</f>
        <v>OP. DE PROD. IND.</v>
      </c>
      <c r="H302" s="48">
        <f>IFERROR(VLOOKUP(C302,SRA!B:T,18,0),"")</f>
        <v>1613.31</v>
      </c>
      <c r="I302" s="48">
        <f>IFERROR(VLOOKUP(C302,SRA!B:T,19,0),"")</f>
        <v>0</v>
      </c>
      <c r="J302" s="49">
        <f>IFERROR(VLOOKUP(C302,FEVEREIRO!B:F,3,0),"0,00")</f>
        <v>1613.31</v>
      </c>
      <c r="K302" s="48">
        <f t="shared" si="8"/>
        <v>974.27</v>
      </c>
      <c r="L302" s="49">
        <f>IFERROR(VLOOKUP(C302,FEVEREIRO!B:H,7,0),"0,00")</f>
        <v>639.04</v>
      </c>
      <c r="M302" s="16" t="str">
        <f>IFERROR(VLOOKUP(C302,FÉRIAS!C:D,2,0),"")</f>
        <v/>
      </c>
      <c r="N302" s="13" t="str">
        <f>IFERROR(VLOOKUP(C302,AFASTADOS!B:C,2,0),"")</f>
        <v/>
      </c>
    </row>
    <row r="303" spans="2:14" s="13" customFormat="1">
      <c r="B303" s="12">
        <f t="shared" si="10"/>
        <v>19</v>
      </c>
      <c r="C303" s="17">
        <v>2943</v>
      </c>
      <c r="D303" s="18" t="str">
        <f>IFERROR(VLOOKUP(C303,SRA!B:C,2,0),"")</f>
        <v>MARIA JOSE GUILHERME</v>
      </c>
      <c r="E303" s="12" t="str">
        <f>IFERROR(VLOOKUP(C303,SRA!B:T,8,0),"")</f>
        <v>CLT</v>
      </c>
      <c r="F303" s="12" t="s">
        <v>430</v>
      </c>
      <c r="G303" s="12" t="str">
        <f>IFERROR(VLOOKUP(C303,SRA!B:T,5,0),"")</f>
        <v>OP. DE PROD. IND.</v>
      </c>
      <c r="H303" s="48">
        <f>IFERROR(VLOOKUP(C303,SRA!B:T,18,0),"")</f>
        <v>1463.31</v>
      </c>
      <c r="I303" s="48">
        <f>IFERROR(VLOOKUP(C303,SRA!B:T,19,0),"")</f>
        <v>0</v>
      </c>
      <c r="J303" s="49">
        <f>IFERROR(VLOOKUP(C303,FEVEREIRO!B:F,3,0),"0,00")</f>
        <v>1518</v>
      </c>
      <c r="K303" s="48">
        <f t="shared" si="8"/>
        <v>450.38999999999987</v>
      </c>
      <c r="L303" s="49">
        <f>IFERROR(VLOOKUP(C303,FEVEREIRO!B:H,7,0),"0,00")</f>
        <v>1067.6100000000001</v>
      </c>
      <c r="M303" s="16" t="str">
        <f>IFERROR(VLOOKUP(C303,FÉRIAS!C:D,2,0),"")</f>
        <v/>
      </c>
      <c r="N303" s="13" t="str">
        <f>IFERROR(VLOOKUP(C303,AFASTADOS!B:C,2,0),"")</f>
        <v/>
      </c>
    </row>
    <row r="304" spans="2:14" s="13" customFormat="1">
      <c r="B304" s="12">
        <f t="shared" si="10"/>
        <v>20</v>
      </c>
      <c r="C304" s="17">
        <v>2962</v>
      </c>
      <c r="D304" s="18" t="str">
        <f>IFERROR(VLOOKUP(C304,SRA!B:C,2,0),"")</f>
        <v>GYSELLE SANTOS AZEVEDO</v>
      </c>
      <c r="E304" s="12" t="str">
        <f>IFERROR(VLOOKUP(C304,SRA!B:T,8,0),"")</f>
        <v>CLT</v>
      </c>
      <c r="F304" s="12" t="s">
        <v>442</v>
      </c>
      <c r="G304" s="12" t="str">
        <f>IFERROR(VLOOKUP(C304,SRA!B:T,5,0),"")</f>
        <v>TEC. EM ADM. E VEN.</v>
      </c>
      <c r="H304" s="48">
        <f>IFERROR(VLOOKUP(C304,SRA!B:T,18,0),"")</f>
        <v>2050.41</v>
      </c>
      <c r="I304" s="48">
        <f>IFERROR(VLOOKUP(C304,SRA!B:T,19,0),"")</f>
        <v>233.32</v>
      </c>
      <c r="J304" s="49">
        <f>IFERROR(VLOOKUP(C304,FEVEREIRO!B:F,3,0),"0,00")</f>
        <v>2644.22</v>
      </c>
      <c r="K304" s="48">
        <f t="shared" si="8"/>
        <v>586.15999999999985</v>
      </c>
      <c r="L304" s="49">
        <f>IFERROR(VLOOKUP(C304,FEVEREIRO!B:H,7,0),"0,00")</f>
        <v>2058.06</v>
      </c>
      <c r="M304" s="16" t="str">
        <f>IFERROR(VLOOKUP(C304,FÉRIAS!C:D,2,0),"")</f>
        <v/>
      </c>
      <c r="N304" s="13" t="str">
        <f>IFERROR(VLOOKUP(C304,AFASTADOS!B:C,2,0),"")</f>
        <v/>
      </c>
    </row>
    <row r="305" spans="2:14" s="13" customFormat="1">
      <c r="B305" s="12">
        <f t="shared" si="10"/>
        <v>21</v>
      </c>
      <c r="C305" s="17">
        <v>2969</v>
      </c>
      <c r="D305" s="18" t="str">
        <f>IFERROR(VLOOKUP(C305,SRA!B:C,2,0),"")</f>
        <v>LEYRIANE TELMA V FARIAS</v>
      </c>
      <c r="E305" s="12" t="str">
        <f>IFERROR(VLOOKUP(C305,SRA!B:T,8,0),"")</f>
        <v>CLT</v>
      </c>
      <c r="F305" s="12" t="s">
        <v>430</v>
      </c>
      <c r="G305" s="12" t="str">
        <f>IFERROR(VLOOKUP(C305,SRA!B:T,5,0),"")</f>
        <v>TEC. EM ADM. E VEN.</v>
      </c>
      <c r="H305" s="48">
        <f>IFERROR(VLOOKUP(C305,SRA!B:T,18,0),"")</f>
        <v>2260.66</v>
      </c>
      <c r="I305" s="48">
        <f>IFERROR(VLOOKUP(C305,SRA!B:T,19,0),"")</f>
        <v>1187.32</v>
      </c>
      <c r="J305" s="49" t="str">
        <f>IFERROR(VLOOKUP(C305,FEVEREIRO!B:F,3,0),"0,00")</f>
        <v>0,00</v>
      </c>
      <c r="K305" s="48">
        <f t="shared" si="8"/>
        <v>0</v>
      </c>
      <c r="L305" s="49" t="str">
        <f>IFERROR(VLOOKUP(C305,FEVEREIRO!B:H,7,0),"0,00")</f>
        <v>0,00</v>
      </c>
      <c r="M305" s="16" t="str">
        <f>IFERROR(VLOOKUP(C305,FÉRIAS!C:D,2,0),"")</f>
        <v>LEYRIANE TELMA V FARIAS</v>
      </c>
      <c r="N305" s="13" t="str">
        <f>IFERROR(VLOOKUP(C305,AFASTADOS!B:C,2,0),"")</f>
        <v/>
      </c>
    </row>
    <row r="306" spans="2:14" s="13" customFormat="1">
      <c r="B306" s="12">
        <f t="shared" si="10"/>
        <v>22</v>
      </c>
      <c r="C306" s="17">
        <v>2970</v>
      </c>
      <c r="D306" s="18" t="str">
        <f>IFERROR(VLOOKUP(C306,SRA!B:C,2,0),"")</f>
        <v>DAYANE M VALENCA DE OLIVEIRA</v>
      </c>
      <c r="E306" s="12" t="str">
        <f>IFERROR(VLOOKUP(C306,SRA!B:T,8,0),"")</f>
        <v>CLT</v>
      </c>
      <c r="F306" s="12" t="s">
        <v>442</v>
      </c>
      <c r="G306" s="12" t="str">
        <f>IFERROR(VLOOKUP(C306,SRA!B:T,5,0),"")</f>
        <v>TEC. EM ADM. E VEN.</v>
      </c>
      <c r="H306" s="48">
        <f>IFERROR(VLOOKUP(C306,SRA!B:T,18,0),"")</f>
        <v>2050.41</v>
      </c>
      <c r="I306" s="48">
        <f>IFERROR(VLOOKUP(C306,SRA!B:T,19,0),"")</f>
        <v>0</v>
      </c>
      <c r="J306" s="49">
        <f>IFERROR(VLOOKUP(C306,FEVEREIRO!B:F,3,0),"0,00")</f>
        <v>2410.9</v>
      </c>
      <c r="K306" s="48">
        <f t="shared" si="8"/>
        <v>1627.21</v>
      </c>
      <c r="L306" s="49">
        <f>IFERROR(VLOOKUP(C306,FEVEREIRO!B:H,7,0),"0,00")</f>
        <v>783.68999999999994</v>
      </c>
      <c r="M306" s="16" t="str">
        <f>IFERROR(VLOOKUP(C306,FÉRIAS!C:D,2,0),"")</f>
        <v/>
      </c>
      <c r="N306" s="13" t="str">
        <f>IFERROR(VLOOKUP(C306,AFASTADOS!B:C,2,0),"")</f>
        <v/>
      </c>
    </row>
    <row r="307" spans="2:14" s="13" customFormat="1">
      <c r="B307" s="12">
        <f t="shared" si="10"/>
        <v>23</v>
      </c>
      <c r="C307" s="17">
        <v>2971</v>
      </c>
      <c r="D307" s="18" t="str">
        <f>IFERROR(VLOOKUP(C307,SRA!B:C,2,0),"")</f>
        <v>LETYCIA THAISA V FARIAS</v>
      </c>
      <c r="E307" s="12" t="str">
        <f>IFERROR(VLOOKUP(C307,SRA!B:T,8,0),"")</f>
        <v>CLT</v>
      </c>
      <c r="F307" s="12" t="s">
        <v>430</v>
      </c>
      <c r="G307" s="12" t="str">
        <f>IFERROR(VLOOKUP(C307,SRA!B:T,5,0),"")</f>
        <v>TEC. EM ADM. E VEN.</v>
      </c>
      <c r="H307" s="48">
        <f>IFERROR(VLOOKUP(C307,SRA!B:T,18,0),"")</f>
        <v>2050.41</v>
      </c>
      <c r="I307" s="48">
        <f>IFERROR(VLOOKUP(C307,SRA!B:T,19,0),"")</f>
        <v>0</v>
      </c>
      <c r="J307" s="49">
        <f>IFERROR(VLOOKUP(C307,FEVEREIRO!B:F,3,0),"0,00")</f>
        <v>2050.41</v>
      </c>
      <c r="K307" s="48">
        <f t="shared" si="8"/>
        <v>1122.1899999999998</v>
      </c>
      <c r="L307" s="49">
        <f>IFERROR(VLOOKUP(C307,FEVEREIRO!B:H,7,0),"0,00")</f>
        <v>928.22</v>
      </c>
      <c r="M307" s="16" t="str">
        <f>IFERROR(VLOOKUP(C307,FÉRIAS!C:D,2,0),"")</f>
        <v/>
      </c>
      <c r="N307" s="13" t="str">
        <f>IFERROR(VLOOKUP(C307,AFASTADOS!B:C,2,0),"")</f>
        <v/>
      </c>
    </row>
    <row r="308" spans="2:14" s="13" customFormat="1">
      <c r="B308" s="12">
        <f t="shared" si="10"/>
        <v>24</v>
      </c>
      <c r="C308" s="17">
        <v>2973</v>
      </c>
      <c r="D308" s="18" t="str">
        <f>IFERROR(VLOOKUP(C308,SRA!B:C,2,0),"")</f>
        <v>ELDERSON GOMES DA CUNHA</v>
      </c>
      <c r="E308" s="12" t="str">
        <f>IFERROR(VLOOKUP(C308,SRA!B:T,8,0),"")</f>
        <v>CLT</v>
      </c>
      <c r="F308" s="12" t="s">
        <v>430</v>
      </c>
      <c r="G308" s="12" t="str">
        <f>IFERROR(VLOOKUP(C308,SRA!B:T,5,0),"")</f>
        <v>TEC. EM ADM. E VEN.</v>
      </c>
      <c r="H308" s="48">
        <f>IFERROR(VLOOKUP(C308,SRA!B:T,18,0),"")</f>
        <v>2050.41</v>
      </c>
      <c r="I308" s="48">
        <f>IFERROR(VLOOKUP(C308,SRA!B:T,19,0),"")</f>
        <v>233.32</v>
      </c>
      <c r="J308" s="49">
        <f>IFERROR(VLOOKUP(C308,FEVEREIRO!B:F,3,0),"0,00")</f>
        <v>2283.73</v>
      </c>
      <c r="K308" s="48">
        <f t="shared" si="8"/>
        <v>1259.04</v>
      </c>
      <c r="L308" s="49">
        <f>IFERROR(VLOOKUP(C308,FEVEREIRO!B:H,7,0),"0,00")</f>
        <v>1024.69</v>
      </c>
      <c r="M308" s="16" t="str">
        <f>IFERROR(VLOOKUP(C308,FÉRIAS!C:D,2,0),"")</f>
        <v/>
      </c>
      <c r="N308" s="13" t="str">
        <f>IFERROR(VLOOKUP(C308,AFASTADOS!B:C,2,0),"")</f>
        <v/>
      </c>
    </row>
    <row r="309" spans="2:14" s="13" customFormat="1">
      <c r="B309" s="12">
        <f t="shared" si="10"/>
        <v>25</v>
      </c>
      <c r="C309" s="17">
        <v>2974</v>
      </c>
      <c r="D309" s="18" t="str">
        <f>IFERROR(VLOOKUP(C309,SRA!B:C,2,0),"")</f>
        <v>MARCELO DIEDERICHS PRATES</v>
      </c>
      <c r="E309" s="12" t="str">
        <f>IFERROR(VLOOKUP(C309,SRA!B:T,8,0),"")</f>
        <v>CLT</v>
      </c>
      <c r="F309" s="12" t="s">
        <v>430</v>
      </c>
      <c r="G309" s="12" t="str">
        <f>IFERROR(VLOOKUP(C309,SRA!B:T,5,0),"")</f>
        <v>TEC. EM ADM. E VEN.</v>
      </c>
      <c r="H309" s="48">
        <f>IFERROR(VLOOKUP(C309,SRA!B:T,18,0),"")</f>
        <v>2050.41</v>
      </c>
      <c r="I309" s="48">
        <f>IFERROR(VLOOKUP(C309,SRA!B:T,19,0),"")</f>
        <v>0</v>
      </c>
      <c r="J309" s="49">
        <f>IFERROR(VLOOKUP(C309,FEVEREIRO!B:F,3,0),"0,00")</f>
        <v>2058</v>
      </c>
      <c r="K309" s="48">
        <f t="shared" si="8"/>
        <v>2058</v>
      </c>
      <c r="L309" s="49">
        <f>IFERROR(VLOOKUP(C309,FEVEREIRO!B:H,7,0),"0,00")</f>
        <v>0</v>
      </c>
      <c r="M309" s="16" t="str">
        <f>IFERROR(VLOOKUP(C309,FÉRIAS!C:D,2,0),"")</f>
        <v/>
      </c>
      <c r="N309" s="13" t="str">
        <f>IFERROR(VLOOKUP(C309,AFASTADOS!B:C,2,0),"")</f>
        <v/>
      </c>
    </row>
    <row r="310" spans="2:14" s="13" customFormat="1">
      <c r="B310" s="12">
        <f t="shared" si="10"/>
        <v>26</v>
      </c>
      <c r="C310" s="17">
        <v>2977</v>
      </c>
      <c r="D310" s="18" t="str">
        <f>IFERROR(VLOOKUP(C310,SRA!B:C,2,0),"")</f>
        <v>VENILTON CARLOS M CARDOSO</v>
      </c>
      <c r="E310" s="12" t="str">
        <f>IFERROR(VLOOKUP(C310,SRA!B:T,8,0),"")</f>
        <v>CLT</v>
      </c>
      <c r="F310" s="12" t="s">
        <v>430</v>
      </c>
      <c r="G310" s="12" t="str">
        <f>IFERROR(VLOOKUP(C310,SRA!B:T,5,0),"")</f>
        <v>ANA ASS FARMACEUTICA</v>
      </c>
      <c r="H310" s="48">
        <f>IFERROR(VLOOKUP(C310,SRA!B:T,18,0),"")</f>
        <v>4553.1499999999996</v>
      </c>
      <c r="I310" s="48">
        <f>IFERROR(VLOOKUP(C310,SRA!B:T,19,0),"")</f>
        <v>0</v>
      </c>
      <c r="J310" s="49">
        <f>IFERROR(VLOOKUP(C310,FEVEREIRO!B:F,3,0),"0,00")</f>
        <v>4553.1499999999996</v>
      </c>
      <c r="K310" s="48">
        <f t="shared" si="8"/>
        <v>719.1899999999996</v>
      </c>
      <c r="L310" s="49">
        <f>IFERROR(VLOOKUP(C310,FEVEREIRO!B:H,7,0),"0,00")</f>
        <v>3833.96</v>
      </c>
      <c r="M310" s="16" t="str">
        <f>IFERROR(VLOOKUP(C310,FÉRIAS!C:D,2,0),"")</f>
        <v/>
      </c>
      <c r="N310" s="13" t="str">
        <f>IFERROR(VLOOKUP(C310,AFASTADOS!B:C,2,0),"")</f>
        <v/>
      </c>
    </row>
    <row r="311" spans="2:14" s="13" customFormat="1">
      <c r="B311" s="12">
        <f t="shared" si="10"/>
        <v>27</v>
      </c>
      <c r="C311" s="17">
        <v>2978</v>
      </c>
      <c r="D311" s="18" t="str">
        <f>IFERROR(VLOOKUP(C311,SRA!B:C,2,0),"")</f>
        <v>CARLOS BRUNO GOMES MACEDO</v>
      </c>
      <c r="E311" s="12" t="str">
        <f>IFERROR(VLOOKUP(C311,SRA!B:T,8,0),"")</f>
        <v>CLT</v>
      </c>
      <c r="F311" s="12" t="s">
        <v>430</v>
      </c>
      <c r="G311" s="12" t="str">
        <f>IFERROR(VLOOKUP(C311,SRA!B:T,5,0),"")</f>
        <v>TEC. EM ADM. E VEN.</v>
      </c>
      <c r="H311" s="48">
        <f>IFERROR(VLOOKUP(C311,SRA!B:T,18,0),"")</f>
        <v>2050.41</v>
      </c>
      <c r="I311" s="48">
        <f>IFERROR(VLOOKUP(C311,SRA!B:T,19,0),"")</f>
        <v>233.32</v>
      </c>
      <c r="J311" s="49">
        <f>IFERROR(VLOOKUP(C311,FEVEREIRO!B:F,3,0),"0,00")</f>
        <v>2644.22</v>
      </c>
      <c r="K311" s="48">
        <f t="shared" si="8"/>
        <v>1733.8199999999997</v>
      </c>
      <c r="L311" s="49">
        <f>IFERROR(VLOOKUP(C311,FEVEREIRO!B:H,7,0),"0,00")</f>
        <v>910.40000000000009</v>
      </c>
      <c r="M311" s="16" t="str">
        <f>IFERROR(VLOOKUP(C311,FÉRIAS!C:D,2,0),"")</f>
        <v/>
      </c>
      <c r="N311" s="13" t="str">
        <f>IFERROR(VLOOKUP(C311,AFASTADOS!B:C,2,0),"")</f>
        <v/>
      </c>
    </row>
    <row r="312" spans="2:14" s="13" customFormat="1">
      <c r="B312" s="12">
        <f t="shared" si="10"/>
        <v>28</v>
      </c>
      <c r="C312" s="17">
        <v>2982</v>
      </c>
      <c r="D312" s="18" t="str">
        <f>IFERROR(VLOOKUP(C312,SRA!B:C,2,0),"")</f>
        <v>CINTIA MARIA LEITE DO N AVELAR</v>
      </c>
      <c r="E312" s="12" t="str">
        <f>IFERROR(VLOOKUP(C312,SRA!B:T,8,0),"")</f>
        <v>CLT</v>
      </c>
      <c r="F312" s="12" t="s">
        <v>430</v>
      </c>
      <c r="G312" s="12" t="str">
        <f>IFERROR(VLOOKUP(C312,SRA!B:T,5,0),"")</f>
        <v>ENFERMEIRO TRABALHO</v>
      </c>
      <c r="H312" s="48">
        <f>IFERROR(VLOOKUP(C312,SRA!B:T,18,0),"")</f>
        <v>3933.25</v>
      </c>
      <c r="I312" s="48">
        <f>IFERROR(VLOOKUP(C312,SRA!B:T,19,0),"")</f>
        <v>0</v>
      </c>
      <c r="J312" s="49">
        <f>IFERROR(VLOOKUP(C312,FEVEREIRO!B:F,3,0),"0,00")</f>
        <v>5515.37</v>
      </c>
      <c r="K312" s="48">
        <f t="shared" si="8"/>
        <v>5515.37</v>
      </c>
      <c r="L312" s="49">
        <f>IFERROR(VLOOKUP(C312,FEVEREIRO!B:H,7,0),"0,00")</f>
        <v>0</v>
      </c>
      <c r="M312" s="16" t="str">
        <f>IFERROR(VLOOKUP(C312,FÉRIAS!C:D,2,0),"")</f>
        <v>CINTIA MARIA LEITE DO N AVELAR</v>
      </c>
      <c r="N312" s="13" t="str">
        <f>IFERROR(VLOOKUP(C312,AFASTADOS!B:C,2,0),"")</f>
        <v/>
      </c>
    </row>
    <row r="313" spans="2:14" s="13" customFormat="1">
      <c r="B313" s="12">
        <f t="shared" si="10"/>
        <v>29</v>
      </c>
      <c r="C313" s="17">
        <v>2983</v>
      </c>
      <c r="D313" s="18" t="str">
        <f>IFERROR(VLOOKUP(C313,SRA!B:C,2,0),"")</f>
        <v>EMILLY INOCENCIO DA SILVA</v>
      </c>
      <c r="E313" s="12" t="str">
        <f>IFERROR(VLOOKUP(C313,SRA!B:T,8,0),"")</f>
        <v>CLT</v>
      </c>
      <c r="F313" s="12" t="s">
        <v>442</v>
      </c>
      <c r="G313" s="12" t="str">
        <f>IFERROR(VLOOKUP(C313,SRA!B:T,5,0),"")</f>
        <v>TEC EM SEG DO TRAB.</v>
      </c>
      <c r="H313" s="48">
        <f>IFERROR(VLOOKUP(C313,SRA!B:T,18,0),"")</f>
        <v>2050.41</v>
      </c>
      <c r="I313" s="48">
        <f>IFERROR(VLOOKUP(C313,SRA!B:T,19,0),"")</f>
        <v>1079.3800000000001</v>
      </c>
      <c r="J313" s="49">
        <f>IFERROR(VLOOKUP(C313,FEVEREIRO!B:F,3,0),"0,00")</f>
        <v>3706.16</v>
      </c>
      <c r="K313" s="48">
        <f t="shared" si="8"/>
        <v>884.72999999999956</v>
      </c>
      <c r="L313" s="49">
        <f>IFERROR(VLOOKUP(C313,FEVEREIRO!B:H,7,0),"0,00")</f>
        <v>2821.4300000000003</v>
      </c>
      <c r="M313" s="16" t="str">
        <f>IFERROR(VLOOKUP(C313,FÉRIAS!C:D,2,0),"")</f>
        <v/>
      </c>
      <c r="N313" s="13" t="str">
        <f>IFERROR(VLOOKUP(C313,AFASTADOS!B:C,2,0),"")</f>
        <v/>
      </c>
    </row>
    <row r="314" spans="2:14" s="13" customFormat="1">
      <c r="B314" s="12">
        <f t="shared" si="10"/>
        <v>30</v>
      </c>
      <c r="C314" s="17">
        <v>2988</v>
      </c>
      <c r="D314" s="18" t="str">
        <f>IFERROR(VLOOKUP(C314,SRA!B:C,2,0),"")</f>
        <v>GERALDO CRISTOVAO DE O FILHO</v>
      </c>
      <c r="E314" s="12" t="str">
        <f>IFERROR(VLOOKUP(C314,SRA!B:T,8,0),"")</f>
        <v>CLT</v>
      </c>
      <c r="F314" s="12" t="s">
        <v>430</v>
      </c>
      <c r="G314" s="12" t="str">
        <f>IFERROR(VLOOKUP(C314,SRA!B:T,5,0),"")</f>
        <v>ANALISTA FINANCEIRO</v>
      </c>
      <c r="H314" s="48">
        <f>IFERROR(VLOOKUP(C314,SRA!B:T,18,0),"")</f>
        <v>3567.49</v>
      </c>
      <c r="I314" s="48">
        <f>IFERROR(VLOOKUP(C314,SRA!B:T,19,0),"")</f>
        <v>0</v>
      </c>
      <c r="J314" s="49">
        <f>IFERROR(VLOOKUP(C314,FEVEREIRO!B:F,3,0),"0,00")</f>
        <v>3759.38</v>
      </c>
      <c r="K314" s="48">
        <f t="shared" si="8"/>
        <v>2514.6999999999998</v>
      </c>
      <c r="L314" s="49">
        <f>IFERROR(VLOOKUP(C314,FEVEREIRO!B:H,7,0),"0,00")</f>
        <v>1244.68</v>
      </c>
      <c r="M314" s="16" t="str">
        <f>IFERROR(VLOOKUP(C314,FÉRIAS!C:D,2,0),"")</f>
        <v/>
      </c>
      <c r="N314" s="13" t="str">
        <f>IFERROR(VLOOKUP(C314,AFASTADOS!B:C,2,0),"")</f>
        <v/>
      </c>
    </row>
    <row r="315" spans="2:14" s="13" customFormat="1">
      <c r="B315" s="12">
        <f t="shared" si="10"/>
        <v>31</v>
      </c>
      <c r="C315" s="17">
        <v>2996</v>
      </c>
      <c r="D315" s="18" t="str">
        <f>IFERROR(VLOOKUP(C315,SRA!B:C,2,0),"")</f>
        <v>LUCIANO BARROS COSTA</v>
      </c>
      <c r="E315" s="12" t="str">
        <f>IFERROR(VLOOKUP(C315,SRA!B:T,8,0),"")</f>
        <v>CLT</v>
      </c>
      <c r="F315" s="12" t="s">
        <v>430</v>
      </c>
      <c r="G315" s="12" t="str">
        <f>IFERROR(VLOOKUP(C315,SRA!B:T,5,0),"")</f>
        <v>ANALISTA QUALI IND</v>
      </c>
      <c r="H315" s="48">
        <f>IFERROR(VLOOKUP(C315,SRA!B:T,18,0),"")</f>
        <v>6210.16</v>
      </c>
      <c r="I315" s="48">
        <f>IFERROR(VLOOKUP(C315,SRA!B:T,19,0),"")</f>
        <v>0</v>
      </c>
      <c r="J315" s="49">
        <f>IFERROR(VLOOKUP(C315,FEVEREIRO!B:F,3,0),"0,00")</f>
        <v>6210.16</v>
      </c>
      <c r="K315" s="48">
        <f t="shared" si="8"/>
        <v>3114.37</v>
      </c>
      <c r="L315" s="49">
        <f>IFERROR(VLOOKUP(C315,FEVEREIRO!B:H,7,0),"0,00")</f>
        <v>3095.79</v>
      </c>
      <c r="M315" s="16" t="str">
        <f>IFERROR(VLOOKUP(C315,FÉRIAS!C:D,2,0),"")</f>
        <v/>
      </c>
      <c r="N315" s="13" t="str">
        <f>IFERROR(VLOOKUP(C315,AFASTADOS!B:C,2,0),"")</f>
        <v/>
      </c>
    </row>
    <row r="316" spans="2:14" s="13" customFormat="1">
      <c r="B316" s="12">
        <f t="shared" si="10"/>
        <v>32</v>
      </c>
      <c r="C316" s="17">
        <v>2998</v>
      </c>
      <c r="D316" s="18" t="str">
        <f>IFERROR(VLOOKUP(C316,SRA!B:C,2,0),"")</f>
        <v>MIGUEL WILSON REGUEIRA RIBEIRO</v>
      </c>
      <c r="E316" s="12" t="str">
        <f>IFERROR(VLOOKUP(C316,SRA!B:T,8,0),"")</f>
        <v>CLT</v>
      </c>
      <c r="F316" s="12" t="s">
        <v>430</v>
      </c>
      <c r="G316" s="12" t="str">
        <f>IFERROR(VLOOKUP(C316,SRA!B:T,5,0),"")</f>
        <v>ANALISTA QUALI IND</v>
      </c>
      <c r="H316" s="48">
        <f>IFERROR(VLOOKUP(C316,SRA!B:T,18,0),"")</f>
        <v>6210.16</v>
      </c>
      <c r="I316" s="48">
        <f>IFERROR(VLOOKUP(C316,SRA!B:T,19,0),"")</f>
        <v>0</v>
      </c>
      <c r="J316" s="49">
        <f>IFERROR(VLOOKUP(C316,FEVEREIRO!B:F,3,0),"0,00")</f>
        <v>6570.65</v>
      </c>
      <c r="K316" s="48">
        <f t="shared" si="8"/>
        <v>2458.8999999999996</v>
      </c>
      <c r="L316" s="49">
        <f>IFERROR(VLOOKUP(C316,FEVEREIRO!B:H,7,0),"0,00")</f>
        <v>4111.75</v>
      </c>
      <c r="M316" s="16" t="str">
        <f>IFERROR(VLOOKUP(C316,FÉRIAS!C:D,2,0),"")</f>
        <v/>
      </c>
      <c r="N316" s="13" t="str">
        <f>IFERROR(VLOOKUP(C316,AFASTADOS!B:C,2,0),"")</f>
        <v/>
      </c>
    </row>
    <row r="317" spans="2:14" s="13" customFormat="1">
      <c r="B317" s="12">
        <f t="shared" si="10"/>
        <v>33</v>
      </c>
      <c r="C317" s="17">
        <v>3003</v>
      </c>
      <c r="D317" s="18" t="str">
        <f>IFERROR(VLOOKUP(C317,SRA!B:C,2,0),"")</f>
        <v>CAETANO SILVA DIAS</v>
      </c>
      <c r="E317" s="12" t="str">
        <f>IFERROR(VLOOKUP(C317,SRA!B:T,8,0),"")</f>
        <v>CLT</v>
      </c>
      <c r="F317" s="12" t="s">
        <v>442</v>
      </c>
      <c r="G317" s="12" t="str">
        <f>IFERROR(VLOOKUP(C317,SRA!B:T,5,0),"")</f>
        <v>ANALISTA CONTABIL</v>
      </c>
      <c r="H317" s="48">
        <f>IFERROR(VLOOKUP(C317,SRA!B:T,18,0),"")</f>
        <v>3567.49</v>
      </c>
      <c r="I317" s="48">
        <f>IFERROR(VLOOKUP(C317,SRA!B:T,19,0),"")</f>
        <v>904.62</v>
      </c>
      <c r="J317" s="49">
        <f>IFERROR(VLOOKUP(C317,FEVEREIRO!B:F,3,0),"0,00")</f>
        <v>5019.7</v>
      </c>
      <c r="K317" s="48">
        <f t="shared" si="8"/>
        <v>1137.4099999999999</v>
      </c>
      <c r="L317" s="49">
        <f>IFERROR(VLOOKUP(C317,FEVEREIRO!B:H,7,0),"0,00")</f>
        <v>3882.29</v>
      </c>
      <c r="M317" s="16" t="str">
        <f>IFERROR(VLOOKUP(C317,FÉRIAS!C:D,2,0),"")</f>
        <v/>
      </c>
      <c r="N317" s="13" t="str">
        <f>IFERROR(VLOOKUP(C317,AFASTADOS!B:C,2,0),"")</f>
        <v/>
      </c>
    </row>
    <row r="318" spans="2:14" s="13" customFormat="1">
      <c r="B318" s="12">
        <f t="shared" ref="B318:B349" si="11">B317+1</f>
        <v>34</v>
      </c>
      <c r="C318" s="17">
        <v>3004</v>
      </c>
      <c r="D318" s="18" t="str">
        <f>IFERROR(VLOOKUP(C318,SRA!B:C,2,0),"")</f>
        <v>ITHALO IGOR DANTAS E SILVA</v>
      </c>
      <c r="E318" s="12" t="str">
        <f>IFERROR(VLOOKUP(C318,SRA!B:T,8,0),"")</f>
        <v>CLT</v>
      </c>
      <c r="F318" s="12" t="s">
        <v>430</v>
      </c>
      <c r="G318" s="12" t="str">
        <f>IFERROR(VLOOKUP(C318,SRA!B:T,5,0),"")</f>
        <v>ANALISTA CONTABIL</v>
      </c>
      <c r="H318" s="48">
        <f>IFERROR(VLOOKUP(C318,SRA!B:T,18,0),"")</f>
        <v>3567.49</v>
      </c>
      <c r="I318" s="48">
        <f>IFERROR(VLOOKUP(C318,SRA!B:T,19,0),"")</f>
        <v>904.62</v>
      </c>
      <c r="J318" s="49">
        <f>IFERROR(VLOOKUP(C318,FEVEREIRO!B:F,3,0),"0,00")</f>
        <v>4586.6400000000003</v>
      </c>
      <c r="K318" s="48">
        <f t="shared" si="8"/>
        <v>702.45000000000027</v>
      </c>
      <c r="L318" s="49">
        <f>IFERROR(VLOOKUP(C318,FEVEREIRO!B:H,7,0),"0,00")</f>
        <v>3884.19</v>
      </c>
      <c r="M318" s="16" t="str">
        <f>IFERROR(VLOOKUP(C318,FÉRIAS!C:D,2,0),"")</f>
        <v/>
      </c>
      <c r="N318" s="13" t="str">
        <f>IFERROR(VLOOKUP(C318,AFASTADOS!B:C,2,0),"")</f>
        <v/>
      </c>
    </row>
    <row r="319" spans="2:14" s="13" customFormat="1">
      <c r="B319" s="12">
        <f t="shared" si="11"/>
        <v>35</v>
      </c>
      <c r="C319" s="17">
        <v>3015</v>
      </c>
      <c r="D319" s="18" t="str">
        <f>IFERROR(VLOOKUP(C319,SRA!B:C,2,0),"")</f>
        <v>MARIA DANIELLE DE SOUZA SANTOS</v>
      </c>
      <c r="E319" s="12" t="str">
        <f>IFERROR(VLOOKUP(C319,SRA!B:T,8,0),"")</f>
        <v>CLT</v>
      </c>
      <c r="F319" s="12" t="s">
        <v>452</v>
      </c>
      <c r="G319" s="12" t="str">
        <f>IFERROR(VLOOKUP(C319,SRA!B:T,5,0),"")</f>
        <v>TEC.EM QUALIDADE IND</v>
      </c>
      <c r="H319" s="48">
        <f>IFERROR(VLOOKUP(C319,SRA!B:T,18,0),"")</f>
        <v>2050.41</v>
      </c>
      <c r="I319" s="48">
        <f>IFERROR(VLOOKUP(C319,SRA!B:T,19,0),"")</f>
        <v>0</v>
      </c>
      <c r="J319" s="49">
        <f>IFERROR(VLOOKUP(C319,FEVEREIRO!B:F,3,0),"0,00")</f>
        <v>316.85000000000002</v>
      </c>
      <c r="K319" s="48">
        <f t="shared" si="8"/>
        <v>316.85000000000002</v>
      </c>
      <c r="L319" s="49">
        <f>IFERROR(VLOOKUP(C319,FEVEREIRO!B:H,7,0),"0,00")</f>
        <v>0</v>
      </c>
      <c r="M319" s="16" t="str">
        <f>IFERROR(VLOOKUP(C319,FÉRIAS!C:D,2,0),"")</f>
        <v/>
      </c>
      <c r="N319" s="13" t="str">
        <f>IFERROR(VLOOKUP(C319,AFASTADOS!B:C,2,0),"")</f>
        <v>MARIA DANIELLE DE SOUZA SANTOS</v>
      </c>
    </row>
    <row r="320" spans="2:14" s="13" customFormat="1">
      <c r="B320" s="12">
        <f t="shared" si="11"/>
        <v>36</v>
      </c>
      <c r="C320" s="17">
        <v>3016</v>
      </c>
      <c r="D320" s="18" t="str">
        <f>IFERROR(VLOOKUP(C320,SRA!B:C,2,0),"")</f>
        <v>MARIANA SILVA MONTEIRO</v>
      </c>
      <c r="E320" s="12" t="str">
        <f>IFERROR(VLOOKUP(C320,SRA!B:T,8,0),"")</f>
        <v>CLT</v>
      </c>
      <c r="F320" s="12" t="s">
        <v>430</v>
      </c>
      <c r="G320" s="12" t="str">
        <f>IFERROR(VLOOKUP(C320,SRA!B:T,5,0),"")</f>
        <v>TEC.EM QUALIDADE IND</v>
      </c>
      <c r="H320" s="48">
        <f>IFERROR(VLOOKUP(C320,SRA!B:T,18,0),"")</f>
        <v>2050.41</v>
      </c>
      <c r="I320" s="48">
        <f>IFERROR(VLOOKUP(C320,SRA!B:T,19,0),"")</f>
        <v>0</v>
      </c>
      <c r="J320" s="49">
        <f>IFERROR(VLOOKUP(C320,FEVEREIRO!B:F,3,0),"0,00")</f>
        <v>3007.27</v>
      </c>
      <c r="K320" s="48">
        <f t="shared" si="8"/>
        <v>2892.75</v>
      </c>
      <c r="L320" s="49">
        <f>IFERROR(VLOOKUP(C320,FEVEREIRO!B:H,7,0),"0,00")</f>
        <v>114.52</v>
      </c>
      <c r="M320" s="16" t="str">
        <f>IFERROR(VLOOKUP(C320,FÉRIAS!C:D,2,0),"")</f>
        <v>MARIANA SILVA MONTEIRO</v>
      </c>
      <c r="N320" s="13" t="str">
        <f>IFERROR(VLOOKUP(C320,AFASTADOS!B:C,2,0),"")</f>
        <v/>
      </c>
    </row>
    <row r="321" spans="2:14" s="13" customFormat="1">
      <c r="B321" s="12">
        <f t="shared" si="11"/>
        <v>37</v>
      </c>
      <c r="C321" s="17">
        <v>3023</v>
      </c>
      <c r="D321" s="18" t="str">
        <f>IFERROR(VLOOKUP(C321,SRA!B:C,2,0),"")</f>
        <v>SERGIO ARAUJO DE OLIVEIRA</v>
      </c>
      <c r="E321" s="12" t="str">
        <f>IFERROR(VLOOKUP(C321,SRA!B:T,8,0),"")</f>
        <v>CLT</v>
      </c>
      <c r="F321" s="12" t="s">
        <v>430</v>
      </c>
      <c r="G321" s="12" t="str">
        <f>IFERROR(VLOOKUP(C321,SRA!B:T,5,0),"")</f>
        <v>ANA ASS FARMACEUTICA</v>
      </c>
      <c r="H321" s="48">
        <f>IFERROR(VLOOKUP(C321,SRA!B:T,18,0),"")</f>
        <v>5019.93</v>
      </c>
      <c r="I321" s="48">
        <f>IFERROR(VLOOKUP(C321,SRA!B:T,19,0),"")</f>
        <v>0</v>
      </c>
      <c r="J321" s="49">
        <f>IFERROR(VLOOKUP(C321,FEVEREIRO!B:F,3,0),"0,00")</f>
        <v>5380.42</v>
      </c>
      <c r="K321" s="48">
        <f t="shared" si="8"/>
        <v>1125.6300000000001</v>
      </c>
      <c r="L321" s="49">
        <f>IFERROR(VLOOKUP(C321,FEVEREIRO!B:H,7,0),"0,00")</f>
        <v>4254.79</v>
      </c>
      <c r="M321" s="16" t="str">
        <f>IFERROR(VLOOKUP(C321,FÉRIAS!C:D,2,0),"")</f>
        <v/>
      </c>
      <c r="N321" s="13" t="str">
        <f>IFERROR(VLOOKUP(C321,AFASTADOS!B:C,2,0),"")</f>
        <v/>
      </c>
    </row>
    <row r="322" spans="2:14" s="13" customFormat="1">
      <c r="B322" s="12">
        <f t="shared" si="11"/>
        <v>38</v>
      </c>
      <c r="C322" s="17">
        <v>3025</v>
      </c>
      <c r="D322" s="18" t="str">
        <f>IFERROR(VLOOKUP(C322,SRA!B:C,2,0),"")</f>
        <v>MARIANA KAROLYNE G DE SOUZA</v>
      </c>
      <c r="E322" s="12" t="str">
        <f>IFERROR(VLOOKUP(C322,SRA!B:T,8,0),"")</f>
        <v>CLT</v>
      </c>
      <c r="F322" s="12" t="s">
        <v>430</v>
      </c>
      <c r="G322" s="12" t="str">
        <f>IFERROR(VLOOKUP(C322,SRA!B:T,5,0),"")</f>
        <v>ANA ASS FARMACEUTICA</v>
      </c>
      <c r="H322" s="48">
        <f>IFERROR(VLOOKUP(C322,SRA!B:T,18,0),"")</f>
        <v>4553.1499999999996</v>
      </c>
      <c r="I322" s="48">
        <f>IFERROR(VLOOKUP(C322,SRA!B:T,19,0),"")</f>
        <v>0</v>
      </c>
      <c r="J322" s="49">
        <f>IFERROR(VLOOKUP(C322,FEVEREIRO!B:F,3,0),"0,00")</f>
        <v>4553.1499999999996</v>
      </c>
      <c r="K322" s="48">
        <f t="shared" si="8"/>
        <v>2321.7599999999998</v>
      </c>
      <c r="L322" s="49">
        <f>IFERROR(VLOOKUP(C322,FEVEREIRO!B:H,7,0),"0,00")</f>
        <v>2231.39</v>
      </c>
      <c r="M322" s="16" t="str">
        <f>IFERROR(VLOOKUP(C322,FÉRIAS!C:D,2,0),"")</f>
        <v/>
      </c>
      <c r="N322" s="13" t="str">
        <f>IFERROR(VLOOKUP(C322,AFASTADOS!B:C,2,0),"")</f>
        <v/>
      </c>
    </row>
    <row r="323" spans="2:14" s="13" customFormat="1">
      <c r="B323" s="12">
        <f t="shared" si="11"/>
        <v>39</v>
      </c>
      <c r="C323" s="17">
        <v>3027</v>
      </c>
      <c r="D323" s="18" t="str">
        <f>IFERROR(VLOOKUP(C323,SRA!B:C,2,0),"")</f>
        <v>MARILIA MILENA R PIRES</v>
      </c>
      <c r="E323" s="12" t="str">
        <f>IFERROR(VLOOKUP(C323,SRA!B:T,8,0),"")</f>
        <v>CLT</v>
      </c>
      <c r="F323" s="12" t="s">
        <v>430</v>
      </c>
      <c r="G323" s="12" t="str">
        <f>IFERROR(VLOOKUP(C323,SRA!B:T,5,0),"")</f>
        <v>ANA ASS FARMACEUTICA</v>
      </c>
      <c r="H323" s="48">
        <f>IFERROR(VLOOKUP(C323,SRA!B:T,18,0),"")</f>
        <v>4780.87</v>
      </c>
      <c r="I323" s="48">
        <f>IFERROR(VLOOKUP(C323,SRA!B:T,19,0),"")</f>
        <v>0</v>
      </c>
      <c r="J323" s="49">
        <f>IFERROR(VLOOKUP(C323,FEVEREIRO!B:F,3,0),"0,00")</f>
        <v>4780.87</v>
      </c>
      <c r="K323" s="48">
        <f t="shared" si="8"/>
        <v>1440.88</v>
      </c>
      <c r="L323" s="49">
        <f>IFERROR(VLOOKUP(C323,FEVEREIRO!B:H,7,0),"0,00")</f>
        <v>3339.99</v>
      </c>
      <c r="M323" s="16" t="str">
        <f>IFERROR(VLOOKUP(C323,FÉRIAS!C:D,2,0),"")</f>
        <v/>
      </c>
      <c r="N323" s="13" t="str">
        <f>IFERROR(VLOOKUP(C323,AFASTADOS!B:C,2,0),"")</f>
        <v/>
      </c>
    </row>
    <row r="324" spans="2:14" s="13" customFormat="1">
      <c r="B324" s="12">
        <f t="shared" si="11"/>
        <v>40</v>
      </c>
      <c r="C324" s="17">
        <v>3029</v>
      </c>
      <c r="D324" s="18" t="str">
        <f>IFERROR(VLOOKUP(C324,SRA!B:C,2,0),"")</f>
        <v>RISOALDO DUARTE DA S JUNIOR</v>
      </c>
      <c r="E324" s="12" t="str">
        <f>IFERROR(VLOOKUP(C324,SRA!B:T,8,0),"")</f>
        <v>CLT</v>
      </c>
      <c r="F324" s="12" t="s">
        <v>442</v>
      </c>
      <c r="G324" s="12" t="str">
        <f>IFERROR(VLOOKUP(C324,SRA!B:T,5,0),"")</f>
        <v>ANA ASS FARMACEUTICA</v>
      </c>
      <c r="H324" s="48">
        <f>IFERROR(VLOOKUP(C324,SRA!B:T,18,0),"")</f>
        <v>5019.93</v>
      </c>
      <c r="I324" s="48">
        <f>IFERROR(VLOOKUP(C324,SRA!B:T,19,0),"")</f>
        <v>0</v>
      </c>
      <c r="J324" s="49">
        <f>IFERROR(VLOOKUP(C324,FEVEREIRO!B:F,3,0),"0,00")</f>
        <v>4553.1499999999996</v>
      </c>
      <c r="K324" s="48">
        <f t="shared" si="8"/>
        <v>703.04</v>
      </c>
      <c r="L324" s="49">
        <f>IFERROR(VLOOKUP(C324,FEVEREIRO!B:H,7,0),"0,00")</f>
        <v>3850.1099999999997</v>
      </c>
      <c r="M324" s="16" t="str">
        <f>IFERROR(VLOOKUP(C324,FÉRIAS!C:D,2,0),"")</f>
        <v/>
      </c>
      <c r="N324" s="13" t="str">
        <f>IFERROR(VLOOKUP(C324,AFASTADOS!B:C,2,0),"")</f>
        <v/>
      </c>
    </row>
    <row r="325" spans="2:14" s="13" customFormat="1">
      <c r="B325" s="12">
        <f t="shared" si="11"/>
        <v>41</v>
      </c>
      <c r="C325" s="17">
        <v>3031</v>
      </c>
      <c r="D325" s="18" t="str">
        <f>IFERROR(VLOOKUP(C325,SRA!B:C,2,0),"")</f>
        <v>DENNYS LAPENDA FAGUNDES</v>
      </c>
      <c r="E325" s="12" t="str">
        <f>IFERROR(VLOOKUP(C325,SRA!B:T,8,0),"")</f>
        <v>CLT</v>
      </c>
      <c r="F325" s="12" t="s">
        <v>430</v>
      </c>
      <c r="G325" s="12" t="str">
        <f>IFERROR(VLOOKUP(C325,SRA!B:T,5,0),"")</f>
        <v>MEDICO DO TRABALHO</v>
      </c>
      <c r="H325" s="48">
        <f>IFERROR(VLOOKUP(C325,SRA!B:T,18,0),"")</f>
        <v>7787.54</v>
      </c>
      <c r="I325" s="48">
        <f>IFERROR(VLOOKUP(C325,SRA!B:T,19,0),"")</f>
        <v>0</v>
      </c>
      <c r="J325" s="49">
        <f>IFERROR(VLOOKUP(C325,FEVEREIRO!B:F,3,0),"0,00")</f>
        <v>12884.4</v>
      </c>
      <c r="K325" s="48">
        <f t="shared" si="8"/>
        <v>10048.779999999999</v>
      </c>
      <c r="L325" s="49">
        <f>IFERROR(VLOOKUP(C325,FEVEREIRO!B:H,7,0),"0,00")</f>
        <v>2835.62</v>
      </c>
      <c r="M325" s="16" t="str">
        <f>IFERROR(VLOOKUP(C325,FÉRIAS!C:D,2,0),"")</f>
        <v>DENNYS LAPENDA FAGUNDES</v>
      </c>
      <c r="N325" s="13" t="str">
        <f>IFERROR(VLOOKUP(C325,AFASTADOS!B:C,2,0),"")</f>
        <v/>
      </c>
    </row>
    <row r="326" spans="2:14" s="13" customFormat="1">
      <c r="B326" s="12">
        <f t="shared" si="11"/>
        <v>42</v>
      </c>
      <c r="C326" s="17">
        <v>3032</v>
      </c>
      <c r="D326" s="18" t="str">
        <f>IFERROR(VLOOKUP(C326,SRA!B:C,2,0),"")</f>
        <v>KELEN CRISTINA DE AL F E SILVA</v>
      </c>
      <c r="E326" s="12" t="str">
        <f>IFERROR(VLOOKUP(C326,SRA!B:T,8,0),"")</f>
        <v>CLT</v>
      </c>
      <c r="F326" s="12" t="s">
        <v>430</v>
      </c>
      <c r="G326" s="12" t="str">
        <f>IFERROR(VLOOKUP(C326,SRA!B:T,5,0),"")</f>
        <v>ANA ASS FARMACEUTICA</v>
      </c>
      <c r="H326" s="48">
        <f>IFERROR(VLOOKUP(C326,SRA!B:T,18,0),"")</f>
        <v>4553.1499999999996</v>
      </c>
      <c r="I326" s="48">
        <f>IFERROR(VLOOKUP(C326,SRA!B:T,19,0),"")</f>
        <v>0</v>
      </c>
      <c r="J326" s="49">
        <f>IFERROR(VLOOKUP(C326,FEVEREIRO!B:F,3,0),"0,00")</f>
        <v>4553.1499999999996</v>
      </c>
      <c r="K326" s="48">
        <f t="shared" si="8"/>
        <v>1072.71</v>
      </c>
      <c r="L326" s="49">
        <f>IFERROR(VLOOKUP(C326,FEVEREIRO!B:H,7,0),"0,00")</f>
        <v>3480.4399999999996</v>
      </c>
      <c r="M326" s="16" t="str">
        <f>IFERROR(VLOOKUP(C326,FÉRIAS!C:D,2,0),"")</f>
        <v/>
      </c>
      <c r="N326" s="13" t="str">
        <f>IFERROR(VLOOKUP(C326,AFASTADOS!B:C,2,0),"")</f>
        <v/>
      </c>
    </row>
    <row r="327" spans="2:14" s="13" customFormat="1">
      <c r="B327" s="12">
        <f t="shared" si="11"/>
        <v>43</v>
      </c>
      <c r="C327" s="17">
        <v>3036</v>
      </c>
      <c r="D327" s="18" t="str">
        <f>IFERROR(VLOOKUP(C327,SRA!B:C,2,0),"")</f>
        <v>CECILIA REGINA DO N S CABRAL</v>
      </c>
      <c r="E327" s="12" t="str">
        <f>IFERROR(VLOOKUP(C327,SRA!B:T,8,0),"")</f>
        <v>CLT</v>
      </c>
      <c r="F327" s="12" t="s">
        <v>442</v>
      </c>
      <c r="G327" s="12" t="str">
        <f>IFERROR(VLOOKUP(C327,SRA!B:T,5,0),"")</f>
        <v>TEC.EM QUALIDADE IND</v>
      </c>
      <c r="H327" s="48">
        <f>IFERROR(VLOOKUP(C327,SRA!B:T,18,0),"")</f>
        <v>2050.41</v>
      </c>
      <c r="I327" s="48">
        <f>IFERROR(VLOOKUP(C327,SRA!B:T,19,0),"")</f>
        <v>2544.25</v>
      </c>
      <c r="J327" s="49">
        <f>IFERROR(VLOOKUP(C327,FEVEREIRO!B:F,3,0),"0,00")</f>
        <v>4851.66</v>
      </c>
      <c r="K327" s="48">
        <f t="shared" si="8"/>
        <v>787.90000000000009</v>
      </c>
      <c r="L327" s="49">
        <f>IFERROR(VLOOKUP(C327,FEVEREIRO!B:H,7,0),"0,00")</f>
        <v>4063.7599999999998</v>
      </c>
      <c r="M327" s="16" t="str">
        <f>IFERROR(VLOOKUP(C327,FÉRIAS!C:D,2,0),"")</f>
        <v/>
      </c>
      <c r="N327" s="13" t="str">
        <f>IFERROR(VLOOKUP(C327,AFASTADOS!B:C,2,0),"")</f>
        <v/>
      </c>
    </row>
    <row r="328" spans="2:14" s="13" customFormat="1">
      <c r="B328" s="12">
        <f t="shared" si="11"/>
        <v>44</v>
      </c>
      <c r="C328" s="17">
        <v>3040</v>
      </c>
      <c r="D328" s="18" t="str">
        <f>IFERROR(VLOOKUP(C328,SRA!B:C,2,0),"")</f>
        <v>LORENA ESTHER L M CAVALCANTI</v>
      </c>
      <c r="E328" s="12" t="str">
        <f>IFERROR(VLOOKUP(C328,SRA!B:T,8,0),"")</f>
        <v>CLT</v>
      </c>
      <c r="F328" s="12" t="s">
        <v>430</v>
      </c>
      <c r="G328" s="12" t="str">
        <f>IFERROR(VLOOKUP(C328,SRA!B:T,5,0),"")</f>
        <v>TEC. EM OPTICA</v>
      </c>
      <c r="H328" s="48">
        <f>IFERROR(VLOOKUP(C328,SRA!B:T,18,0),"")</f>
        <v>2260.66</v>
      </c>
      <c r="I328" s="48">
        <f>IFERROR(VLOOKUP(C328,SRA!B:T,19,0),"")</f>
        <v>0</v>
      </c>
      <c r="J328" s="49">
        <f>IFERROR(VLOOKUP(C328,FEVEREIRO!B:F,3,0),"0,00")</f>
        <v>2459.2399999999998</v>
      </c>
      <c r="K328" s="48">
        <f t="shared" si="8"/>
        <v>1228.6799999999998</v>
      </c>
      <c r="L328" s="49">
        <f>IFERROR(VLOOKUP(C328,FEVEREIRO!B:H,7,0),"0,00")</f>
        <v>1230.56</v>
      </c>
      <c r="M328" s="16" t="str">
        <f>IFERROR(VLOOKUP(C328,FÉRIAS!C:D,2,0),"")</f>
        <v/>
      </c>
      <c r="N328" s="13" t="str">
        <f>IFERROR(VLOOKUP(C328,AFASTADOS!B:C,2,0),"")</f>
        <v/>
      </c>
    </row>
    <row r="329" spans="2:14" s="13" customFormat="1">
      <c r="B329" s="12">
        <f t="shared" si="11"/>
        <v>45</v>
      </c>
      <c r="C329" s="17">
        <v>3044</v>
      </c>
      <c r="D329" s="18" t="str">
        <f>IFERROR(VLOOKUP(C329,SRA!B:C,2,0),"")</f>
        <v>THIANE NASCIMENTO PAIXAO</v>
      </c>
      <c r="E329" s="12" t="str">
        <f>IFERROR(VLOOKUP(C329,SRA!B:T,8,0),"")</f>
        <v>CLT</v>
      </c>
      <c r="F329" s="12" t="s">
        <v>430</v>
      </c>
      <c r="G329" s="12" t="str">
        <f>IFERROR(VLOOKUP(C329,SRA!B:T,5,0),"")</f>
        <v>ANA ASS FARMACEUTICA</v>
      </c>
      <c r="H329" s="48">
        <f>IFERROR(VLOOKUP(C329,SRA!B:T,18,0),"")</f>
        <v>4553.1499999999996</v>
      </c>
      <c r="I329" s="48">
        <f>IFERROR(VLOOKUP(C329,SRA!B:T,19,0),"")</f>
        <v>2544.25</v>
      </c>
      <c r="J329" s="49">
        <f>IFERROR(VLOOKUP(C329,FEVEREIRO!B:F,3,0),"0,00")</f>
        <v>8699.8799999999992</v>
      </c>
      <c r="K329" s="48">
        <f t="shared" ref="K329:K392" si="12">J329-L329</f>
        <v>5281.0199999999986</v>
      </c>
      <c r="L329" s="49">
        <f>IFERROR(VLOOKUP(C329,FEVEREIRO!B:H,7,0),"0,00")</f>
        <v>3418.86</v>
      </c>
      <c r="M329" s="16" t="str">
        <f>IFERROR(VLOOKUP(C329,FÉRIAS!C:D,2,0),"")</f>
        <v>THIANE NASCIMENTO PAIXAO</v>
      </c>
      <c r="N329" s="13" t="str">
        <f>IFERROR(VLOOKUP(C329,AFASTADOS!B:C,2,0),"")</f>
        <v/>
      </c>
    </row>
    <row r="330" spans="2:14" s="13" customFormat="1">
      <c r="B330" s="12">
        <f t="shared" si="11"/>
        <v>46</v>
      </c>
      <c r="C330" s="17">
        <v>3046</v>
      </c>
      <c r="D330" s="18" t="str">
        <f>IFERROR(VLOOKUP(C330,SRA!B:C,2,0),"")</f>
        <v>RONALDO GOMINHO BISPO FILHO</v>
      </c>
      <c r="E330" s="12" t="str">
        <f>IFERROR(VLOOKUP(C330,SRA!B:T,8,0),"")</f>
        <v>CLT</v>
      </c>
      <c r="F330" s="12" t="s">
        <v>442</v>
      </c>
      <c r="G330" s="12" t="str">
        <f>IFERROR(VLOOKUP(C330,SRA!B:T,5,0),"")</f>
        <v>ANA ASS FARMACEUTICA</v>
      </c>
      <c r="H330" s="48">
        <f>IFERROR(VLOOKUP(C330,SRA!B:T,18,0),"")</f>
        <v>4780.87</v>
      </c>
      <c r="I330" s="48">
        <f>IFERROR(VLOOKUP(C330,SRA!B:T,19,0),"")</f>
        <v>0</v>
      </c>
      <c r="J330" s="49">
        <f>IFERROR(VLOOKUP(C330,FEVEREIRO!B:F,3,0),"0,00")</f>
        <v>5141.3599999999997</v>
      </c>
      <c r="K330" s="48">
        <f t="shared" si="12"/>
        <v>1118.8299999999995</v>
      </c>
      <c r="L330" s="49">
        <f>IFERROR(VLOOKUP(C330,FEVEREIRO!B:H,7,0),"0,00")</f>
        <v>4022.53</v>
      </c>
      <c r="M330" s="16" t="str">
        <f>IFERROR(VLOOKUP(C330,FÉRIAS!C:D,2,0),"")</f>
        <v/>
      </c>
      <c r="N330" s="13" t="str">
        <f>IFERROR(VLOOKUP(C330,AFASTADOS!B:C,2,0),"")</f>
        <v/>
      </c>
    </row>
    <row r="331" spans="2:14" s="13" customFormat="1">
      <c r="B331" s="12">
        <f t="shared" si="11"/>
        <v>47</v>
      </c>
      <c r="C331" s="17">
        <v>3047</v>
      </c>
      <c r="D331" s="18" t="str">
        <f>IFERROR(VLOOKUP(C331,SRA!B:C,2,0),"")</f>
        <v>SWEET GALLEGHER CAETANO COSTA</v>
      </c>
      <c r="E331" s="12" t="str">
        <f>IFERROR(VLOOKUP(C331,SRA!B:T,8,0),"")</f>
        <v>CLT</v>
      </c>
      <c r="F331" s="12" t="s">
        <v>442</v>
      </c>
      <c r="G331" s="12" t="str">
        <f>IFERROR(VLOOKUP(C331,SRA!B:T,5,0),"")</f>
        <v>TEC. EM ADM. E FIN.</v>
      </c>
      <c r="H331" s="48">
        <f>IFERROR(VLOOKUP(C331,SRA!B:T,18,0),"")</f>
        <v>2050.41</v>
      </c>
      <c r="I331" s="48">
        <f>IFERROR(VLOOKUP(C331,SRA!B:T,19,0),"")</f>
        <v>1187.32</v>
      </c>
      <c r="J331" s="49">
        <f>IFERROR(VLOOKUP(C331,FEVEREIRO!B:F,3,0),"0,00")</f>
        <v>3492.15</v>
      </c>
      <c r="K331" s="48">
        <f t="shared" si="12"/>
        <v>868.2800000000002</v>
      </c>
      <c r="L331" s="49">
        <f>IFERROR(VLOOKUP(C331,FEVEREIRO!B:H,7,0),"0,00")</f>
        <v>2623.87</v>
      </c>
      <c r="M331" s="16" t="str">
        <f>IFERROR(VLOOKUP(C331,FÉRIAS!C:D,2,0),"")</f>
        <v/>
      </c>
      <c r="N331" s="13" t="str">
        <f>IFERROR(VLOOKUP(C331,AFASTADOS!B:C,2,0),"")</f>
        <v/>
      </c>
    </row>
    <row r="332" spans="2:14" s="13" customFormat="1">
      <c r="B332" s="12">
        <f t="shared" si="11"/>
        <v>48</v>
      </c>
      <c r="C332" s="17">
        <v>3049</v>
      </c>
      <c r="D332" s="18" t="str">
        <f>IFERROR(VLOOKUP(C332,SRA!B:C,2,0),"")</f>
        <v>DEBORA GUEDES NERES</v>
      </c>
      <c r="E332" s="12" t="str">
        <f>IFERROR(VLOOKUP(C332,SRA!B:T,8,0),"")</f>
        <v>CLT</v>
      </c>
      <c r="F332" s="12" t="s">
        <v>430</v>
      </c>
      <c r="G332" s="12" t="str">
        <f>IFERROR(VLOOKUP(C332,SRA!B:T,5,0),"")</f>
        <v>ANA. SEG DO TRABALHO</v>
      </c>
      <c r="H332" s="48">
        <f>IFERROR(VLOOKUP(C332,SRA!B:T,18,0),"")</f>
        <v>3567.49</v>
      </c>
      <c r="I332" s="48">
        <f>IFERROR(VLOOKUP(C332,SRA!B:T,19,0),"")</f>
        <v>2544.25</v>
      </c>
      <c r="J332" s="49">
        <f>IFERROR(VLOOKUP(C332,FEVEREIRO!B:F,3,0),"0,00")</f>
        <v>6606.9</v>
      </c>
      <c r="K332" s="48">
        <f t="shared" si="12"/>
        <v>6606.9</v>
      </c>
      <c r="L332" s="49">
        <f>IFERROR(VLOOKUP(C332,FEVEREIRO!B:H,7,0),"0,00")</f>
        <v>0</v>
      </c>
      <c r="M332" s="16" t="str">
        <f>IFERROR(VLOOKUP(C332,FÉRIAS!C:D,2,0),"")</f>
        <v/>
      </c>
      <c r="N332" s="13" t="str">
        <f>IFERROR(VLOOKUP(C332,AFASTADOS!B:C,2,0),"")</f>
        <v/>
      </c>
    </row>
    <row r="333" spans="2:14" s="13" customFormat="1">
      <c r="B333" s="12">
        <f t="shared" si="11"/>
        <v>49</v>
      </c>
      <c r="C333" s="17">
        <v>3055</v>
      </c>
      <c r="D333" s="18" t="str">
        <f>IFERROR(VLOOKUP(C333,SRA!B:C,2,0),"")</f>
        <v>ANA PAULA SABINO L DE SOUZA</v>
      </c>
      <c r="E333" s="12" t="str">
        <f>IFERROR(VLOOKUP(C333,SRA!B:T,8,0),"")</f>
        <v>CLT</v>
      </c>
      <c r="F333" s="12" t="s">
        <v>430</v>
      </c>
      <c r="G333" s="12" t="str">
        <f>IFERROR(VLOOKUP(C333,SRA!B:T,5,0),"")</f>
        <v>ANA ASS FARMACEUTICA</v>
      </c>
      <c r="H333" s="48">
        <f>IFERROR(VLOOKUP(C333,SRA!B:T,18,0),"")</f>
        <v>4553.1499999999996</v>
      </c>
      <c r="I333" s="48">
        <f>IFERROR(VLOOKUP(C333,SRA!B:T,19,0),"")</f>
        <v>0</v>
      </c>
      <c r="J333" s="49">
        <f>IFERROR(VLOOKUP(C333,FEVEREIRO!B:F,3,0),"0,00")</f>
        <v>12293.51</v>
      </c>
      <c r="K333" s="48">
        <f t="shared" si="12"/>
        <v>6272.49</v>
      </c>
      <c r="L333" s="49">
        <f>IFERROR(VLOOKUP(C333,FEVEREIRO!B:H,7,0),"0,00")</f>
        <v>6021.02</v>
      </c>
      <c r="M333" s="16" t="str">
        <f>IFERROR(VLOOKUP(C333,FÉRIAS!C:D,2,0),"")</f>
        <v>ANA PAULA SABINO L DE SOUZA</v>
      </c>
      <c r="N333" s="13" t="str">
        <f>IFERROR(VLOOKUP(C333,AFASTADOS!B:C,2,0),"")</f>
        <v/>
      </c>
    </row>
    <row r="334" spans="2:14" s="13" customFormat="1">
      <c r="B334" s="12">
        <f t="shared" si="11"/>
        <v>50</v>
      </c>
      <c r="C334" s="17">
        <v>3057</v>
      </c>
      <c r="D334" s="18" t="str">
        <f>IFERROR(VLOOKUP(C334,SRA!B:C,2,0),"")</f>
        <v>YANNE TALITA PEREIRA CALIXTO</v>
      </c>
      <c r="E334" s="12" t="str">
        <f>IFERROR(VLOOKUP(C334,SRA!B:T,8,0),"")</f>
        <v>CLT</v>
      </c>
      <c r="F334" s="12" t="s">
        <v>442</v>
      </c>
      <c r="G334" s="12" t="str">
        <f>IFERROR(VLOOKUP(C334,SRA!B:T,5,0),"")</f>
        <v>TEC.EM QUALIDADE IND</v>
      </c>
      <c r="H334" s="48">
        <f>IFERROR(VLOOKUP(C334,SRA!B:T,18,0),"")</f>
        <v>2050.41</v>
      </c>
      <c r="I334" s="48">
        <f>IFERROR(VLOOKUP(C334,SRA!B:T,19,0),"")</f>
        <v>0</v>
      </c>
      <c r="J334" s="49">
        <f>IFERROR(VLOOKUP(C334,FEVEREIRO!B:F,3,0),"0,00")</f>
        <v>2118.7600000000002</v>
      </c>
      <c r="K334" s="48">
        <f t="shared" si="12"/>
        <v>443.40000000000009</v>
      </c>
      <c r="L334" s="49">
        <f>IFERROR(VLOOKUP(C334,FEVEREIRO!B:H,7,0),"0,00")</f>
        <v>1675.3600000000001</v>
      </c>
      <c r="M334" s="16" t="str">
        <f>IFERROR(VLOOKUP(C334,FÉRIAS!C:D,2,0),"")</f>
        <v/>
      </c>
      <c r="N334" s="13" t="str">
        <f>IFERROR(VLOOKUP(C334,AFASTADOS!B:C,2,0),"")</f>
        <v/>
      </c>
    </row>
    <row r="335" spans="2:14" s="13" customFormat="1">
      <c r="B335" s="12">
        <f t="shared" si="11"/>
        <v>51</v>
      </c>
      <c r="C335" s="17">
        <v>3063</v>
      </c>
      <c r="D335" s="18" t="str">
        <f>IFERROR(VLOOKUP(C335,SRA!B:C,2,0),"")</f>
        <v>DEYBISON AFONSO PEREIRA</v>
      </c>
      <c r="E335" s="12" t="str">
        <f>IFERROR(VLOOKUP(C335,SRA!B:T,8,0),"")</f>
        <v>CLT</v>
      </c>
      <c r="F335" s="12" t="s">
        <v>442</v>
      </c>
      <c r="G335" s="12" t="str">
        <f>IFERROR(VLOOKUP(C335,SRA!B:T,5,0),"")</f>
        <v>TEC. EM ADM. E VEN.</v>
      </c>
      <c r="H335" s="48">
        <f>IFERROR(VLOOKUP(C335,SRA!B:T,18,0),"")</f>
        <v>2050.42</v>
      </c>
      <c r="I335" s="48">
        <f>IFERROR(VLOOKUP(C335,SRA!B:T,19,0),"")</f>
        <v>0</v>
      </c>
      <c r="J335" s="49">
        <f>IFERROR(VLOOKUP(C335,FEVEREIRO!B:F,3,0),"0,00")</f>
        <v>2410.91</v>
      </c>
      <c r="K335" s="48">
        <f t="shared" si="12"/>
        <v>970.21</v>
      </c>
      <c r="L335" s="49">
        <f>IFERROR(VLOOKUP(C335,FEVEREIRO!B:H,7,0),"0,00")</f>
        <v>1440.6999999999998</v>
      </c>
      <c r="M335" s="16" t="str">
        <f>IFERROR(VLOOKUP(C335,FÉRIAS!C:D,2,0),"")</f>
        <v/>
      </c>
      <c r="N335" s="13" t="str">
        <f>IFERROR(VLOOKUP(C335,AFASTADOS!B:C,2,0),"")</f>
        <v/>
      </c>
    </row>
    <row r="336" spans="2:14" s="13" customFormat="1">
      <c r="B336" s="12">
        <f t="shared" si="11"/>
        <v>52</v>
      </c>
      <c r="C336" s="17">
        <v>3066</v>
      </c>
      <c r="D336" s="18" t="str">
        <f>IFERROR(VLOOKUP(C336,SRA!B:C,2,0),"")</f>
        <v>GENIVAL F DA SILVA JUNIOR</v>
      </c>
      <c r="E336" s="12" t="str">
        <f>IFERROR(VLOOKUP(C336,SRA!B:T,8,0),"")</f>
        <v>CLT</v>
      </c>
      <c r="F336" s="12" t="s">
        <v>452</v>
      </c>
      <c r="G336" s="12" t="str">
        <f>IFERROR(VLOOKUP(C336,SRA!B:T,5,0),"")</f>
        <v>ANALISTA EM RH</v>
      </c>
      <c r="H336" s="48">
        <f>IFERROR(VLOOKUP(C336,SRA!B:T,18,0),"")</f>
        <v>3567.49</v>
      </c>
      <c r="I336" s="48">
        <f>IFERROR(VLOOKUP(C336,SRA!B:T,19,0),"")</f>
        <v>0</v>
      </c>
      <c r="J336" s="49">
        <f>IFERROR(VLOOKUP(C336,FEVEREIRO!B:F,3,0),"0,00")</f>
        <v>249.46</v>
      </c>
      <c r="K336" s="48">
        <f t="shared" si="12"/>
        <v>249.46</v>
      </c>
      <c r="L336" s="49">
        <f>IFERROR(VLOOKUP(C336,FEVEREIRO!B:H,7,0),"0,00")</f>
        <v>0</v>
      </c>
      <c r="M336" s="16" t="str">
        <f>IFERROR(VLOOKUP(C336,FÉRIAS!C:D,2,0),"")</f>
        <v/>
      </c>
      <c r="N336" s="13" t="str">
        <f>IFERROR(VLOOKUP(C336,AFASTADOS!B:C,2,0),"")</f>
        <v>GENIVAL F DA SILVA JUNIOR</v>
      </c>
    </row>
    <row r="337" spans="2:14" s="13" customFormat="1">
      <c r="B337" s="12">
        <f t="shared" si="11"/>
        <v>53</v>
      </c>
      <c r="C337" s="17">
        <v>3067</v>
      </c>
      <c r="D337" s="18" t="str">
        <f>IFERROR(VLOOKUP(C337,SRA!B:C,2,0),"")</f>
        <v>EMANUELA AMELIA DE A  AGUIAR</v>
      </c>
      <c r="E337" s="12" t="str">
        <f>IFERROR(VLOOKUP(C337,SRA!B:T,8,0),"")</f>
        <v>CLT</v>
      </c>
      <c r="F337" s="12" t="s">
        <v>430</v>
      </c>
      <c r="G337" s="12" t="str">
        <f>IFERROR(VLOOKUP(C337,SRA!B:T,5,0),"")</f>
        <v>TEC. EM ADM. E FIN.</v>
      </c>
      <c r="H337" s="48">
        <f>IFERROR(VLOOKUP(C337,SRA!B:T,18,0),"")</f>
        <v>2050.41</v>
      </c>
      <c r="I337" s="48">
        <f>IFERROR(VLOOKUP(C337,SRA!B:T,19,0),"")</f>
        <v>904.62</v>
      </c>
      <c r="J337" s="49">
        <f>IFERROR(VLOOKUP(C337,FEVEREIRO!B:F,3,0),"0,00")</f>
        <v>3037.27</v>
      </c>
      <c r="K337" s="48">
        <f t="shared" si="12"/>
        <v>1296.06</v>
      </c>
      <c r="L337" s="49">
        <f>IFERROR(VLOOKUP(C337,FEVEREIRO!B:H,7,0),"0,00")</f>
        <v>1741.21</v>
      </c>
      <c r="M337" s="16" t="str">
        <f>IFERROR(VLOOKUP(C337,FÉRIAS!C:D,2,0),"")</f>
        <v/>
      </c>
      <c r="N337" s="13" t="str">
        <f>IFERROR(VLOOKUP(C337,AFASTADOS!B:C,2,0),"")</f>
        <v/>
      </c>
    </row>
    <row r="338" spans="2:14" s="13" customFormat="1">
      <c r="B338" s="12">
        <f t="shared" si="11"/>
        <v>54</v>
      </c>
      <c r="C338" s="17">
        <v>3069</v>
      </c>
      <c r="D338" s="18" t="str">
        <f>IFERROR(VLOOKUP(C338,SRA!B:C,2,0),"")</f>
        <v>ANDRE LUIS MOTA PIRES</v>
      </c>
      <c r="E338" s="12" t="str">
        <f>IFERROR(VLOOKUP(C338,SRA!B:T,8,0),"")</f>
        <v>CLT</v>
      </c>
      <c r="F338" s="12" t="s">
        <v>442</v>
      </c>
      <c r="G338" s="12" t="str">
        <f>IFERROR(VLOOKUP(C338,SRA!B:T,5,0),"")</f>
        <v>TEC. EM ADM. E VEN.</v>
      </c>
      <c r="H338" s="48">
        <f>IFERROR(VLOOKUP(C338,SRA!B:T,18,0),"")</f>
        <v>2050.41</v>
      </c>
      <c r="I338" s="48">
        <f>IFERROR(VLOOKUP(C338,SRA!B:T,19,0),"")</f>
        <v>0</v>
      </c>
      <c r="J338" s="49">
        <f>IFERROR(VLOOKUP(C338,FEVEREIRO!B:F,3,0),"0,00")</f>
        <v>2410.9</v>
      </c>
      <c r="K338" s="48">
        <f t="shared" si="12"/>
        <v>995.77</v>
      </c>
      <c r="L338" s="49">
        <f>IFERROR(VLOOKUP(C338,FEVEREIRO!B:H,7,0),"0,00")</f>
        <v>1415.13</v>
      </c>
      <c r="M338" s="16" t="str">
        <f>IFERROR(VLOOKUP(C338,FÉRIAS!C:D,2,0),"")</f>
        <v/>
      </c>
      <c r="N338" s="13" t="str">
        <f>IFERROR(VLOOKUP(C338,AFASTADOS!B:C,2,0),"")</f>
        <v/>
      </c>
    </row>
    <row r="339" spans="2:14" s="13" customFormat="1">
      <c r="B339" s="12">
        <f t="shared" si="11"/>
        <v>55</v>
      </c>
      <c r="C339" s="17">
        <v>3081</v>
      </c>
      <c r="D339" s="18" t="str">
        <f>IFERROR(VLOOKUP(C339,SRA!B:C,2,0),"")</f>
        <v>MAILTON NOBRE DE MEDEIROS</v>
      </c>
      <c r="E339" s="12" t="str">
        <f>IFERROR(VLOOKUP(C339,SRA!B:T,8,0),"")</f>
        <v>COM</v>
      </c>
      <c r="F339" s="12" t="s">
        <v>442</v>
      </c>
      <c r="G339" s="12" t="str">
        <f>IFERROR(VLOOKUP(C339,SRA!B:T,5,0),"")</f>
        <v>GESTOR DE APOIO ADM.</v>
      </c>
      <c r="H339" s="48">
        <f>IFERROR(VLOOKUP(C339,SRA!B:T,18,0),"")</f>
        <v>323.08</v>
      </c>
      <c r="I339" s="48">
        <f>IFERROR(VLOOKUP(C339,SRA!B:T,19,0),"")</f>
        <v>1292.31</v>
      </c>
      <c r="J339" s="49">
        <f>IFERROR(VLOOKUP(C339,FEVEREIRO!B:F,3,0),"0,00")</f>
        <v>1811.2</v>
      </c>
      <c r="K339" s="48">
        <f t="shared" si="12"/>
        <v>474.90000000000009</v>
      </c>
      <c r="L339" s="49">
        <f>IFERROR(VLOOKUP(C339,FEVEREIRO!B:H,7,0),"0,00")</f>
        <v>1336.3</v>
      </c>
      <c r="M339" s="16" t="str">
        <f>IFERROR(VLOOKUP(C339,FÉRIAS!C:D,2,0),"")</f>
        <v/>
      </c>
      <c r="N339" s="13" t="str">
        <f>IFERROR(VLOOKUP(C339,AFASTADOS!B:C,2,0),"")</f>
        <v/>
      </c>
    </row>
    <row r="340" spans="2:14" s="13" customFormat="1">
      <c r="B340" s="12">
        <f t="shared" si="11"/>
        <v>56</v>
      </c>
      <c r="C340" s="17">
        <v>3086</v>
      </c>
      <c r="D340" s="18" t="str">
        <f>IFERROR(VLOOKUP(C340,SRA!B:C,2,0),"")</f>
        <v>DIMAS CARDOSO CAMPOS</v>
      </c>
      <c r="E340" s="12" t="str">
        <f>IFERROR(VLOOKUP(C340,SRA!B:T,8,0),"")</f>
        <v>CLT</v>
      </c>
      <c r="F340" s="12" t="s">
        <v>442</v>
      </c>
      <c r="G340" s="12" t="str">
        <f>IFERROR(VLOOKUP(C340,SRA!B:T,5,0),"")</f>
        <v>ANA ASS FARMACEUTICA</v>
      </c>
      <c r="H340" s="48">
        <f>IFERROR(VLOOKUP(C340,SRA!B:T,18,0),"")</f>
        <v>5019.93</v>
      </c>
      <c r="I340" s="48">
        <f>IFERROR(VLOOKUP(C340,SRA!B:T,19,0),"")</f>
        <v>0</v>
      </c>
      <c r="J340" s="49">
        <f>IFERROR(VLOOKUP(C340,FEVEREIRO!B:F,3,0),"0,00")</f>
        <v>5019.93</v>
      </c>
      <c r="K340" s="48">
        <f t="shared" si="12"/>
        <v>1173</v>
      </c>
      <c r="L340" s="49">
        <f>IFERROR(VLOOKUP(C340,FEVEREIRO!B:H,7,0),"0,00")</f>
        <v>3846.9300000000003</v>
      </c>
      <c r="M340" s="16" t="str">
        <f>IFERROR(VLOOKUP(C340,FÉRIAS!C:D,2,0),"")</f>
        <v/>
      </c>
      <c r="N340" s="13" t="str">
        <f>IFERROR(VLOOKUP(C340,AFASTADOS!B:C,2,0),"")</f>
        <v/>
      </c>
    </row>
    <row r="341" spans="2:14" s="13" customFormat="1">
      <c r="B341" s="12">
        <f t="shared" si="11"/>
        <v>57</v>
      </c>
      <c r="C341" s="17">
        <v>3092</v>
      </c>
      <c r="D341" s="18" t="str">
        <f>IFERROR(VLOOKUP(C341,SRA!B:C,2,0),"")</f>
        <v>BETY ANNE DE A SENNA</v>
      </c>
      <c r="E341" s="12" t="str">
        <f>IFERROR(VLOOKUP(C341,SRA!B:T,8,0),"")</f>
        <v>COM</v>
      </c>
      <c r="F341" s="12" t="s">
        <v>430</v>
      </c>
      <c r="G341" s="12" t="str">
        <f>IFERROR(VLOOKUP(C341,SRA!B:T,5,0),"")</f>
        <v>DIR TEC INDUSTRIAL</v>
      </c>
      <c r="H341" s="48">
        <f>IFERROR(VLOOKUP(C341,SRA!B:T,18,0),"")</f>
        <v>4196.22</v>
      </c>
      <c r="I341" s="48">
        <f>IFERROR(VLOOKUP(C341,SRA!B:T,19,0),"")</f>
        <v>16784.88</v>
      </c>
      <c r="J341" s="49">
        <f>IFERROR(VLOOKUP(C341,FEVEREIRO!B:F,3,0),"0,00")</f>
        <v>20981.1</v>
      </c>
      <c r="K341" s="48">
        <f t="shared" si="12"/>
        <v>7542.1699999999983</v>
      </c>
      <c r="L341" s="49">
        <f>IFERROR(VLOOKUP(C341,FEVEREIRO!B:H,7,0),"0,00")</f>
        <v>13438.93</v>
      </c>
      <c r="M341" s="16" t="str">
        <f>IFERROR(VLOOKUP(C341,FÉRIAS!C:D,2,0),"")</f>
        <v/>
      </c>
      <c r="N341" s="13" t="str">
        <f>IFERROR(VLOOKUP(C341,AFASTADOS!B:C,2,0),"")</f>
        <v/>
      </c>
    </row>
    <row r="342" spans="2:14" s="13" customFormat="1">
      <c r="B342" s="12">
        <f t="shared" si="11"/>
        <v>58</v>
      </c>
      <c r="C342" s="17">
        <v>3112</v>
      </c>
      <c r="D342" s="18" t="str">
        <f>IFERROR(VLOOKUP(C342,SRA!B:C,2,0),"")</f>
        <v>DIEGO SCHMITH OLIVEIRA DE LIMA</v>
      </c>
      <c r="E342" s="12" t="str">
        <f>IFERROR(VLOOKUP(C342,SRA!B:T,8,0),"")</f>
        <v>CLT</v>
      </c>
      <c r="F342" s="12" t="s">
        <v>442</v>
      </c>
      <c r="G342" s="12" t="str">
        <f>IFERROR(VLOOKUP(C342,SRA!B:T,5,0),"")</f>
        <v>TEC. EM INFORMATICA</v>
      </c>
      <c r="H342" s="48">
        <f>IFERROR(VLOOKUP(C342,SRA!B:T,18,0),"")</f>
        <v>2260.66</v>
      </c>
      <c r="I342" s="48">
        <f>IFERROR(VLOOKUP(C342,SRA!B:T,19,0),"")</f>
        <v>904.62</v>
      </c>
      <c r="J342" s="49">
        <f>IFERROR(VLOOKUP(C342,FEVEREIRO!B:F,3,0),"0,00")</f>
        <v>5571.01</v>
      </c>
      <c r="K342" s="48">
        <f t="shared" si="12"/>
        <v>5571.01</v>
      </c>
      <c r="L342" s="49">
        <f>IFERROR(VLOOKUP(C342,FEVEREIRO!B:H,7,0),"0,00")</f>
        <v>0</v>
      </c>
      <c r="M342" s="16" t="str">
        <f>IFERROR(VLOOKUP(C342,FÉRIAS!C:D,2,0),"")</f>
        <v/>
      </c>
      <c r="N342" s="13" t="str">
        <f>IFERROR(VLOOKUP(C342,AFASTADOS!B:C,2,0),"")</f>
        <v/>
      </c>
    </row>
    <row r="343" spans="2:14" s="13" customFormat="1">
      <c r="B343" s="12">
        <f t="shared" si="11"/>
        <v>59</v>
      </c>
      <c r="C343" s="17">
        <v>3132</v>
      </c>
      <c r="D343" s="18" t="str">
        <f>IFERROR(VLOOKUP(C343,SRA!B:C,2,0),"")</f>
        <v>TALITA ANDREIA MARTINS GONZAGA</v>
      </c>
      <c r="E343" s="12" t="str">
        <f>IFERROR(VLOOKUP(C343,SRA!B:T,8,0),"")</f>
        <v>CLT</v>
      </c>
      <c r="F343" s="12" t="s">
        <v>430</v>
      </c>
      <c r="G343" s="12" t="str">
        <f>IFERROR(VLOOKUP(C343,SRA!B:T,5,0),"")</f>
        <v>TEC. EM ADM. E FIN.</v>
      </c>
      <c r="H343" s="48">
        <f>IFERROR(VLOOKUP(C343,SRA!B:T,18,0),"")</f>
        <v>2050.41</v>
      </c>
      <c r="I343" s="48">
        <f>IFERROR(VLOOKUP(C343,SRA!B:T,19,0),"")</f>
        <v>0</v>
      </c>
      <c r="J343" s="49">
        <f>IFERROR(VLOOKUP(C343,FEVEREIRO!B:F,3,0),"0,00")</f>
        <v>4195.33</v>
      </c>
      <c r="K343" s="48">
        <f t="shared" si="12"/>
        <v>1134.3000000000002</v>
      </c>
      <c r="L343" s="49">
        <f>IFERROR(VLOOKUP(C343,FEVEREIRO!B:H,7,0),"0,00")</f>
        <v>3061.0299999999997</v>
      </c>
      <c r="M343" s="16" t="str">
        <f>IFERROR(VLOOKUP(C343,FÉRIAS!C:D,2,0),"")</f>
        <v/>
      </c>
      <c r="N343" s="13" t="str">
        <f>IFERROR(VLOOKUP(C343,AFASTADOS!B:C,2,0),"")</f>
        <v/>
      </c>
    </row>
    <row r="344" spans="2:14" s="13" customFormat="1">
      <c r="B344" s="12">
        <f t="shared" si="11"/>
        <v>60</v>
      </c>
      <c r="C344" s="17">
        <v>3134</v>
      </c>
      <c r="D344" s="18" t="str">
        <f>IFERROR(VLOOKUP(C344,SRA!B:C,2,0),"")</f>
        <v/>
      </c>
      <c r="E344" s="12" t="str">
        <f>IFERROR(VLOOKUP(C344,SRA!B:T,8,0),"")</f>
        <v/>
      </c>
      <c r="F344" s="12" t="s">
        <v>430</v>
      </c>
      <c r="G344" s="12" t="str">
        <f>IFERROR(VLOOKUP(C344,SRA!B:T,5,0),"")</f>
        <v/>
      </c>
      <c r="H344" s="48" t="str">
        <f>IFERROR(VLOOKUP(C344,SRA!B:T,18,0),"")</f>
        <v/>
      </c>
      <c r="I344" s="48" t="str">
        <f>IFERROR(VLOOKUP(C344,SRA!B:T,19,0),"")</f>
        <v/>
      </c>
      <c r="J344" s="49" t="str">
        <f>IFERROR(VLOOKUP(C344,FEVEREIRO!B:F,3,0),"0,00")</f>
        <v>0,00</v>
      </c>
      <c r="K344" s="48">
        <f t="shared" si="12"/>
        <v>0</v>
      </c>
      <c r="L344" s="49" t="str">
        <f>IFERROR(VLOOKUP(C344,FEVEREIRO!B:H,7,0),"0,00")</f>
        <v>0,00</v>
      </c>
      <c r="M344" s="16" t="str">
        <f>IFERROR(VLOOKUP(C344,FÉRIAS!C:D,2,0),"")</f>
        <v/>
      </c>
      <c r="N344" s="13" t="str">
        <f>IFERROR(VLOOKUP(C344,AFASTADOS!B:C,2,0),"")</f>
        <v/>
      </c>
    </row>
    <row r="345" spans="2:14" s="13" customFormat="1">
      <c r="B345" s="12">
        <f t="shared" si="11"/>
        <v>61</v>
      </c>
      <c r="C345" s="17">
        <v>3135</v>
      </c>
      <c r="D345" s="18" t="str">
        <f>IFERROR(VLOOKUP(C345,SRA!B:C,2,0),"")</f>
        <v>RAFAEL DE MENEZES E S PIRES</v>
      </c>
      <c r="E345" s="12" t="str">
        <f>IFERROR(VLOOKUP(C345,SRA!B:T,8,0),"")</f>
        <v>CLT</v>
      </c>
      <c r="F345" s="12" t="s">
        <v>430</v>
      </c>
      <c r="G345" s="12" t="str">
        <f>IFERROR(VLOOKUP(C345,SRA!B:T,5,0),"")</f>
        <v>ANALISTA EM PCP</v>
      </c>
      <c r="H345" s="48">
        <f>IFERROR(VLOOKUP(C345,SRA!B:T,18,0),"")</f>
        <v>3933.25</v>
      </c>
      <c r="I345" s="48">
        <f>IFERROR(VLOOKUP(C345,SRA!B:T,19,0),"")</f>
        <v>2544.25</v>
      </c>
      <c r="J345" s="49">
        <f>IFERROR(VLOOKUP(C345,FEVEREIRO!B:F,3,0),"0,00")</f>
        <v>7214.11</v>
      </c>
      <c r="K345" s="48">
        <f t="shared" si="12"/>
        <v>2026.9399999999996</v>
      </c>
      <c r="L345" s="49">
        <f>IFERROR(VLOOKUP(C345,FEVEREIRO!B:H,7,0),"0,00")</f>
        <v>5187.17</v>
      </c>
      <c r="M345" s="16" t="str">
        <f>IFERROR(VLOOKUP(C345,FÉRIAS!C:D,2,0),"")</f>
        <v/>
      </c>
      <c r="N345" s="13" t="str">
        <f>IFERROR(VLOOKUP(C345,AFASTADOS!B:C,2,0),"")</f>
        <v/>
      </c>
    </row>
    <row r="346" spans="2:14" s="13" customFormat="1">
      <c r="B346" s="12">
        <f t="shared" si="11"/>
        <v>62</v>
      </c>
      <c r="C346" s="17">
        <v>3136</v>
      </c>
      <c r="D346" s="18" t="str">
        <f>IFERROR(VLOOKUP(C346,SRA!B:C,2,0),"")</f>
        <v>ALEXANDER BEZERRA</v>
      </c>
      <c r="E346" s="12" t="str">
        <f>IFERROR(VLOOKUP(C346,SRA!B:T,8,0),"")</f>
        <v>CLT</v>
      </c>
      <c r="F346" s="12" t="s">
        <v>430</v>
      </c>
      <c r="G346" s="12" t="str">
        <f>IFERROR(VLOOKUP(C346,SRA!B:T,5,0),"")</f>
        <v>TEC.EM MAN. MEC. IND</v>
      </c>
      <c r="H346" s="48">
        <f>IFERROR(VLOOKUP(C346,SRA!B:T,18,0),"")</f>
        <v>2050.41</v>
      </c>
      <c r="I346" s="48">
        <f>IFERROR(VLOOKUP(C346,SRA!B:T,19,0),"")</f>
        <v>2544.25</v>
      </c>
      <c r="J346" s="49">
        <f>IFERROR(VLOOKUP(C346,FEVEREIRO!B:F,3,0),"0,00")</f>
        <v>4825.96</v>
      </c>
      <c r="K346" s="48">
        <f t="shared" si="12"/>
        <v>1183</v>
      </c>
      <c r="L346" s="49">
        <f>IFERROR(VLOOKUP(C346,FEVEREIRO!B:H,7,0),"0,00")</f>
        <v>3642.96</v>
      </c>
      <c r="M346" s="16" t="str">
        <f>IFERROR(VLOOKUP(C346,FÉRIAS!C:D,2,0),"")</f>
        <v/>
      </c>
      <c r="N346" s="13" t="str">
        <f>IFERROR(VLOOKUP(C346,AFASTADOS!B:C,2,0),"")</f>
        <v/>
      </c>
    </row>
    <row r="347" spans="2:14" s="13" customFormat="1">
      <c r="B347" s="12">
        <f t="shared" si="11"/>
        <v>63</v>
      </c>
      <c r="C347" s="17">
        <v>3138</v>
      </c>
      <c r="D347" s="18" t="str">
        <f>IFERROR(VLOOKUP(C347,SRA!B:C,2,0),"")</f>
        <v>MANUELA SILVA DE LIMA B DA PAZ</v>
      </c>
      <c r="E347" s="12" t="str">
        <f>IFERROR(VLOOKUP(C347,SRA!B:T,8,0),"")</f>
        <v>CLT</v>
      </c>
      <c r="F347" s="12" t="s">
        <v>430</v>
      </c>
      <c r="G347" s="12" t="str">
        <f>IFERROR(VLOOKUP(C347,SRA!B:T,5,0),"")</f>
        <v>TEC.EM QUALIDADE IND</v>
      </c>
      <c r="H347" s="48">
        <f>IFERROR(VLOOKUP(C347,SRA!B:T,18,0),"")</f>
        <v>2050.41</v>
      </c>
      <c r="I347" s="48">
        <f>IFERROR(VLOOKUP(C347,SRA!B:T,19,0),"")</f>
        <v>2544.25</v>
      </c>
      <c r="J347" s="49">
        <f>IFERROR(VLOOKUP(C347,FEVEREIRO!B:F,3,0),"0,00")</f>
        <v>5331.28</v>
      </c>
      <c r="K347" s="48">
        <f t="shared" si="12"/>
        <v>1639.8599999999997</v>
      </c>
      <c r="L347" s="49">
        <f>IFERROR(VLOOKUP(C347,FEVEREIRO!B:H,7,0),"0,00")</f>
        <v>3691.42</v>
      </c>
      <c r="M347" s="16" t="str">
        <f>IFERROR(VLOOKUP(C347,FÉRIAS!C:D,2,0),"")</f>
        <v/>
      </c>
      <c r="N347" s="13" t="str">
        <f>IFERROR(VLOOKUP(C347,AFASTADOS!B:C,2,0),"")</f>
        <v/>
      </c>
    </row>
    <row r="348" spans="2:14" s="13" customFormat="1">
      <c r="B348" s="12">
        <f t="shared" si="11"/>
        <v>64</v>
      </c>
      <c r="C348" s="17">
        <v>3139</v>
      </c>
      <c r="D348" s="18" t="str">
        <f>IFERROR(VLOOKUP(C348,SRA!B:C,2,0),"")</f>
        <v>JOAO ROBERTO  MACHADO ARAUJO</v>
      </c>
      <c r="E348" s="12" t="str">
        <f>IFERROR(VLOOKUP(C348,SRA!B:T,8,0),"")</f>
        <v>CLT</v>
      </c>
      <c r="F348" s="12" t="s">
        <v>430</v>
      </c>
      <c r="G348" s="12" t="str">
        <f>IFERROR(VLOOKUP(C348,SRA!B:T,5,0),"")</f>
        <v>TEC.EM QUALIDADE IND</v>
      </c>
      <c r="H348" s="48">
        <f>IFERROR(VLOOKUP(C348,SRA!B:T,18,0),"")</f>
        <v>2050.41</v>
      </c>
      <c r="I348" s="48">
        <f>IFERROR(VLOOKUP(C348,SRA!B:T,19,0),"")</f>
        <v>0</v>
      </c>
      <c r="J348" s="49">
        <f>IFERROR(VLOOKUP(C348,FEVEREIRO!B:F,3,0),"0,00")</f>
        <v>2052.38</v>
      </c>
      <c r="K348" s="48">
        <f t="shared" si="12"/>
        <v>951.10000000000014</v>
      </c>
      <c r="L348" s="49">
        <f>IFERROR(VLOOKUP(C348,FEVEREIRO!B:H,7,0),"0,00")</f>
        <v>1101.28</v>
      </c>
      <c r="M348" s="16" t="str">
        <f>IFERROR(VLOOKUP(C348,FÉRIAS!C:D,2,0),"")</f>
        <v/>
      </c>
      <c r="N348" s="13" t="str">
        <f>IFERROR(VLOOKUP(C348,AFASTADOS!B:C,2,0),"")</f>
        <v/>
      </c>
    </row>
    <row r="349" spans="2:14" s="13" customFormat="1">
      <c r="B349" s="12">
        <f t="shared" si="11"/>
        <v>65</v>
      </c>
      <c r="C349" s="17">
        <v>3147</v>
      </c>
      <c r="D349" s="18" t="str">
        <f>IFERROR(VLOOKUP(C349,SRA!B:C,2,0),"")</f>
        <v>ALZENIRA PEREIRA DA SILVA</v>
      </c>
      <c r="E349" s="12" t="str">
        <f>IFERROR(VLOOKUP(C349,SRA!B:T,8,0),"")</f>
        <v>CLT</v>
      </c>
      <c r="F349" s="12" t="s">
        <v>430</v>
      </c>
      <c r="G349" s="12" t="str">
        <f>IFERROR(VLOOKUP(C349,SRA!B:T,5,0),"")</f>
        <v>OP. DE PROD. IND.</v>
      </c>
      <c r="H349" s="48">
        <f>IFERROR(VLOOKUP(C349,SRA!B:T,18,0),"")</f>
        <v>1398.81</v>
      </c>
      <c r="I349" s="48">
        <f>IFERROR(VLOOKUP(C349,SRA!B:T,19,0),"")</f>
        <v>0</v>
      </c>
      <c r="J349" s="49">
        <f>IFERROR(VLOOKUP(C349,FEVEREIRO!B:F,3,0),"0,00")</f>
        <v>1596.33</v>
      </c>
      <c r="K349" s="48">
        <f t="shared" si="12"/>
        <v>178.94000000000005</v>
      </c>
      <c r="L349" s="49">
        <f>IFERROR(VLOOKUP(C349,FEVEREIRO!B:H,7,0),"0,00")</f>
        <v>1417.3899999999999</v>
      </c>
      <c r="M349" s="16" t="str">
        <f>IFERROR(VLOOKUP(C349,FÉRIAS!C:D,2,0),"")</f>
        <v/>
      </c>
      <c r="N349" s="13" t="str">
        <f>IFERROR(VLOOKUP(C349,AFASTADOS!B:C,2,0),"")</f>
        <v/>
      </c>
    </row>
    <row r="350" spans="2:14" s="13" customFormat="1">
      <c r="B350" s="12">
        <f t="shared" ref="B350:B381" si="13">B349+1</f>
        <v>66</v>
      </c>
      <c r="C350" s="17">
        <v>3152</v>
      </c>
      <c r="D350" s="18" t="str">
        <f>IFERROR(VLOOKUP(C350,SRA!B:C,2,0),"")</f>
        <v>DANIEL CIRILO DOS SANTOS</v>
      </c>
      <c r="E350" s="12" t="str">
        <f>IFERROR(VLOOKUP(C350,SRA!B:T,8,0),"")</f>
        <v>CLT</v>
      </c>
      <c r="F350" s="12" t="s">
        <v>430</v>
      </c>
      <c r="G350" s="12" t="str">
        <f>IFERROR(VLOOKUP(C350,SRA!B:T,5,0),"")</f>
        <v>OP. DE PROD. IND.</v>
      </c>
      <c r="H350" s="48">
        <f>IFERROR(VLOOKUP(C350,SRA!B:T,18,0),"")</f>
        <v>1398.81</v>
      </c>
      <c r="I350" s="48">
        <f>IFERROR(VLOOKUP(C350,SRA!B:T,19,0),"")</f>
        <v>0</v>
      </c>
      <c r="J350" s="49">
        <f>IFERROR(VLOOKUP(C350,FEVEREIRO!B:F,3,0),"0,00")</f>
        <v>1518</v>
      </c>
      <c r="K350" s="48">
        <f t="shared" si="12"/>
        <v>174.86000000000013</v>
      </c>
      <c r="L350" s="49">
        <f>IFERROR(VLOOKUP(C350,FEVEREIRO!B:H,7,0),"0,00")</f>
        <v>1343.1399999999999</v>
      </c>
      <c r="M350" s="16" t="str">
        <f>IFERROR(VLOOKUP(C350,FÉRIAS!C:D,2,0),"")</f>
        <v/>
      </c>
      <c r="N350" s="13" t="str">
        <f>IFERROR(VLOOKUP(C350,AFASTADOS!B:C,2,0),"")</f>
        <v/>
      </c>
    </row>
    <row r="351" spans="2:14" s="13" customFormat="1">
      <c r="B351" s="12">
        <f t="shared" si="13"/>
        <v>67</v>
      </c>
      <c r="C351" s="17">
        <v>3154</v>
      </c>
      <c r="D351" s="18" t="str">
        <f>IFERROR(VLOOKUP(C351,SRA!B:C,2,0),"")</f>
        <v>DANIELLE D O A DE MIRANDA</v>
      </c>
      <c r="E351" s="12" t="str">
        <f>IFERROR(VLOOKUP(C351,SRA!B:T,8,0),"")</f>
        <v>CLT</v>
      </c>
      <c r="F351" s="12" t="s">
        <v>430</v>
      </c>
      <c r="G351" s="12" t="str">
        <f>IFERROR(VLOOKUP(C351,SRA!B:T,5,0),"")</f>
        <v>OP. DE PROD. IND.</v>
      </c>
      <c r="H351" s="48">
        <f>IFERROR(VLOOKUP(C351,SRA!B:T,18,0),"")</f>
        <v>1398.81</v>
      </c>
      <c r="I351" s="48">
        <f>IFERROR(VLOOKUP(C351,SRA!B:T,19,0),"")</f>
        <v>0</v>
      </c>
      <c r="J351" s="49">
        <f>IFERROR(VLOOKUP(C351,FEVEREIRO!B:F,3,0),"0,00")</f>
        <v>1751.14</v>
      </c>
      <c r="K351" s="48">
        <f t="shared" si="12"/>
        <v>997.44</v>
      </c>
      <c r="L351" s="49">
        <f>IFERROR(VLOOKUP(C351,FEVEREIRO!B:H,7,0),"0,00")</f>
        <v>753.7</v>
      </c>
      <c r="M351" s="16" t="str">
        <f>IFERROR(VLOOKUP(C351,FÉRIAS!C:D,2,0),"")</f>
        <v>DANIELLE D O A DE MIRANDA</v>
      </c>
      <c r="N351" s="13" t="str">
        <f>IFERROR(VLOOKUP(C351,AFASTADOS!B:C,2,0),"")</f>
        <v/>
      </c>
    </row>
    <row r="352" spans="2:14" s="13" customFormat="1">
      <c r="B352" s="12">
        <f t="shared" si="13"/>
        <v>68</v>
      </c>
      <c r="C352" s="17">
        <v>3156</v>
      </c>
      <c r="D352" s="18" t="str">
        <f>IFERROR(VLOOKUP(C352,SRA!B:C,2,0),"")</f>
        <v>GILVANEIDE LAURENTINO MARTINS</v>
      </c>
      <c r="E352" s="12" t="str">
        <f>IFERROR(VLOOKUP(C352,SRA!B:T,8,0),"")</f>
        <v>CLT</v>
      </c>
      <c r="F352" s="12" t="s">
        <v>430</v>
      </c>
      <c r="G352" s="12" t="str">
        <f>IFERROR(VLOOKUP(C352,SRA!B:T,5,0),"")</f>
        <v>OP. DE PROD. IND.(B)</v>
      </c>
      <c r="H352" s="48">
        <f>IFERROR(VLOOKUP(C352,SRA!B:T,18,0),"")</f>
        <v>1536.52</v>
      </c>
      <c r="I352" s="48">
        <f>IFERROR(VLOOKUP(C352,SRA!B:T,19,0),"")</f>
        <v>0</v>
      </c>
      <c r="J352" s="49">
        <f>IFERROR(VLOOKUP(C352,FEVEREIRO!B:F,3,0),"0,00")</f>
        <v>1536.52</v>
      </c>
      <c r="K352" s="48">
        <f t="shared" si="12"/>
        <v>567.29</v>
      </c>
      <c r="L352" s="49">
        <f>IFERROR(VLOOKUP(C352,FEVEREIRO!B:H,7,0),"0,00")</f>
        <v>969.23</v>
      </c>
      <c r="M352" s="16" t="str">
        <f>IFERROR(VLOOKUP(C352,FÉRIAS!C:D,2,0),"")</f>
        <v/>
      </c>
      <c r="N352" s="13" t="str">
        <f>IFERROR(VLOOKUP(C352,AFASTADOS!B:C,2,0),"")</f>
        <v/>
      </c>
    </row>
    <row r="353" spans="2:14" s="13" customFormat="1">
      <c r="B353" s="12">
        <f t="shared" si="13"/>
        <v>69</v>
      </c>
      <c r="C353" s="17">
        <v>3160</v>
      </c>
      <c r="D353" s="18" t="str">
        <f>IFERROR(VLOOKUP(C353,SRA!B:C,2,0),"")</f>
        <v>LUCIANNA NUNES LIRA</v>
      </c>
      <c r="E353" s="12" t="str">
        <f>IFERROR(VLOOKUP(C353,SRA!B:T,8,0),"")</f>
        <v>CLT</v>
      </c>
      <c r="F353" s="12" t="s">
        <v>430</v>
      </c>
      <c r="G353" s="12" t="str">
        <f>IFERROR(VLOOKUP(C353,SRA!B:T,5,0),"")</f>
        <v>TEC.EM QUALIDADE IND</v>
      </c>
      <c r="H353" s="48">
        <f>IFERROR(VLOOKUP(C353,SRA!B:T,18,0),"")</f>
        <v>2050.41</v>
      </c>
      <c r="I353" s="48">
        <f>IFERROR(VLOOKUP(C353,SRA!B:T,19,0),"")</f>
        <v>0</v>
      </c>
      <c r="J353" s="49">
        <f>IFERROR(VLOOKUP(C353,FEVEREIRO!B:F,3,0),"0,00")</f>
        <v>2050.41</v>
      </c>
      <c r="K353" s="48">
        <f t="shared" si="12"/>
        <v>861.36999999999989</v>
      </c>
      <c r="L353" s="49">
        <f>IFERROR(VLOOKUP(C353,FEVEREIRO!B:H,7,0),"0,00")</f>
        <v>1189.04</v>
      </c>
      <c r="M353" s="16" t="str">
        <f>IFERROR(VLOOKUP(C353,FÉRIAS!C:D,2,0),"")</f>
        <v/>
      </c>
      <c r="N353" s="13" t="str">
        <f>IFERROR(VLOOKUP(C353,AFASTADOS!B:C,2,0),"")</f>
        <v/>
      </c>
    </row>
    <row r="354" spans="2:14" s="13" customFormat="1">
      <c r="B354" s="12">
        <f t="shared" si="13"/>
        <v>70</v>
      </c>
      <c r="C354" s="17">
        <v>3165</v>
      </c>
      <c r="D354" s="18" t="str">
        <f>IFERROR(VLOOKUP(C354,SRA!B:C,2,0),"")</f>
        <v>PATRICIA SERPA PEIXOTO</v>
      </c>
      <c r="E354" s="12" t="str">
        <f>IFERROR(VLOOKUP(C354,SRA!B:T,8,0),"")</f>
        <v>CLT</v>
      </c>
      <c r="F354" s="12" t="s">
        <v>430</v>
      </c>
      <c r="G354" s="12" t="str">
        <f>IFERROR(VLOOKUP(C354,SRA!B:T,5,0),"")</f>
        <v>TEC.EM QUALIDADE IND</v>
      </c>
      <c r="H354" s="48">
        <f>IFERROR(VLOOKUP(C354,SRA!B:T,18,0),"")</f>
        <v>2050.41</v>
      </c>
      <c r="I354" s="48">
        <f>IFERROR(VLOOKUP(C354,SRA!B:T,19,0),"")</f>
        <v>904.62</v>
      </c>
      <c r="J354" s="49">
        <f>IFERROR(VLOOKUP(C354,FEVEREIRO!B:F,3,0),"0,00")</f>
        <v>3861.41</v>
      </c>
      <c r="K354" s="48">
        <f t="shared" si="12"/>
        <v>1631.3199999999997</v>
      </c>
      <c r="L354" s="49">
        <f>IFERROR(VLOOKUP(C354,FEVEREIRO!B:H,7,0),"0,00")</f>
        <v>2230.09</v>
      </c>
      <c r="M354" s="16" t="str">
        <f>IFERROR(VLOOKUP(C354,FÉRIAS!C:D,2,0),"")</f>
        <v/>
      </c>
      <c r="N354" s="13" t="str">
        <f>IFERROR(VLOOKUP(C354,AFASTADOS!B:C,2,0),"")</f>
        <v/>
      </c>
    </row>
    <row r="355" spans="2:14" s="13" customFormat="1">
      <c r="B355" s="12">
        <f t="shared" si="13"/>
        <v>71</v>
      </c>
      <c r="C355" s="12">
        <v>3167</v>
      </c>
      <c r="D355" s="18" t="str">
        <f>IFERROR(VLOOKUP(C355,SRA!B:C,2,0),"")</f>
        <v>POLYANA BEZERRA SOUTO SANTOS</v>
      </c>
      <c r="E355" s="12" t="str">
        <f>IFERROR(VLOOKUP(C355,SRA!B:T,8,0),"")</f>
        <v>CLT</v>
      </c>
      <c r="F355" s="12" t="s">
        <v>452</v>
      </c>
      <c r="G355" s="12" t="str">
        <f>IFERROR(VLOOKUP(C355,SRA!B:T,5,0),"")</f>
        <v>FARMACEUTICO IND</v>
      </c>
      <c r="H355" s="48">
        <f>IFERROR(VLOOKUP(C355,SRA!B:T,18,0),"")</f>
        <v>6210.16</v>
      </c>
      <c r="I355" s="48">
        <f>IFERROR(VLOOKUP(C355,SRA!B:T,19,0),"")</f>
        <v>0</v>
      </c>
      <c r="J355" s="49">
        <f>IFERROR(VLOOKUP(C355,FEVEREIRO!B:F,3,0),"0,00")</f>
        <v>1967.65</v>
      </c>
      <c r="K355" s="48">
        <f t="shared" si="12"/>
        <v>1967.65</v>
      </c>
      <c r="L355" s="49">
        <f>IFERROR(VLOOKUP(C355,FEVEREIRO!B:H,7,0),"0,00")</f>
        <v>0</v>
      </c>
      <c r="M355" s="16" t="str">
        <f>IFERROR(VLOOKUP(C355,FÉRIAS!C:D,2,0),"")</f>
        <v/>
      </c>
      <c r="N355" s="13" t="str">
        <f>IFERROR(VLOOKUP(C355,AFASTADOS!B:C,2,0),"")</f>
        <v>POLYANA BEZERRA SOUTO SANTOS</v>
      </c>
    </row>
    <row r="356" spans="2:14" s="13" customFormat="1">
      <c r="B356" s="12">
        <f t="shared" si="13"/>
        <v>72</v>
      </c>
      <c r="C356" s="17">
        <v>3169</v>
      </c>
      <c r="D356" s="18" t="str">
        <f>IFERROR(VLOOKUP(C356,SRA!B:C,2,0),"")</f>
        <v>RENATA BEZERRA DA SILVA</v>
      </c>
      <c r="E356" s="12" t="str">
        <f>IFERROR(VLOOKUP(C356,SRA!B:T,8,0),"")</f>
        <v>CLT</v>
      </c>
      <c r="F356" s="12" t="s">
        <v>430</v>
      </c>
      <c r="G356" s="12" t="str">
        <f>IFERROR(VLOOKUP(C356,SRA!B:T,5,0),"")</f>
        <v>OP. DE PROD. IND.</v>
      </c>
      <c r="H356" s="48">
        <f>IFERROR(VLOOKUP(C356,SRA!B:T,18,0),"")</f>
        <v>1398.81</v>
      </c>
      <c r="I356" s="48">
        <f>IFERROR(VLOOKUP(C356,SRA!B:T,19,0),"")</f>
        <v>1800</v>
      </c>
      <c r="J356" s="49">
        <f>IFERROR(VLOOKUP(C356,FEVEREIRO!B:F,3,0),"0,00")</f>
        <v>3318</v>
      </c>
      <c r="K356" s="48">
        <f t="shared" si="12"/>
        <v>802.73</v>
      </c>
      <c r="L356" s="49">
        <f>IFERROR(VLOOKUP(C356,FEVEREIRO!B:H,7,0),"0,00")</f>
        <v>2515.27</v>
      </c>
      <c r="M356" s="16" t="str">
        <f>IFERROR(VLOOKUP(C356,FÉRIAS!C:D,2,0),"")</f>
        <v/>
      </c>
      <c r="N356" s="13" t="str">
        <f>IFERROR(VLOOKUP(C356,AFASTADOS!B:C,2,0),"")</f>
        <v/>
      </c>
    </row>
    <row r="357" spans="2:14" s="13" customFormat="1">
      <c r="B357" s="12">
        <f t="shared" si="13"/>
        <v>73</v>
      </c>
      <c r="C357" s="17">
        <v>3172</v>
      </c>
      <c r="D357" s="18" t="str">
        <f>IFERROR(VLOOKUP(C357,SRA!B:C,2,0),"")</f>
        <v>SAVIO BARCELOS DE MELO</v>
      </c>
      <c r="E357" s="12" t="str">
        <f>IFERROR(VLOOKUP(C357,SRA!B:T,8,0),"")</f>
        <v>CLT</v>
      </c>
      <c r="F357" s="12" t="s">
        <v>430</v>
      </c>
      <c r="G357" s="12" t="str">
        <f>IFERROR(VLOOKUP(C357,SRA!B:T,5,0),"")</f>
        <v>OP. DE PROD. IND.</v>
      </c>
      <c r="H357" s="48">
        <f>IFERROR(VLOOKUP(C357,SRA!B:T,18,0),"")</f>
        <v>1398.81</v>
      </c>
      <c r="I357" s="48">
        <f>IFERROR(VLOOKUP(C357,SRA!B:T,19,0),"")</f>
        <v>0</v>
      </c>
      <c r="J357" s="49">
        <f>IFERROR(VLOOKUP(C357,FEVEREIRO!B:F,3,0),"0,00")</f>
        <v>1518</v>
      </c>
      <c r="K357" s="48">
        <f t="shared" si="12"/>
        <v>325.22000000000003</v>
      </c>
      <c r="L357" s="49">
        <f>IFERROR(VLOOKUP(C357,FEVEREIRO!B:H,7,0),"0,00")</f>
        <v>1192.78</v>
      </c>
      <c r="M357" s="16" t="str">
        <f>IFERROR(VLOOKUP(C357,FÉRIAS!C:D,2,0),"")</f>
        <v/>
      </c>
      <c r="N357" s="13" t="str">
        <f>IFERROR(VLOOKUP(C357,AFASTADOS!B:C,2,0),"")</f>
        <v/>
      </c>
    </row>
    <row r="358" spans="2:14" s="13" customFormat="1">
      <c r="B358" s="12">
        <f t="shared" si="13"/>
        <v>74</v>
      </c>
      <c r="C358" s="17">
        <v>3175</v>
      </c>
      <c r="D358" s="18" t="str">
        <f>IFERROR(VLOOKUP(C358,SRA!B:C,2,0),"")</f>
        <v>VIVIANE SOARES DE JESUS</v>
      </c>
      <c r="E358" s="12" t="str">
        <f>IFERROR(VLOOKUP(C358,SRA!B:T,8,0),"")</f>
        <v>CLT</v>
      </c>
      <c r="F358" s="12" t="s">
        <v>442</v>
      </c>
      <c r="G358" s="12" t="str">
        <f>IFERROR(VLOOKUP(C358,SRA!B:T,5,0),"")</f>
        <v>FARMACEUTICO IND</v>
      </c>
      <c r="H358" s="48">
        <f>IFERROR(VLOOKUP(C358,SRA!B:T,18,0),"")</f>
        <v>6210.16</v>
      </c>
      <c r="I358" s="48">
        <f>IFERROR(VLOOKUP(C358,SRA!B:T,19,0),"")</f>
        <v>7323.56</v>
      </c>
      <c r="J358" s="49">
        <f>IFERROR(VLOOKUP(C358,FEVEREIRO!B:F,3,0),"0,00")</f>
        <v>14347.44</v>
      </c>
      <c r="K358" s="48">
        <f t="shared" si="12"/>
        <v>4803.2199999999993</v>
      </c>
      <c r="L358" s="49">
        <f>IFERROR(VLOOKUP(C358,FEVEREIRO!B:H,7,0),"0,00")</f>
        <v>9544.2200000000012</v>
      </c>
      <c r="M358" s="16" t="str">
        <f>IFERROR(VLOOKUP(C358,FÉRIAS!C:D,2,0),"")</f>
        <v/>
      </c>
      <c r="N358" s="13" t="str">
        <f>IFERROR(VLOOKUP(C358,AFASTADOS!B:C,2,0),"")</f>
        <v/>
      </c>
    </row>
    <row r="359" spans="2:14" s="13" customFormat="1">
      <c r="B359" s="12">
        <f t="shared" si="13"/>
        <v>75</v>
      </c>
      <c r="C359" s="17">
        <v>3177</v>
      </c>
      <c r="D359" s="18" t="str">
        <f>IFERROR(VLOOKUP(C359,SRA!B:C,2,0),"")</f>
        <v>DEMOSTENES FIGUEIREDO DE SOUSA</v>
      </c>
      <c r="E359" s="12" t="str">
        <f>IFERROR(VLOOKUP(C359,SRA!B:T,8,0),"")</f>
        <v>CLT</v>
      </c>
      <c r="F359" s="12" t="s">
        <v>430</v>
      </c>
      <c r="G359" s="12" t="str">
        <f>IFERROR(VLOOKUP(C359,SRA!B:T,5,0),"")</f>
        <v>ANALISTA QUALI IND</v>
      </c>
      <c r="H359" s="48">
        <f>IFERROR(VLOOKUP(C359,SRA!B:T,18,0),"")</f>
        <v>6210.16</v>
      </c>
      <c r="I359" s="48">
        <f>IFERROR(VLOOKUP(C359,SRA!B:T,19,0),"")</f>
        <v>2544.25</v>
      </c>
      <c r="J359" s="49">
        <f>IFERROR(VLOOKUP(C359,FEVEREIRO!B:F,3,0),"0,00")</f>
        <v>9346.2000000000007</v>
      </c>
      <c r="K359" s="48">
        <f t="shared" si="12"/>
        <v>2746.8500000000004</v>
      </c>
      <c r="L359" s="49">
        <f>IFERROR(VLOOKUP(C359,FEVEREIRO!B:H,7,0),"0,00")</f>
        <v>6599.35</v>
      </c>
      <c r="M359" s="16" t="str">
        <f>IFERROR(VLOOKUP(C359,FÉRIAS!C:D,2,0),"")</f>
        <v/>
      </c>
      <c r="N359" s="13" t="str">
        <f>IFERROR(VLOOKUP(C359,AFASTADOS!B:C,2,0),"")</f>
        <v/>
      </c>
    </row>
    <row r="360" spans="2:14" s="13" customFormat="1">
      <c r="B360" s="12">
        <f t="shared" si="13"/>
        <v>76</v>
      </c>
      <c r="C360" s="17">
        <v>3178</v>
      </c>
      <c r="D360" s="18" t="str">
        <f>IFERROR(VLOOKUP(C360,SRA!B:C,2,0),"")</f>
        <v>HOSANA SUELEM S DE MIRANDA</v>
      </c>
      <c r="E360" s="12" t="str">
        <f>IFERROR(VLOOKUP(C360,SRA!B:T,8,0),"")</f>
        <v>CLT</v>
      </c>
      <c r="F360" s="12" t="s">
        <v>430</v>
      </c>
      <c r="G360" s="12" t="str">
        <f>IFERROR(VLOOKUP(C360,SRA!B:T,5,0),"")</f>
        <v>ANALISTA QUALI IND</v>
      </c>
      <c r="H360" s="48">
        <f>IFERROR(VLOOKUP(C360,SRA!B:T,18,0),"")</f>
        <v>6210.16</v>
      </c>
      <c r="I360" s="48">
        <f>IFERROR(VLOOKUP(C360,SRA!B:T,19,0),"")</f>
        <v>2544.25</v>
      </c>
      <c r="J360" s="49">
        <f>IFERROR(VLOOKUP(C360,FEVEREIRO!B:F,3,0),"0,00")</f>
        <v>9477.92</v>
      </c>
      <c r="K360" s="48">
        <f t="shared" si="12"/>
        <v>3382.91</v>
      </c>
      <c r="L360" s="49">
        <f>IFERROR(VLOOKUP(C360,FEVEREIRO!B:H,7,0),"0,00")</f>
        <v>6095.01</v>
      </c>
      <c r="M360" s="16" t="str">
        <f>IFERROR(VLOOKUP(C360,FÉRIAS!C:D,2,0),"")</f>
        <v/>
      </c>
      <c r="N360" s="13" t="str">
        <f>IFERROR(VLOOKUP(C360,AFASTADOS!B:C,2,0),"")</f>
        <v/>
      </c>
    </row>
    <row r="361" spans="2:14" s="13" customFormat="1">
      <c r="B361" s="12">
        <f t="shared" si="13"/>
        <v>77</v>
      </c>
      <c r="C361" s="17">
        <v>3180</v>
      </c>
      <c r="D361" s="18" t="str">
        <f>IFERROR(VLOOKUP(C361,SRA!B:C,2,0),"")</f>
        <v>CAIO CESAR DE A R SILVA</v>
      </c>
      <c r="E361" s="12" t="str">
        <f>IFERROR(VLOOKUP(C361,SRA!B:T,8,0),"")</f>
        <v>CLT</v>
      </c>
      <c r="F361" s="12" t="s">
        <v>430</v>
      </c>
      <c r="G361" s="12" t="str">
        <f>IFERROR(VLOOKUP(C361,SRA!B:T,5,0),"")</f>
        <v>ANALISTA QUALI IND</v>
      </c>
      <c r="H361" s="48">
        <f>IFERROR(VLOOKUP(C361,SRA!B:T,18,0),"")</f>
        <v>6210.16</v>
      </c>
      <c r="I361" s="48">
        <f>IFERROR(VLOOKUP(C361,SRA!B:T,19,0),"")</f>
        <v>2544.25</v>
      </c>
      <c r="J361" s="49">
        <f>IFERROR(VLOOKUP(C361,FEVEREIRO!B:F,3,0),"0,00")</f>
        <v>9346.2000000000007</v>
      </c>
      <c r="K361" s="48">
        <f t="shared" si="12"/>
        <v>2913.6400000000012</v>
      </c>
      <c r="L361" s="49">
        <f>IFERROR(VLOOKUP(C361,FEVEREIRO!B:H,7,0),"0,00")</f>
        <v>6432.5599999999995</v>
      </c>
      <c r="M361" s="16" t="str">
        <f>IFERROR(VLOOKUP(C361,FÉRIAS!C:D,2,0),"")</f>
        <v/>
      </c>
      <c r="N361" s="13" t="str">
        <f>IFERROR(VLOOKUP(C361,AFASTADOS!B:C,2,0),"")</f>
        <v/>
      </c>
    </row>
    <row r="362" spans="2:14" s="13" customFormat="1">
      <c r="B362" s="12">
        <f t="shared" si="13"/>
        <v>78</v>
      </c>
      <c r="C362" s="17">
        <v>3182</v>
      </c>
      <c r="D362" s="18" t="str">
        <f>IFERROR(VLOOKUP(C362,SRA!B:C,2,0),"")</f>
        <v>VANELLY FERREIRA DE SOUZA</v>
      </c>
      <c r="E362" s="12" t="str">
        <f>IFERROR(VLOOKUP(C362,SRA!B:T,8,0),"")</f>
        <v>CLT</v>
      </c>
      <c r="F362" s="12" t="s">
        <v>430</v>
      </c>
      <c r="G362" s="12" t="str">
        <f>IFERROR(VLOOKUP(C362,SRA!B:T,5,0),"")</f>
        <v>TEC.EM QUALIDADE IND</v>
      </c>
      <c r="H362" s="48">
        <f>IFERROR(VLOOKUP(C362,SRA!B:T,18,0),"")</f>
        <v>2050.41</v>
      </c>
      <c r="I362" s="48">
        <f>IFERROR(VLOOKUP(C362,SRA!B:T,19,0),"")</f>
        <v>0</v>
      </c>
      <c r="J362" s="49">
        <f>IFERROR(VLOOKUP(C362,FEVEREIRO!B:F,3,0),"0,00")</f>
        <v>2887.86</v>
      </c>
      <c r="K362" s="48">
        <f t="shared" si="12"/>
        <v>1406.8200000000002</v>
      </c>
      <c r="L362" s="49">
        <f>IFERROR(VLOOKUP(C362,FEVEREIRO!B:H,7,0),"0,00")</f>
        <v>1481.04</v>
      </c>
      <c r="M362" s="16" t="str">
        <f>IFERROR(VLOOKUP(C362,FÉRIAS!C:D,2,0),"")</f>
        <v/>
      </c>
      <c r="N362" s="13" t="str">
        <f>IFERROR(VLOOKUP(C362,AFASTADOS!B:C,2,0),"")</f>
        <v/>
      </c>
    </row>
    <row r="363" spans="2:14" s="13" customFormat="1">
      <c r="B363" s="12">
        <f t="shared" si="13"/>
        <v>79</v>
      </c>
      <c r="C363" s="17">
        <v>3183</v>
      </c>
      <c r="D363" s="18" t="str">
        <f>IFERROR(VLOOKUP(C363,SRA!B:C,2,0),"")</f>
        <v>DALETE VICENTE DE LIMA</v>
      </c>
      <c r="E363" s="12" t="str">
        <f>IFERROR(VLOOKUP(C363,SRA!B:T,8,0),"")</f>
        <v>CLT</v>
      </c>
      <c r="F363" s="12" t="s">
        <v>442</v>
      </c>
      <c r="G363" s="12" t="str">
        <f>IFERROR(VLOOKUP(C363,SRA!B:T,5,0),"")</f>
        <v>TEC. EM ENF. DO TRAB</v>
      </c>
      <c r="H363" s="48">
        <f>IFERROR(VLOOKUP(C363,SRA!B:T,18,0),"")</f>
        <v>2050.41</v>
      </c>
      <c r="I363" s="48">
        <f>IFERROR(VLOOKUP(C363,SRA!B:T,19,0),"")</f>
        <v>0</v>
      </c>
      <c r="J363" s="49">
        <f>IFERROR(VLOOKUP(C363,FEVEREIRO!B:F,3,0),"0,00")</f>
        <v>2632.44</v>
      </c>
      <c r="K363" s="48">
        <f t="shared" si="12"/>
        <v>627.32000000000016</v>
      </c>
      <c r="L363" s="49">
        <f>IFERROR(VLOOKUP(C363,FEVEREIRO!B:H,7,0),"0,00")</f>
        <v>2005.12</v>
      </c>
      <c r="M363" s="16" t="str">
        <f>IFERROR(VLOOKUP(C363,FÉRIAS!C:D,2,0),"")</f>
        <v/>
      </c>
      <c r="N363" s="13" t="str">
        <f>IFERROR(VLOOKUP(C363,AFASTADOS!B:C,2,0),"")</f>
        <v/>
      </c>
    </row>
    <row r="364" spans="2:14" s="13" customFormat="1">
      <c r="B364" s="12">
        <f t="shared" si="13"/>
        <v>80</v>
      </c>
      <c r="C364" s="17">
        <v>3194</v>
      </c>
      <c r="D364" s="18" t="str">
        <f>IFERROR(VLOOKUP(C364,SRA!B:C,2,0),"")</f>
        <v>ODAYANNA KESSY F MONTEIRO</v>
      </c>
      <c r="E364" s="12" t="str">
        <f>IFERROR(VLOOKUP(C364,SRA!B:T,8,0),"")</f>
        <v>CLT</v>
      </c>
      <c r="F364" s="12" t="s">
        <v>442</v>
      </c>
      <c r="G364" s="12" t="str">
        <f>IFERROR(VLOOKUP(C364,SRA!B:T,5,0),"")</f>
        <v>ANA GESTAO AMBIENTAL</v>
      </c>
      <c r="H364" s="48">
        <f>IFERROR(VLOOKUP(C364,SRA!B:T,18,0),"")</f>
        <v>3933.25</v>
      </c>
      <c r="I364" s="48">
        <f>IFERROR(VLOOKUP(C364,SRA!B:T,19,0),"")</f>
        <v>2544.25</v>
      </c>
      <c r="J364" s="49">
        <f>IFERROR(VLOOKUP(C364,FEVEREIRO!B:F,3,0),"0,00")</f>
        <v>7210.64</v>
      </c>
      <c r="K364" s="48">
        <f t="shared" si="12"/>
        <v>4185.93</v>
      </c>
      <c r="L364" s="49">
        <f>IFERROR(VLOOKUP(C364,FEVEREIRO!B:H,7,0),"0,00")</f>
        <v>3024.71</v>
      </c>
      <c r="M364" s="16" t="str">
        <f>IFERROR(VLOOKUP(C364,FÉRIAS!C:D,2,0),"")</f>
        <v/>
      </c>
      <c r="N364" s="13" t="str">
        <f>IFERROR(VLOOKUP(C364,AFASTADOS!B:C,2,0),"")</f>
        <v/>
      </c>
    </row>
    <row r="365" spans="2:14" s="13" customFormat="1">
      <c r="B365" s="12">
        <f t="shared" si="13"/>
        <v>81</v>
      </c>
      <c r="C365" s="17">
        <v>3208</v>
      </c>
      <c r="D365" s="18" t="str">
        <f>IFERROR(VLOOKUP(C365,SRA!B:C,2,0),"")</f>
        <v>FABIOLA LAPORTE DE A TRINDADE</v>
      </c>
      <c r="E365" s="12" t="str">
        <f>IFERROR(VLOOKUP(C365,SRA!B:T,8,0),"")</f>
        <v>COM</v>
      </c>
      <c r="F365" s="12" t="s">
        <v>430</v>
      </c>
      <c r="G365" s="12" t="str">
        <f>IFERROR(VLOOKUP(C365,SRA!B:T,5,0),"")</f>
        <v>GESTOR DE DESENV.</v>
      </c>
      <c r="H365" s="48">
        <f>IFERROR(VLOOKUP(C365,SRA!B:T,18,0),"")</f>
        <v>969.24</v>
      </c>
      <c r="I365" s="48">
        <f>IFERROR(VLOOKUP(C365,SRA!B:T,19,0),"")</f>
        <v>3876.93</v>
      </c>
      <c r="J365" s="49">
        <f>IFERROR(VLOOKUP(C365,FEVEREIRO!B:F,3,0),"0,00")</f>
        <v>5355.26</v>
      </c>
      <c r="K365" s="48">
        <f t="shared" si="12"/>
        <v>964.94999999999982</v>
      </c>
      <c r="L365" s="49">
        <f>IFERROR(VLOOKUP(C365,FEVEREIRO!B:H,7,0),"0,00")</f>
        <v>4390.3100000000004</v>
      </c>
      <c r="M365" s="16" t="str">
        <f>IFERROR(VLOOKUP(C365,FÉRIAS!C:D,2,0),"")</f>
        <v/>
      </c>
      <c r="N365" s="13" t="str">
        <f>IFERROR(VLOOKUP(C365,AFASTADOS!B:C,2,0),"")</f>
        <v/>
      </c>
    </row>
    <row r="366" spans="2:14" s="13" customFormat="1">
      <c r="B366" s="12">
        <f t="shared" si="13"/>
        <v>82</v>
      </c>
      <c r="C366" s="17">
        <v>3228</v>
      </c>
      <c r="D366" s="18" t="str">
        <f>IFERROR(VLOOKUP(C366,SRA!B:C,2,0),"")</f>
        <v>RENATO VELOSO LINO DE OLIVEIRA</v>
      </c>
      <c r="E366" s="12" t="str">
        <f>IFERROR(VLOOKUP(C366,SRA!B:T,8,0),"")</f>
        <v>CLT</v>
      </c>
      <c r="F366" s="12" t="s">
        <v>442</v>
      </c>
      <c r="G366" s="12" t="str">
        <f>IFERROR(VLOOKUP(C366,SRA!B:T,5,0),"")</f>
        <v>TEC. EM ADM. E VEN.</v>
      </c>
      <c r="H366" s="48">
        <f>IFERROR(VLOOKUP(C366,SRA!B:T,18,0),"")</f>
        <v>2050.41</v>
      </c>
      <c r="I366" s="48">
        <f>IFERROR(VLOOKUP(C366,SRA!B:T,19,0),"")</f>
        <v>904.62</v>
      </c>
      <c r="J366" s="49">
        <f>IFERROR(VLOOKUP(C366,FEVEREIRO!B:F,3,0),"0,00")</f>
        <v>3045.49</v>
      </c>
      <c r="K366" s="48">
        <f t="shared" si="12"/>
        <v>566.5</v>
      </c>
      <c r="L366" s="49">
        <f>IFERROR(VLOOKUP(C366,FEVEREIRO!B:H,7,0),"0,00")</f>
        <v>2478.9899999999998</v>
      </c>
      <c r="M366" s="16" t="str">
        <f>IFERROR(VLOOKUP(C366,FÉRIAS!C:D,2,0),"")</f>
        <v/>
      </c>
      <c r="N366" s="13" t="str">
        <f>IFERROR(VLOOKUP(C366,AFASTADOS!B:C,2,0),"")</f>
        <v/>
      </c>
    </row>
    <row r="367" spans="2:14" s="13" customFormat="1">
      <c r="B367" s="12">
        <f t="shared" si="13"/>
        <v>83</v>
      </c>
      <c r="C367" s="17">
        <v>3229</v>
      </c>
      <c r="D367" s="18" t="str">
        <f>IFERROR(VLOOKUP(C367,SRA!B:C,2,0),"")</f>
        <v>WELTON FERNANDES DE PAULA</v>
      </c>
      <c r="E367" s="12" t="str">
        <f>IFERROR(VLOOKUP(C367,SRA!B:T,8,0),"")</f>
        <v>CLT</v>
      </c>
      <c r="F367" s="12" t="s">
        <v>430</v>
      </c>
      <c r="G367" s="12" t="str">
        <f>IFERROR(VLOOKUP(C367,SRA!B:T,5,0),"")</f>
        <v>TEC EM UTI CALDEIRA</v>
      </c>
      <c r="H367" s="48">
        <f>IFERROR(VLOOKUP(C367,SRA!B:T,18,0),"")</f>
        <v>2050.41</v>
      </c>
      <c r="I367" s="48">
        <f>IFERROR(VLOOKUP(C367,SRA!B:T,19,0),"")</f>
        <v>0</v>
      </c>
      <c r="J367" s="49">
        <f>IFERROR(VLOOKUP(C367,FEVEREIRO!B:F,3,0),"0,00")</f>
        <v>4224.4399999999996</v>
      </c>
      <c r="K367" s="48">
        <f t="shared" si="12"/>
        <v>4224.4399999999996</v>
      </c>
      <c r="L367" s="49">
        <f>IFERROR(VLOOKUP(C367,FEVEREIRO!B:H,7,0),"0,00")</f>
        <v>0</v>
      </c>
      <c r="M367" s="16" t="str">
        <f>IFERROR(VLOOKUP(C367,FÉRIAS!C:D,2,0),"")</f>
        <v/>
      </c>
      <c r="N367" s="13" t="str">
        <f>IFERROR(VLOOKUP(C367,AFASTADOS!B:C,2,0),"")</f>
        <v/>
      </c>
    </row>
    <row r="368" spans="2:14" s="13" customFormat="1">
      <c r="B368" s="12">
        <f t="shared" si="13"/>
        <v>84</v>
      </c>
      <c r="C368" s="17">
        <v>3232</v>
      </c>
      <c r="D368" s="18" t="str">
        <f>IFERROR(VLOOKUP(C368,SRA!B:C,2,0),"")</f>
        <v>MARCOS ANTONIO SILVA DE LIMA</v>
      </c>
      <c r="E368" s="12" t="str">
        <f>IFERROR(VLOOKUP(C368,SRA!B:T,8,0),"")</f>
        <v>CLT</v>
      </c>
      <c r="F368" s="12" t="s">
        <v>442</v>
      </c>
      <c r="G368" s="12" t="str">
        <f>IFERROR(VLOOKUP(C368,SRA!B:T,5,0),"")</f>
        <v>TEC EM UTI CALDEIRA</v>
      </c>
      <c r="H368" s="48">
        <f>IFERROR(VLOOKUP(C368,SRA!B:T,18,0),"")</f>
        <v>2050.41</v>
      </c>
      <c r="I368" s="48">
        <f>IFERROR(VLOOKUP(C368,SRA!B:T,19,0),"")</f>
        <v>0</v>
      </c>
      <c r="J368" s="49">
        <f>IFERROR(VLOOKUP(C368,FEVEREIRO!B:F,3,0),"0,00")</f>
        <v>2161.1799999999998</v>
      </c>
      <c r="K368" s="48">
        <f t="shared" si="12"/>
        <v>960.39999999999986</v>
      </c>
      <c r="L368" s="49">
        <f>IFERROR(VLOOKUP(C368,FEVEREIRO!B:H,7,0),"0,00")</f>
        <v>1200.78</v>
      </c>
      <c r="M368" s="16" t="str">
        <f>IFERROR(VLOOKUP(C368,FÉRIAS!C:D,2,0),"")</f>
        <v/>
      </c>
      <c r="N368" s="13" t="str">
        <f>IFERROR(VLOOKUP(C368,AFASTADOS!B:C,2,0),"")</f>
        <v/>
      </c>
    </row>
    <row r="369" spans="2:14" s="13" customFormat="1">
      <c r="B369" s="12">
        <f t="shared" si="13"/>
        <v>85</v>
      </c>
      <c r="C369" s="12">
        <v>3233</v>
      </c>
      <c r="D369" s="18" t="str">
        <f>IFERROR(VLOOKUP(C369,SRA!B:C,2,0),"")</f>
        <v>MARIANA JOYCE BEZERRA DA SILVA</v>
      </c>
      <c r="E369" s="12" t="str">
        <f>IFERROR(VLOOKUP(C369,SRA!B:T,8,0),"")</f>
        <v>CLT</v>
      </c>
      <c r="F369" s="12" t="s">
        <v>452</v>
      </c>
      <c r="G369" s="12" t="str">
        <f>IFERROR(VLOOKUP(C369,SRA!B:T,5,0),"")</f>
        <v>TEC.EM MAN. ELE. IND</v>
      </c>
      <c r="H369" s="48">
        <f>IFERROR(VLOOKUP(C369,SRA!B:T,18,0),"")</f>
        <v>2050.41</v>
      </c>
      <c r="I369" s="48">
        <f>IFERROR(VLOOKUP(C369,SRA!B:T,19,0),"")</f>
        <v>0</v>
      </c>
      <c r="J369" s="49">
        <f>IFERROR(VLOOKUP(C369,FEVEREIRO!B:F,3,0),"0,00")</f>
        <v>544.02</v>
      </c>
      <c r="K369" s="48">
        <f t="shared" si="12"/>
        <v>544.02</v>
      </c>
      <c r="L369" s="49">
        <f>IFERROR(VLOOKUP(C369,FEVEREIRO!B:H,7,0),"0,00")</f>
        <v>0</v>
      </c>
      <c r="M369" s="16" t="str">
        <f>IFERROR(VLOOKUP(C369,FÉRIAS!C:D,2,0),"")</f>
        <v/>
      </c>
      <c r="N369" s="13" t="str">
        <f>IFERROR(VLOOKUP(C369,AFASTADOS!B:C,2,0),"")</f>
        <v>MARIANA JOYCE BEZERRA DA SILVA</v>
      </c>
    </row>
    <row r="370" spans="2:14" s="13" customFormat="1">
      <c r="B370" s="12">
        <f t="shared" si="13"/>
        <v>86</v>
      </c>
      <c r="C370" s="17">
        <v>3237</v>
      </c>
      <c r="D370" s="18" t="str">
        <f>IFERROR(VLOOKUP(C370,SRA!B:C,2,0),"")</f>
        <v>LIVIA MARIA DE MORAES</v>
      </c>
      <c r="E370" s="12" t="str">
        <f>IFERROR(VLOOKUP(C370,SRA!B:T,8,0),"")</f>
        <v>CLT</v>
      </c>
      <c r="F370" s="12" t="s">
        <v>430</v>
      </c>
      <c r="G370" s="12" t="str">
        <f>IFERROR(VLOOKUP(C370,SRA!B:T,5,0),"")</f>
        <v>TEC.EM MAN. MEC. IND</v>
      </c>
      <c r="H370" s="48">
        <f>IFERROR(VLOOKUP(C370,SRA!B:T,18,0),"")</f>
        <v>2050.41</v>
      </c>
      <c r="I370" s="48">
        <f>IFERROR(VLOOKUP(C370,SRA!B:T,19,0),"")</f>
        <v>904.62</v>
      </c>
      <c r="J370" s="49">
        <f>IFERROR(VLOOKUP(C370,FEVEREIRO!B:F,3,0),"0,00")</f>
        <v>4320.1400000000003</v>
      </c>
      <c r="K370" s="48">
        <f t="shared" si="12"/>
        <v>971.15000000000055</v>
      </c>
      <c r="L370" s="49">
        <f>IFERROR(VLOOKUP(C370,FEVEREIRO!B:H,7,0),"0,00")</f>
        <v>3348.99</v>
      </c>
      <c r="M370" s="16" t="str">
        <f>IFERROR(VLOOKUP(C370,FÉRIAS!C:D,2,0),"")</f>
        <v/>
      </c>
      <c r="N370" s="13" t="str">
        <f>IFERROR(VLOOKUP(C370,AFASTADOS!B:C,2,0),"")</f>
        <v/>
      </c>
    </row>
    <row r="371" spans="2:14" s="13" customFormat="1">
      <c r="B371" s="12">
        <f t="shared" si="13"/>
        <v>87</v>
      </c>
      <c r="C371" s="17">
        <v>3241</v>
      </c>
      <c r="D371" s="18" t="str">
        <f>IFERROR(VLOOKUP(C371,SRA!B:C,2,0),"")</f>
        <v>EDNALDO LUIZ TRAJANO</v>
      </c>
      <c r="E371" s="12" t="str">
        <f>IFERROR(VLOOKUP(C371,SRA!B:T,8,0),"")</f>
        <v>CLT</v>
      </c>
      <c r="F371" s="12" t="s">
        <v>430</v>
      </c>
      <c r="G371" s="12" t="str">
        <f>IFERROR(VLOOKUP(C371,SRA!B:T,5,0),"")</f>
        <v>TEC EM UTI CALDEIRA</v>
      </c>
      <c r="H371" s="48">
        <f>IFERROR(VLOOKUP(C371,SRA!B:T,18,0),"")</f>
        <v>2050.41</v>
      </c>
      <c r="I371" s="48">
        <f>IFERROR(VLOOKUP(C371,SRA!B:T,19,0),"")</f>
        <v>0</v>
      </c>
      <c r="J371" s="49">
        <f>IFERROR(VLOOKUP(C371,FEVEREIRO!B:F,3,0),"0,00")</f>
        <v>2050.41</v>
      </c>
      <c r="K371" s="48">
        <f t="shared" si="12"/>
        <v>865.29</v>
      </c>
      <c r="L371" s="49">
        <f>IFERROR(VLOOKUP(C371,FEVEREIRO!B:H,7,0),"0,00")</f>
        <v>1185.1199999999999</v>
      </c>
      <c r="M371" s="16" t="str">
        <f>IFERROR(VLOOKUP(C371,FÉRIAS!C:D,2,0),"")</f>
        <v/>
      </c>
      <c r="N371" s="13" t="str">
        <f>IFERROR(VLOOKUP(C371,AFASTADOS!B:C,2,0),"")</f>
        <v/>
      </c>
    </row>
    <row r="372" spans="2:14" s="13" customFormat="1">
      <c r="B372" s="12">
        <f t="shared" si="13"/>
        <v>88</v>
      </c>
      <c r="C372" s="17">
        <v>3242</v>
      </c>
      <c r="D372" s="18" t="str">
        <f>IFERROR(VLOOKUP(C372,SRA!B:C,2,0),"")</f>
        <v>CLAUDIO HENRIQUE G DE OLIVEIRA</v>
      </c>
      <c r="E372" s="12" t="str">
        <f>IFERROR(VLOOKUP(C372,SRA!B:T,8,0),"")</f>
        <v>CLT</v>
      </c>
      <c r="F372" s="12" t="s">
        <v>430</v>
      </c>
      <c r="G372" s="12" t="str">
        <f>IFERROR(VLOOKUP(C372,SRA!B:T,5,0),"")</f>
        <v>TEC EM UTI CALDEIRA</v>
      </c>
      <c r="H372" s="48">
        <f>IFERROR(VLOOKUP(C372,SRA!B:T,18,0),"")</f>
        <v>2050.41</v>
      </c>
      <c r="I372" s="48">
        <f>IFERROR(VLOOKUP(C372,SRA!B:T,19,0),"")</f>
        <v>2544.25</v>
      </c>
      <c r="J372" s="49">
        <f>IFERROR(VLOOKUP(C372,FEVEREIRO!B:F,3,0),"0,00")</f>
        <v>4825.96</v>
      </c>
      <c r="K372" s="48">
        <f t="shared" si="12"/>
        <v>1592.3900000000003</v>
      </c>
      <c r="L372" s="49">
        <f>IFERROR(VLOOKUP(C372,FEVEREIRO!B:H,7,0),"0,00")</f>
        <v>3233.5699999999997</v>
      </c>
      <c r="M372" s="16" t="str">
        <f>IFERROR(VLOOKUP(C372,FÉRIAS!C:D,2,0),"")</f>
        <v/>
      </c>
      <c r="N372" s="13" t="str">
        <f>IFERROR(VLOOKUP(C372,AFASTADOS!B:C,2,0),"")</f>
        <v/>
      </c>
    </row>
    <row r="373" spans="2:14" s="13" customFormat="1">
      <c r="B373" s="12">
        <f t="shared" si="13"/>
        <v>89</v>
      </c>
      <c r="C373" s="17">
        <v>3247</v>
      </c>
      <c r="D373" s="18" t="str">
        <f>IFERROR(VLOOKUP(C373,SRA!B:C,2,0),"")</f>
        <v>LEONARDO ARAUJO PAES BARRETO</v>
      </c>
      <c r="E373" s="12" t="str">
        <f>IFERROR(VLOOKUP(C373,SRA!B:T,8,0),"")</f>
        <v>COM</v>
      </c>
      <c r="F373" s="12" t="s">
        <v>430</v>
      </c>
      <c r="G373" s="12" t="str">
        <f>IFERROR(VLOOKUP(C373,SRA!B:T,5,0),"")</f>
        <v>CHEFE DE GABINETE</v>
      </c>
      <c r="H373" s="48">
        <f>IFERROR(VLOOKUP(C373,SRA!B:T,18,0),"")</f>
        <v>1992.45</v>
      </c>
      <c r="I373" s="48">
        <f>IFERROR(VLOOKUP(C373,SRA!B:T,19,0),"")</f>
        <v>9769.76</v>
      </c>
      <c r="J373" s="49">
        <f>IFERROR(VLOOKUP(C373,FEVEREIRO!B:F,3,0),"0,00")</f>
        <v>24665.86</v>
      </c>
      <c r="K373" s="48">
        <f t="shared" si="12"/>
        <v>18638.39</v>
      </c>
      <c r="L373" s="49">
        <f>IFERROR(VLOOKUP(C373,FEVEREIRO!B:H,7,0),"0,00")</f>
        <v>6027.47</v>
      </c>
      <c r="M373" s="16" t="str">
        <f>IFERROR(VLOOKUP(C373,FÉRIAS!C:D,2,0),"")</f>
        <v>LEONARDO ARAUJO PAES BARRETO</v>
      </c>
      <c r="N373" s="13" t="str">
        <f>IFERROR(VLOOKUP(C373,AFASTADOS!B:C,2,0),"")</f>
        <v/>
      </c>
    </row>
    <row r="374" spans="2:14" s="13" customFormat="1">
      <c r="B374" s="12">
        <f t="shared" si="13"/>
        <v>90</v>
      </c>
      <c r="C374" s="17">
        <v>3256</v>
      </c>
      <c r="D374" s="18" t="str">
        <f>IFERROR(VLOOKUP(C374,SRA!B:C,2,0),"")</f>
        <v>JOAO ALFREDO SOARES DE AVELLAR</v>
      </c>
      <c r="E374" s="12" t="str">
        <f>IFERROR(VLOOKUP(C374,SRA!B:T,8,0),"")</f>
        <v>COM</v>
      </c>
      <c r="F374" s="12" t="s">
        <v>430</v>
      </c>
      <c r="G374" s="12" t="str">
        <f>IFERROR(VLOOKUP(C374,SRA!B:T,5,0),"")</f>
        <v>ASSESSOR DIRETORIA</v>
      </c>
      <c r="H374" s="48">
        <f>IFERROR(VLOOKUP(C374,SRA!B:T,18,0),"")</f>
        <v>1076.93</v>
      </c>
      <c r="I374" s="48">
        <f>IFERROR(VLOOKUP(C374,SRA!B:T,19,0),"")</f>
        <v>4307.71</v>
      </c>
      <c r="J374" s="49">
        <f>IFERROR(VLOOKUP(C374,FEVEREIRO!B:F,3,0),"0,00")</f>
        <v>6234.64</v>
      </c>
      <c r="K374" s="48">
        <f t="shared" si="12"/>
        <v>2230.3000000000002</v>
      </c>
      <c r="L374" s="49">
        <f>IFERROR(VLOOKUP(C374,FEVEREIRO!B:H,7,0),"0,00")</f>
        <v>4004.34</v>
      </c>
      <c r="M374" s="16" t="str">
        <f>IFERROR(VLOOKUP(C374,FÉRIAS!C:D,2,0),"")</f>
        <v/>
      </c>
      <c r="N374" s="13" t="str">
        <f>IFERROR(VLOOKUP(C374,AFASTADOS!B:C,2,0),"")</f>
        <v/>
      </c>
    </row>
    <row r="375" spans="2:14" s="13" customFormat="1">
      <c r="B375" s="12">
        <f t="shared" si="13"/>
        <v>91</v>
      </c>
      <c r="C375" s="17">
        <v>3263</v>
      </c>
      <c r="D375" s="18" t="str">
        <f>IFERROR(VLOOKUP(C375,SRA!B:C,2,0),"")</f>
        <v>ANA CECILIA DE SENA T SOUZA</v>
      </c>
      <c r="E375" s="12" t="str">
        <f>IFERROR(VLOOKUP(C375,SRA!B:T,8,0),"")</f>
        <v>COM</v>
      </c>
      <c r="F375" s="12" t="s">
        <v>442</v>
      </c>
      <c r="G375" s="12" t="str">
        <f>IFERROR(VLOOKUP(C375,SRA!B:T,5,0),"")</f>
        <v>COORD LICITA CONTRAT</v>
      </c>
      <c r="H375" s="48">
        <f>IFERROR(VLOOKUP(C375,SRA!B:T,18,0),"")</f>
        <v>1830.89</v>
      </c>
      <c r="I375" s="48">
        <f>IFERROR(VLOOKUP(C375,SRA!B:T,19,0),"")</f>
        <v>7323.56</v>
      </c>
      <c r="J375" s="49">
        <f>IFERROR(VLOOKUP(C375,FEVEREIRO!B:F,3,0),"0,00")</f>
        <v>13589.13</v>
      </c>
      <c r="K375" s="48">
        <f t="shared" si="12"/>
        <v>3601.99</v>
      </c>
      <c r="L375" s="49">
        <f>IFERROR(VLOOKUP(C375,FEVEREIRO!B:H,7,0),"0,00")</f>
        <v>9987.14</v>
      </c>
      <c r="M375" s="16" t="str">
        <f>IFERROR(VLOOKUP(C375,FÉRIAS!C:D,2,0),"")</f>
        <v/>
      </c>
      <c r="N375" s="13" t="str">
        <f>IFERROR(VLOOKUP(C375,AFASTADOS!B:C,2,0),"")</f>
        <v/>
      </c>
    </row>
    <row r="376" spans="2:14" s="13" customFormat="1">
      <c r="B376" s="12">
        <f t="shared" si="13"/>
        <v>92</v>
      </c>
      <c r="C376" s="17">
        <v>3281</v>
      </c>
      <c r="D376" s="18" t="str">
        <f>IFERROR(VLOOKUP(C376,SRA!B:C,2,0),"")</f>
        <v>PAULO AUGUSTO DA SILVA</v>
      </c>
      <c r="E376" s="12" t="str">
        <f>IFERROR(VLOOKUP(C376,SRA!B:T,8,0),"")</f>
        <v>CLT</v>
      </c>
      <c r="F376" s="12" t="s">
        <v>430</v>
      </c>
      <c r="G376" s="12" t="str">
        <f>IFERROR(VLOOKUP(C376,SRA!B:T,5,0),"")</f>
        <v>TEC.EM MAN. ELE. IND</v>
      </c>
      <c r="H376" s="48">
        <f>IFERROR(VLOOKUP(C376,SRA!B:T,18,0),"")</f>
        <v>2050.41</v>
      </c>
      <c r="I376" s="48">
        <f>IFERROR(VLOOKUP(C376,SRA!B:T,19,0),"")</f>
        <v>904.62</v>
      </c>
      <c r="J376" s="49">
        <f>IFERROR(VLOOKUP(C376,FEVEREIRO!B:F,3,0),"0,00")</f>
        <v>4012.88</v>
      </c>
      <c r="K376" s="48">
        <f t="shared" si="12"/>
        <v>811.36000000000013</v>
      </c>
      <c r="L376" s="49">
        <f>IFERROR(VLOOKUP(C376,FEVEREIRO!B:H,7,0),"0,00")</f>
        <v>3201.52</v>
      </c>
      <c r="M376" s="16" t="str">
        <f>IFERROR(VLOOKUP(C376,FÉRIAS!C:D,2,0),"")</f>
        <v/>
      </c>
      <c r="N376" s="13" t="str">
        <f>IFERROR(VLOOKUP(C376,AFASTADOS!B:C,2,0),"")</f>
        <v/>
      </c>
    </row>
    <row r="377" spans="2:14" s="13" customFormat="1">
      <c r="B377" s="12">
        <f t="shared" si="13"/>
        <v>93</v>
      </c>
      <c r="C377" s="17">
        <v>3283</v>
      </c>
      <c r="D377" s="18" t="str">
        <f>IFERROR(VLOOKUP(C377,SRA!B:C,2,0),"")</f>
        <v>MANUELA A DE SENA L VENTURA</v>
      </c>
      <c r="E377" s="12" t="str">
        <f>IFERROR(VLOOKUP(C377,SRA!B:T,8,0),"")</f>
        <v>COM</v>
      </c>
      <c r="F377" s="12" t="s">
        <v>442</v>
      </c>
      <c r="G377" s="12" t="str">
        <f>IFERROR(VLOOKUP(C377,SRA!B:T,5,0),"")</f>
        <v>COORD. AP. TEC. INST</v>
      </c>
      <c r="H377" s="48">
        <f>IFERROR(VLOOKUP(C377,SRA!B:T,18,0),"")</f>
        <v>1830.89</v>
      </c>
      <c r="I377" s="48">
        <f>IFERROR(VLOOKUP(C377,SRA!B:T,19,0),"")</f>
        <v>7323.56</v>
      </c>
      <c r="J377" s="49">
        <f>IFERROR(VLOOKUP(C377,FEVEREIRO!B:F,3,0),"0,00")</f>
        <v>10116.11</v>
      </c>
      <c r="K377" s="48">
        <f t="shared" si="12"/>
        <v>2546.7000000000007</v>
      </c>
      <c r="L377" s="49">
        <f>IFERROR(VLOOKUP(C377,FEVEREIRO!B:H,7,0),"0,00")</f>
        <v>7569.41</v>
      </c>
      <c r="M377" s="16" t="str">
        <f>IFERROR(VLOOKUP(C377,FÉRIAS!C:D,2,0),"")</f>
        <v/>
      </c>
      <c r="N377" s="13" t="str">
        <f>IFERROR(VLOOKUP(C377,AFASTADOS!B:C,2,0),"")</f>
        <v/>
      </c>
    </row>
    <row r="378" spans="2:14" s="13" customFormat="1">
      <c r="B378" s="12">
        <f t="shared" si="13"/>
        <v>94</v>
      </c>
      <c r="C378" s="17">
        <v>3316</v>
      </c>
      <c r="D378" s="18" t="str">
        <f>IFERROR(VLOOKUP(C378,SRA!B:C,2,0),"")</f>
        <v>MAYARA CRISTINA NUNES DE LIRA</v>
      </c>
      <c r="E378" s="12" t="str">
        <f>IFERROR(VLOOKUP(C378,SRA!B:T,8,0),"")</f>
        <v>COM</v>
      </c>
      <c r="F378" s="12" t="s">
        <v>442</v>
      </c>
      <c r="G378" s="12" t="str">
        <f>IFERROR(VLOOKUP(C378,SRA!B:T,5,0),"")</f>
        <v>GESTOR DE APOIO TEC.</v>
      </c>
      <c r="H378" s="48">
        <f>IFERROR(VLOOKUP(C378,SRA!B:T,18,0),"")</f>
        <v>323.08</v>
      </c>
      <c r="I378" s="48">
        <f>IFERROR(VLOOKUP(C378,SRA!B:T,19,0),"")</f>
        <v>1292.31</v>
      </c>
      <c r="J378" s="49">
        <f>IFERROR(VLOOKUP(C378,FEVEREIRO!B:F,3,0),"0,00")</f>
        <v>1786.72</v>
      </c>
      <c r="K378" s="48">
        <f t="shared" si="12"/>
        <v>264.27</v>
      </c>
      <c r="L378" s="49">
        <f>IFERROR(VLOOKUP(C378,FEVEREIRO!B:H,7,0),"0,00")</f>
        <v>1522.45</v>
      </c>
      <c r="M378" s="16" t="str">
        <f>IFERROR(VLOOKUP(C378,FÉRIAS!C:D,2,0),"")</f>
        <v/>
      </c>
      <c r="N378" s="13" t="str">
        <f>IFERROR(VLOOKUP(C378,AFASTADOS!B:C,2,0),"")</f>
        <v/>
      </c>
    </row>
    <row r="379" spans="2:14" s="13" customFormat="1">
      <c r="B379" s="12">
        <f t="shared" si="13"/>
        <v>95</v>
      </c>
      <c r="C379" s="17">
        <v>3317</v>
      </c>
      <c r="D379" s="18" t="str">
        <f>IFERROR(VLOOKUP(C379,SRA!B:C,2,0),"")</f>
        <v>KATIA CRISTINA B DA SILVA</v>
      </c>
      <c r="E379" s="12" t="str">
        <f>IFERROR(VLOOKUP(C379,SRA!B:T,8,0),"")</f>
        <v>CLT</v>
      </c>
      <c r="F379" s="12" t="s">
        <v>430</v>
      </c>
      <c r="G379" s="12" t="str">
        <f>IFERROR(VLOOKUP(C379,SRA!B:T,5,0),"")</f>
        <v>TEC. CONTABIL</v>
      </c>
      <c r="H379" s="48">
        <f>IFERROR(VLOOKUP(C379,SRA!B:T,18,0),"")</f>
        <v>2050.4299999999998</v>
      </c>
      <c r="I379" s="48">
        <f>IFERROR(VLOOKUP(C379,SRA!B:T,19,0),"")</f>
        <v>0</v>
      </c>
      <c r="J379" s="49">
        <f>IFERROR(VLOOKUP(C379,FEVEREIRO!B:F,3,0),"0,00")</f>
        <v>2050.4299999999998</v>
      </c>
      <c r="K379" s="48">
        <f t="shared" si="12"/>
        <v>1062.6199999999999</v>
      </c>
      <c r="L379" s="49">
        <f>IFERROR(VLOOKUP(C379,FEVEREIRO!B:H,7,0),"0,00")</f>
        <v>987.81</v>
      </c>
      <c r="M379" s="16" t="str">
        <f>IFERROR(VLOOKUP(C379,FÉRIAS!C:D,2,0),"")</f>
        <v/>
      </c>
      <c r="N379" s="13" t="str">
        <f>IFERROR(VLOOKUP(C379,AFASTADOS!B:C,2,0),"")</f>
        <v/>
      </c>
    </row>
    <row r="380" spans="2:14" s="13" customFormat="1">
      <c r="B380" s="12">
        <f t="shared" si="13"/>
        <v>96</v>
      </c>
      <c r="C380" s="17">
        <v>3322</v>
      </c>
      <c r="D380" s="18" t="str">
        <f>IFERROR(VLOOKUP(C380,SRA!B:C,2,0),"")</f>
        <v>JOSEFINA DA SILVA RODRIGUES</v>
      </c>
      <c r="E380" s="12" t="str">
        <f>IFERROR(VLOOKUP(C380,SRA!B:T,8,0),"")</f>
        <v>CLT</v>
      </c>
      <c r="F380" s="12" t="s">
        <v>430</v>
      </c>
      <c r="G380" s="12" t="str">
        <f>IFERROR(VLOOKUP(C380,SRA!B:T,5,0),"")</f>
        <v>TEC EM SEG DO TRAB.</v>
      </c>
      <c r="H380" s="48">
        <f>IFERROR(VLOOKUP(C380,SRA!B:T,18,0),"")</f>
        <v>2050.4299999999998</v>
      </c>
      <c r="I380" s="48">
        <f>IFERROR(VLOOKUP(C380,SRA!B:T,19,0),"")</f>
        <v>904.62</v>
      </c>
      <c r="J380" s="49">
        <f>IFERROR(VLOOKUP(C380,FEVEREIRO!B:F,3,0),"0,00")</f>
        <v>3037.29</v>
      </c>
      <c r="K380" s="48">
        <f t="shared" si="12"/>
        <v>721.34999999999991</v>
      </c>
      <c r="L380" s="49">
        <f>IFERROR(VLOOKUP(C380,FEVEREIRO!B:H,7,0),"0,00")</f>
        <v>2315.94</v>
      </c>
      <c r="M380" s="16" t="str">
        <f>IFERROR(VLOOKUP(C380,FÉRIAS!C:D,2,0),"")</f>
        <v/>
      </c>
      <c r="N380" s="13" t="str">
        <f>IFERROR(VLOOKUP(C380,AFASTADOS!B:C,2,0),"")</f>
        <v/>
      </c>
    </row>
    <row r="381" spans="2:14" s="13" customFormat="1">
      <c r="B381" s="12">
        <f t="shared" si="13"/>
        <v>97</v>
      </c>
      <c r="C381" s="17">
        <v>3325</v>
      </c>
      <c r="D381" s="18" t="str">
        <f>IFERROR(VLOOKUP(C381,SRA!B:C,2,0),"")</f>
        <v>MANOEL DE LIMA BARBOSA</v>
      </c>
      <c r="E381" s="12" t="str">
        <f>IFERROR(VLOOKUP(C381,SRA!B:T,8,0),"")</f>
        <v>COM</v>
      </c>
      <c r="F381" s="12" t="s">
        <v>430</v>
      </c>
      <c r="G381" s="12" t="str">
        <f>IFERROR(VLOOKUP(C381,SRA!B:T,5,0),"")</f>
        <v>COORD.DE CONTABILIDA</v>
      </c>
      <c r="H381" s="48">
        <f>IFERROR(VLOOKUP(C381,SRA!B:T,18,0),"")</f>
        <v>1830.89</v>
      </c>
      <c r="I381" s="48">
        <f>IFERROR(VLOOKUP(C381,SRA!B:T,19,0),"")</f>
        <v>7323.56</v>
      </c>
      <c r="J381" s="49">
        <f>IFERROR(VLOOKUP(C381,FEVEREIRO!B:F,3,0),"0,00")</f>
        <v>9986.66</v>
      </c>
      <c r="K381" s="48">
        <f t="shared" si="12"/>
        <v>5478.4699999999993</v>
      </c>
      <c r="L381" s="49">
        <f>IFERROR(VLOOKUP(C381,FEVEREIRO!B:H,7,0),"0,00")</f>
        <v>4508.1900000000005</v>
      </c>
      <c r="M381" s="16" t="str">
        <f>IFERROR(VLOOKUP(C381,FÉRIAS!C:D,2,0),"")</f>
        <v/>
      </c>
      <c r="N381" s="13" t="str">
        <f>IFERROR(VLOOKUP(C381,AFASTADOS!B:C,2,0),"")</f>
        <v/>
      </c>
    </row>
    <row r="382" spans="2:14" s="13" customFormat="1">
      <c r="B382" s="12">
        <f t="shared" ref="B382:B413" si="14">B381+1</f>
        <v>98</v>
      </c>
      <c r="C382" s="17">
        <v>3327</v>
      </c>
      <c r="D382" s="18" t="str">
        <f>IFERROR(VLOOKUP(C382,SRA!B:C,2,0),"")</f>
        <v>NATALIA DOURADO DA FONTE</v>
      </c>
      <c r="E382" s="12" t="str">
        <f>IFERROR(VLOOKUP(C382,SRA!B:T,8,0),"")</f>
        <v>COM</v>
      </c>
      <c r="F382" s="12" t="s">
        <v>430</v>
      </c>
      <c r="G382" s="12" t="str">
        <f>IFERROR(VLOOKUP(C382,SRA!B:T,5,0),"")</f>
        <v>COORD. SUPRIMENTOS</v>
      </c>
      <c r="H382" s="48">
        <f>IFERROR(VLOOKUP(C382,SRA!B:T,18,0),"")</f>
        <v>1830.89</v>
      </c>
      <c r="I382" s="48">
        <f>IFERROR(VLOOKUP(C382,SRA!B:T,19,0),"")</f>
        <v>7323.56</v>
      </c>
      <c r="J382" s="49">
        <f>IFERROR(VLOOKUP(C382,FEVEREIRO!B:F,3,0),"0,00")</f>
        <v>9986.66</v>
      </c>
      <c r="K382" s="48">
        <f t="shared" si="12"/>
        <v>2491.2099999999991</v>
      </c>
      <c r="L382" s="49">
        <f>IFERROR(VLOOKUP(C382,FEVEREIRO!B:H,7,0),"0,00")</f>
        <v>7495.4500000000007</v>
      </c>
      <c r="M382" s="16" t="str">
        <f>IFERROR(VLOOKUP(C382,FÉRIAS!C:D,2,0),"")</f>
        <v/>
      </c>
      <c r="N382" s="13" t="str">
        <f>IFERROR(VLOOKUP(C382,AFASTADOS!B:C,2,0),"")</f>
        <v/>
      </c>
    </row>
    <row r="383" spans="2:14" s="13" customFormat="1">
      <c r="B383" s="12">
        <f t="shared" si="14"/>
        <v>99</v>
      </c>
      <c r="C383" s="17">
        <v>3328</v>
      </c>
      <c r="D383" s="18" t="str">
        <f>IFERROR(VLOOKUP(C383,SRA!B:C,2,0),"")</f>
        <v>VINICIUS JOSE OLIVEIRA D SOUSA</v>
      </c>
      <c r="E383" s="12" t="str">
        <f>IFERROR(VLOOKUP(C383,SRA!B:T,8,0),"")</f>
        <v>COM</v>
      </c>
      <c r="F383" s="12" t="s">
        <v>430</v>
      </c>
      <c r="G383" s="12" t="str">
        <f>IFERROR(VLOOKUP(C383,SRA!B:T,5,0),"")</f>
        <v>ASSESSOR DIRETORIA</v>
      </c>
      <c r="H383" s="48">
        <f>IFERROR(VLOOKUP(C383,SRA!B:T,18,0),"")</f>
        <v>1076.93</v>
      </c>
      <c r="I383" s="48">
        <f>IFERROR(VLOOKUP(C383,SRA!B:T,19,0),"")</f>
        <v>4307.71</v>
      </c>
      <c r="J383" s="49">
        <f>IFERROR(VLOOKUP(C383,FEVEREIRO!B:F,3,0),"0,00")</f>
        <v>5874.15</v>
      </c>
      <c r="K383" s="48">
        <f t="shared" si="12"/>
        <v>1947.17</v>
      </c>
      <c r="L383" s="49">
        <f>IFERROR(VLOOKUP(C383,FEVEREIRO!B:H,7,0),"0,00")</f>
        <v>3926.9799999999996</v>
      </c>
      <c r="M383" s="16" t="str">
        <f>IFERROR(VLOOKUP(C383,FÉRIAS!C:D,2,0),"")</f>
        <v/>
      </c>
      <c r="N383" s="13" t="str">
        <f>IFERROR(VLOOKUP(C383,AFASTADOS!B:C,2,0),"")</f>
        <v/>
      </c>
    </row>
    <row r="384" spans="2:14" s="13" customFormat="1">
      <c r="B384" s="12">
        <f t="shared" si="14"/>
        <v>100</v>
      </c>
      <c r="C384" s="17">
        <v>3333</v>
      </c>
      <c r="D384" s="18" t="str">
        <f>IFERROR(VLOOKUP(C384,SRA!B:C,2,0),"")</f>
        <v>JOSE HIGO MARQUES RENER</v>
      </c>
      <c r="E384" s="12" t="str">
        <f>IFERROR(VLOOKUP(C384,SRA!B:T,8,0),"")</f>
        <v>CLT</v>
      </c>
      <c r="F384" s="12" t="s">
        <v>430</v>
      </c>
      <c r="G384" s="12" t="str">
        <f>IFERROR(VLOOKUP(C384,SRA!B:T,5,0),"")</f>
        <v>OP. DE PROD. IND.</v>
      </c>
      <c r="H384" s="48">
        <f>IFERROR(VLOOKUP(C384,SRA!B:T,18,0),"")</f>
        <v>1536.49</v>
      </c>
      <c r="I384" s="48">
        <f>IFERROR(VLOOKUP(C384,SRA!B:T,19,0),"")</f>
        <v>0</v>
      </c>
      <c r="J384" s="49">
        <f>IFERROR(VLOOKUP(C384,FEVEREIRO!B:F,3,0),"0,00")</f>
        <v>2109.0700000000002</v>
      </c>
      <c r="K384" s="48">
        <f t="shared" si="12"/>
        <v>570.80000000000018</v>
      </c>
      <c r="L384" s="49">
        <f>IFERROR(VLOOKUP(C384,FEVEREIRO!B:H,7,0),"0,00")</f>
        <v>1538.27</v>
      </c>
      <c r="M384" s="16" t="str">
        <f>IFERROR(VLOOKUP(C384,FÉRIAS!C:D,2,0),"")</f>
        <v/>
      </c>
      <c r="N384" s="13" t="str">
        <f>IFERROR(VLOOKUP(C384,AFASTADOS!B:C,2,0),"")</f>
        <v/>
      </c>
    </row>
    <row r="385" spans="2:14" s="13" customFormat="1">
      <c r="B385" s="12">
        <f t="shared" si="14"/>
        <v>101</v>
      </c>
      <c r="C385" s="17">
        <v>3336</v>
      </c>
      <c r="D385" s="18" t="str">
        <f>IFERROR(VLOOKUP(C385,SRA!B:C,2,0),"")</f>
        <v>MICHELLI HELENA LIMA DA SILVA</v>
      </c>
      <c r="E385" s="12" t="str">
        <f>IFERROR(VLOOKUP(C385,SRA!B:T,8,0),"")</f>
        <v>CLT</v>
      </c>
      <c r="F385" s="12" t="s">
        <v>430</v>
      </c>
      <c r="G385" s="12" t="str">
        <f>IFERROR(VLOOKUP(C385,SRA!B:T,5,0),"")</f>
        <v>OP. DE PROD. IND.</v>
      </c>
      <c r="H385" s="48">
        <f>IFERROR(VLOOKUP(C385,SRA!B:T,18,0),"")</f>
        <v>1536.49</v>
      </c>
      <c r="I385" s="48">
        <f>IFERROR(VLOOKUP(C385,SRA!B:T,19,0),"")</f>
        <v>0</v>
      </c>
      <c r="J385" s="49">
        <f>IFERROR(VLOOKUP(C385,FEVEREIRO!B:F,3,0),"0,00")</f>
        <v>1962.03</v>
      </c>
      <c r="K385" s="48">
        <f t="shared" si="12"/>
        <v>980.27</v>
      </c>
      <c r="L385" s="49">
        <f>IFERROR(VLOOKUP(C385,FEVEREIRO!B:H,7,0),"0,00")</f>
        <v>981.76</v>
      </c>
      <c r="M385" s="16" t="str">
        <f>IFERROR(VLOOKUP(C385,FÉRIAS!C:D,2,0),"")</f>
        <v/>
      </c>
      <c r="N385" s="13" t="str">
        <f>IFERROR(VLOOKUP(C385,AFASTADOS!B:C,2,0),"")</f>
        <v/>
      </c>
    </row>
    <row r="386" spans="2:14" s="13" customFormat="1">
      <c r="B386" s="12">
        <f t="shared" si="14"/>
        <v>102</v>
      </c>
      <c r="C386" s="17">
        <v>3338</v>
      </c>
      <c r="D386" s="18" t="str">
        <f>IFERROR(VLOOKUP(C386,SRA!B:C,2,0),"")</f>
        <v>IAN THIAGO DE LIMA BARBOSA</v>
      </c>
      <c r="E386" s="12" t="str">
        <f>IFERROR(VLOOKUP(C386,SRA!B:T,8,0),"")</f>
        <v>COM</v>
      </c>
      <c r="F386" s="12" t="s">
        <v>430</v>
      </c>
      <c r="G386" s="12" t="str">
        <f>IFERROR(VLOOKUP(C386,SRA!B:T,5,0),"")</f>
        <v>ASSESSOR DIRETORIA</v>
      </c>
      <c r="H386" s="48">
        <f>IFERROR(VLOOKUP(C386,SRA!B:T,18,0),"")</f>
        <v>1076.93</v>
      </c>
      <c r="I386" s="48">
        <f>IFERROR(VLOOKUP(C386,SRA!B:T,19,0),"")</f>
        <v>4307.71</v>
      </c>
      <c r="J386" s="49">
        <f>IFERROR(VLOOKUP(C386,FEVEREIRO!B:F,3,0),"0,00")</f>
        <v>6234.64</v>
      </c>
      <c r="K386" s="48">
        <f t="shared" si="12"/>
        <v>1484.3400000000001</v>
      </c>
      <c r="L386" s="49">
        <f>IFERROR(VLOOKUP(C386,FEVEREIRO!B:H,7,0),"0,00")</f>
        <v>4750.3</v>
      </c>
      <c r="M386" s="16" t="str">
        <f>IFERROR(VLOOKUP(C386,FÉRIAS!C:D,2,0),"")</f>
        <v/>
      </c>
      <c r="N386" s="13" t="str">
        <f>IFERROR(VLOOKUP(C386,AFASTADOS!B:C,2,0),"")</f>
        <v/>
      </c>
    </row>
    <row r="387" spans="2:14" s="13" customFormat="1">
      <c r="B387" s="12">
        <f t="shared" si="14"/>
        <v>103</v>
      </c>
      <c r="C387" s="17">
        <v>3339</v>
      </c>
      <c r="D387" s="18" t="str">
        <f>IFERROR(VLOOKUP(C387,SRA!B:C,2,0),"")</f>
        <v>ANA CAROLINA CALLAND ROSA</v>
      </c>
      <c r="E387" s="12" t="str">
        <f>IFERROR(VLOOKUP(C387,SRA!B:T,8,0),"")</f>
        <v>CLT</v>
      </c>
      <c r="F387" s="12" t="s">
        <v>430</v>
      </c>
      <c r="G387" s="12" t="str">
        <f>IFERROR(VLOOKUP(C387,SRA!B:T,5,0),"")</f>
        <v>ANALISTA COMERC. L</v>
      </c>
      <c r="H387" s="48">
        <f>IFERROR(VLOOKUP(C387,SRA!B:T,18,0),"")</f>
        <v>3567.49</v>
      </c>
      <c r="I387" s="48">
        <f>IFERROR(VLOOKUP(C387,SRA!B:T,19,0),"")</f>
        <v>904.62</v>
      </c>
      <c r="J387" s="49">
        <f>IFERROR(VLOOKUP(C387,FEVEREIRO!B:F,3,0),"0,00")</f>
        <v>4653.72</v>
      </c>
      <c r="K387" s="48">
        <f t="shared" si="12"/>
        <v>2920.9100000000003</v>
      </c>
      <c r="L387" s="49">
        <f>IFERROR(VLOOKUP(C387,FEVEREIRO!B:H,7,0),"0,00")</f>
        <v>1732.81</v>
      </c>
      <c r="M387" s="16" t="str">
        <f>IFERROR(VLOOKUP(C387,FÉRIAS!C:D,2,0),"")</f>
        <v/>
      </c>
      <c r="N387" s="13" t="str">
        <f>IFERROR(VLOOKUP(C387,AFASTADOS!B:C,2,0),"")</f>
        <v/>
      </c>
    </row>
    <row r="388" spans="2:14" s="13" customFormat="1">
      <c r="B388" s="12">
        <f t="shared" si="14"/>
        <v>104</v>
      </c>
      <c r="C388" s="17">
        <v>3340</v>
      </c>
      <c r="D388" s="18" t="str">
        <f>IFERROR(VLOOKUP(C388,SRA!B:C,2,0),"")</f>
        <v>SANDRO MARQUES TEIXEIRA</v>
      </c>
      <c r="E388" s="12" t="str">
        <f>IFERROR(VLOOKUP(C388,SRA!B:T,8,0),"")</f>
        <v>COM</v>
      </c>
      <c r="F388" s="12" t="s">
        <v>430</v>
      </c>
      <c r="G388" s="12" t="str">
        <f>IFERROR(VLOOKUP(C388,SRA!B:T,5,0),"")</f>
        <v>COORD. DE ART. INST.</v>
      </c>
      <c r="H388" s="48">
        <f>IFERROR(VLOOKUP(C388,SRA!B:T,18,0),"")</f>
        <v>1830.89</v>
      </c>
      <c r="I388" s="48">
        <f>IFERROR(VLOOKUP(C388,SRA!B:T,19,0),"")</f>
        <v>7323.56</v>
      </c>
      <c r="J388" s="49">
        <f>IFERROR(VLOOKUP(C388,FEVEREIRO!B:F,3,0),"0,00")</f>
        <v>10347.15</v>
      </c>
      <c r="K388" s="48">
        <f t="shared" si="12"/>
        <v>3340.51</v>
      </c>
      <c r="L388" s="49">
        <f>IFERROR(VLOOKUP(C388,FEVEREIRO!B:H,7,0),"0,00")</f>
        <v>7006.6399999999994</v>
      </c>
      <c r="M388" s="16" t="str">
        <f>IFERROR(VLOOKUP(C388,FÉRIAS!C:D,2,0),"")</f>
        <v/>
      </c>
      <c r="N388" s="13" t="str">
        <f>IFERROR(VLOOKUP(C388,AFASTADOS!B:C,2,0),"")</f>
        <v/>
      </c>
    </row>
    <row r="389" spans="2:14" s="13" customFormat="1">
      <c r="B389" s="12">
        <f t="shared" si="14"/>
        <v>105</v>
      </c>
      <c r="C389" s="17">
        <v>3341</v>
      </c>
      <c r="D389" s="18" t="str">
        <f>IFERROR(VLOOKUP(C389,SRA!B:C,2,0),"")</f>
        <v>JOSE VICTOR M A BARBOSA</v>
      </c>
      <c r="E389" s="12" t="str">
        <f>IFERROR(VLOOKUP(C389,SRA!B:T,8,0),"")</f>
        <v>COM</v>
      </c>
      <c r="F389" s="12" t="s">
        <v>430</v>
      </c>
      <c r="G389" s="12" t="str">
        <f>IFERROR(VLOOKUP(C389,SRA!B:T,5,0),"")</f>
        <v>GESTOR DE DESENV.</v>
      </c>
      <c r="H389" s="48">
        <f>IFERROR(VLOOKUP(C389,SRA!B:T,18,0),"")</f>
        <v>969.24</v>
      </c>
      <c r="I389" s="48">
        <f>IFERROR(VLOOKUP(C389,SRA!B:T,19,0),"")</f>
        <v>3876.93</v>
      </c>
      <c r="J389" s="49">
        <f>IFERROR(VLOOKUP(C389,FEVEREIRO!B:F,3,0),"0,00")</f>
        <v>5286.73</v>
      </c>
      <c r="K389" s="48">
        <f t="shared" si="12"/>
        <v>1554.0499999999993</v>
      </c>
      <c r="L389" s="49">
        <f>IFERROR(VLOOKUP(C389,FEVEREIRO!B:H,7,0),"0,00")</f>
        <v>3732.6800000000003</v>
      </c>
      <c r="M389" s="16" t="str">
        <f>IFERROR(VLOOKUP(C389,FÉRIAS!C:D,2,0),"")</f>
        <v/>
      </c>
      <c r="N389" s="13" t="str">
        <f>IFERROR(VLOOKUP(C389,AFASTADOS!B:C,2,0),"")</f>
        <v/>
      </c>
    </row>
    <row r="390" spans="2:14" s="13" customFormat="1">
      <c r="B390" s="12">
        <f t="shared" si="14"/>
        <v>106</v>
      </c>
      <c r="C390" s="17">
        <v>3343</v>
      </c>
      <c r="D390" s="18" t="str">
        <f>IFERROR(VLOOKUP(C390,SRA!B:C,2,0),"")</f>
        <v>MARCELO MONTEIRO DE C. FILHO</v>
      </c>
      <c r="E390" s="12" t="str">
        <f>IFERROR(VLOOKUP(C390,SRA!B:T,8,0),"")</f>
        <v>COM</v>
      </c>
      <c r="F390" s="12" t="s">
        <v>430</v>
      </c>
      <c r="G390" s="12" t="str">
        <f>IFERROR(VLOOKUP(C390,SRA!B:T,5,0),"")</f>
        <v>GESTOR DE APOIO ADM.</v>
      </c>
      <c r="H390" s="48">
        <f>IFERROR(VLOOKUP(C390,SRA!B:T,18,0),"")</f>
        <v>323.08</v>
      </c>
      <c r="I390" s="48">
        <f>IFERROR(VLOOKUP(C390,SRA!B:T,19,0),"")</f>
        <v>1292.31</v>
      </c>
      <c r="J390" s="49">
        <f>IFERROR(VLOOKUP(C390,FEVEREIRO!B:F,3,0),"0,00")</f>
        <v>2196.31</v>
      </c>
      <c r="K390" s="48">
        <f t="shared" si="12"/>
        <v>177.99</v>
      </c>
      <c r="L390" s="49">
        <f>IFERROR(VLOOKUP(C390,FEVEREIRO!B:H,7,0),"0,00")</f>
        <v>2018.32</v>
      </c>
      <c r="M390" s="16" t="str">
        <f>IFERROR(VLOOKUP(C390,FÉRIAS!C:D,2,0),"")</f>
        <v/>
      </c>
      <c r="N390" s="13" t="str">
        <f>IFERROR(VLOOKUP(C390,AFASTADOS!B:C,2,0),"")</f>
        <v/>
      </c>
    </row>
    <row r="391" spans="2:14" s="13" customFormat="1">
      <c r="B391" s="12">
        <f t="shared" si="14"/>
        <v>107</v>
      </c>
      <c r="C391" s="17">
        <v>3344</v>
      </c>
      <c r="D391" s="18" t="str">
        <f>IFERROR(VLOOKUP(C391,SRA!B:C,2,0),"")</f>
        <v>JEANE DE ALMEIDA C REVOREDO</v>
      </c>
      <c r="E391" s="12" t="str">
        <f>IFERROR(VLOOKUP(C391,SRA!B:T,8,0),"")</f>
        <v>CLT</v>
      </c>
      <c r="F391" s="12" t="s">
        <v>430</v>
      </c>
      <c r="G391" s="12" t="str">
        <f>IFERROR(VLOOKUP(C391,SRA!B:T,5,0),"")</f>
        <v>OP. PROD. IND. (D)</v>
      </c>
      <c r="H391" s="48">
        <f>IFERROR(VLOOKUP(C391,SRA!B:T,18,0),"")</f>
        <v>1867.64</v>
      </c>
      <c r="I391" s="48">
        <f>IFERROR(VLOOKUP(C391,SRA!B:T,19,0),"")</f>
        <v>0</v>
      </c>
      <c r="J391" s="49">
        <f>IFERROR(VLOOKUP(C391,FEVEREIRO!B:F,3,0),"0,00")</f>
        <v>1963.42</v>
      </c>
      <c r="K391" s="48">
        <f t="shared" si="12"/>
        <v>732.3900000000001</v>
      </c>
      <c r="L391" s="49">
        <f>IFERROR(VLOOKUP(C391,FEVEREIRO!B:H,7,0),"0,00")</f>
        <v>1231.03</v>
      </c>
      <c r="M391" s="16" t="str">
        <f>IFERROR(VLOOKUP(C391,FÉRIAS!C:D,2,0),"")</f>
        <v/>
      </c>
      <c r="N391" s="13" t="str">
        <f>IFERROR(VLOOKUP(C391,AFASTADOS!B:C,2,0),"")</f>
        <v/>
      </c>
    </row>
    <row r="392" spans="2:14" s="13" customFormat="1">
      <c r="B392" s="12">
        <f t="shared" si="14"/>
        <v>108</v>
      </c>
      <c r="C392" s="17">
        <v>3345</v>
      </c>
      <c r="D392" s="18" t="str">
        <f>IFERROR(VLOOKUP(C392,SRA!B:C,2,0),"")</f>
        <v>ELIZABETE BARBOSA W D OLIVEIRA</v>
      </c>
      <c r="E392" s="12" t="str">
        <f>IFERROR(VLOOKUP(C392,SRA!B:T,8,0),"")</f>
        <v>CLT</v>
      </c>
      <c r="F392" s="12" t="s">
        <v>430</v>
      </c>
      <c r="G392" s="12" t="str">
        <f>IFERROR(VLOOKUP(C392,SRA!B:T,5,0),"")</f>
        <v>OP. PROD. IND. (D)</v>
      </c>
      <c r="H392" s="48">
        <f>IFERROR(VLOOKUP(C392,SRA!B:T,18,0),"")</f>
        <v>1867.64</v>
      </c>
      <c r="I392" s="48">
        <f>IFERROR(VLOOKUP(C392,SRA!B:T,19,0),"")</f>
        <v>904.62</v>
      </c>
      <c r="J392" s="49">
        <f>IFERROR(VLOOKUP(C392,FEVEREIRO!B:F,3,0),"0,00")</f>
        <v>4387.8</v>
      </c>
      <c r="K392" s="48">
        <f t="shared" si="12"/>
        <v>2527.0300000000002</v>
      </c>
      <c r="L392" s="49">
        <f>IFERROR(VLOOKUP(C392,FEVEREIRO!B:H,7,0),"0,00")</f>
        <v>1860.77</v>
      </c>
      <c r="M392" s="16" t="str">
        <f>IFERROR(VLOOKUP(C392,FÉRIAS!C:D,2,0),"")</f>
        <v/>
      </c>
      <c r="N392" s="13" t="str">
        <f>IFERROR(VLOOKUP(C392,AFASTADOS!B:C,2,0),"")</f>
        <v/>
      </c>
    </row>
    <row r="393" spans="2:14" s="13" customFormat="1">
      <c r="B393" s="12">
        <f t="shared" si="14"/>
        <v>109</v>
      </c>
      <c r="C393" s="17">
        <v>3346</v>
      </c>
      <c r="D393" s="18" t="str">
        <f>IFERROR(VLOOKUP(C393,SRA!B:C,2,0),"")</f>
        <v>EMANOELLA RAFAELA D S A SILVA</v>
      </c>
      <c r="E393" s="12" t="str">
        <f>IFERROR(VLOOKUP(C393,SRA!B:T,8,0),"")</f>
        <v>CLT</v>
      </c>
      <c r="F393" s="12" t="s">
        <v>430</v>
      </c>
      <c r="G393" s="12" t="str">
        <f>IFERROR(VLOOKUP(C393,SRA!B:T,5,0),"")</f>
        <v>OP. DE PROD. IND.</v>
      </c>
      <c r="H393" s="48">
        <f>IFERROR(VLOOKUP(C393,SRA!B:T,18,0),"")</f>
        <v>1536.53</v>
      </c>
      <c r="I393" s="48">
        <f>IFERROR(VLOOKUP(C393,SRA!B:T,19,0),"")</f>
        <v>0</v>
      </c>
      <c r="J393" s="49">
        <f>IFERROR(VLOOKUP(C393,FEVEREIRO!B:F,3,0),"0,00")</f>
        <v>2278.12</v>
      </c>
      <c r="K393" s="48">
        <f t="shared" ref="K393:K456" si="15">J393-L393</f>
        <v>910.50999999999976</v>
      </c>
      <c r="L393" s="49">
        <f>IFERROR(VLOOKUP(C393,FEVEREIRO!B:H,7,0),"0,00")</f>
        <v>1367.6100000000001</v>
      </c>
      <c r="M393" s="16" t="str">
        <f>IFERROR(VLOOKUP(C393,FÉRIAS!C:D,2,0),"")</f>
        <v/>
      </c>
      <c r="N393" s="13" t="str">
        <f>IFERROR(VLOOKUP(C393,AFASTADOS!B:C,2,0),"")</f>
        <v/>
      </c>
    </row>
    <row r="394" spans="2:14" s="13" customFormat="1">
      <c r="B394" s="12">
        <f t="shared" si="14"/>
        <v>110</v>
      </c>
      <c r="C394" s="17">
        <v>3348</v>
      </c>
      <c r="D394" s="18" t="str">
        <f>IFERROR(VLOOKUP(C394,SRA!B:C,2,0),"")</f>
        <v>KARLA FERREIRA DA SILVA</v>
      </c>
      <c r="E394" s="12" t="str">
        <f>IFERROR(VLOOKUP(C394,SRA!B:T,8,0),"")</f>
        <v>CLT</v>
      </c>
      <c r="F394" s="12" t="s">
        <v>430</v>
      </c>
      <c r="G394" s="12" t="str">
        <f>IFERROR(VLOOKUP(C394,SRA!B:T,5,0),"")</f>
        <v>OP. DE PROD. IND.(C)</v>
      </c>
      <c r="H394" s="48">
        <f>IFERROR(VLOOKUP(C394,SRA!B:T,18,0),"")</f>
        <v>1694.02</v>
      </c>
      <c r="I394" s="48">
        <f>IFERROR(VLOOKUP(C394,SRA!B:T,19,0),"")</f>
        <v>0</v>
      </c>
      <c r="J394" s="49">
        <f>IFERROR(VLOOKUP(C394,FEVEREIRO!B:F,3,0),"0,00")</f>
        <v>2336.67</v>
      </c>
      <c r="K394" s="48">
        <f t="shared" si="15"/>
        <v>1168.45</v>
      </c>
      <c r="L394" s="49">
        <f>IFERROR(VLOOKUP(C394,FEVEREIRO!B:H,7,0),"0,00")</f>
        <v>1168.22</v>
      </c>
      <c r="M394" s="16" t="str">
        <f>IFERROR(VLOOKUP(C394,FÉRIAS!C:D,2,0),"")</f>
        <v/>
      </c>
      <c r="N394" s="13" t="str">
        <f>IFERROR(VLOOKUP(C394,AFASTADOS!B:C,2,0),"")</f>
        <v/>
      </c>
    </row>
    <row r="395" spans="2:14" s="13" customFormat="1">
      <c r="B395" s="12">
        <f t="shared" si="14"/>
        <v>111</v>
      </c>
      <c r="C395" s="17">
        <v>3349</v>
      </c>
      <c r="D395" s="18" t="str">
        <f>IFERROR(VLOOKUP(C395,SRA!B:C,2,0),"")</f>
        <v>NILZA PEREIRA DA SILVA</v>
      </c>
      <c r="E395" s="12" t="str">
        <f>IFERROR(VLOOKUP(C395,SRA!B:T,8,0),"")</f>
        <v>CLT</v>
      </c>
      <c r="F395" s="12" t="s">
        <v>430</v>
      </c>
      <c r="G395" s="12" t="str">
        <f>IFERROR(VLOOKUP(C395,SRA!B:T,5,0),"")</f>
        <v>OP. DE PROD. IND.</v>
      </c>
      <c r="H395" s="48">
        <f>IFERROR(VLOOKUP(C395,SRA!B:T,18,0),"")</f>
        <v>1398.81</v>
      </c>
      <c r="I395" s="48">
        <f>IFERROR(VLOOKUP(C395,SRA!B:T,19,0),"")</f>
        <v>0</v>
      </c>
      <c r="J395" s="49">
        <f>IFERROR(VLOOKUP(C395,FEVEREIRO!B:F,3,0),"0,00")</f>
        <v>1518</v>
      </c>
      <c r="K395" s="48">
        <f t="shared" si="15"/>
        <v>657.56999999999994</v>
      </c>
      <c r="L395" s="49">
        <f>IFERROR(VLOOKUP(C395,FEVEREIRO!B:H,7,0),"0,00")</f>
        <v>860.43000000000006</v>
      </c>
      <c r="M395" s="16" t="str">
        <f>IFERROR(VLOOKUP(C395,FÉRIAS!C:D,2,0),"")</f>
        <v/>
      </c>
      <c r="N395" s="13" t="str">
        <f>IFERROR(VLOOKUP(C395,AFASTADOS!B:C,2,0),"")</f>
        <v/>
      </c>
    </row>
    <row r="396" spans="2:14" s="13" customFormat="1">
      <c r="B396" s="12">
        <f t="shared" si="14"/>
        <v>112</v>
      </c>
      <c r="C396" s="17">
        <v>3351</v>
      </c>
      <c r="D396" s="18" t="str">
        <f>IFERROR(VLOOKUP(C396,SRA!B:C,2,0),"")</f>
        <v>SIMONE ARAUJO DE ALMEIDA</v>
      </c>
      <c r="E396" s="12" t="str">
        <f>IFERROR(VLOOKUP(C396,SRA!B:T,8,0),"")</f>
        <v>CLT</v>
      </c>
      <c r="F396" s="12" t="s">
        <v>430</v>
      </c>
      <c r="G396" s="12" t="str">
        <f>IFERROR(VLOOKUP(C396,SRA!B:T,5,0),"")</f>
        <v>OP. DE PROD. IND.</v>
      </c>
      <c r="H396" s="48">
        <f>IFERROR(VLOOKUP(C396,SRA!B:T,18,0),"")</f>
        <v>1463.31</v>
      </c>
      <c r="I396" s="48">
        <f>IFERROR(VLOOKUP(C396,SRA!B:T,19,0),"")</f>
        <v>0</v>
      </c>
      <c r="J396" s="49">
        <f>IFERROR(VLOOKUP(C396,FEVEREIRO!B:F,3,0),"0,00")</f>
        <v>1943.49</v>
      </c>
      <c r="K396" s="48">
        <f t="shared" si="15"/>
        <v>1187.1100000000001</v>
      </c>
      <c r="L396" s="49">
        <f>IFERROR(VLOOKUP(C396,FEVEREIRO!B:H,7,0),"0,00")</f>
        <v>756.38</v>
      </c>
      <c r="M396" s="16" t="str">
        <f>IFERROR(VLOOKUP(C396,FÉRIAS!C:D,2,0),"")</f>
        <v/>
      </c>
      <c r="N396" s="13" t="str">
        <f>IFERROR(VLOOKUP(C396,AFASTADOS!B:C,2,0),"")</f>
        <v/>
      </c>
    </row>
    <row r="397" spans="2:14" s="13" customFormat="1">
      <c r="B397" s="12">
        <f t="shared" si="14"/>
        <v>113</v>
      </c>
      <c r="C397" s="17">
        <v>3352</v>
      </c>
      <c r="D397" s="18" t="str">
        <f>IFERROR(VLOOKUP(C397,SRA!B:C,2,0),"")</f>
        <v>CARLA SABRINA DE FREITAS LIMA</v>
      </c>
      <c r="E397" s="12" t="str">
        <f>IFERROR(VLOOKUP(C397,SRA!B:T,8,0),"")</f>
        <v>CLT</v>
      </c>
      <c r="F397" s="12" t="s">
        <v>430</v>
      </c>
      <c r="G397" s="12" t="str">
        <f>IFERROR(VLOOKUP(C397,SRA!B:T,5,0),"")</f>
        <v>TEC. CONTABIL</v>
      </c>
      <c r="H397" s="48">
        <f>IFERROR(VLOOKUP(C397,SRA!B:T,18,0),"")</f>
        <v>2050.42</v>
      </c>
      <c r="I397" s="48">
        <f>IFERROR(VLOOKUP(C397,SRA!B:T,19,0),"")</f>
        <v>904.62</v>
      </c>
      <c r="J397" s="49">
        <f>IFERROR(VLOOKUP(C397,FEVEREIRO!B:F,3,0),"0,00")</f>
        <v>3397.77</v>
      </c>
      <c r="K397" s="48">
        <f t="shared" si="15"/>
        <v>757.75999999999976</v>
      </c>
      <c r="L397" s="49">
        <f>IFERROR(VLOOKUP(C397,FEVEREIRO!B:H,7,0),"0,00")</f>
        <v>2640.01</v>
      </c>
      <c r="M397" s="16" t="str">
        <f>IFERROR(VLOOKUP(C397,FÉRIAS!C:D,2,0),"")</f>
        <v/>
      </c>
      <c r="N397" s="13" t="str">
        <f>IFERROR(VLOOKUP(C397,AFASTADOS!B:C,2,0),"")</f>
        <v/>
      </c>
    </row>
    <row r="398" spans="2:14" s="13" customFormat="1">
      <c r="B398" s="12">
        <f t="shared" si="14"/>
        <v>114</v>
      </c>
      <c r="C398" s="17">
        <v>3353</v>
      </c>
      <c r="D398" s="18" t="str">
        <f>IFERROR(VLOOKUP(C398,SRA!B:C,2,0),"")</f>
        <v>LUCIO ANDRE DA SILVA</v>
      </c>
      <c r="E398" s="12" t="str">
        <f>IFERROR(VLOOKUP(C398,SRA!B:T,8,0),"")</f>
        <v>CLT</v>
      </c>
      <c r="F398" s="12" t="s">
        <v>430</v>
      </c>
      <c r="G398" s="12" t="str">
        <f>IFERROR(VLOOKUP(C398,SRA!B:T,5,0),"")</f>
        <v>OP. DE PROD. IND.</v>
      </c>
      <c r="H398" s="48">
        <f>IFERROR(VLOOKUP(C398,SRA!B:T,18,0),"")</f>
        <v>1536.49</v>
      </c>
      <c r="I398" s="48">
        <f>IFERROR(VLOOKUP(C398,SRA!B:T,19,0),"")</f>
        <v>0</v>
      </c>
      <c r="J398" s="49">
        <f>IFERROR(VLOOKUP(C398,FEVEREIRO!B:F,3,0),"0,00")</f>
        <v>1536.49</v>
      </c>
      <c r="K398" s="48">
        <f t="shared" si="15"/>
        <v>308.1099999999999</v>
      </c>
      <c r="L398" s="49">
        <f>IFERROR(VLOOKUP(C398,FEVEREIRO!B:H,7,0),"0,00")</f>
        <v>1228.3800000000001</v>
      </c>
      <c r="M398" s="16" t="str">
        <f>IFERROR(VLOOKUP(C398,FÉRIAS!C:D,2,0),"")</f>
        <v/>
      </c>
      <c r="N398" s="13" t="str">
        <f>IFERROR(VLOOKUP(C398,AFASTADOS!B:C,2,0),"")</f>
        <v/>
      </c>
    </row>
    <row r="399" spans="2:14" s="13" customFormat="1">
      <c r="B399" s="12">
        <f t="shared" si="14"/>
        <v>115</v>
      </c>
      <c r="C399" s="17">
        <v>3355</v>
      </c>
      <c r="D399" s="18" t="str">
        <f>IFERROR(VLOOKUP(C399,SRA!B:C,2,0),"")</f>
        <v>ANA CAROLINE GOMES PEREIRA</v>
      </c>
      <c r="E399" s="12" t="str">
        <f>IFERROR(VLOOKUP(C399,SRA!B:T,8,0),"")</f>
        <v>CLT</v>
      </c>
      <c r="F399" s="12" t="s">
        <v>430</v>
      </c>
      <c r="G399" s="12" t="str">
        <f>IFERROR(VLOOKUP(C399,SRA!B:T,5,0),"")</f>
        <v>OP. DE PROD. IND.(B)</v>
      </c>
      <c r="H399" s="48">
        <f>IFERROR(VLOOKUP(C399,SRA!B:T,18,0),"")</f>
        <v>1536.49</v>
      </c>
      <c r="I399" s="48">
        <f>IFERROR(VLOOKUP(C399,SRA!B:T,19,0),"")</f>
        <v>0</v>
      </c>
      <c r="J399" s="49">
        <f>IFERROR(VLOOKUP(C399,FEVEREIRO!B:F,3,0),"0,00")</f>
        <v>1755.34</v>
      </c>
      <c r="K399" s="48">
        <f t="shared" si="15"/>
        <v>1227.54</v>
      </c>
      <c r="L399" s="49">
        <f>IFERROR(VLOOKUP(C399,FEVEREIRO!B:H,7,0),"0,00")</f>
        <v>527.79999999999995</v>
      </c>
      <c r="M399" s="16" t="str">
        <f>IFERROR(VLOOKUP(C399,FÉRIAS!C:D,2,0),"")</f>
        <v/>
      </c>
      <c r="N399" s="13" t="str">
        <f>IFERROR(VLOOKUP(C399,AFASTADOS!B:C,2,0),"")</f>
        <v/>
      </c>
    </row>
    <row r="400" spans="2:14" s="13" customFormat="1">
      <c r="B400" s="12">
        <f t="shared" si="14"/>
        <v>116</v>
      </c>
      <c r="C400" s="17">
        <v>3356</v>
      </c>
      <c r="D400" s="18" t="str">
        <f>IFERROR(VLOOKUP(C400,SRA!B:C,2,0),"")</f>
        <v/>
      </c>
      <c r="E400" s="12" t="str">
        <f>IFERROR(VLOOKUP(C400,SRA!B:T,8,0),"")</f>
        <v/>
      </c>
      <c r="F400" s="12" t="s">
        <v>430</v>
      </c>
      <c r="G400" s="12" t="str">
        <f>IFERROR(VLOOKUP(C400,SRA!B:T,5,0),"")</f>
        <v/>
      </c>
      <c r="H400" s="48" t="str">
        <f>IFERROR(VLOOKUP(C400,SRA!B:T,18,0),"")</f>
        <v/>
      </c>
      <c r="I400" s="48" t="str">
        <f>IFERROR(VLOOKUP(C400,SRA!B:T,19,0),"")</f>
        <v/>
      </c>
      <c r="J400" s="49" t="str">
        <f>IFERROR(VLOOKUP(C400,FEVEREIRO!B:F,3,0),"0,00")</f>
        <v>0,00</v>
      </c>
      <c r="K400" s="48">
        <f t="shared" si="15"/>
        <v>0</v>
      </c>
      <c r="L400" s="49" t="str">
        <f>IFERROR(VLOOKUP(C400,FEVEREIRO!B:H,7,0),"0,00")</f>
        <v>0,00</v>
      </c>
      <c r="M400" s="16" t="str">
        <f>IFERROR(VLOOKUP(C400,FÉRIAS!C:D,2,0),"")</f>
        <v>MARIA GABRIELLY DE S SANTOS</v>
      </c>
      <c r="N400" s="13" t="str">
        <f>IFERROR(VLOOKUP(C400,AFASTADOS!B:C,2,0),"")</f>
        <v/>
      </c>
    </row>
    <row r="401" spans="2:14" s="13" customFormat="1">
      <c r="B401" s="12">
        <f t="shared" si="14"/>
        <v>117</v>
      </c>
      <c r="C401" s="17">
        <v>3358</v>
      </c>
      <c r="D401" s="18" t="str">
        <f>IFERROR(VLOOKUP(C401,SRA!B:C,2,0),"")</f>
        <v>SERGIO LUIZ DE NORONHA</v>
      </c>
      <c r="E401" s="12" t="str">
        <f>IFERROR(VLOOKUP(C401,SRA!B:T,8,0),"")</f>
        <v>COM</v>
      </c>
      <c r="F401" s="12" t="s">
        <v>430</v>
      </c>
      <c r="G401" s="12" t="str">
        <f>IFERROR(VLOOKUP(C401,SRA!B:T,5,0),"")</f>
        <v>DIR. ADM. FINANCEIRO</v>
      </c>
      <c r="H401" s="48">
        <f>IFERROR(VLOOKUP(C401,SRA!B:T,18,0),"")</f>
        <v>4196.22</v>
      </c>
      <c r="I401" s="48">
        <f>IFERROR(VLOOKUP(C401,SRA!B:T,19,0),"")</f>
        <v>16784.88</v>
      </c>
      <c r="J401" s="49">
        <f>IFERROR(VLOOKUP(C401,FEVEREIRO!B:F,3,0),"0,00")</f>
        <v>20981.1</v>
      </c>
      <c r="K401" s="48">
        <f t="shared" si="15"/>
        <v>6032.489999999998</v>
      </c>
      <c r="L401" s="49">
        <f>IFERROR(VLOOKUP(C401,FEVEREIRO!B:H,7,0),"0,00")</f>
        <v>14948.61</v>
      </c>
      <c r="M401" s="16" t="str">
        <f>IFERROR(VLOOKUP(C401,FÉRIAS!C:D,2,0),"")</f>
        <v/>
      </c>
      <c r="N401" s="13" t="str">
        <f>IFERROR(VLOOKUP(C401,AFASTADOS!B:C,2,0),"")</f>
        <v/>
      </c>
    </row>
    <row r="402" spans="2:14" s="13" customFormat="1">
      <c r="B402" s="12">
        <f t="shared" si="14"/>
        <v>118</v>
      </c>
      <c r="C402" s="17">
        <v>3359</v>
      </c>
      <c r="D402" s="18" t="str">
        <f>IFERROR(VLOOKUP(C402,SRA!B:C,2,0),"")</f>
        <v>ALICE ANA BARBOSA ROSENDO</v>
      </c>
      <c r="E402" s="12" t="str">
        <f>IFERROR(VLOOKUP(C402,SRA!B:T,8,0),"")</f>
        <v>COM</v>
      </c>
      <c r="F402" s="12" t="s">
        <v>442</v>
      </c>
      <c r="G402" s="12" t="str">
        <f>IFERROR(VLOOKUP(C402,SRA!B:T,5,0),"")</f>
        <v>COORD. COMUNIC. SOCI</v>
      </c>
      <c r="H402" s="48">
        <f>IFERROR(VLOOKUP(C402,SRA!B:T,18,0),"")</f>
        <v>1830.89</v>
      </c>
      <c r="I402" s="48">
        <f>IFERROR(VLOOKUP(C402,SRA!B:T,19,0),"")</f>
        <v>7323.56</v>
      </c>
      <c r="J402" s="49">
        <f>IFERROR(VLOOKUP(C402,FEVEREIRO!B:F,3,0),"0,00")</f>
        <v>10217.83</v>
      </c>
      <c r="K402" s="48">
        <f t="shared" si="15"/>
        <v>5295.6</v>
      </c>
      <c r="L402" s="49">
        <f>IFERROR(VLOOKUP(C402,FEVEREIRO!B:H,7,0),"0,00")</f>
        <v>4922.2299999999996</v>
      </c>
      <c r="M402" s="16" t="str">
        <f>IFERROR(VLOOKUP(C402,FÉRIAS!C:D,2,0),"")</f>
        <v/>
      </c>
      <c r="N402" s="13" t="str">
        <f>IFERROR(VLOOKUP(C402,AFASTADOS!B:C,2,0),"")</f>
        <v/>
      </c>
    </row>
    <row r="403" spans="2:14" s="13" customFormat="1">
      <c r="B403" s="12">
        <f t="shared" si="14"/>
        <v>119</v>
      </c>
      <c r="C403" s="12">
        <v>3361</v>
      </c>
      <c r="D403" s="18" t="str">
        <f>IFERROR(VLOOKUP(C403,SRA!B:C,2,0),"")</f>
        <v>DANIELLY C. DO NASCIMENTO</v>
      </c>
      <c r="E403" s="12" t="str">
        <f>IFERROR(VLOOKUP(C403,SRA!B:T,8,0),"")</f>
        <v>COM</v>
      </c>
      <c r="F403" s="12" t="s">
        <v>430</v>
      </c>
      <c r="G403" s="12" t="str">
        <f>IFERROR(VLOOKUP(C403,SRA!B:T,5,0),"")</f>
        <v>SECRETARIA DIR.</v>
      </c>
      <c r="H403" s="48">
        <f>IFERROR(VLOOKUP(C403,SRA!B:T,18,0),"")</f>
        <v>430.76</v>
      </c>
      <c r="I403" s="48">
        <f>IFERROR(VLOOKUP(C403,SRA!B:T,19,0),"")</f>
        <v>1723.08</v>
      </c>
      <c r="J403" s="49">
        <f>IFERROR(VLOOKUP(C403,FEVEREIRO!B:F,3,0),"0,00")</f>
        <v>3197.9</v>
      </c>
      <c r="K403" s="48">
        <f t="shared" si="15"/>
        <v>744.55000000000018</v>
      </c>
      <c r="L403" s="49">
        <f>IFERROR(VLOOKUP(C403,FEVEREIRO!B:H,7,0),"0,00")</f>
        <v>2453.35</v>
      </c>
      <c r="M403" s="16" t="str">
        <f>IFERROR(VLOOKUP(C403,FÉRIAS!C:D,2,0),"")</f>
        <v/>
      </c>
      <c r="N403" s="13" t="str">
        <f>IFERROR(VLOOKUP(C403,AFASTADOS!B:C,2,0),"")</f>
        <v/>
      </c>
    </row>
    <row r="404" spans="2:14" s="13" customFormat="1">
      <c r="B404" s="12">
        <f t="shared" si="14"/>
        <v>120</v>
      </c>
      <c r="C404" s="17">
        <v>3362</v>
      </c>
      <c r="D404" s="18" t="str">
        <f>IFERROR(VLOOKUP(C404,SRA!B:C,2,0),"")</f>
        <v>LEANDRA NASCIMENTO ESTEFANIO</v>
      </c>
      <c r="E404" s="12" t="str">
        <f>IFERROR(VLOOKUP(C404,SRA!B:T,8,0),"")</f>
        <v>COM</v>
      </c>
      <c r="F404" s="12" t="s">
        <v>430</v>
      </c>
      <c r="G404" s="12" t="str">
        <f>IFERROR(VLOOKUP(C404,SRA!B:T,5,0),"")</f>
        <v>GESTOR DE DESENV.</v>
      </c>
      <c r="H404" s="48">
        <f>IFERROR(VLOOKUP(C404,SRA!B:T,18,0),"")</f>
        <v>969.24</v>
      </c>
      <c r="I404" s="48">
        <f>IFERROR(VLOOKUP(C404,SRA!B:T,19,0),"")</f>
        <v>3876.93</v>
      </c>
      <c r="J404" s="49">
        <f>IFERROR(VLOOKUP(C404,FEVEREIRO!B:F,3,0),"0,00")</f>
        <v>5286.73</v>
      </c>
      <c r="K404" s="48">
        <f t="shared" si="15"/>
        <v>1454.3799999999992</v>
      </c>
      <c r="L404" s="49">
        <f>IFERROR(VLOOKUP(C404,FEVEREIRO!B:H,7,0),"0,00")</f>
        <v>3832.3500000000004</v>
      </c>
      <c r="M404" s="16" t="str">
        <f>IFERROR(VLOOKUP(C404,FÉRIAS!C:D,2,0),"")</f>
        <v/>
      </c>
      <c r="N404" s="13" t="str">
        <f>IFERROR(VLOOKUP(C404,AFASTADOS!B:C,2,0),"")</f>
        <v/>
      </c>
    </row>
    <row r="405" spans="2:14" s="13" customFormat="1">
      <c r="B405" s="12">
        <f t="shared" si="14"/>
        <v>121</v>
      </c>
      <c r="C405" s="17">
        <v>3364</v>
      </c>
      <c r="D405" s="18" t="str">
        <f>IFERROR(VLOOKUP(C405,SRA!B:C,2,0),"")</f>
        <v>ADRIANO JOSE MARTINS DA SILVA</v>
      </c>
      <c r="E405" s="12" t="str">
        <f>IFERROR(VLOOKUP(C405,SRA!B:T,8,0),"")</f>
        <v>CLT</v>
      </c>
      <c r="F405" s="12" t="s">
        <v>430</v>
      </c>
      <c r="G405" s="12" t="str">
        <f>IFERROR(VLOOKUP(C405,SRA!B:T,5,0),"")</f>
        <v>OP. DE PROD. IND.</v>
      </c>
      <c r="H405" s="48">
        <f>IFERROR(VLOOKUP(C405,SRA!B:T,18,0),"")</f>
        <v>1536.51</v>
      </c>
      <c r="I405" s="48">
        <f>IFERROR(VLOOKUP(C405,SRA!B:T,19,0),"")</f>
        <v>0</v>
      </c>
      <c r="J405" s="49">
        <f>IFERROR(VLOOKUP(C405,FEVEREIRO!B:F,3,0),"0,00")</f>
        <v>1897.41</v>
      </c>
      <c r="K405" s="48">
        <f t="shared" si="15"/>
        <v>430.48000000000025</v>
      </c>
      <c r="L405" s="49">
        <f>IFERROR(VLOOKUP(C405,FEVEREIRO!B:H,7,0),"0,00")</f>
        <v>1466.9299999999998</v>
      </c>
      <c r="M405" s="16" t="str">
        <f>IFERROR(VLOOKUP(C405,FÉRIAS!C:D,2,0),"")</f>
        <v/>
      </c>
      <c r="N405" s="13" t="str">
        <f>IFERROR(VLOOKUP(C405,AFASTADOS!B:C,2,0),"")</f>
        <v/>
      </c>
    </row>
    <row r="406" spans="2:14" s="13" customFormat="1">
      <c r="B406" s="12">
        <f t="shared" si="14"/>
        <v>122</v>
      </c>
      <c r="C406" s="17">
        <v>3366</v>
      </c>
      <c r="D406" s="18" t="str">
        <f>IFERROR(VLOOKUP(C406,SRA!B:C,2,0),"")</f>
        <v>JOSE RICARDO OLIVEIRA CHAGAS</v>
      </c>
      <c r="E406" s="12" t="str">
        <f>IFERROR(VLOOKUP(C406,SRA!B:T,8,0),"")</f>
        <v>COM</v>
      </c>
      <c r="F406" s="12" t="s">
        <v>430</v>
      </c>
      <c r="G406" s="12" t="str">
        <f>IFERROR(VLOOKUP(C406,SRA!B:T,5,0),"")</f>
        <v>COORD AUDITORIA INT</v>
      </c>
      <c r="H406" s="48">
        <f>IFERROR(VLOOKUP(C406,SRA!B:T,18,0),"")</f>
        <v>1830.89</v>
      </c>
      <c r="I406" s="48">
        <f>IFERROR(VLOOKUP(C406,SRA!B:T,19,0),"")</f>
        <v>7323.56</v>
      </c>
      <c r="J406" s="49">
        <f>IFERROR(VLOOKUP(C406,FEVEREIRO!B:F,3,0),"0,00")</f>
        <v>22580.97</v>
      </c>
      <c r="K406" s="48">
        <f t="shared" si="15"/>
        <v>19418.560000000001</v>
      </c>
      <c r="L406" s="49">
        <f>IFERROR(VLOOKUP(C406,FEVEREIRO!B:H,7,0),"0,00")</f>
        <v>3162.41</v>
      </c>
      <c r="M406" s="16" t="str">
        <f>IFERROR(VLOOKUP(C406,FÉRIAS!C:D,2,0),"")</f>
        <v>JOSE RICARDO OLIVEIRA CHAGAS</v>
      </c>
      <c r="N406" s="13" t="str">
        <f>IFERROR(VLOOKUP(C406,AFASTADOS!B:C,2,0),"")</f>
        <v/>
      </c>
    </row>
    <row r="407" spans="2:14" s="13" customFormat="1">
      <c r="B407" s="12">
        <f t="shared" si="14"/>
        <v>123</v>
      </c>
      <c r="C407" s="17">
        <v>3373</v>
      </c>
      <c r="D407" s="18" t="str">
        <f>IFERROR(VLOOKUP(C407,SRA!B:C,2,0),"")</f>
        <v>LEANDRO RAMOS M DE ANDRADE</v>
      </c>
      <c r="E407" s="12" t="str">
        <f>IFERROR(VLOOKUP(C407,SRA!B:T,8,0),"")</f>
        <v>COM</v>
      </c>
      <c r="F407" s="12" t="s">
        <v>430</v>
      </c>
      <c r="G407" s="12" t="str">
        <f>IFERROR(VLOOKUP(C407,SRA!B:T,5,0),"")</f>
        <v>ASSESSOR DIRETORIA</v>
      </c>
      <c r="H407" s="48">
        <f>IFERROR(VLOOKUP(C407,SRA!B:T,18,0),"")</f>
        <v>1076.93</v>
      </c>
      <c r="I407" s="48">
        <f>IFERROR(VLOOKUP(C407,SRA!B:T,19,0),"")</f>
        <v>4307.71</v>
      </c>
      <c r="J407" s="49">
        <f>IFERROR(VLOOKUP(C407,FEVEREIRO!B:F,3,0),"0,00")</f>
        <v>7930.41</v>
      </c>
      <c r="K407" s="48">
        <f t="shared" si="15"/>
        <v>2811.04</v>
      </c>
      <c r="L407" s="49">
        <f>IFERROR(VLOOKUP(C407,FEVEREIRO!B:H,7,0),"0,00")</f>
        <v>5119.37</v>
      </c>
      <c r="M407" s="16" t="str">
        <f>IFERROR(VLOOKUP(C407,FÉRIAS!C:D,2,0),"")</f>
        <v/>
      </c>
      <c r="N407" s="13" t="str">
        <f>IFERROR(VLOOKUP(C407,AFASTADOS!B:C,2,0),"")</f>
        <v/>
      </c>
    </row>
    <row r="408" spans="2:14" s="13" customFormat="1">
      <c r="B408" s="12">
        <f t="shared" si="14"/>
        <v>124</v>
      </c>
      <c r="C408" s="17">
        <v>3376</v>
      </c>
      <c r="D408" s="18" t="str">
        <f>IFERROR(VLOOKUP(C408,SRA!B:C,2,0),"")</f>
        <v>SILVIA LUIZA DE SOUZA E SILVA</v>
      </c>
      <c r="E408" s="12" t="str">
        <f>IFERROR(VLOOKUP(C408,SRA!B:T,8,0),"")</f>
        <v>CLT</v>
      </c>
      <c r="F408" s="12" t="s">
        <v>430</v>
      </c>
      <c r="G408" s="12" t="str">
        <f>IFERROR(VLOOKUP(C408,SRA!B:T,5,0),"")</f>
        <v>OP. DE PROD. IND.</v>
      </c>
      <c r="H408" s="48">
        <f>IFERROR(VLOOKUP(C408,SRA!B:T,18,0),"")</f>
        <v>1536.52</v>
      </c>
      <c r="I408" s="48">
        <f>IFERROR(VLOOKUP(C408,SRA!B:T,19,0),"")</f>
        <v>0</v>
      </c>
      <c r="J408" s="49">
        <f>IFERROR(VLOOKUP(C408,FEVEREIRO!B:F,3,0),"0,00")</f>
        <v>1536.52</v>
      </c>
      <c r="K408" s="48">
        <f t="shared" si="15"/>
        <v>194.55999999999995</v>
      </c>
      <c r="L408" s="49">
        <f>IFERROR(VLOOKUP(C408,FEVEREIRO!B:H,7,0),"0,00")</f>
        <v>1341.96</v>
      </c>
      <c r="M408" s="16" t="str">
        <f>IFERROR(VLOOKUP(C408,FÉRIAS!C:D,2,0),"")</f>
        <v/>
      </c>
      <c r="N408" s="13" t="str">
        <f>IFERROR(VLOOKUP(C408,AFASTADOS!B:C,2,0),"")</f>
        <v/>
      </c>
    </row>
    <row r="409" spans="2:14" s="13" customFormat="1">
      <c r="B409" s="12">
        <f t="shared" si="14"/>
        <v>125</v>
      </c>
      <c r="C409" s="17">
        <v>3383</v>
      </c>
      <c r="D409" s="18" t="str">
        <f>IFERROR(VLOOKUP(C409,SRA!B:C,2,0),"")</f>
        <v>PLINIO ANTONIO L P FILHO</v>
      </c>
      <c r="E409" s="12" t="str">
        <f>IFERROR(VLOOKUP(C409,SRA!B:T,8,0),"")</f>
        <v>COM</v>
      </c>
      <c r="F409" s="12" t="s">
        <v>442</v>
      </c>
      <c r="G409" s="12" t="str">
        <f>IFERROR(VLOOKUP(C409,SRA!B:T,5,0),"")</f>
        <v>DIRETOR PRESIDENTE</v>
      </c>
      <c r="H409" s="48">
        <f>IFERROR(VLOOKUP(C409,SRA!B:T,18,0),"")</f>
        <v>4511.08</v>
      </c>
      <c r="I409" s="48">
        <f>IFERROR(VLOOKUP(C409,SRA!B:T,19,0),"")</f>
        <v>18044.29</v>
      </c>
      <c r="J409" s="49">
        <f>IFERROR(VLOOKUP(C409,FEVEREIRO!B:F,3,0),"0,00")</f>
        <v>31577.52</v>
      </c>
      <c r="K409" s="48">
        <f t="shared" si="15"/>
        <v>17173.16</v>
      </c>
      <c r="L409" s="49">
        <f>IFERROR(VLOOKUP(C409,FEVEREIRO!B:H,7,0),"0,00")</f>
        <v>14404.36</v>
      </c>
      <c r="M409" s="16" t="str">
        <f>IFERROR(VLOOKUP(C409,FÉRIAS!C:D,2,0),"")</f>
        <v/>
      </c>
      <c r="N409" s="13" t="str">
        <f>IFERROR(VLOOKUP(C409,AFASTADOS!B:C,2,0),"")</f>
        <v/>
      </c>
    </row>
    <row r="410" spans="2:14" s="13" customFormat="1">
      <c r="B410" s="12">
        <f t="shared" si="14"/>
        <v>126</v>
      </c>
      <c r="C410" s="17">
        <v>3386</v>
      </c>
      <c r="D410" s="18" t="str">
        <f>IFERROR(VLOOKUP(C410,SRA!B:C,2,0),"")</f>
        <v>EWERTON RODRIGO PAZ DE SANTANA</v>
      </c>
      <c r="E410" s="12" t="str">
        <f>IFERROR(VLOOKUP(C410,SRA!B:T,8,0),"")</f>
        <v>COM</v>
      </c>
      <c r="F410" s="12" t="s">
        <v>430</v>
      </c>
      <c r="G410" s="12" t="str">
        <f>IFERROR(VLOOKUP(C410,SRA!B:T,5,0),"")</f>
        <v>GESTOR DE APOIO ADM.</v>
      </c>
      <c r="H410" s="48">
        <f>IFERROR(VLOOKUP(C410,SRA!B:T,18,0),"")</f>
        <v>323.08</v>
      </c>
      <c r="I410" s="48">
        <f>IFERROR(VLOOKUP(C410,SRA!B:T,19,0),"")</f>
        <v>1292.31</v>
      </c>
      <c r="J410" s="49">
        <f>IFERROR(VLOOKUP(C410,FEVEREIRO!B:F,3,0),"0,00")</f>
        <v>2830.7</v>
      </c>
      <c r="K410" s="48">
        <f t="shared" si="15"/>
        <v>422.55999999999995</v>
      </c>
      <c r="L410" s="49">
        <f>IFERROR(VLOOKUP(C410,FEVEREIRO!B:H,7,0),"0,00")</f>
        <v>2408.14</v>
      </c>
      <c r="M410" s="16" t="str">
        <f>IFERROR(VLOOKUP(C410,FÉRIAS!C:D,2,0),"")</f>
        <v/>
      </c>
      <c r="N410" s="13" t="str">
        <f>IFERROR(VLOOKUP(C410,AFASTADOS!B:C,2,0),"")</f>
        <v/>
      </c>
    </row>
    <row r="411" spans="2:14" s="13" customFormat="1">
      <c r="B411" s="12">
        <f t="shared" si="14"/>
        <v>127</v>
      </c>
      <c r="C411" s="17">
        <v>3387</v>
      </c>
      <c r="D411" s="18" t="str">
        <f>IFERROR(VLOOKUP(C411,SRA!B:C,2,0),"")</f>
        <v>ELHO WENIO DA SILVA</v>
      </c>
      <c r="E411" s="12" t="str">
        <f>IFERROR(VLOOKUP(C411,SRA!B:T,8,0),"")</f>
        <v>COM</v>
      </c>
      <c r="F411" s="12" t="s">
        <v>430</v>
      </c>
      <c r="G411" s="12" t="str">
        <f>IFERROR(VLOOKUP(C411,SRA!B:T,5,0),"")</f>
        <v>GESTOR DE APOIO ADM.</v>
      </c>
      <c r="H411" s="48">
        <f>IFERROR(VLOOKUP(C411,SRA!B:T,18,0),"")</f>
        <v>323.08</v>
      </c>
      <c r="I411" s="48">
        <f>IFERROR(VLOOKUP(C411,SRA!B:T,19,0),"")</f>
        <v>1292.31</v>
      </c>
      <c r="J411" s="49">
        <f>IFERROR(VLOOKUP(C411,FEVEREIRO!B:F,3,0),"0,00")</f>
        <v>1762.25</v>
      </c>
      <c r="K411" s="48">
        <f t="shared" si="15"/>
        <v>879.48</v>
      </c>
      <c r="L411" s="49">
        <f>IFERROR(VLOOKUP(C411,FEVEREIRO!B:H,7,0),"0,00")</f>
        <v>882.77</v>
      </c>
      <c r="M411" s="16" t="str">
        <f>IFERROR(VLOOKUP(C411,FÉRIAS!C:D,2,0),"")</f>
        <v/>
      </c>
      <c r="N411" s="13" t="str">
        <f>IFERROR(VLOOKUP(C411,AFASTADOS!B:C,2,0),"")</f>
        <v/>
      </c>
    </row>
    <row r="412" spans="2:14" s="13" customFormat="1">
      <c r="B412" s="12">
        <f t="shared" si="14"/>
        <v>128</v>
      </c>
      <c r="C412" s="17">
        <v>3388</v>
      </c>
      <c r="D412" s="18" t="str">
        <f>IFERROR(VLOOKUP(C412,SRA!B:C,2,0),"")</f>
        <v>SERGIO GOUVEIA LOYO</v>
      </c>
      <c r="E412" s="12" t="str">
        <f>IFERROR(VLOOKUP(C412,SRA!B:T,8,0),"")</f>
        <v>COM</v>
      </c>
      <c r="F412" s="12" t="s">
        <v>442</v>
      </c>
      <c r="G412" s="12" t="str">
        <f>IFERROR(VLOOKUP(C412,SRA!B:T,5,0),"")</f>
        <v>ASSESSOR DIRETORIA</v>
      </c>
      <c r="H412" s="48">
        <f>IFERROR(VLOOKUP(C412,SRA!B:T,18,0),"")</f>
        <v>1076.93</v>
      </c>
      <c r="I412" s="48">
        <f>IFERROR(VLOOKUP(C412,SRA!B:T,19,0),"")</f>
        <v>4307.71</v>
      </c>
      <c r="J412" s="49">
        <f>IFERROR(VLOOKUP(C412,FEVEREIRO!B:F,3,0),"0,00")</f>
        <v>9581.07</v>
      </c>
      <c r="K412" s="48">
        <f t="shared" si="15"/>
        <v>3866.16</v>
      </c>
      <c r="L412" s="49">
        <f>IFERROR(VLOOKUP(C412,FEVEREIRO!B:H,7,0),"0,00")</f>
        <v>5714.91</v>
      </c>
      <c r="M412" s="16" t="str">
        <f>IFERROR(VLOOKUP(C412,FÉRIAS!C:D,2,0),"")</f>
        <v/>
      </c>
      <c r="N412" s="13" t="str">
        <f>IFERROR(VLOOKUP(C412,AFASTADOS!B:C,2,0),"")</f>
        <v/>
      </c>
    </row>
    <row r="413" spans="2:14" s="13" customFormat="1">
      <c r="B413" s="12">
        <f t="shared" si="14"/>
        <v>129</v>
      </c>
      <c r="C413" s="17">
        <v>3390</v>
      </c>
      <c r="D413" s="18" t="str">
        <f>IFERROR(VLOOKUP(C413,SRA!B:C,2,0),"")</f>
        <v>ELISABETH DE ARAUJO LOPES</v>
      </c>
      <c r="E413" s="12" t="str">
        <f>IFERROR(VLOOKUP(C413,SRA!B:T,8,0),"")</f>
        <v>CLT</v>
      </c>
      <c r="F413" s="12" t="s">
        <v>430</v>
      </c>
      <c r="G413" s="12" t="str">
        <f>IFERROR(VLOOKUP(C413,SRA!B:T,5,0),"")</f>
        <v>OP. DE PROD. IND.</v>
      </c>
      <c r="H413" s="48">
        <f>IFERROR(VLOOKUP(C413,SRA!B:T,18,0),"")</f>
        <v>1398.81</v>
      </c>
      <c r="I413" s="48">
        <f>IFERROR(VLOOKUP(C413,SRA!B:T,19,0),"")</f>
        <v>0</v>
      </c>
      <c r="J413" s="49">
        <f>IFERROR(VLOOKUP(C413,FEVEREIRO!B:F,3,0),"0,00")</f>
        <v>1238.24</v>
      </c>
      <c r="K413" s="48">
        <f t="shared" si="15"/>
        <v>1238.24</v>
      </c>
      <c r="L413" s="49">
        <f>IFERROR(VLOOKUP(C413,FEVEREIRO!B:H,7,0),"0,00")</f>
        <v>0</v>
      </c>
      <c r="M413" s="16" t="str">
        <f>IFERROR(VLOOKUP(C413,FÉRIAS!C:D,2,0),"")</f>
        <v/>
      </c>
      <c r="N413" s="13" t="str">
        <f>IFERROR(VLOOKUP(C413,AFASTADOS!B:C,2,0),"")</f>
        <v/>
      </c>
    </row>
    <row r="414" spans="2:14" s="13" customFormat="1">
      <c r="B414" s="12">
        <f t="shared" ref="B414:B445" si="16">B413+1</f>
        <v>130</v>
      </c>
      <c r="C414" s="17">
        <v>3392</v>
      </c>
      <c r="D414" s="18" t="str">
        <f>IFERROR(VLOOKUP(C414,SRA!B:C,2,0),"")</f>
        <v>MARCILIO BATISTA M MOURA</v>
      </c>
      <c r="E414" s="12" t="str">
        <f>IFERROR(VLOOKUP(C414,SRA!B:T,8,0),"")</f>
        <v>COM</v>
      </c>
      <c r="F414" s="12" t="s">
        <v>430</v>
      </c>
      <c r="G414" s="12" t="str">
        <f>IFERROR(VLOOKUP(C414,SRA!B:T,5,0),"")</f>
        <v>COORD. LOGISTICA</v>
      </c>
      <c r="H414" s="48">
        <f>IFERROR(VLOOKUP(C414,SRA!B:T,18,0),"")</f>
        <v>1830.89</v>
      </c>
      <c r="I414" s="48">
        <f>IFERROR(VLOOKUP(C414,SRA!B:T,19,0),"")</f>
        <v>7323.56</v>
      </c>
      <c r="J414" s="49">
        <f>IFERROR(VLOOKUP(C414,FEVEREIRO!B:F,3,0),"0,00")</f>
        <v>9986.66</v>
      </c>
      <c r="K414" s="48">
        <f t="shared" si="15"/>
        <v>2670.99</v>
      </c>
      <c r="L414" s="49">
        <f>IFERROR(VLOOKUP(C414,FEVEREIRO!B:H,7,0),"0,00")</f>
        <v>7315.67</v>
      </c>
      <c r="M414" s="16" t="str">
        <f>IFERROR(VLOOKUP(C414,FÉRIAS!C:D,2,0),"")</f>
        <v/>
      </c>
      <c r="N414" s="13" t="str">
        <f>IFERROR(VLOOKUP(C414,AFASTADOS!B:C,2,0),"")</f>
        <v/>
      </c>
    </row>
    <row r="415" spans="2:14" s="13" customFormat="1">
      <c r="B415" s="12">
        <f t="shared" si="16"/>
        <v>131</v>
      </c>
      <c r="C415" s="17">
        <v>3395</v>
      </c>
      <c r="D415" s="18" t="str">
        <f>IFERROR(VLOOKUP(C415,SRA!B:C,2,0),"")</f>
        <v>ALBERTO ANACLETO BARBOSA</v>
      </c>
      <c r="E415" s="12" t="str">
        <f>IFERROR(VLOOKUP(C415,SRA!B:T,8,0),"")</f>
        <v>COM</v>
      </c>
      <c r="F415" s="12" t="s">
        <v>442</v>
      </c>
      <c r="G415" s="12" t="str">
        <f>IFERROR(VLOOKUP(C415,SRA!B:T,5,0),"")</f>
        <v>GERENTE ADM.</v>
      </c>
      <c r="H415" s="48">
        <f>IFERROR(VLOOKUP(C415,SRA!B:T,18,0),"")</f>
        <v>700</v>
      </c>
      <c r="I415" s="48">
        <f>IFERROR(VLOOKUP(C415,SRA!B:T,19,0),"")</f>
        <v>2800.02</v>
      </c>
      <c r="J415" s="49">
        <f>IFERROR(VLOOKUP(C415,FEVEREIRO!B:F,3,0),"0,00")</f>
        <v>4387.29</v>
      </c>
      <c r="K415" s="48">
        <f t="shared" si="15"/>
        <v>2479.58</v>
      </c>
      <c r="L415" s="49">
        <f>IFERROR(VLOOKUP(C415,FEVEREIRO!B:H,7,0),"0,00")</f>
        <v>1907.71</v>
      </c>
      <c r="M415" s="16" t="str">
        <f>IFERROR(VLOOKUP(C415,FÉRIAS!C:D,2,0),"")</f>
        <v/>
      </c>
      <c r="N415" s="13" t="str">
        <f>IFERROR(VLOOKUP(C415,AFASTADOS!B:C,2,0),"")</f>
        <v/>
      </c>
    </row>
    <row r="416" spans="2:14" s="13" customFormat="1">
      <c r="B416" s="12">
        <f t="shared" si="16"/>
        <v>132</v>
      </c>
      <c r="C416" s="17">
        <v>3396</v>
      </c>
      <c r="D416" s="18" t="str">
        <f>IFERROR(VLOOKUP(C416,SRA!B:C,2,0),"")</f>
        <v>SUYANE KELLY DE SOUZA</v>
      </c>
      <c r="E416" s="12" t="str">
        <f>IFERROR(VLOOKUP(C416,SRA!B:T,8,0),"")</f>
        <v>COM</v>
      </c>
      <c r="F416" s="12" t="s">
        <v>442</v>
      </c>
      <c r="G416" s="12" t="str">
        <f>IFERROR(VLOOKUP(C416,SRA!B:T,5,0),"")</f>
        <v>GERENTE ADM.</v>
      </c>
      <c r="H416" s="48">
        <f>IFERROR(VLOOKUP(C416,SRA!B:T,18,0),"")</f>
        <v>700</v>
      </c>
      <c r="I416" s="48">
        <f>IFERROR(VLOOKUP(C416,SRA!B:T,19,0),"")</f>
        <v>2800.02</v>
      </c>
      <c r="J416" s="49">
        <f>IFERROR(VLOOKUP(C416,FEVEREIRO!B:F,3,0),"0,00")</f>
        <v>4023.25</v>
      </c>
      <c r="K416" s="48">
        <f t="shared" si="15"/>
        <v>1291.3800000000001</v>
      </c>
      <c r="L416" s="49">
        <f>IFERROR(VLOOKUP(C416,FEVEREIRO!B:H,7,0),"0,00")</f>
        <v>2731.87</v>
      </c>
      <c r="M416" s="16" t="str">
        <f>IFERROR(VLOOKUP(C416,FÉRIAS!C:D,2,0),"")</f>
        <v/>
      </c>
      <c r="N416" s="13" t="str">
        <f>IFERROR(VLOOKUP(C416,AFASTADOS!B:C,2,0),"")</f>
        <v/>
      </c>
    </row>
    <row r="417" spans="2:16" s="13" customFormat="1">
      <c r="B417" s="12">
        <f t="shared" si="16"/>
        <v>133</v>
      </c>
      <c r="C417" s="17">
        <v>3397</v>
      </c>
      <c r="D417" s="18" t="str">
        <f>IFERROR(VLOOKUP(C417,SRA!B:C,2,0),"")</f>
        <v>GENIMAR TAVARES GANDOLFO</v>
      </c>
      <c r="E417" s="12" t="str">
        <f>IFERROR(VLOOKUP(C417,SRA!B:T,8,0),"")</f>
        <v>COM</v>
      </c>
      <c r="F417" s="12" t="s">
        <v>430</v>
      </c>
      <c r="G417" s="12" t="str">
        <f>IFERROR(VLOOKUP(C417,SRA!B:T,5,0),"")</f>
        <v>GESTOR DE APOIO TEC.</v>
      </c>
      <c r="H417" s="48">
        <f>IFERROR(VLOOKUP(C417,SRA!B:T,18,0),"")</f>
        <v>323.08</v>
      </c>
      <c r="I417" s="48">
        <f>IFERROR(VLOOKUP(C417,SRA!B:T,19,0),"")</f>
        <v>1292.31</v>
      </c>
      <c r="J417" s="49">
        <f>IFERROR(VLOOKUP(C417,FEVEREIRO!B:F,3,0),"0,00")</f>
        <v>1762.25</v>
      </c>
      <c r="K417" s="48">
        <f t="shared" si="15"/>
        <v>153.42000000000007</v>
      </c>
      <c r="L417" s="49">
        <f>IFERROR(VLOOKUP(C417,FEVEREIRO!B:H,7,0),"0,00")</f>
        <v>1608.83</v>
      </c>
      <c r="M417" s="16" t="str">
        <f>IFERROR(VLOOKUP(C417,FÉRIAS!C:D,2,0),"")</f>
        <v/>
      </c>
      <c r="N417" s="13" t="str">
        <f>IFERROR(VLOOKUP(C417,AFASTADOS!B:C,2,0),"")</f>
        <v/>
      </c>
    </row>
    <row r="418" spans="2:16" s="13" customFormat="1">
      <c r="B418" s="12">
        <f t="shared" si="16"/>
        <v>134</v>
      </c>
      <c r="C418" s="22">
        <v>3398</v>
      </c>
      <c r="D418" s="18" t="str">
        <f>IFERROR(VLOOKUP(C418,SRA!B:C,2,0),"")</f>
        <v>RINALDO SOARES DE BARROS</v>
      </c>
      <c r="E418" s="12" t="str">
        <f>IFERROR(VLOOKUP(C418,SRA!B:T,8,0),"")</f>
        <v>COM</v>
      </c>
      <c r="F418" s="12" t="s">
        <v>430</v>
      </c>
      <c r="G418" s="12" t="str">
        <f>IFERROR(VLOOKUP(C418,SRA!B:T,5,0),"")</f>
        <v>GESTOR DE APOIO TEC.</v>
      </c>
      <c r="H418" s="48">
        <f>IFERROR(VLOOKUP(C418,SRA!B:T,18,0),"")</f>
        <v>323.08</v>
      </c>
      <c r="I418" s="48">
        <f>IFERROR(VLOOKUP(C418,SRA!B:T,19,0),"")</f>
        <v>1292.31</v>
      </c>
      <c r="J418" s="49">
        <f>IFERROR(VLOOKUP(C418,FEVEREIRO!B:F,3,0),"0,00")</f>
        <v>1762.25</v>
      </c>
      <c r="K418" s="48">
        <f t="shared" si="15"/>
        <v>252.11999999999989</v>
      </c>
      <c r="L418" s="49">
        <f>IFERROR(VLOOKUP(C418,FEVEREIRO!B:H,7,0),"0,00")</f>
        <v>1510.13</v>
      </c>
      <c r="M418" s="16" t="str">
        <f>IFERROR(VLOOKUP(C418,FÉRIAS!C:D,2,0),"")</f>
        <v/>
      </c>
      <c r="N418" s="13" t="str">
        <f>IFERROR(VLOOKUP(C418,AFASTADOS!B:C,2,0),"")</f>
        <v/>
      </c>
    </row>
    <row r="419" spans="2:16" s="13" customFormat="1">
      <c r="B419" s="12">
        <f t="shared" si="16"/>
        <v>135</v>
      </c>
      <c r="C419" s="22">
        <v>3400</v>
      </c>
      <c r="D419" s="18" t="str">
        <f>IFERROR(VLOOKUP(C419,SRA!B:C,2,0),"")</f>
        <v>LUCIANO ALVES DE S JUNIOR</v>
      </c>
      <c r="E419" s="12" t="str">
        <f>IFERROR(VLOOKUP(C419,SRA!B:T,8,0),"")</f>
        <v>COM</v>
      </c>
      <c r="F419" s="12" t="s">
        <v>430</v>
      </c>
      <c r="G419" s="12" t="str">
        <f>IFERROR(VLOOKUP(C419,SRA!B:T,5,0),"")</f>
        <v>GESTOR DE DESENV.</v>
      </c>
      <c r="H419" s="48">
        <f>IFERROR(VLOOKUP(C419,SRA!B:T,18,0),"")</f>
        <v>969.24</v>
      </c>
      <c r="I419" s="48">
        <f>IFERROR(VLOOKUP(C419,SRA!B:T,19,0),"")</f>
        <v>3876.93</v>
      </c>
      <c r="J419" s="49">
        <f>IFERROR(VLOOKUP(C419,FEVEREIRO!B:F,3,0),"0,00")</f>
        <v>5286.73</v>
      </c>
      <c r="K419" s="48">
        <f t="shared" si="15"/>
        <v>2298.9199999999992</v>
      </c>
      <c r="L419" s="49">
        <f>IFERROR(VLOOKUP(C419,FEVEREIRO!B:H,7,0),"0,00")</f>
        <v>2987.8100000000004</v>
      </c>
      <c r="M419" s="16" t="str">
        <f>IFERROR(VLOOKUP(C419,FÉRIAS!C:D,2,0),"")</f>
        <v/>
      </c>
      <c r="N419" s="13" t="str">
        <f>IFERROR(VLOOKUP(C419,AFASTADOS!B:C,2,0),"")</f>
        <v/>
      </c>
    </row>
    <row r="420" spans="2:16" s="13" customFormat="1">
      <c r="B420" s="12">
        <f t="shared" si="16"/>
        <v>136</v>
      </c>
      <c r="C420" s="17">
        <v>3401</v>
      </c>
      <c r="D420" s="18" t="str">
        <f>IFERROR(VLOOKUP(C420,SRA!B:C,2,0),"")</f>
        <v>TATIANE RAPHAELLA S DA SILVA N</v>
      </c>
      <c r="E420" s="12" t="str">
        <f>IFERROR(VLOOKUP(C420,SRA!B:T,8,0),"")</f>
        <v>CLT</v>
      </c>
      <c r="F420" s="12" t="s">
        <v>430</v>
      </c>
      <c r="G420" s="12" t="str">
        <f>IFERROR(VLOOKUP(C420,SRA!B:T,5,0),"")</f>
        <v>OP. DE PROD. IND.</v>
      </c>
      <c r="H420" s="48">
        <f>IFERROR(VLOOKUP(C420,SRA!B:T,18,0),"")</f>
        <v>1398.81</v>
      </c>
      <c r="I420" s="48">
        <f>IFERROR(VLOOKUP(C420,SRA!B:T,19,0),"")</f>
        <v>0</v>
      </c>
      <c r="J420" s="49">
        <f>IFERROR(VLOOKUP(C420,FEVEREIRO!B:F,3,0),"0,00")</f>
        <v>1518</v>
      </c>
      <c r="K420" s="48">
        <f t="shared" si="15"/>
        <v>769.95</v>
      </c>
      <c r="L420" s="49">
        <f>IFERROR(VLOOKUP(C420,FEVEREIRO!B:H,7,0),"0,00")</f>
        <v>748.05</v>
      </c>
      <c r="M420" s="16" t="str">
        <f>IFERROR(VLOOKUP(C420,FÉRIAS!C:D,2,0),"")</f>
        <v/>
      </c>
      <c r="N420" s="13" t="str">
        <f>IFERROR(VLOOKUP(C420,AFASTADOS!B:C,2,0),"")</f>
        <v/>
      </c>
    </row>
    <row r="421" spans="2:16" s="13" customFormat="1">
      <c r="B421" s="12">
        <f t="shared" si="16"/>
        <v>137</v>
      </c>
      <c r="C421" s="24">
        <v>3409</v>
      </c>
      <c r="D421" s="18" t="str">
        <f>IFERROR(VLOOKUP(C421,SRA!B:C,2,0),"")</f>
        <v>SIMONE CARLA ALVES PEREIRA</v>
      </c>
      <c r="E421" s="12" t="str">
        <f>IFERROR(VLOOKUP(C421,SRA!B:T,8,0),"")</f>
        <v>COM</v>
      </c>
      <c r="F421" s="12" t="s">
        <v>442</v>
      </c>
      <c r="G421" s="12" t="str">
        <f>IFERROR(VLOOKUP(C421,SRA!B:T,5,0),"")</f>
        <v>COORD.DE INFORM.</v>
      </c>
      <c r="H421" s="48">
        <f>IFERROR(VLOOKUP(C421,SRA!B:T,18,0),"")</f>
        <v>1830.89</v>
      </c>
      <c r="I421" s="48">
        <f>IFERROR(VLOOKUP(C421,SRA!B:T,19,0),"")</f>
        <v>7323.56</v>
      </c>
      <c r="J421" s="49">
        <f>IFERROR(VLOOKUP(C421,FEVEREIRO!B:F,3,0),"0,00")</f>
        <v>10171.59</v>
      </c>
      <c r="K421" s="48">
        <f t="shared" si="15"/>
        <v>2781.5400000000009</v>
      </c>
      <c r="L421" s="49">
        <f>IFERROR(VLOOKUP(C421,FEVEREIRO!B:H,7,0),"0,00")</f>
        <v>7390.0499999999993</v>
      </c>
      <c r="M421" s="16" t="str">
        <f>IFERROR(VLOOKUP(C421,FÉRIAS!C:D,2,0),"")</f>
        <v/>
      </c>
      <c r="N421" s="13" t="str">
        <f>IFERROR(VLOOKUP(C421,AFASTADOS!B:C,2,0),"")</f>
        <v/>
      </c>
    </row>
    <row r="422" spans="2:16" s="13" customFormat="1">
      <c r="B422" s="12">
        <f t="shared" si="16"/>
        <v>138</v>
      </c>
      <c r="C422" s="17">
        <v>3410</v>
      </c>
      <c r="D422" s="18" t="str">
        <f>IFERROR(VLOOKUP(C422,SRA!B:C,2,0),"")</f>
        <v>SARA MEDEIROS C CABRAL</v>
      </c>
      <c r="E422" s="12" t="str">
        <f>IFERROR(VLOOKUP(C422,SRA!B:T,8,0),"")</f>
        <v>COM</v>
      </c>
      <c r="F422" s="12" t="s">
        <v>430</v>
      </c>
      <c r="G422" s="12" t="str">
        <f>IFERROR(VLOOKUP(C422,SRA!B:T,5,0),"")</f>
        <v>GESTOR DE APOIO ADM.</v>
      </c>
      <c r="H422" s="48">
        <f>IFERROR(VLOOKUP(C422,SRA!B:T,18,0),"")</f>
        <v>323.08</v>
      </c>
      <c r="I422" s="48">
        <f>IFERROR(VLOOKUP(C422,SRA!B:T,19,0),"")</f>
        <v>1292.31</v>
      </c>
      <c r="J422" s="49">
        <f>IFERROR(VLOOKUP(C422,FEVEREIRO!B:F,3,0),"0,00")</f>
        <v>1762.25</v>
      </c>
      <c r="K422" s="48">
        <f t="shared" si="15"/>
        <v>561.90000000000009</v>
      </c>
      <c r="L422" s="49">
        <f>IFERROR(VLOOKUP(C422,FEVEREIRO!B:H,7,0),"0,00")</f>
        <v>1200.3499999999999</v>
      </c>
      <c r="M422" s="16" t="str">
        <f>IFERROR(VLOOKUP(C422,FÉRIAS!C:D,2,0),"")</f>
        <v/>
      </c>
      <c r="N422" s="13" t="str">
        <f>IFERROR(VLOOKUP(C422,AFASTADOS!B:C,2,0),"")</f>
        <v/>
      </c>
    </row>
    <row r="423" spans="2:16" s="13" customFormat="1">
      <c r="B423" s="12">
        <f t="shared" si="16"/>
        <v>139</v>
      </c>
      <c r="C423" s="24">
        <v>3411</v>
      </c>
      <c r="D423" s="18" t="str">
        <f>IFERROR(VLOOKUP(C423,SRA!B:C,2,0),"")</f>
        <v>THALES ETELVAN CABRAL OLIVEIRA</v>
      </c>
      <c r="E423" s="12" t="str">
        <f>IFERROR(VLOOKUP(C423,SRA!B:T,8,0),"")</f>
        <v>COM</v>
      </c>
      <c r="F423" s="12" t="s">
        <v>430</v>
      </c>
      <c r="G423" s="12" t="str">
        <f>IFERROR(VLOOKUP(C423,SRA!B:T,5,0),"")</f>
        <v>SUPERINT ENG PROJ OB</v>
      </c>
      <c r="H423" s="48">
        <f>IFERROR(VLOOKUP(C423,SRA!B:T,18,0),"")</f>
        <v>1992.45</v>
      </c>
      <c r="I423" s="48">
        <f>IFERROR(VLOOKUP(C423,SRA!B:T,19,0),"")</f>
        <v>7969.76</v>
      </c>
      <c r="J423" s="49">
        <f>IFERROR(VLOOKUP(C423,FEVEREIRO!B:F,3,0),"0,00")</f>
        <v>10867.87</v>
      </c>
      <c r="K423" s="48">
        <f t="shared" si="15"/>
        <v>2785.6800000000003</v>
      </c>
      <c r="L423" s="49">
        <f>IFERROR(VLOOKUP(C423,FEVEREIRO!B:H,7,0),"0,00")</f>
        <v>8082.1900000000005</v>
      </c>
      <c r="M423" s="16" t="str">
        <f>IFERROR(VLOOKUP(C423,FÉRIAS!C:D,2,0),"")</f>
        <v/>
      </c>
      <c r="N423" s="13" t="str">
        <f>IFERROR(VLOOKUP(C423,AFASTADOS!B:C,2,0),"")</f>
        <v/>
      </c>
    </row>
    <row r="424" spans="2:16" s="13" customFormat="1">
      <c r="B424" s="12">
        <f t="shared" si="16"/>
        <v>140</v>
      </c>
      <c r="C424" s="24">
        <v>3412</v>
      </c>
      <c r="D424" s="18" t="str">
        <f>IFERROR(VLOOKUP(C424,SRA!B:C,2,0),"")</f>
        <v>CARLOS EDUARDO MIRANDA D SOUSA</v>
      </c>
      <c r="E424" s="12" t="str">
        <f>IFERROR(VLOOKUP(C424,SRA!B:T,8,0),"")</f>
        <v>COM</v>
      </c>
      <c r="F424" s="12" t="s">
        <v>430</v>
      </c>
      <c r="G424" s="12" t="str">
        <f>IFERROR(VLOOKUP(C424,SRA!B:T,5,0),"")</f>
        <v>SUPERINTENDENTE TECN</v>
      </c>
      <c r="H424" s="48">
        <f>IFERROR(VLOOKUP(C424,SRA!B:T,18,0),"")</f>
        <v>1992.45</v>
      </c>
      <c r="I424" s="48">
        <f>IFERROR(VLOOKUP(C424,SRA!B:T,19,0),"")</f>
        <v>7969.76</v>
      </c>
      <c r="J424" s="49">
        <f>IFERROR(VLOOKUP(C424,FEVEREIRO!B:F,3,0),"0,00")</f>
        <v>11325.85</v>
      </c>
      <c r="K424" s="48">
        <f t="shared" si="15"/>
        <v>11325.85</v>
      </c>
      <c r="L424" s="49">
        <f>IFERROR(VLOOKUP(C424,FEVEREIRO!B:H,7,0),"0,00")</f>
        <v>0</v>
      </c>
      <c r="M424" s="16" t="str">
        <f>IFERROR(VLOOKUP(C424,FÉRIAS!C:D,2,0),"")</f>
        <v/>
      </c>
      <c r="N424" s="13" t="str">
        <f>IFERROR(VLOOKUP(C424,AFASTADOS!B:C,2,0),"")</f>
        <v/>
      </c>
    </row>
    <row r="425" spans="2:16" s="13" customFormat="1">
      <c r="B425" s="12">
        <f t="shared" si="16"/>
        <v>141</v>
      </c>
      <c r="C425" s="24">
        <v>3413</v>
      </c>
      <c r="D425" s="18" t="str">
        <f>IFERROR(VLOOKUP(C425,SRA!B:C,2,0),"")</f>
        <v>RONALDO FRANCISCO DOS SANTOS</v>
      </c>
      <c r="E425" s="12" t="str">
        <f>IFERROR(VLOOKUP(C425,SRA!B:T,8,0),"")</f>
        <v>COM</v>
      </c>
      <c r="F425" s="12" t="s">
        <v>442</v>
      </c>
      <c r="G425" s="12" t="str">
        <f>IFERROR(VLOOKUP(C425,SRA!B:T,5,0),"")</f>
        <v>COORD GESTAO E PLANE</v>
      </c>
      <c r="H425" s="48">
        <f>IFERROR(VLOOKUP(C425,SRA!B:T,18,0),"")</f>
        <v>1830.89</v>
      </c>
      <c r="I425" s="48">
        <f>IFERROR(VLOOKUP(C425,SRA!B:T,19,0),"")</f>
        <v>7323.56</v>
      </c>
      <c r="J425" s="49">
        <f>IFERROR(VLOOKUP(C425,FEVEREIRO!B:F,3,0),"0,00")</f>
        <v>10125.36</v>
      </c>
      <c r="K425" s="48">
        <f t="shared" si="15"/>
        <v>2424.9899999999998</v>
      </c>
      <c r="L425" s="49">
        <f>IFERROR(VLOOKUP(C425,FEVEREIRO!B:H,7,0),"0,00")</f>
        <v>7700.3700000000008</v>
      </c>
      <c r="M425" s="16"/>
    </row>
    <row r="426" spans="2:16" s="13" customFormat="1">
      <c r="B426" s="12">
        <f t="shared" si="16"/>
        <v>142</v>
      </c>
      <c r="C426" s="24">
        <v>3414</v>
      </c>
      <c r="D426" s="18" t="str">
        <f>IFERROR(VLOOKUP(C426,SRA!B:C,2,0),"")</f>
        <v>FERNANDA DE LOURDES M G ALONSO</v>
      </c>
      <c r="E426" s="12" t="str">
        <f>IFERROR(VLOOKUP(C426,SRA!B:T,8,0),"")</f>
        <v>COM</v>
      </c>
      <c r="F426" s="12" t="s">
        <v>430</v>
      </c>
      <c r="G426" s="12" t="str">
        <f>IFERROR(VLOOKUP(C426,SRA!B:T,5,0),"")</f>
        <v>COORD. SEG. TRABALHO</v>
      </c>
      <c r="H426" s="48">
        <f>IFERROR(VLOOKUP(C426,SRA!B:T,18,0),"")</f>
        <v>1830.89</v>
      </c>
      <c r="I426" s="48">
        <f>IFERROR(VLOOKUP(C426,SRA!B:T,19,0),"")</f>
        <v>7323.56</v>
      </c>
      <c r="J426" s="49">
        <f>IFERROR(VLOOKUP(C426,FEVEREIRO!B:F,3,0),"0,00")</f>
        <v>9986.66</v>
      </c>
      <c r="K426" s="48">
        <f t="shared" si="15"/>
        <v>2724.9599999999991</v>
      </c>
      <c r="L426" s="49">
        <f>IFERROR(VLOOKUP(C426,FEVEREIRO!B:H,7,0),"0,00")</f>
        <v>7261.7000000000007</v>
      </c>
      <c r="M426" s="16" t="str">
        <f>IFERROR(VLOOKUP(C426,FÉRIAS!C:D,2,0),"")</f>
        <v/>
      </c>
      <c r="N426" s="13" t="str">
        <f>IFERROR(VLOOKUP(C426,AFASTADOS!B:C,2,0),"")</f>
        <v/>
      </c>
    </row>
    <row r="427" spans="2:16" s="13" customFormat="1">
      <c r="B427" s="12">
        <f t="shared" si="16"/>
        <v>143</v>
      </c>
      <c r="C427" s="30">
        <v>3415</v>
      </c>
      <c r="D427" s="18" t="str">
        <f>IFERROR(VLOOKUP(C427,SRA!B:C,2,0),"")</f>
        <v>MARIA DO SOCORRO SILVA VIEIRA</v>
      </c>
      <c r="E427" s="12" t="str">
        <f>IFERROR(VLOOKUP(C427,SRA!B:T,8,0),"")</f>
        <v>CLT</v>
      </c>
      <c r="F427" s="12" t="s">
        <v>430</v>
      </c>
      <c r="G427" s="12" t="str">
        <f>IFERROR(VLOOKUP(C427,SRA!B:T,5,0),"")</f>
        <v>TEC. CONTABIL</v>
      </c>
      <c r="H427" s="48">
        <f>IFERROR(VLOOKUP(C427,SRA!B:T,18,0),"")</f>
        <v>2050.42</v>
      </c>
      <c r="I427" s="48">
        <f>IFERROR(VLOOKUP(C427,SRA!B:T,19,0),"")</f>
        <v>0</v>
      </c>
      <c r="J427" s="49">
        <f>IFERROR(VLOOKUP(C427,FEVEREIRO!B:F,3,0),"0,00")</f>
        <v>2088.8000000000002</v>
      </c>
      <c r="K427" s="48">
        <f t="shared" si="15"/>
        <v>570.83000000000015</v>
      </c>
      <c r="L427" s="49">
        <f>IFERROR(VLOOKUP(C427,FEVEREIRO!B:H,7,0),"0,00")</f>
        <v>1517.97</v>
      </c>
      <c r="M427" s="16" t="str">
        <f>IFERROR(VLOOKUP(C427,FÉRIAS!C:D,2,0),"")</f>
        <v/>
      </c>
      <c r="N427" s="13" t="str">
        <f>IFERROR(VLOOKUP(C427,AFASTADOS!B:C,2,0),"")</f>
        <v/>
      </c>
    </row>
    <row r="428" spans="2:16" s="13" customFormat="1">
      <c r="B428" s="12">
        <f t="shared" si="16"/>
        <v>144</v>
      </c>
      <c r="C428" s="24">
        <v>3416</v>
      </c>
      <c r="D428" s="18" t="str">
        <f>IFERROR(VLOOKUP(C428,SRA!B:C,2,0),"")</f>
        <v>DAYVSON ALVES VANDERLEI</v>
      </c>
      <c r="E428" s="12" t="str">
        <f>IFERROR(VLOOKUP(C428,SRA!B:T,8,0),"")</f>
        <v>COM</v>
      </c>
      <c r="F428" s="12" t="s">
        <v>430</v>
      </c>
      <c r="G428" s="12" t="str">
        <f>IFERROR(VLOOKUP(C428,SRA!B:T,5,0),"")</f>
        <v>GESTOR DE APOIO ADM.</v>
      </c>
      <c r="H428" s="48">
        <f>IFERROR(VLOOKUP(C428,SRA!B:T,18,0),"")</f>
        <v>323.08</v>
      </c>
      <c r="I428" s="48">
        <f>IFERROR(VLOOKUP(C428,SRA!B:T,19,0),"")</f>
        <v>3092.31</v>
      </c>
      <c r="J428" s="49">
        <f>IFERROR(VLOOKUP(C428,FEVEREIRO!B:F,3,0),"0,00")</f>
        <v>6682.02</v>
      </c>
      <c r="K428" s="48">
        <f t="shared" si="15"/>
        <v>1484.8200000000006</v>
      </c>
      <c r="L428" s="49">
        <f>IFERROR(VLOOKUP(C428,FEVEREIRO!B:H,7,0),"0,00")</f>
        <v>5197.2</v>
      </c>
      <c r="M428" s="16" t="str">
        <f>IFERROR(VLOOKUP(C428,FÉRIAS!C:D,2,0),"")</f>
        <v/>
      </c>
      <c r="N428" s="13" t="str">
        <f>IFERROR(VLOOKUP(C428,AFASTADOS!B:C,2,0),"")</f>
        <v/>
      </c>
    </row>
    <row r="429" spans="2:16" s="13" customFormat="1">
      <c r="B429" s="12">
        <f t="shared" si="16"/>
        <v>145</v>
      </c>
      <c r="C429" s="31">
        <v>3418</v>
      </c>
      <c r="D429" s="18" t="str">
        <f>IFERROR(VLOOKUP(C429,SRA!B:C,2,0),"")</f>
        <v>DOMINGOS SAVIO F C DA S JUNIOR</v>
      </c>
      <c r="E429" s="12" t="str">
        <f>IFERROR(VLOOKUP(C429,SRA!B:T,8,0),"")</f>
        <v>COM</v>
      </c>
      <c r="F429" s="12" t="s">
        <v>442</v>
      </c>
      <c r="G429" s="12" t="str">
        <f>IFERROR(VLOOKUP(C429,SRA!B:T,5,0),"")</f>
        <v>COORD. COMPLIANCE/GR</v>
      </c>
      <c r="H429" s="48">
        <f>IFERROR(VLOOKUP(C429,SRA!B:T,18,0),"")</f>
        <v>1830.89</v>
      </c>
      <c r="I429" s="48">
        <f>IFERROR(VLOOKUP(C429,SRA!B:T,19,0),"")</f>
        <v>7323.56</v>
      </c>
      <c r="J429" s="49">
        <f>IFERROR(VLOOKUP(C429,FEVEREIRO!B:F,3,0),"0,00")</f>
        <v>10125.36</v>
      </c>
      <c r="K429" s="48">
        <f t="shared" si="15"/>
        <v>3419.9400000000005</v>
      </c>
      <c r="L429" s="49">
        <f>IFERROR(VLOOKUP(C429,FEVEREIRO!B:H,7,0),"0,00")</f>
        <v>6705.42</v>
      </c>
      <c r="M429" s="29"/>
      <c r="N429" s="23"/>
      <c r="P429" s="23"/>
    </row>
    <row r="430" spans="2:16" s="13" customFormat="1">
      <c r="B430" s="12">
        <f t="shared" si="16"/>
        <v>146</v>
      </c>
      <c r="C430" s="31">
        <v>3421</v>
      </c>
      <c r="D430" s="18" t="str">
        <f>IFERROR(VLOOKUP(C430,SRA!B:C,2,0),"")</f>
        <v>ROSEANE LOPES DA SILVA</v>
      </c>
      <c r="E430" s="12" t="str">
        <f>IFERROR(VLOOKUP(C430,SRA!B:T,8,0),"")</f>
        <v>COM</v>
      </c>
      <c r="F430" s="12" t="s">
        <v>430</v>
      </c>
      <c r="G430" s="12" t="str">
        <f>IFERROR(VLOOKUP(C430,SRA!B:T,5,0),"")</f>
        <v>SECRETARIA DIR.</v>
      </c>
      <c r="H430" s="48">
        <f>IFERROR(VLOOKUP(C430,SRA!B:T,18,0),"")</f>
        <v>430.76</v>
      </c>
      <c r="I430" s="48">
        <f>IFERROR(VLOOKUP(C430,SRA!B:T,19,0),"")</f>
        <v>1723.08</v>
      </c>
      <c r="J430" s="49">
        <f>IFERROR(VLOOKUP(C430,FEVEREIRO!B:F,3,0),"0,00")</f>
        <v>2710.13</v>
      </c>
      <c r="K430" s="48">
        <f t="shared" si="15"/>
        <v>958.31000000000017</v>
      </c>
      <c r="L430" s="49">
        <f>IFERROR(VLOOKUP(C430,FEVEREIRO!B:H,7,0),"0,00")</f>
        <v>1751.82</v>
      </c>
      <c r="M430" s="16" t="str">
        <f>IFERROR(VLOOKUP(C430,FÉRIAS!C:D,2,0),"")</f>
        <v/>
      </c>
      <c r="N430" s="13" t="str">
        <f>IFERROR(VLOOKUP(C430,AFASTADOS!B:C,2,0),"")</f>
        <v/>
      </c>
    </row>
    <row r="431" spans="2:16" s="13" customFormat="1">
      <c r="B431" s="12">
        <f t="shared" si="16"/>
        <v>147</v>
      </c>
      <c r="C431" s="31">
        <v>3422</v>
      </c>
      <c r="D431" s="18" t="str">
        <f>IFERROR(VLOOKUP(C431,SRA!B:C,2,0),"")</f>
        <v>LUCIANA C ANUNCIACAO CUNHA</v>
      </c>
      <c r="E431" s="12" t="str">
        <f>IFERROR(VLOOKUP(C431,SRA!B:T,8,0),"")</f>
        <v>COM</v>
      </c>
      <c r="F431" s="12" t="s">
        <v>430</v>
      </c>
      <c r="G431" s="12" t="str">
        <f>IFERROR(VLOOKUP(C431,SRA!B:T,5,0),"")</f>
        <v>SUP. JURIDICO</v>
      </c>
      <c r="H431" s="48">
        <f>IFERROR(VLOOKUP(C431,SRA!B:T,18,0),"")</f>
        <v>1992.45</v>
      </c>
      <c r="I431" s="48">
        <f>IFERROR(VLOOKUP(C431,SRA!B:T,19,0),"")</f>
        <v>7969.76</v>
      </c>
      <c r="J431" s="49">
        <f>IFERROR(VLOOKUP(C431,FEVEREIRO!B:F,3,0),"0,00")</f>
        <v>10867.87</v>
      </c>
      <c r="K431" s="48">
        <f t="shared" si="15"/>
        <v>2785.6800000000003</v>
      </c>
      <c r="L431" s="49">
        <f>IFERROR(VLOOKUP(C431,FEVEREIRO!B:H,7,0),"0,00")</f>
        <v>8082.1900000000005</v>
      </c>
      <c r="M431" s="16" t="str">
        <f>IFERROR(VLOOKUP(C431,FÉRIAS!C:D,2,0),"")</f>
        <v/>
      </c>
      <c r="N431" s="13" t="str">
        <f>IFERROR(VLOOKUP(C431,AFASTADOS!B:C,2,0),"")</f>
        <v/>
      </c>
    </row>
    <row r="432" spans="2:16" s="13" customFormat="1">
      <c r="B432" s="12">
        <f t="shared" si="16"/>
        <v>148</v>
      </c>
      <c r="C432" s="31">
        <v>3423</v>
      </c>
      <c r="D432" s="18" t="str">
        <f>IFERROR(VLOOKUP(C432,SRA!B:C,2,0),"")</f>
        <v>AMANDA M DE QUEIROZ RODRIGUES</v>
      </c>
      <c r="E432" s="12" t="str">
        <f>IFERROR(VLOOKUP(C432,SRA!B:T,8,0),"")</f>
        <v>COM</v>
      </c>
      <c r="F432" s="12" t="s">
        <v>430</v>
      </c>
      <c r="G432" s="12" t="str">
        <f>IFERROR(VLOOKUP(C432,SRA!B:T,5,0),"")</f>
        <v>ASSESSOR DIRETORIA</v>
      </c>
      <c r="H432" s="48">
        <f>IFERROR(VLOOKUP(C432,SRA!B:T,18,0),"")</f>
        <v>1076.93</v>
      </c>
      <c r="I432" s="48">
        <f>IFERROR(VLOOKUP(C432,SRA!B:T,19,0),"")</f>
        <v>4307.71</v>
      </c>
      <c r="J432" s="49">
        <f>IFERROR(VLOOKUP(C432,FEVEREIRO!B:F,3,0),"0,00")</f>
        <v>10150.74</v>
      </c>
      <c r="K432" s="48">
        <f t="shared" si="15"/>
        <v>3210.9399999999996</v>
      </c>
      <c r="L432" s="49">
        <f>IFERROR(VLOOKUP(C432,FEVEREIRO!B:H,7,0),"0,00")</f>
        <v>6939.8</v>
      </c>
      <c r="M432" s="16" t="str">
        <f>IFERROR(VLOOKUP(C432,FÉRIAS!C:D,2,0),"")</f>
        <v/>
      </c>
      <c r="N432" s="13" t="str">
        <f>IFERROR(VLOOKUP(C432,AFASTADOS!B:C,2,0),"")</f>
        <v/>
      </c>
    </row>
    <row r="433" spans="2:16" s="13" customFormat="1">
      <c r="B433" s="12">
        <f t="shared" si="16"/>
        <v>149</v>
      </c>
      <c r="C433" s="31">
        <v>3424</v>
      </c>
      <c r="D433" s="18" t="str">
        <f>IFERROR(VLOOKUP(C433,SRA!B:C,2,0),"")</f>
        <v>WEVERTON RODRIGO C DA SILVA</v>
      </c>
      <c r="E433" s="12" t="str">
        <f>IFERROR(VLOOKUP(C433,SRA!B:T,8,0),"")</f>
        <v>COM</v>
      </c>
      <c r="F433" s="12" t="s">
        <v>430</v>
      </c>
      <c r="G433" s="12" t="str">
        <f>IFERROR(VLOOKUP(C433,SRA!B:T,5,0),"")</f>
        <v>SUP DE REL INSTITUCI</v>
      </c>
      <c r="H433" s="48">
        <f>IFERROR(VLOOKUP(C433,SRA!B:T,18,0),"")</f>
        <v>1992.45</v>
      </c>
      <c r="I433" s="48">
        <f>IFERROR(VLOOKUP(C433,SRA!B:T,19,0),"")</f>
        <v>7969.76</v>
      </c>
      <c r="J433" s="49">
        <f>IFERROR(VLOOKUP(C433,FEVEREIRO!B:F,3,0),"0,00")</f>
        <v>10867.87</v>
      </c>
      <c r="K433" s="48">
        <f t="shared" si="15"/>
        <v>3285.6600000000017</v>
      </c>
      <c r="L433" s="49">
        <f>IFERROR(VLOOKUP(C433,FEVEREIRO!B:H,7,0),"0,00")</f>
        <v>7582.2099999999991</v>
      </c>
      <c r="M433" s="16" t="str">
        <f>IFERROR(VLOOKUP(C433,FÉRIAS!C:D,2,0),"")</f>
        <v/>
      </c>
      <c r="N433" s="13" t="str">
        <f>IFERROR(VLOOKUP(C433,AFASTADOS!B:C,2,0),"")</f>
        <v/>
      </c>
    </row>
    <row r="434" spans="2:16" s="13" customFormat="1" ht="13.5">
      <c r="B434" s="12">
        <f t="shared" si="16"/>
        <v>150</v>
      </c>
      <c r="C434" s="31">
        <v>3425</v>
      </c>
      <c r="D434" s="18" t="str">
        <f>IFERROR(VLOOKUP(C434,SRA!B:C,2,0),"")</f>
        <v>ISMAR HENRIQUE RAMOS BARBOSA</v>
      </c>
      <c r="E434" s="12" t="str">
        <f>IFERROR(VLOOKUP(C434,SRA!B:T,8,0),"")</f>
        <v>COM</v>
      </c>
      <c r="F434" s="12" t="s">
        <v>442</v>
      </c>
      <c r="G434" s="12" t="str">
        <f>IFERROR(VLOOKUP(C434,SRA!B:T,5,0),"")</f>
        <v>COORD ENG PROJ OBR</v>
      </c>
      <c r="H434" s="48">
        <f>IFERROR(VLOOKUP(C434,SRA!B:T,18,0),"")</f>
        <v>1830.89</v>
      </c>
      <c r="I434" s="48">
        <f>IFERROR(VLOOKUP(C434,SRA!B:T,19,0),"")</f>
        <v>7323.56</v>
      </c>
      <c r="J434" s="49">
        <f>IFERROR(VLOOKUP(C434,FEVEREIRO!B:F,3,0),"0,00")</f>
        <v>10153.1</v>
      </c>
      <c r="K434" s="48">
        <f t="shared" si="15"/>
        <v>2547.6400000000012</v>
      </c>
      <c r="L434" s="49">
        <f>IFERROR(VLOOKUP(C434,FEVEREIRO!B:H,7,0),"0,00")</f>
        <v>7605.4599999999991</v>
      </c>
      <c r="M434" s="19" t="str">
        <f>IFERROR(VLOOKUP(C435,FÉRIAS!A:G,2,0),"")</f>
        <v/>
      </c>
      <c r="N434" s="25" t="str">
        <f>IFERROR(VLOOKUP(C435,AFASTADOS!B:C,2,0),"")</f>
        <v/>
      </c>
      <c r="P434" s="2"/>
    </row>
    <row r="435" spans="2:16" s="13" customFormat="1">
      <c r="B435" s="12">
        <f t="shared" si="16"/>
        <v>151</v>
      </c>
      <c r="C435" s="33">
        <v>3426</v>
      </c>
      <c r="D435" s="18" t="str">
        <f>IFERROR(VLOOKUP(C435,SRA!B:C,2,0),"")</f>
        <v>UDO DE MELO AMAZONAS</v>
      </c>
      <c r="E435" s="12" t="str">
        <f>IFERROR(VLOOKUP(C435,SRA!B:T,8,0),"")</f>
        <v>COM</v>
      </c>
      <c r="F435" s="12" t="s">
        <v>430</v>
      </c>
      <c r="G435" s="12" t="str">
        <f>IFERROR(VLOOKUP(C435,SRA!B:T,5,0),"")</f>
        <v>COORD.DE REC.HUM.</v>
      </c>
      <c r="H435" s="48">
        <f>IFERROR(VLOOKUP(C435,SRA!B:T,18,0),"")</f>
        <v>1830.89</v>
      </c>
      <c r="I435" s="48">
        <f>IFERROR(VLOOKUP(C435,SRA!B:T,19,0),"")</f>
        <v>7323.56</v>
      </c>
      <c r="J435" s="49">
        <f>IFERROR(VLOOKUP(C435,FEVEREIRO!B:F,3,0),"0,00")</f>
        <v>15784.48</v>
      </c>
      <c r="K435" s="48">
        <f t="shared" si="15"/>
        <v>11476.75</v>
      </c>
      <c r="L435" s="49">
        <f>IFERROR(VLOOKUP(C435,FEVEREIRO!B:H,7,0),"0,00")</f>
        <v>4307.7299999999996</v>
      </c>
      <c r="M435" s="16" t="str">
        <f>IFERROR(VLOOKUP(C435,FÉRIAS!C:D,2,0),"")</f>
        <v>UDO DE MELO AMAZONAS</v>
      </c>
      <c r="N435" s="13" t="str">
        <f>IFERROR(VLOOKUP(C435,AFASTADOS!B:C,2,0),"")</f>
        <v/>
      </c>
    </row>
    <row r="436" spans="2:16" s="13" customFormat="1">
      <c r="B436" s="12">
        <f t="shared" si="16"/>
        <v>152</v>
      </c>
      <c r="C436" s="33">
        <v>3427</v>
      </c>
      <c r="D436" s="18" t="str">
        <f>IFERROR(VLOOKUP(C436,SRA!B:C,2,0),"")</f>
        <v>BIANCA DE CASTRO ALMEIDA</v>
      </c>
      <c r="E436" s="12" t="str">
        <f>IFERROR(VLOOKUP(C436,SRA!B:T,8,0),"")</f>
        <v>COM</v>
      </c>
      <c r="F436" s="12" t="s">
        <v>430</v>
      </c>
      <c r="G436" s="12" t="str">
        <f>IFERROR(VLOOKUP(C436,SRA!B:T,5,0),"")</f>
        <v>COORD. FINANCEIRA</v>
      </c>
      <c r="H436" s="48">
        <f>IFERROR(VLOOKUP(C436,SRA!B:T,18,0),"")</f>
        <v>1830.89</v>
      </c>
      <c r="I436" s="48">
        <f>IFERROR(VLOOKUP(C436,SRA!B:T,19,0),"")</f>
        <v>7323.56</v>
      </c>
      <c r="J436" s="49">
        <f>IFERROR(VLOOKUP(C436,FEVEREIRO!B:F,3,0),"0,00")</f>
        <v>24411.88</v>
      </c>
      <c r="K436" s="48">
        <f t="shared" si="15"/>
        <v>19641.34</v>
      </c>
      <c r="L436" s="49">
        <f>IFERROR(VLOOKUP(C436,FEVEREIRO!B:H,7,0),"0,00")</f>
        <v>4770.54</v>
      </c>
      <c r="M436" s="16" t="str">
        <f>IFERROR(VLOOKUP(C436,FÉRIAS!C:D,2,0),"")</f>
        <v>BIANCA DE CASTRO ALMEIDA</v>
      </c>
      <c r="N436" s="13" t="str">
        <f>IFERROR(VLOOKUP(C436,AFASTADOS!B:C,2,0),"")</f>
        <v/>
      </c>
    </row>
    <row r="437" spans="2:16" s="13" customFormat="1">
      <c r="B437" s="12">
        <f t="shared" si="16"/>
        <v>153</v>
      </c>
      <c r="C437" s="33">
        <v>3428</v>
      </c>
      <c r="D437" s="18" t="str">
        <f>IFERROR(VLOOKUP(C437,SRA!B:C,2,0),"")</f>
        <v>ISIS RUANA PARENTE GONCALVES</v>
      </c>
      <c r="E437" s="12" t="str">
        <f>IFERROR(VLOOKUP(C437,SRA!B:T,8,0),"")</f>
        <v>COM</v>
      </c>
      <c r="F437" s="12" t="s">
        <v>430</v>
      </c>
      <c r="G437" s="12" t="str">
        <f>IFERROR(VLOOKUP(C437,SRA!B:T,5,0),"")</f>
        <v>ASSESSOR DIRETORIA</v>
      </c>
      <c r="H437" s="48">
        <f>IFERROR(VLOOKUP(C437,SRA!B:T,18,0),"")</f>
        <v>1076.93</v>
      </c>
      <c r="I437" s="48">
        <f>IFERROR(VLOOKUP(C437,SRA!B:T,19,0),"")</f>
        <v>4307.71</v>
      </c>
      <c r="J437" s="49">
        <f>IFERROR(VLOOKUP(C437,FEVEREIRO!B:F,3,0),"0,00")</f>
        <v>5874.15</v>
      </c>
      <c r="K437" s="48">
        <f t="shared" si="15"/>
        <v>1455.0199999999995</v>
      </c>
      <c r="L437" s="49">
        <f>IFERROR(VLOOKUP(C437,FEVEREIRO!B:H,7,0),"0,00")</f>
        <v>4419.13</v>
      </c>
      <c r="M437" s="16" t="str">
        <f>IFERROR(VLOOKUP(C437,FÉRIAS!C:D,2,0),"")</f>
        <v/>
      </c>
      <c r="N437" s="13" t="str">
        <f>IFERROR(VLOOKUP(C437,AFASTADOS!B:C,2,0),"")</f>
        <v/>
      </c>
    </row>
    <row r="438" spans="2:16" s="13" customFormat="1">
      <c r="B438" s="12">
        <f t="shared" si="16"/>
        <v>154</v>
      </c>
      <c r="C438" s="34">
        <v>3429</v>
      </c>
      <c r="D438" s="18" t="str">
        <f>IFERROR(VLOOKUP(C438,SRA!B:C,2,0),"")</f>
        <v>WASHINGTON LUIZ S DE L JUNIOR</v>
      </c>
      <c r="E438" s="12" t="str">
        <f>IFERROR(VLOOKUP(C438,SRA!B:T,8,0),"")</f>
        <v>COM</v>
      </c>
      <c r="F438" s="12" t="s">
        <v>430</v>
      </c>
      <c r="G438" s="12" t="str">
        <f>IFERROR(VLOOKUP(C438,SRA!B:T,5,0),"")</f>
        <v>COORD DE MANUTENCAO</v>
      </c>
      <c r="H438" s="48">
        <f>IFERROR(VLOOKUP(C438,SRA!B:T,18,0),"")</f>
        <v>1830.89</v>
      </c>
      <c r="I438" s="48">
        <f>IFERROR(VLOOKUP(C438,SRA!B:T,19,0),"")</f>
        <v>7323.56</v>
      </c>
      <c r="J438" s="49">
        <f>IFERROR(VLOOKUP(C438,FEVEREIRO!B:F,3,0),"0,00")</f>
        <v>10347.15</v>
      </c>
      <c r="K438" s="48">
        <f t="shared" si="15"/>
        <v>2931.5399999999991</v>
      </c>
      <c r="L438" s="49">
        <f>IFERROR(VLOOKUP(C438,FEVEREIRO!B:H,7,0),"0,00")</f>
        <v>7415.6100000000006</v>
      </c>
      <c r="M438" s="16" t="str">
        <f>IFERROR(VLOOKUP(C438,FÉRIAS!C:D,2,0),"")</f>
        <v/>
      </c>
      <c r="N438" s="13" t="str">
        <f>IFERROR(VLOOKUP(C438,AFASTADOS!B:C,2,0),"")</f>
        <v/>
      </c>
    </row>
    <row r="439" spans="2:16" s="13" customFormat="1">
      <c r="B439" s="12">
        <f t="shared" si="16"/>
        <v>155</v>
      </c>
      <c r="C439" s="34">
        <v>3430</v>
      </c>
      <c r="D439" s="18" t="str">
        <f>IFERROR(VLOOKUP(C439,SRA!B:C,2,0),"")</f>
        <v>TATIANA NOGUEIRA SANTOS</v>
      </c>
      <c r="E439" s="12" t="str">
        <f>IFERROR(VLOOKUP(C439,SRA!B:T,8,0),"")</f>
        <v>COM</v>
      </c>
      <c r="F439" s="12" t="s">
        <v>430</v>
      </c>
      <c r="G439" s="12" t="str">
        <f>IFERROR(VLOOKUP(C439,SRA!B:T,5,0),"")</f>
        <v>GESTOR DE DESENV.</v>
      </c>
      <c r="H439" s="48">
        <f>IFERROR(VLOOKUP(C439,SRA!B:T,18,0),"")</f>
        <v>969.24</v>
      </c>
      <c r="I439" s="48">
        <f>IFERROR(VLOOKUP(C439,SRA!B:T,19,0),"")</f>
        <v>3876.93</v>
      </c>
      <c r="J439" s="49">
        <f>IFERROR(VLOOKUP(C439,FEVEREIRO!B:F,3,0),"0,00")</f>
        <v>5286.73</v>
      </c>
      <c r="K439" s="48">
        <f t="shared" si="15"/>
        <v>955.34999999999945</v>
      </c>
      <c r="L439" s="49">
        <f>IFERROR(VLOOKUP(C439,FEVEREIRO!B:H,7,0),"0,00")</f>
        <v>4331.38</v>
      </c>
      <c r="M439" s="16" t="str">
        <f>IFERROR(VLOOKUP(C439,FÉRIAS!C:D,2,0),"")</f>
        <v/>
      </c>
      <c r="N439" s="13" t="str">
        <f>IFERROR(VLOOKUP(C439,AFASTADOS!B:C,2,0),"")</f>
        <v/>
      </c>
    </row>
    <row r="440" spans="2:16" s="13" customFormat="1">
      <c r="B440" s="12">
        <f t="shared" si="16"/>
        <v>156</v>
      </c>
      <c r="C440" s="34">
        <v>3431</v>
      </c>
      <c r="D440" s="18" t="str">
        <f>IFERROR(VLOOKUP(C440,SRA!B:C,2,0),"")</f>
        <v>SAMIA RAFAELA B CAVALCANTE</v>
      </c>
      <c r="E440" s="12" t="str">
        <f>IFERROR(VLOOKUP(C440,SRA!B:T,8,0),"")</f>
        <v>COM</v>
      </c>
      <c r="F440" s="12" t="s">
        <v>430</v>
      </c>
      <c r="G440" s="12" t="str">
        <f>IFERROR(VLOOKUP(C440,SRA!B:T,5,0),"")</f>
        <v>GESTOR DE APOIO TEC.</v>
      </c>
      <c r="H440" s="48">
        <f>IFERROR(VLOOKUP(C440,SRA!B:T,18,0),"")</f>
        <v>323.08</v>
      </c>
      <c r="I440" s="48">
        <f>IFERROR(VLOOKUP(C440,SRA!B:T,19,0),"")</f>
        <v>3092.31</v>
      </c>
      <c r="J440" s="49">
        <f>IFERROR(VLOOKUP(C440,FEVEREIRO!B:F,3,0),"0,00")</f>
        <v>3562.25</v>
      </c>
      <c r="K440" s="48">
        <f t="shared" si="15"/>
        <v>403.98</v>
      </c>
      <c r="L440" s="49">
        <f>IFERROR(VLOOKUP(C440,FEVEREIRO!B:H,7,0),"0,00")</f>
        <v>3158.27</v>
      </c>
      <c r="M440" s="16" t="str">
        <f>IFERROR(VLOOKUP(C440,FÉRIAS!C:D,2,0),"")</f>
        <v/>
      </c>
      <c r="N440" s="13" t="str">
        <f>IFERROR(VLOOKUP(C440,AFASTADOS!B:C,2,0),"")</f>
        <v/>
      </c>
    </row>
    <row r="441" spans="2:16" s="13" customFormat="1">
      <c r="B441" s="12">
        <f t="shared" si="16"/>
        <v>157</v>
      </c>
      <c r="C441" s="34">
        <v>3432</v>
      </c>
      <c r="D441" s="18" t="str">
        <f>IFERROR(VLOOKUP(C441,SRA!B:C,2,0),"")</f>
        <v>EVELYN TAYRINE S DE OLIVEIRA</v>
      </c>
      <c r="E441" s="12" t="str">
        <f>IFERROR(VLOOKUP(C441,SRA!B:T,8,0),"")</f>
        <v>COM</v>
      </c>
      <c r="F441" s="12" t="s">
        <v>430</v>
      </c>
      <c r="G441" s="12" t="str">
        <f>IFERROR(VLOOKUP(C441,SRA!B:T,5,0),"")</f>
        <v>SECRETARIA</v>
      </c>
      <c r="H441" s="48">
        <f>IFERROR(VLOOKUP(C441,SRA!B:T,18,0),"")</f>
        <v>430.76</v>
      </c>
      <c r="I441" s="48">
        <f>IFERROR(VLOOKUP(C441,SRA!B:T,19,0),"")</f>
        <v>1723.08</v>
      </c>
      <c r="J441" s="49">
        <f>IFERROR(VLOOKUP(C441,FEVEREIRO!B:F,3,0),"0,00")</f>
        <v>2349.64</v>
      </c>
      <c r="K441" s="48">
        <f t="shared" si="15"/>
        <v>493.52999999999975</v>
      </c>
      <c r="L441" s="49">
        <f>IFERROR(VLOOKUP(C441,FEVEREIRO!B:H,7,0),"0,00")</f>
        <v>1856.1100000000001</v>
      </c>
      <c r="M441" s="16" t="str">
        <f>IFERROR(VLOOKUP(C441,FÉRIAS!C:D,2,0),"")</f>
        <v/>
      </c>
      <c r="N441" s="13" t="str">
        <f>IFERROR(VLOOKUP(C441,AFASTADOS!B:C,2,0),"")</f>
        <v/>
      </c>
    </row>
    <row r="442" spans="2:16" s="13" customFormat="1">
      <c r="B442" s="12">
        <f t="shared" si="16"/>
        <v>158</v>
      </c>
      <c r="C442" s="34">
        <v>3433</v>
      </c>
      <c r="D442" s="18" t="str">
        <f>IFERROR(VLOOKUP(C442,SRA!B:C,2,0),"")</f>
        <v>BRENDAH NICHOLLY A MACIEL FRAZ</v>
      </c>
      <c r="E442" s="12" t="str">
        <f>IFERROR(VLOOKUP(C442,SRA!B:T,8,0),"")</f>
        <v>COM</v>
      </c>
      <c r="F442" s="12" t="s">
        <v>430</v>
      </c>
      <c r="G442" s="12" t="str">
        <f>IFERROR(VLOOKUP(C442,SRA!B:T,5,0),"")</f>
        <v>GESTOR DE DESENV.</v>
      </c>
      <c r="H442" s="48">
        <f>IFERROR(VLOOKUP(C442,SRA!B:T,18,0),"")</f>
        <v>969.24</v>
      </c>
      <c r="I442" s="48">
        <f>IFERROR(VLOOKUP(C442,SRA!B:T,19,0),"")</f>
        <v>3876.93</v>
      </c>
      <c r="J442" s="49">
        <f>IFERROR(VLOOKUP(C442,FEVEREIRO!B:F,3,0),"0,00")</f>
        <v>5286.73</v>
      </c>
      <c r="K442" s="48">
        <f t="shared" si="15"/>
        <v>959.84999999999945</v>
      </c>
      <c r="L442" s="49">
        <f>IFERROR(VLOOKUP(C442,FEVEREIRO!B:H,7,0),"0,00")</f>
        <v>4326.88</v>
      </c>
      <c r="M442" s="16" t="str">
        <f>IFERROR(VLOOKUP(C442,FÉRIAS!C:D,2,0),"")</f>
        <v/>
      </c>
      <c r="N442" s="13" t="str">
        <f>IFERROR(VLOOKUP(C442,AFASTADOS!B:C,2,0),"")</f>
        <v/>
      </c>
    </row>
    <row r="443" spans="2:16" s="13" customFormat="1">
      <c r="B443" s="12">
        <f t="shared" si="16"/>
        <v>159</v>
      </c>
      <c r="C443" s="34">
        <v>3434</v>
      </c>
      <c r="D443" s="18" t="str">
        <f>IFERROR(VLOOKUP(C443,SRA!B:C,2,0),"")</f>
        <v>DANIEL PEREIRA DA SILVA</v>
      </c>
      <c r="E443" s="12" t="str">
        <f>IFERROR(VLOOKUP(C443,SRA!B:T,8,0),"")</f>
        <v>COM</v>
      </c>
      <c r="F443" s="12" t="s">
        <v>430</v>
      </c>
      <c r="G443" s="12" t="str">
        <f>IFERROR(VLOOKUP(C443,SRA!B:T,5,0),"")</f>
        <v>COORD. DE VENDAS</v>
      </c>
      <c r="H443" s="48">
        <f>IFERROR(VLOOKUP(C443,SRA!B:T,18,0),"")</f>
        <v>1830.89</v>
      </c>
      <c r="I443" s="48">
        <f>IFERROR(VLOOKUP(C443,SRA!B:T,19,0),"")</f>
        <v>7323.56</v>
      </c>
      <c r="J443" s="49">
        <f>IFERROR(VLOOKUP(C443,FEVEREIRO!B:F,3,0),"0,00")</f>
        <v>9986.66</v>
      </c>
      <c r="K443" s="48">
        <f t="shared" si="15"/>
        <v>2556.7399999999998</v>
      </c>
      <c r="L443" s="49">
        <f>IFERROR(VLOOKUP(C443,FEVEREIRO!B:H,7,0),"0,00")</f>
        <v>7429.92</v>
      </c>
      <c r="M443" s="16" t="str">
        <f>IFERROR(VLOOKUP(C443,FÉRIAS!C:D,2,0),"")</f>
        <v/>
      </c>
      <c r="N443" s="13" t="str">
        <f>IFERROR(VLOOKUP(C443,AFASTADOS!B:C,2,0),"")</f>
        <v/>
      </c>
    </row>
    <row r="444" spans="2:16" s="13" customFormat="1">
      <c r="B444" s="12">
        <f t="shared" si="16"/>
        <v>160</v>
      </c>
      <c r="C444" s="34">
        <v>3436</v>
      </c>
      <c r="D444" s="18" t="str">
        <f>IFERROR(VLOOKUP(C444,SRA!B:C,2,0),"")</f>
        <v>FABIO RICARDO SILVA</v>
      </c>
      <c r="E444" s="12" t="str">
        <f>IFERROR(VLOOKUP(C444,SRA!B:T,8,0),"")</f>
        <v>COM</v>
      </c>
      <c r="F444" s="12" t="s">
        <v>430</v>
      </c>
      <c r="G444" s="12" t="str">
        <f>IFERROR(VLOOKUP(C444,SRA!B:T,5,0),"")</f>
        <v>COORD. GOVER. CORP.</v>
      </c>
      <c r="H444" s="48">
        <f>IFERROR(VLOOKUP(C444,SRA!B:T,18,0),"")</f>
        <v>1830.89</v>
      </c>
      <c r="I444" s="48">
        <f>IFERROR(VLOOKUP(C444,SRA!B:T,19,0),"")</f>
        <v>7323.56</v>
      </c>
      <c r="J444" s="49">
        <f>IFERROR(VLOOKUP(C444,FEVEREIRO!B:F,3,0),"0,00")</f>
        <v>10347.15</v>
      </c>
      <c r="K444" s="48">
        <f t="shared" si="15"/>
        <v>2642.49</v>
      </c>
      <c r="L444" s="49">
        <f>IFERROR(VLOOKUP(C444,FEVEREIRO!B:H,7,0),"0,00")</f>
        <v>7704.66</v>
      </c>
      <c r="M444" s="16" t="str">
        <f>IFERROR(VLOOKUP(C444,FÉRIAS!C:D,2,0),"")</f>
        <v/>
      </c>
      <c r="N444" s="13" t="str">
        <f>IFERROR(VLOOKUP(C444,AFASTADOS!B:C,2,0),"")</f>
        <v/>
      </c>
    </row>
    <row r="445" spans="2:16" s="13" customFormat="1">
      <c r="B445" s="12">
        <f t="shared" si="16"/>
        <v>161</v>
      </c>
      <c r="C445" s="34">
        <v>3437</v>
      </c>
      <c r="D445" s="18" t="str">
        <f>IFERROR(VLOOKUP(C445,SRA!B:C,2,0),"")</f>
        <v>MARIA SONIA C DE VASCONCELOS</v>
      </c>
      <c r="E445" s="12" t="str">
        <f>IFERROR(VLOOKUP(C445,SRA!B:T,8,0),"")</f>
        <v>COM</v>
      </c>
      <c r="F445" s="12" t="s">
        <v>430</v>
      </c>
      <c r="G445" s="12" t="str">
        <f>IFERROR(VLOOKUP(C445,SRA!B:T,5,0),"")</f>
        <v>COORD. DE ADM.</v>
      </c>
      <c r="H445" s="48">
        <f>IFERROR(VLOOKUP(C445,SRA!B:T,18,0),"")</f>
        <v>1830.89</v>
      </c>
      <c r="I445" s="48">
        <f>IFERROR(VLOOKUP(C445,SRA!B:T,19,0),"")</f>
        <v>7323.56</v>
      </c>
      <c r="J445" s="49">
        <f>IFERROR(VLOOKUP(C445,FEVEREIRO!B:F,3,0),"0,00")</f>
        <v>9986.66</v>
      </c>
      <c r="K445" s="48">
        <f t="shared" si="15"/>
        <v>2543.3500000000004</v>
      </c>
      <c r="L445" s="49">
        <f>IFERROR(VLOOKUP(C445,FEVEREIRO!B:H,7,0),"0,00")</f>
        <v>7443.3099999999995</v>
      </c>
      <c r="M445" s="16" t="str">
        <f>IFERROR(VLOOKUP(C445,FÉRIAS!C:D,2,0),"")</f>
        <v/>
      </c>
      <c r="N445" s="13" t="str">
        <f>IFERROR(VLOOKUP(C445,AFASTADOS!B:C,2,0),"")</f>
        <v/>
      </c>
    </row>
    <row r="446" spans="2:16" s="13" customFormat="1">
      <c r="B446" s="12">
        <f t="shared" ref="B446:B456" si="17">B445+1</f>
        <v>162</v>
      </c>
      <c r="C446" s="34">
        <v>3439</v>
      </c>
      <c r="D446" s="18" t="str">
        <f>IFERROR(VLOOKUP(C446,SRA!B:C,2,0),"")</f>
        <v>EVELINE ALMEIDA O DOS SANTOS</v>
      </c>
      <c r="E446" s="12" t="str">
        <f>IFERROR(VLOOKUP(C446,SRA!B:T,8,0),"")</f>
        <v>COM</v>
      </c>
      <c r="F446" s="12" t="s">
        <v>430</v>
      </c>
      <c r="G446" s="12" t="str">
        <f>IFERROR(VLOOKUP(C446,SRA!B:T,5,0),"")</f>
        <v>SUCOM-SUPERINT.COMER</v>
      </c>
      <c r="H446" s="48">
        <f>IFERROR(VLOOKUP(C446,SRA!B:T,18,0),"")</f>
        <v>1992.45</v>
      </c>
      <c r="I446" s="48">
        <f>IFERROR(VLOOKUP(C446,SRA!B:T,19,0),"")</f>
        <v>7969.76</v>
      </c>
      <c r="J446" s="49">
        <f>IFERROR(VLOOKUP(C446,FEVEREIRO!B:F,3,0),"0,00")</f>
        <v>10867.87</v>
      </c>
      <c r="K446" s="48">
        <f t="shared" si="15"/>
        <v>4652.5000000000009</v>
      </c>
      <c r="L446" s="49">
        <f>IFERROR(VLOOKUP(C446,FEVEREIRO!B:H,7,0),"0,00")</f>
        <v>6215.37</v>
      </c>
      <c r="M446" s="16" t="str">
        <f>IFERROR(VLOOKUP(C446,FÉRIAS!C:D,2,0),"")</f>
        <v/>
      </c>
      <c r="N446" s="13" t="str">
        <f>IFERROR(VLOOKUP(C446,AFASTADOS!B:C,2,0),"")</f>
        <v/>
      </c>
    </row>
    <row r="447" spans="2:16" s="13" customFormat="1">
      <c r="B447" s="12">
        <f t="shared" si="17"/>
        <v>163</v>
      </c>
      <c r="C447" s="34">
        <v>3440</v>
      </c>
      <c r="D447" s="18" t="str">
        <f>IFERROR(VLOOKUP(C447,SRA!B:C,2,0),"")</f>
        <v>KELBY DE MENEZES LAFAYETTE</v>
      </c>
      <c r="E447" s="12" t="str">
        <f>IFERROR(VLOOKUP(C447,SRA!B:T,8,0),"")</f>
        <v>COM</v>
      </c>
      <c r="F447" s="12" t="s">
        <v>430</v>
      </c>
      <c r="G447" s="12" t="str">
        <f>IFERROR(VLOOKUP(C447,SRA!B:T,5,0),"")</f>
        <v>SUPERINTENDENTE ADM.</v>
      </c>
      <c r="H447" s="48">
        <f>IFERROR(VLOOKUP(C447,SRA!B:T,18,0),"")</f>
        <v>1992.45</v>
      </c>
      <c r="I447" s="48">
        <f>IFERROR(VLOOKUP(C447,SRA!B:T,19,0),"")</f>
        <v>7969.76</v>
      </c>
      <c r="J447" s="49">
        <f>IFERROR(VLOOKUP(C447,FEVEREIRO!B:F,3,0),"0,00")</f>
        <v>10867.87</v>
      </c>
      <c r="K447" s="48">
        <f t="shared" si="15"/>
        <v>2785.6800000000003</v>
      </c>
      <c r="L447" s="49">
        <f>IFERROR(VLOOKUP(C447,FEVEREIRO!B:H,7,0),"0,00")</f>
        <v>8082.1900000000005</v>
      </c>
      <c r="M447" s="16" t="str">
        <f>IFERROR(VLOOKUP(C447,FÉRIAS!C:D,2,0),"")</f>
        <v/>
      </c>
      <c r="N447" s="13" t="str">
        <f>IFERROR(VLOOKUP(C447,AFASTADOS!B:C,2,0),"")</f>
        <v/>
      </c>
    </row>
    <row r="448" spans="2:16" s="13" customFormat="1">
      <c r="B448" s="12">
        <f t="shared" si="17"/>
        <v>164</v>
      </c>
      <c r="C448" s="44">
        <v>3441</v>
      </c>
      <c r="D448" s="18" t="str">
        <f>IFERROR(VLOOKUP(C448,SRA!B:C,2,0),"")</f>
        <v>ELISON CARLOS FERREIRA SILVA</v>
      </c>
      <c r="E448" s="12" t="str">
        <f>IFERROR(VLOOKUP(C448,SRA!B:T,8,0),"")</f>
        <v>COM</v>
      </c>
      <c r="F448" s="12" t="s">
        <v>430</v>
      </c>
      <c r="G448" s="12" t="str">
        <f>IFERROR(VLOOKUP(C448,SRA!B:T,5,0),"")</f>
        <v>ASSESSOR DIRETORIA</v>
      </c>
      <c r="H448" s="48">
        <f>IFERROR(VLOOKUP(C448,SRA!B:T,18,0),"")</f>
        <v>1076.93</v>
      </c>
      <c r="I448" s="48">
        <f>IFERROR(VLOOKUP(C448,SRA!B:T,19,0),"")</f>
        <v>4307.71</v>
      </c>
      <c r="J448" s="49">
        <f>IFERROR(VLOOKUP(C448,FEVEREIRO!B:F,3,0),"0,00")</f>
        <v>6234.64</v>
      </c>
      <c r="K448" s="48">
        <f t="shared" si="15"/>
        <v>1279.79</v>
      </c>
      <c r="L448" s="49">
        <f>IFERROR(VLOOKUP(C448,FEVEREIRO!B:H,7,0),"0,00")</f>
        <v>4954.8500000000004</v>
      </c>
      <c r="M448" s="16" t="str">
        <f>IFERROR(VLOOKUP(C448,FÉRIAS!C:D,2,0),"")</f>
        <v/>
      </c>
      <c r="N448" s="13" t="str">
        <f>IFERROR(VLOOKUP(C448,AFASTADOS!B:C,2,0),"")</f>
        <v/>
      </c>
    </row>
    <row r="449" spans="2:16" s="13" customFormat="1">
      <c r="B449" s="12">
        <f t="shared" si="17"/>
        <v>165</v>
      </c>
      <c r="C449" s="50">
        <v>3443</v>
      </c>
      <c r="D449" s="18" t="str">
        <f>IFERROR(VLOOKUP(C449,SRA!B:C,2,0),"")</f>
        <v>CAIO HENRIQUE SOUZA FERREIRA</v>
      </c>
      <c r="E449" s="12" t="str">
        <f>IFERROR(VLOOKUP(C449,SRA!B:T,8,0),"")</f>
        <v>COM</v>
      </c>
      <c r="F449" s="12" t="s">
        <v>430</v>
      </c>
      <c r="G449" s="12" t="str">
        <f>IFERROR(VLOOKUP(C449,SRA!B:T,5,0),"")</f>
        <v>GESTOR DE DESENV.</v>
      </c>
      <c r="H449" s="48">
        <f>IFERROR(VLOOKUP(C449,SRA!B:T,18,0),"")</f>
        <v>969.24</v>
      </c>
      <c r="I449" s="48">
        <f>IFERROR(VLOOKUP(C449,SRA!B:T,19,0),"")</f>
        <v>3876.93</v>
      </c>
      <c r="J449" s="49">
        <f>IFERROR(VLOOKUP(C449,FEVEREIRO!B:F,3,0),"0,00")</f>
        <v>5647.22</v>
      </c>
      <c r="K449" s="48">
        <f t="shared" si="15"/>
        <v>1354.4499999999998</v>
      </c>
      <c r="L449" s="49">
        <f>IFERROR(VLOOKUP(C449,FEVEREIRO!B:H,7,0),"0,00")</f>
        <v>4292.7700000000004</v>
      </c>
      <c r="M449" s="16" t="str">
        <f>IFERROR(VLOOKUP(C449,FÉRIAS!C:D,2,0),"")</f>
        <v/>
      </c>
      <c r="N449" s="13" t="str">
        <f>IFERROR(VLOOKUP(C449,AFASTADOS!B:C,2,0),"")</f>
        <v/>
      </c>
    </row>
    <row r="450" spans="2:16" s="13" customFormat="1">
      <c r="B450" s="12">
        <f t="shared" si="17"/>
        <v>166</v>
      </c>
      <c r="C450" s="50">
        <v>3444</v>
      </c>
      <c r="D450" s="18" t="str">
        <f>IFERROR(VLOOKUP(C450,SRA!B:C,2,0),"")</f>
        <v>DAIANNE LANNES DE LIMA</v>
      </c>
      <c r="E450" s="12" t="str">
        <f>IFERROR(VLOOKUP(C450,SRA!B:T,8,0),"")</f>
        <v>CLT</v>
      </c>
      <c r="F450" s="12" t="s">
        <v>430</v>
      </c>
      <c r="G450" s="12" t="str">
        <f>IFERROR(VLOOKUP(C450,SRA!B:T,5,0),"")</f>
        <v>OP. DE PROD. IND.</v>
      </c>
      <c r="H450" s="48">
        <f>IFERROR(VLOOKUP(C450,SRA!B:T,18,0),"")</f>
        <v>1398.81</v>
      </c>
      <c r="I450" s="48">
        <f>IFERROR(VLOOKUP(C450,SRA!B:T,19,0),"")</f>
        <v>0</v>
      </c>
      <c r="J450" s="49">
        <f>IFERROR(VLOOKUP(C450,FEVEREIRO!B:F,3,0),"0,00")</f>
        <v>1583.19</v>
      </c>
      <c r="K450" s="48">
        <f t="shared" si="15"/>
        <v>321.63999999999987</v>
      </c>
      <c r="L450" s="49">
        <f>IFERROR(VLOOKUP(C450,FEVEREIRO!B:H,7,0),"0,00")</f>
        <v>1261.5500000000002</v>
      </c>
      <c r="M450" s="16" t="str">
        <f>IFERROR(VLOOKUP(C450,FÉRIAS!C:D,2,0),"")</f>
        <v/>
      </c>
      <c r="N450" s="13" t="str">
        <f>IFERROR(VLOOKUP(C450,AFASTADOS!B:C,2,0),"")</f>
        <v/>
      </c>
    </row>
    <row r="451" spans="2:16" s="13" customFormat="1">
      <c r="B451" s="12">
        <f t="shared" si="17"/>
        <v>167</v>
      </c>
      <c r="C451" s="50">
        <v>3445</v>
      </c>
      <c r="D451" s="18" t="str">
        <f>IFERROR(VLOOKUP(C451,SRA!B:C,2,0),"")</f>
        <v>MARIA SOCORRO MARQUES NUNES</v>
      </c>
      <c r="E451" s="12" t="str">
        <f>IFERROR(VLOOKUP(C451,SRA!B:T,8,0),"")</f>
        <v>COM</v>
      </c>
      <c r="F451" s="12" t="s">
        <v>430</v>
      </c>
      <c r="G451" s="12" t="str">
        <f>IFERROR(VLOOKUP(C451,SRA!B:T,5,0),"")</f>
        <v>COORD. RESP. SOCIAL</v>
      </c>
      <c r="H451" s="48">
        <f>IFERROR(VLOOKUP(C451,SRA!B:T,18,0),"")</f>
        <v>1830.89</v>
      </c>
      <c r="I451" s="48">
        <f>IFERROR(VLOOKUP(C451,SRA!B:T,19,0),"")</f>
        <v>7323.56</v>
      </c>
      <c r="J451" s="49">
        <f>IFERROR(VLOOKUP(C451,FEVEREIRO!B:F,3,0),"0,00")</f>
        <v>9986.66</v>
      </c>
      <c r="K451" s="48">
        <f t="shared" si="15"/>
        <v>2541.3500000000004</v>
      </c>
      <c r="L451" s="49">
        <f>IFERROR(VLOOKUP(C451,FEVEREIRO!B:H,7,0),"0,00")</f>
        <v>7445.3099999999995</v>
      </c>
      <c r="M451" s="16" t="str">
        <f>IFERROR(VLOOKUP(C451,FÉRIAS!C:D,2,0),"")</f>
        <v/>
      </c>
      <c r="N451" s="13" t="str">
        <f>IFERROR(VLOOKUP(C451,AFASTADOS!B:C,2,0),"")</f>
        <v/>
      </c>
    </row>
    <row r="452" spans="2:16" s="13" customFormat="1">
      <c r="B452" s="12">
        <f t="shared" si="17"/>
        <v>168</v>
      </c>
      <c r="C452" s="50">
        <v>3446</v>
      </c>
      <c r="D452" s="18" t="str">
        <f>IFERROR(VLOOKUP(C452,SRA!B:C,2,0),"")</f>
        <v>JOAO BOSCO GONCALVES DA SILVA</v>
      </c>
      <c r="E452" s="12" t="str">
        <f>IFERROR(VLOOKUP(C452,SRA!B:T,8,0),"")</f>
        <v>COM</v>
      </c>
      <c r="F452" s="12" t="s">
        <v>430</v>
      </c>
      <c r="G452" s="12" t="str">
        <f>IFERROR(VLOOKUP(C452,SRA!B:T,5,0),"")</f>
        <v>COOR.FARM.POPULARES</v>
      </c>
      <c r="H452" s="48">
        <f>IFERROR(VLOOKUP(C452,SRA!B:T,18,0),"")</f>
        <v>1830.89</v>
      </c>
      <c r="I452" s="48">
        <f>IFERROR(VLOOKUP(C452,SRA!B:T,19,0),"")</f>
        <v>7323.56</v>
      </c>
      <c r="J452" s="49">
        <f>IFERROR(VLOOKUP(C452,FEVEREIRO!B:F,3,0),"0,00")</f>
        <v>9986.66</v>
      </c>
      <c r="K452" s="48">
        <f t="shared" si="15"/>
        <v>3007.92</v>
      </c>
      <c r="L452" s="49">
        <f>IFERROR(VLOOKUP(C452,FEVEREIRO!B:H,7,0),"0,00")</f>
        <v>6978.74</v>
      </c>
      <c r="M452" s="16" t="str">
        <f>IFERROR(VLOOKUP(C452,FÉRIAS!C:D,2,0),"")</f>
        <v/>
      </c>
      <c r="N452" s="13" t="str">
        <f>IFERROR(VLOOKUP(C452,AFASTADOS!B:C,2,0),"")</f>
        <v/>
      </c>
    </row>
    <row r="453" spans="2:16" s="13" customFormat="1">
      <c r="B453" s="12">
        <f t="shared" si="17"/>
        <v>169</v>
      </c>
      <c r="C453" s="50">
        <v>3447</v>
      </c>
      <c r="D453" s="18" t="str">
        <f>IFERROR(VLOOKUP(C453,SRA!B:C,2,0),"")</f>
        <v>ITAMAR XAVIER DE SA</v>
      </c>
      <c r="E453" s="12" t="str">
        <f>IFERROR(VLOOKUP(C453,SRA!B:T,8,0),"")</f>
        <v>COM</v>
      </c>
      <c r="F453" s="12" t="s">
        <v>430</v>
      </c>
      <c r="G453" s="12" t="str">
        <f>IFERROR(VLOOKUP(C453,SRA!B:T,5,0),"")</f>
        <v>ASSESSOR DIRETORIA</v>
      </c>
      <c r="H453" s="48">
        <f>IFERROR(VLOOKUP(C453,SRA!B:T,18,0),"")</f>
        <v>1076.93</v>
      </c>
      <c r="I453" s="48">
        <f>IFERROR(VLOOKUP(C453,SRA!B:T,19,0),"")</f>
        <v>4307.71</v>
      </c>
      <c r="J453" s="49">
        <f>IFERROR(VLOOKUP(C453,FEVEREIRO!B:F,3,0),"0,00")</f>
        <v>5874.15</v>
      </c>
      <c r="K453" s="48">
        <f t="shared" si="15"/>
        <v>1179.5599999999995</v>
      </c>
      <c r="L453" s="49">
        <f>IFERROR(VLOOKUP(C453,FEVEREIRO!B:H,7,0),"0,00")</f>
        <v>4694.59</v>
      </c>
      <c r="M453" s="16" t="str">
        <f>IFERROR(VLOOKUP(C453,FÉRIAS!C:D,2,0),"")</f>
        <v/>
      </c>
      <c r="N453" s="13" t="str">
        <f>IFERROR(VLOOKUP(C453,AFASTADOS!B:C,2,0),"")</f>
        <v/>
      </c>
    </row>
    <row r="454" spans="2:16" s="13" customFormat="1">
      <c r="B454" s="12">
        <f t="shared" si="17"/>
        <v>170</v>
      </c>
      <c r="C454" s="24">
        <v>7001</v>
      </c>
      <c r="D454" s="18" t="str">
        <f>IFERROR(VLOOKUP(C454,SRA!B:C,2,0),"")</f>
        <v>VICTOR ALEXANDER A VIEIRA</v>
      </c>
      <c r="E454" s="12" t="str">
        <f>IFERROR(VLOOKUP(C454,SRA!B:T,8,0),"")</f>
        <v>EXQ</v>
      </c>
      <c r="F454" s="12" t="s">
        <v>430</v>
      </c>
      <c r="G454" s="12" t="str">
        <f>IFERROR(VLOOKUP(C454,SRA!B:T,5,0),"")</f>
        <v>ENG CIVIL</v>
      </c>
      <c r="H454" s="48">
        <f>IFERROR(VLOOKUP(C454,SRA!B:T,18,0),"")</f>
        <v>0</v>
      </c>
      <c r="I454" s="48">
        <f>IFERROR(VLOOKUP(C454,SRA!B:T,19,0),"")</f>
        <v>0</v>
      </c>
      <c r="J454" s="49">
        <f>IFERROR(VLOOKUP(C454,FEVEREIRO!B:F,3,0),"0,00")</f>
        <v>797.07</v>
      </c>
      <c r="K454" s="48">
        <f t="shared" si="15"/>
        <v>795.08</v>
      </c>
      <c r="L454" s="49">
        <f>IFERROR(VLOOKUP(C454,FEVEREIRO!B:H,7,0),"0,00")</f>
        <v>1.99</v>
      </c>
      <c r="M454" s="16" t="str">
        <f>IFERROR(VLOOKUP(C454,FÉRIAS!C:D,2,0),"")</f>
        <v>VICTOR ALEXANDER A VIEIRA</v>
      </c>
      <c r="N454" s="13" t="str">
        <f>IFERROR(VLOOKUP(C454,AFASTADOS!B:C,2,0),"")</f>
        <v/>
      </c>
    </row>
    <row r="455" spans="2:16" s="23" customFormat="1">
      <c r="B455" s="12">
        <f t="shared" si="17"/>
        <v>171</v>
      </c>
      <c r="C455" s="24">
        <v>7002</v>
      </c>
      <c r="D455" s="18" t="str">
        <f>IFERROR(VLOOKUP(C455,SRA!B:C,2,0),"")</f>
        <v>ANTONIO LUIZ DOLIVEIRA AZEVEDO</v>
      </c>
      <c r="E455" s="12" t="str">
        <f>IFERROR(VLOOKUP(C455,SRA!B:T,8,0),"")</f>
        <v>EXQ</v>
      </c>
      <c r="F455" s="12" t="s">
        <v>430</v>
      </c>
      <c r="G455" s="12" t="str">
        <f>IFERROR(VLOOKUP(C455,SRA!B:T,5,0),"")</f>
        <v>DIRETOR D ENGENHARIA</v>
      </c>
      <c r="H455" s="48">
        <f>IFERROR(VLOOKUP(C455,SRA!B:T,18,0),"")</f>
        <v>0</v>
      </c>
      <c r="I455" s="48">
        <f>IFERROR(VLOOKUP(C455,SRA!B:T,19,0),"")</f>
        <v>16784.88</v>
      </c>
      <c r="J455" s="49">
        <f>IFERROR(VLOOKUP(C455,FEVEREIRO!B:F,3,0),"0,00")</f>
        <v>34731.519999999997</v>
      </c>
      <c r="K455" s="48">
        <f t="shared" si="15"/>
        <v>23467.989999999998</v>
      </c>
      <c r="L455" s="49">
        <f>IFERROR(VLOOKUP(C455,FEVEREIRO!B:H,7,0),"0,00")</f>
        <v>11263.529999999999</v>
      </c>
      <c r="M455" s="16" t="str">
        <f>IFERROR(VLOOKUP(C455,FÉRIAS!C:D,2,0),"")</f>
        <v>ANTONIO LUIZ DOLIVEIRA AZEVEDO</v>
      </c>
      <c r="N455" s="13" t="str">
        <f>IFERROR(VLOOKUP(C455,AFASTADOS!B:C,2,0),"")</f>
        <v/>
      </c>
      <c r="O455" s="13"/>
      <c r="P455" s="13"/>
    </row>
    <row r="456" spans="2:16" s="2" customFormat="1" ht="13.5">
      <c r="B456" s="12">
        <f t="shared" si="17"/>
        <v>172</v>
      </c>
      <c r="C456" s="17">
        <v>8249</v>
      </c>
      <c r="D456" s="18" t="str">
        <f>IFERROR(VLOOKUP(C456,SRA!B:C,2,0),"")</f>
        <v>SELMA BEZERRA DE CARVALHO</v>
      </c>
      <c r="E456" s="12" t="str">
        <f>IFERROR(VLOOKUP(C456,SRA!B:T,8,0),"")</f>
        <v>COM</v>
      </c>
      <c r="F456" s="12" t="s">
        <v>430</v>
      </c>
      <c r="G456" s="12" t="str">
        <f>IFERROR(VLOOKUP(C456,SRA!B:T,5,0),"")</f>
        <v>SECRETARIA</v>
      </c>
      <c r="H456" s="48">
        <f>IFERROR(VLOOKUP(C456,SRA!B:T,18,0),"")</f>
        <v>700</v>
      </c>
      <c r="I456" s="48">
        <f>IFERROR(VLOOKUP(C456,SRA!B:T,19,0),"")</f>
        <v>2800.02</v>
      </c>
      <c r="J456" s="49" t="str">
        <f>IFERROR(VLOOKUP(C456,FEVEREIRO!B:F,3,0),"0,00")</f>
        <v>0,00</v>
      </c>
      <c r="K456" s="48">
        <f t="shared" si="15"/>
        <v>0</v>
      </c>
      <c r="L456" s="49" t="str">
        <f>IFERROR(VLOOKUP(C456,FEVEREIRO!B:H,7,0),"0,00")</f>
        <v>0,00</v>
      </c>
      <c r="M456" s="16" t="str">
        <f>IFERROR(VLOOKUP(C456,FÉRIAS!C:D,2,0),"")</f>
        <v/>
      </c>
      <c r="N456" s="13" t="str">
        <f>IFERROR(VLOOKUP(C456,AFASTADOS!B:C,2,0),"")</f>
        <v/>
      </c>
      <c r="O456" s="13"/>
      <c r="P456" s="13"/>
    </row>
    <row r="457" spans="2:16" ht="12.75">
      <c r="B457" s="125" t="s">
        <v>431</v>
      </c>
      <c r="C457" s="125"/>
      <c r="D457" s="125"/>
      <c r="E457" s="125"/>
      <c r="F457" s="125"/>
      <c r="G457" s="125"/>
      <c r="H457" s="32">
        <f>SUM(H9:H456)</f>
        <v>1367689.1799999943</v>
      </c>
      <c r="I457" s="32">
        <f>SUM(I9:I456)</f>
        <v>610935.37000000046</v>
      </c>
      <c r="J457" s="32">
        <f>SUM(J9:J454)</f>
        <v>2289869.1399999983</v>
      </c>
      <c r="K457" s="32">
        <f>SUM(K9:K454)</f>
        <v>1038691.9199999997</v>
      </c>
      <c r="L457" s="32">
        <f>SUM(L9:L456)</f>
        <v>1262440.7500000005</v>
      </c>
    </row>
  </sheetData>
  <autoFilter ref="B8:O457"/>
  <sortState ref="B9:P456">
    <sortCondition ref="C9:C456"/>
  </sortState>
  <mergeCells count="2">
    <mergeCell ref="B457:G457"/>
    <mergeCell ref="E2:I5"/>
  </mergeCells>
  <conditionalFormatting sqref="C34:C36">
    <cfRule type="duplicateValues" dxfId="49" priority="36"/>
  </conditionalFormatting>
  <conditionalFormatting sqref="C55">
    <cfRule type="duplicateValues" dxfId="48" priority="26"/>
    <cfRule type="duplicateValues" dxfId="47" priority="27"/>
  </conditionalFormatting>
  <conditionalFormatting sqref="C55">
    <cfRule type="duplicateValues" dxfId="46" priority="25"/>
  </conditionalFormatting>
  <conditionalFormatting sqref="P2:P5">
    <cfRule type="duplicateValues" dxfId="45" priority="22"/>
    <cfRule type="duplicateValues" dxfId="44" priority="23"/>
    <cfRule type="duplicateValues" dxfId="43" priority="24"/>
  </conditionalFormatting>
  <conditionalFormatting sqref="P2:P5">
    <cfRule type="duplicateValues" dxfId="42" priority="21"/>
  </conditionalFormatting>
  <conditionalFormatting sqref="C19:C20">
    <cfRule type="duplicateValues" dxfId="41" priority="1195"/>
    <cfRule type="duplicateValues" dxfId="40" priority="1196"/>
  </conditionalFormatting>
  <conditionalFormatting sqref="C15:C20">
    <cfRule type="duplicateValues" dxfId="39" priority="1197"/>
  </conditionalFormatting>
  <conditionalFormatting sqref="C78:C81">
    <cfRule type="duplicateValues" dxfId="38" priority="2"/>
    <cfRule type="duplicateValues" dxfId="37" priority="3"/>
    <cfRule type="duplicateValues" dxfId="36" priority="4"/>
    <cfRule type="duplicateValues" dxfId="35" priority="5"/>
  </conditionalFormatting>
  <conditionalFormatting sqref="C78:C81">
    <cfRule type="duplicateValues" dxfId="34" priority="1"/>
  </conditionalFormatting>
  <conditionalFormatting sqref="C77:C81">
    <cfRule type="duplicateValues" dxfId="33" priority="1597"/>
    <cfRule type="duplicateValues" dxfId="32" priority="1598"/>
    <cfRule type="duplicateValues" dxfId="31" priority="1599"/>
    <cfRule type="duplicateValues" dxfId="30" priority="1600"/>
  </conditionalFormatting>
  <conditionalFormatting sqref="C77:C81">
    <cfRule type="duplicateValues" dxfId="29" priority="1605"/>
  </conditionalFormatting>
  <conditionalFormatting sqref="C64:C81">
    <cfRule type="duplicateValues" dxfId="28" priority="1742"/>
    <cfRule type="duplicateValues" dxfId="27" priority="1743"/>
    <cfRule type="duplicateValues" dxfId="26" priority="1744"/>
  </conditionalFormatting>
  <conditionalFormatting sqref="C64:C81">
    <cfRule type="duplicateValues" dxfId="25" priority="1748"/>
  </conditionalFormatting>
  <conditionalFormatting sqref="C67:C81">
    <cfRule type="duplicateValues" dxfId="24" priority="1750"/>
  </conditionalFormatting>
  <conditionalFormatting sqref="C58:C81">
    <cfRule type="duplicateValues" dxfId="23" priority="1752"/>
  </conditionalFormatting>
  <conditionalFormatting sqref="C57:C82">
    <cfRule type="duplicateValues" dxfId="22" priority="1790"/>
    <cfRule type="duplicateValues" dxfId="21" priority="1791"/>
  </conditionalFormatting>
  <conditionalFormatting sqref="C454 C456">
    <cfRule type="duplicateValues" dxfId="20" priority="1904"/>
    <cfRule type="duplicateValues" dxfId="19" priority="1905"/>
    <cfRule type="duplicateValues" dxfId="18" priority="1906"/>
  </conditionalFormatting>
  <conditionalFormatting sqref="C454 C456">
    <cfRule type="duplicateValues" dxfId="17" priority="1910"/>
  </conditionalFormatting>
  <conditionalFormatting sqref="C456 C9:C14 C21:C454">
    <cfRule type="duplicateValues" dxfId="16" priority="1933"/>
  </conditionalFormatting>
  <conditionalFormatting sqref="C456:C1048576 C21:C454 C1:C14">
    <cfRule type="duplicateValues" dxfId="15" priority="1936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78" min="1" max="11" man="1"/>
    <brk id="227" min="1" max="11" man="1"/>
    <brk id="279" min="1" max="11" man="1"/>
    <brk id="333" min="1" max="11" man="1"/>
    <brk id="381" min="1" max="1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421"/>
  <sheetViews>
    <sheetView workbookViewId="0"/>
  </sheetViews>
  <sheetFormatPr defaultRowHeight="12"/>
  <cols>
    <col min="1" max="3" width="9.140625" style="79"/>
    <col min="4" max="4" width="12" style="79" bestFit="1" customWidth="1"/>
    <col min="5" max="16384" width="9.140625" style="79"/>
  </cols>
  <sheetData>
    <row r="1" spans="1:4">
      <c r="A1" s="114" t="s">
        <v>592</v>
      </c>
    </row>
    <row r="2" spans="1:4">
      <c r="A2" s="101" t="s">
        <v>596</v>
      </c>
      <c r="B2" s="101"/>
      <c r="C2" s="101"/>
      <c r="D2" s="101"/>
    </row>
    <row r="4" spans="1:4">
      <c r="A4" s="101" t="s">
        <v>0</v>
      </c>
      <c r="B4" s="101" t="s">
        <v>1</v>
      </c>
      <c r="C4" s="101" t="s">
        <v>2</v>
      </c>
      <c r="D4" s="101" t="s">
        <v>453</v>
      </c>
    </row>
    <row r="5" spans="1:4">
      <c r="A5" s="102">
        <v>1</v>
      </c>
      <c r="B5" s="102">
        <v>397</v>
      </c>
      <c r="C5" s="103" t="s">
        <v>3</v>
      </c>
      <c r="D5" s="104">
        <v>1916.71</v>
      </c>
    </row>
    <row r="6" spans="1:4">
      <c r="A6" s="102">
        <v>1</v>
      </c>
      <c r="B6" s="102">
        <v>508</v>
      </c>
      <c r="C6" s="103" t="s">
        <v>4</v>
      </c>
      <c r="D6" s="104">
        <v>1877.88</v>
      </c>
    </row>
    <row r="7" spans="1:4">
      <c r="A7" s="102">
        <v>1</v>
      </c>
      <c r="B7" s="102">
        <v>510</v>
      </c>
      <c r="C7" s="103" t="s">
        <v>5</v>
      </c>
      <c r="D7" s="104">
        <v>1521.81</v>
      </c>
    </row>
    <row r="8" spans="1:4">
      <c r="A8" s="102">
        <v>1</v>
      </c>
      <c r="B8" s="102">
        <v>542</v>
      </c>
      <c r="C8" s="103" t="s">
        <v>6</v>
      </c>
      <c r="D8" s="104">
        <v>732</v>
      </c>
    </row>
    <row r="9" spans="1:4">
      <c r="A9" s="102">
        <v>1</v>
      </c>
      <c r="B9" s="102">
        <v>788</v>
      </c>
      <c r="C9" s="103" t="s">
        <v>7</v>
      </c>
      <c r="D9" s="104">
        <v>1239.19</v>
      </c>
    </row>
    <row r="10" spans="1:4">
      <c r="A10" s="102">
        <v>1</v>
      </c>
      <c r="B10" s="102">
        <v>830</v>
      </c>
      <c r="C10" s="103" t="s">
        <v>8</v>
      </c>
      <c r="D10" s="104">
        <v>1849.76</v>
      </c>
    </row>
    <row r="11" spans="1:4">
      <c r="A11" s="102">
        <v>1</v>
      </c>
      <c r="B11" s="102">
        <v>863</v>
      </c>
      <c r="C11" s="103" t="s">
        <v>9</v>
      </c>
      <c r="D11" s="104">
        <v>938.18</v>
      </c>
    </row>
    <row r="12" spans="1:4">
      <c r="A12" s="102">
        <v>1</v>
      </c>
      <c r="B12" s="102">
        <v>871</v>
      </c>
      <c r="C12" s="103" t="s">
        <v>573</v>
      </c>
      <c r="D12" s="104">
        <v>1989.16</v>
      </c>
    </row>
    <row r="13" spans="1:4">
      <c r="A13" s="102">
        <v>1</v>
      </c>
      <c r="B13" s="102">
        <v>897</v>
      </c>
      <c r="C13" s="103" t="s">
        <v>10</v>
      </c>
      <c r="D13" s="104">
        <v>205.91</v>
      </c>
    </row>
    <row r="14" spans="1:4">
      <c r="A14" s="102">
        <v>1</v>
      </c>
      <c r="B14" s="102">
        <v>996</v>
      </c>
      <c r="C14" s="103" t="s">
        <v>11</v>
      </c>
      <c r="D14" s="104">
        <v>1455.43</v>
      </c>
    </row>
    <row r="15" spans="1:4">
      <c r="A15" s="102">
        <v>1</v>
      </c>
      <c r="B15" s="102">
        <v>1008</v>
      </c>
      <c r="C15" s="103" t="s">
        <v>12</v>
      </c>
      <c r="D15" s="104">
        <v>893.51</v>
      </c>
    </row>
    <row r="16" spans="1:4">
      <c r="A16" s="102">
        <v>1</v>
      </c>
      <c r="B16" s="102">
        <v>1037</v>
      </c>
      <c r="C16" s="103" t="s">
        <v>13</v>
      </c>
      <c r="D16" s="104">
        <v>1386.12</v>
      </c>
    </row>
    <row r="17" spans="1:4">
      <c r="A17" s="102">
        <v>1</v>
      </c>
      <c r="B17" s="102">
        <v>1051</v>
      </c>
      <c r="C17" s="103" t="s">
        <v>14</v>
      </c>
      <c r="D17" s="104">
        <v>7453.03</v>
      </c>
    </row>
    <row r="18" spans="1:4">
      <c r="A18" s="102">
        <v>1</v>
      </c>
      <c r="B18" s="102">
        <v>1071</v>
      </c>
      <c r="C18" s="103" t="s">
        <v>16</v>
      </c>
      <c r="D18" s="104">
        <v>771.84</v>
      </c>
    </row>
    <row r="19" spans="1:4">
      <c r="A19" s="102">
        <v>1</v>
      </c>
      <c r="B19" s="102">
        <v>1080</v>
      </c>
      <c r="C19" s="103" t="s">
        <v>17</v>
      </c>
      <c r="D19" s="104">
        <v>1118.98</v>
      </c>
    </row>
    <row r="20" spans="1:4">
      <c r="A20" s="102">
        <v>1</v>
      </c>
      <c r="B20" s="102">
        <v>1099</v>
      </c>
      <c r="C20" s="103" t="s">
        <v>18</v>
      </c>
      <c r="D20" s="104">
        <v>1386.12</v>
      </c>
    </row>
    <row r="21" spans="1:4">
      <c r="A21" s="102">
        <v>1</v>
      </c>
      <c r="B21" s="102">
        <v>1126</v>
      </c>
      <c r="C21" s="103" t="s">
        <v>19</v>
      </c>
      <c r="D21" s="104">
        <v>2379.2600000000002</v>
      </c>
    </row>
    <row r="22" spans="1:4">
      <c r="A22" s="102">
        <v>10</v>
      </c>
      <c r="B22" s="102">
        <v>1135</v>
      </c>
      <c r="C22" s="103" t="s">
        <v>327</v>
      </c>
      <c r="D22" s="104">
        <v>1251.99</v>
      </c>
    </row>
    <row r="23" spans="1:4">
      <c r="A23" s="102">
        <v>1</v>
      </c>
      <c r="B23" s="102">
        <v>1169</v>
      </c>
      <c r="C23" s="103" t="s">
        <v>22</v>
      </c>
      <c r="D23" s="104">
        <v>1197.3699999999999</v>
      </c>
    </row>
    <row r="24" spans="1:4">
      <c r="A24" s="102">
        <v>1</v>
      </c>
      <c r="B24" s="102">
        <v>1177</v>
      </c>
      <c r="C24" s="103" t="s">
        <v>23</v>
      </c>
      <c r="D24" s="104">
        <v>1380.32</v>
      </c>
    </row>
    <row r="25" spans="1:4">
      <c r="A25" s="102">
        <v>1</v>
      </c>
      <c r="B25" s="102">
        <v>1221</v>
      </c>
      <c r="C25" s="103" t="s">
        <v>24</v>
      </c>
      <c r="D25" s="104">
        <v>3529.13</v>
      </c>
    </row>
    <row r="26" spans="1:4">
      <c r="A26" s="102">
        <v>1</v>
      </c>
      <c r="B26" s="102">
        <v>1229</v>
      </c>
      <c r="C26" s="103" t="s">
        <v>25</v>
      </c>
      <c r="D26" s="104">
        <v>1455.43</v>
      </c>
    </row>
    <row r="27" spans="1:4">
      <c r="A27" s="102">
        <v>1</v>
      </c>
      <c r="B27" s="102">
        <v>1243</v>
      </c>
      <c r="C27" s="103" t="s">
        <v>26</v>
      </c>
      <c r="D27" s="104">
        <v>938.18</v>
      </c>
    </row>
    <row r="28" spans="1:4">
      <c r="A28" s="102">
        <v>1</v>
      </c>
      <c r="B28" s="102">
        <v>1258</v>
      </c>
      <c r="C28" s="103" t="s">
        <v>27</v>
      </c>
      <c r="D28" s="104">
        <v>2248.73</v>
      </c>
    </row>
    <row r="29" spans="1:4">
      <c r="A29" s="102">
        <v>1</v>
      </c>
      <c r="B29" s="102">
        <v>1267</v>
      </c>
      <c r="C29" s="103" t="s">
        <v>28</v>
      </c>
      <c r="D29" s="104">
        <v>7611.54</v>
      </c>
    </row>
    <row r="30" spans="1:4">
      <c r="A30" s="102">
        <v>1</v>
      </c>
      <c r="B30" s="102">
        <v>1269</v>
      </c>
      <c r="C30" s="103" t="s">
        <v>29</v>
      </c>
      <c r="D30" s="104">
        <v>700.08</v>
      </c>
    </row>
    <row r="31" spans="1:4">
      <c r="A31" s="102">
        <v>1</v>
      </c>
      <c r="B31" s="102">
        <v>1328</v>
      </c>
      <c r="C31" s="103" t="s">
        <v>30</v>
      </c>
      <c r="D31" s="104">
        <v>1380.32</v>
      </c>
    </row>
    <row r="32" spans="1:4">
      <c r="A32" s="102">
        <v>1</v>
      </c>
      <c r="B32" s="102">
        <v>1330</v>
      </c>
      <c r="C32" s="103" t="s">
        <v>31</v>
      </c>
      <c r="D32" s="104">
        <v>1257.25</v>
      </c>
    </row>
    <row r="33" spans="1:4">
      <c r="A33" s="102">
        <v>1</v>
      </c>
      <c r="B33" s="102">
        <v>1333</v>
      </c>
      <c r="C33" s="103" t="s">
        <v>32</v>
      </c>
      <c r="D33" s="104">
        <v>1386.12</v>
      </c>
    </row>
    <row r="34" spans="1:4">
      <c r="A34" s="102">
        <v>1</v>
      </c>
      <c r="B34" s="102">
        <v>1337</v>
      </c>
      <c r="C34" s="103" t="s">
        <v>33</v>
      </c>
      <c r="D34" s="104">
        <v>1847.69</v>
      </c>
    </row>
    <row r="35" spans="1:4">
      <c r="A35" s="102">
        <v>1</v>
      </c>
      <c r="B35" s="102">
        <v>1363</v>
      </c>
      <c r="C35" s="103" t="s">
        <v>34</v>
      </c>
      <c r="D35" s="104">
        <v>1801.42</v>
      </c>
    </row>
    <row r="36" spans="1:4">
      <c r="A36" s="102">
        <v>1</v>
      </c>
      <c r="B36" s="102">
        <v>1369</v>
      </c>
      <c r="C36" s="103" t="s">
        <v>35</v>
      </c>
      <c r="D36" s="104">
        <v>934.25</v>
      </c>
    </row>
    <row r="37" spans="1:4">
      <c r="A37" s="102">
        <v>1</v>
      </c>
      <c r="B37" s="102">
        <v>1393</v>
      </c>
      <c r="C37" s="103" t="s">
        <v>36</v>
      </c>
      <c r="D37" s="104">
        <v>1380.32</v>
      </c>
    </row>
    <row r="38" spans="1:4">
      <c r="A38" s="102">
        <v>1</v>
      </c>
      <c r="B38" s="102">
        <v>1413</v>
      </c>
      <c r="C38" s="103" t="s">
        <v>37</v>
      </c>
      <c r="D38" s="104">
        <v>9281.7099999999991</v>
      </c>
    </row>
    <row r="39" spans="1:4">
      <c r="A39" s="102">
        <v>1</v>
      </c>
      <c r="B39" s="102">
        <v>1427</v>
      </c>
      <c r="C39" s="103" t="s">
        <v>39</v>
      </c>
      <c r="D39" s="104">
        <v>4949.1899999999996</v>
      </c>
    </row>
    <row r="40" spans="1:4">
      <c r="A40" s="102">
        <v>1</v>
      </c>
      <c r="B40" s="102">
        <v>1429</v>
      </c>
      <c r="C40" s="103" t="s">
        <v>40</v>
      </c>
      <c r="D40" s="104">
        <v>1805.28</v>
      </c>
    </row>
    <row r="41" spans="1:4">
      <c r="A41" s="102">
        <v>1</v>
      </c>
      <c r="B41" s="102">
        <v>1454</v>
      </c>
      <c r="C41" s="103" t="s">
        <v>41</v>
      </c>
      <c r="D41" s="104">
        <v>1787.04</v>
      </c>
    </row>
    <row r="42" spans="1:4">
      <c r="A42" s="102">
        <v>1</v>
      </c>
      <c r="B42" s="102">
        <v>1475</v>
      </c>
      <c r="C42" s="103" t="s">
        <v>42</v>
      </c>
      <c r="D42" s="104">
        <v>1521.82</v>
      </c>
    </row>
    <row r="43" spans="1:4">
      <c r="A43" s="102">
        <v>1</v>
      </c>
      <c r="B43" s="102">
        <v>1483</v>
      </c>
      <c r="C43" s="103" t="s">
        <v>43</v>
      </c>
      <c r="D43" s="104">
        <v>227.01</v>
      </c>
    </row>
    <row r="44" spans="1:4">
      <c r="A44" s="102">
        <v>1</v>
      </c>
      <c r="B44" s="102">
        <v>1522</v>
      </c>
      <c r="C44" s="103" t="s">
        <v>44</v>
      </c>
      <c r="D44" s="104">
        <v>666.75</v>
      </c>
    </row>
    <row r="45" spans="1:4">
      <c r="A45" s="102">
        <v>1</v>
      </c>
      <c r="B45" s="102">
        <v>1536</v>
      </c>
      <c r="C45" s="103" t="s">
        <v>45</v>
      </c>
      <c r="D45" s="104">
        <v>1251.99</v>
      </c>
    </row>
    <row r="46" spans="1:4">
      <c r="A46" s="102">
        <v>1</v>
      </c>
      <c r="B46" s="102">
        <v>1545</v>
      </c>
      <c r="C46" s="103" t="s">
        <v>46</v>
      </c>
      <c r="D46" s="104">
        <v>1496.44</v>
      </c>
    </row>
    <row r="47" spans="1:4">
      <c r="A47" s="102">
        <v>1</v>
      </c>
      <c r="B47" s="102">
        <v>1549</v>
      </c>
      <c r="C47" s="103" t="s">
        <v>47</v>
      </c>
      <c r="D47" s="104">
        <v>1449.34</v>
      </c>
    </row>
    <row r="48" spans="1:4">
      <c r="A48" s="102">
        <v>1</v>
      </c>
      <c r="B48" s="102">
        <v>1553</v>
      </c>
      <c r="C48" s="103" t="s">
        <v>48</v>
      </c>
      <c r="D48" s="104">
        <v>1386.12</v>
      </c>
    </row>
    <row r="49" spans="1:4">
      <c r="A49" s="102">
        <v>1</v>
      </c>
      <c r="B49" s="102">
        <v>1554</v>
      </c>
      <c r="C49" s="103" t="s">
        <v>49</v>
      </c>
      <c r="D49" s="104">
        <v>2141.33</v>
      </c>
    </row>
    <row r="50" spans="1:4">
      <c r="A50" s="102">
        <v>1</v>
      </c>
      <c r="B50" s="102">
        <v>1561</v>
      </c>
      <c r="C50" s="103" t="s">
        <v>50</v>
      </c>
      <c r="D50" s="104">
        <v>666.75</v>
      </c>
    </row>
    <row r="51" spans="1:4">
      <c r="A51" s="102">
        <v>1</v>
      </c>
      <c r="B51" s="102">
        <v>1588</v>
      </c>
      <c r="C51" s="103" t="s">
        <v>51</v>
      </c>
      <c r="D51" s="104">
        <v>205.91</v>
      </c>
    </row>
    <row r="52" spans="1:4">
      <c r="A52" s="102">
        <v>1</v>
      </c>
      <c r="B52" s="102">
        <v>1589</v>
      </c>
      <c r="C52" s="103" t="s">
        <v>52</v>
      </c>
      <c r="D52" s="104">
        <v>666.75</v>
      </c>
    </row>
    <row r="53" spans="1:4">
      <c r="A53" s="102">
        <v>1</v>
      </c>
      <c r="B53" s="102">
        <v>1596</v>
      </c>
      <c r="C53" s="103" t="s">
        <v>53</v>
      </c>
      <c r="D53" s="104">
        <v>717.43</v>
      </c>
    </row>
    <row r="54" spans="1:4">
      <c r="A54" s="102">
        <v>1</v>
      </c>
      <c r="B54" s="102">
        <v>1597</v>
      </c>
      <c r="C54" s="103" t="s">
        <v>54</v>
      </c>
      <c r="D54" s="104">
        <v>1380.32</v>
      </c>
    </row>
    <row r="55" spans="1:4">
      <c r="A55" s="102">
        <v>1</v>
      </c>
      <c r="B55" s="102">
        <v>1631</v>
      </c>
      <c r="C55" s="103" t="s">
        <v>55</v>
      </c>
      <c r="D55" s="104">
        <v>850.96</v>
      </c>
    </row>
    <row r="56" spans="1:4">
      <c r="A56" s="102">
        <v>1</v>
      </c>
      <c r="B56" s="102">
        <v>1650</v>
      </c>
      <c r="C56" s="103" t="s">
        <v>56</v>
      </c>
      <c r="D56" s="104">
        <v>340.52</v>
      </c>
    </row>
    <row r="57" spans="1:4">
      <c r="A57" s="102">
        <v>1</v>
      </c>
      <c r="B57" s="102">
        <v>1652</v>
      </c>
      <c r="C57" s="103" t="s">
        <v>57</v>
      </c>
      <c r="D57" s="104">
        <v>771.84</v>
      </c>
    </row>
    <row r="58" spans="1:4">
      <c r="A58" s="102">
        <v>1</v>
      </c>
      <c r="B58" s="102">
        <v>1665</v>
      </c>
      <c r="C58" s="103" t="s">
        <v>58</v>
      </c>
      <c r="D58" s="104">
        <v>500.56</v>
      </c>
    </row>
    <row r="59" spans="1:4">
      <c r="A59" s="102">
        <v>1</v>
      </c>
      <c r="B59" s="102">
        <v>1674</v>
      </c>
      <c r="C59" s="103" t="s">
        <v>59</v>
      </c>
      <c r="D59" s="104">
        <v>514.77</v>
      </c>
    </row>
    <row r="60" spans="1:4">
      <c r="A60" s="102">
        <v>16</v>
      </c>
      <c r="B60" s="102">
        <v>1682</v>
      </c>
      <c r="C60" s="103" t="s">
        <v>346</v>
      </c>
      <c r="D60" s="104">
        <v>1482.48</v>
      </c>
    </row>
    <row r="61" spans="1:4">
      <c r="A61" s="102">
        <v>10</v>
      </c>
      <c r="B61" s="102">
        <v>1683</v>
      </c>
      <c r="C61" s="103" t="s">
        <v>380</v>
      </c>
      <c r="D61" s="104">
        <v>1482.48</v>
      </c>
    </row>
    <row r="62" spans="1:4">
      <c r="A62" s="102">
        <v>51</v>
      </c>
      <c r="B62" s="102">
        <v>1726</v>
      </c>
      <c r="C62" s="103" t="s">
        <v>381</v>
      </c>
      <c r="D62" s="104">
        <v>1482.48</v>
      </c>
    </row>
    <row r="63" spans="1:4">
      <c r="A63" s="102">
        <v>1</v>
      </c>
      <c r="B63" s="102">
        <v>1741</v>
      </c>
      <c r="C63" s="103" t="s">
        <v>60</v>
      </c>
      <c r="D63" s="104">
        <v>1197.3699999999999</v>
      </c>
    </row>
    <row r="64" spans="1:4">
      <c r="A64" s="102">
        <v>1</v>
      </c>
      <c r="B64" s="102">
        <v>1749</v>
      </c>
      <c r="C64" s="103" t="s">
        <v>61</v>
      </c>
      <c r="D64" s="104">
        <v>847.39</v>
      </c>
    </row>
    <row r="65" spans="1:4">
      <c r="A65" s="102">
        <v>1</v>
      </c>
      <c r="B65" s="102">
        <v>1774</v>
      </c>
      <c r="C65" s="103" t="s">
        <v>62</v>
      </c>
      <c r="D65" s="104">
        <v>893.51</v>
      </c>
    </row>
    <row r="66" spans="1:4">
      <c r="A66" s="102">
        <v>1</v>
      </c>
      <c r="B66" s="102">
        <v>1794</v>
      </c>
      <c r="C66" s="103" t="s">
        <v>63</v>
      </c>
      <c r="D66" s="104">
        <v>1597.9</v>
      </c>
    </row>
    <row r="67" spans="1:4">
      <c r="A67" s="102">
        <v>1</v>
      </c>
      <c r="B67" s="102">
        <v>1796</v>
      </c>
      <c r="C67" s="103" t="s">
        <v>64</v>
      </c>
      <c r="D67" s="104">
        <v>700.08</v>
      </c>
    </row>
    <row r="68" spans="1:4">
      <c r="A68" s="102">
        <v>1</v>
      </c>
      <c r="B68" s="102">
        <v>1809</v>
      </c>
      <c r="C68" s="103" t="s">
        <v>65</v>
      </c>
      <c r="D68" s="104">
        <v>1192.3699999999999</v>
      </c>
    </row>
    <row r="69" spans="1:4">
      <c r="A69" s="102">
        <v>1</v>
      </c>
      <c r="B69" s="102">
        <v>1821</v>
      </c>
      <c r="C69" s="103" t="s">
        <v>66</v>
      </c>
      <c r="D69" s="104">
        <v>1514.95</v>
      </c>
    </row>
    <row r="70" spans="1:4">
      <c r="A70" s="102">
        <v>1</v>
      </c>
      <c r="B70" s="102">
        <v>1822</v>
      </c>
      <c r="C70" s="103" t="s">
        <v>67</v>
      </c>
      <c r="D70" s="104">
        <v>634.99</v>
      </c>
    </row>
    <row r="71" spans="1:4">
      <c r="A71" s="102">
        <v>1</v>
      </c>
      <c r="B71" s="102">
        <v>1906</v>
      </c>
      <c r="C71" s="103" t="s">
        <v>68</v>
      </c>
      <c r="D71" s="104">
        <v>1314.59</v>
      </c>
    </row>
    <row r="72" spans="1:4">
      <c r="A72" s="102">
        <v>1</v>
      </c>
      <c r="B72" s="102">
        <v>1909</v>
      </c>
      <c r="C72" s="103" t="s">
        <v>70</v>
      </c>
      <c r="D72" s="104">
        <v>1140.3699999999999</v>
      </c>
    </row>
    <row r="73" spans="1:4">
      <c r="A73" s="102">
        <v>1</v>
      </c>
      <c r="B73" s="102">
        <v>1924</v>
      </c>
      <c r="C73" s="103" t="s">
        <v>71</v>
      </c>
      <c r="D73" s="104">
        <v>2677.74</v>
      </c>
    </row>
    <row r="74" spans="1:4">
      <c r="A74" s="102">
        <v>1</v>
      </c>
      <c r="B74" s="102">
        <v>1932</v>
      </c>
      <c r="C74" s="103" t="s">
        <v>72</v>
      </c>
      <c r="D74" s="104">
        <v>2535.1799999999998</v>
      </c>
    </row>
    <row r="75" spans="1:4">
      <c r="A75" s="102">
        <v>1</v>
      </c>
      <c r="B75" s="102">
        <v>1937</v>
      </c>
      <c r="C75" s="103" t="s">
        <v>73</v>
      </c>
      <c r="D75" s="104">
        <v>1232</v>
      </c>
    </row>
    <row r="76" spans="1:4">
      <c r="A76" s="102">
        <v>1</v>
      </c>
      <c r="B76" s="102">
        <v>1980</v>
      </c>
      <c r="C76" s="103" t="s">
        <v>74</v>
      </c>
      <c r="D76" s="104">
        <v>4663.46</v>
      </c>
    </row>
    <row r="77" spans="1:4">
      <c r="A77" s="102">
        <v>1</v>
      </c>
      <c r="B77" s="102">
        <v>1999</v>
      </c>
      <c r="C77" s="103" t="s">
        <v>75</v>
      </c>
      <c r="D77" s="104">
        <v>980.96</v>
      </c>
    </row>
    <row r="78" spans="1:4">
      <c r="A78" s="102">
        <v>1</v>
      </c>
      <c r="B78" s="102">
        <v>2019</v>
      </c>
      <c r="C78" s="103" t="s">
        <v>76</v>
      </c>
      <c r="D78" s="104">
        <v>807.03</v>
      </c>
    </row>
    <row r="79" spans="1:4">
      <c r="A79" s="102">
        <v>1</v>
      </c>
      <c r="B79" s="102">
        <v>2038</v>
      </c>
      <c r="C79" s="103" t="s">
        <v>77</v>
      </c>
      <c r="D79" s="104">
        <v>1360.86</v>
      </c>
    </row>
    <row r="80" spans="1:4">
      <c r="A80" s="102">
        <v>1</v>
      </c>
      <c r="B80" s="102">
        <v>2043</v>
      </c>
      <c r="C80" s="103" t="s">
        <v>78</v>
      </c>
      <c r="D80" s="104">
        <v>1257.27</v>
      </c>
    </row>
    <row r="81" spans="1:4">
      <c r="A81" s="102">
        <v>1</v>
      </c>
      <c r="B81" s="102">
        <v>2052</v>
      </c>
      <c r="C81" s="103" t="s">
        <v>79</v>
      </c>
      <c r="D81" s="104">
        <v>1320.11</v>
      </c>
    </row>
    <row r="82" spans="1:4">
      <c r="A82" s="102">
        <v>1</v>
      </c>
      <c r="B82" s="102">
        <v>2063</v>
      </c>
      <c r="C82" s="103" t="s">
        <v>80</v>
      </c>
      <c r="D82" s="104">
        <v>5518.32</v>
      </c>
    </row>
    <row r="83" spans="1:4">
      <c r="A83" s="102">
        <v>1</v>
      </c>
      <c r="B83" s="102">
        <v>2069</v>
      </c>
      <c r="C83" s="103" t="s">
        <v>81</v>
      </c>
      <c r="D83" s="104">
        <v>7037.49</v>
      </c>
    </row>
    <row r="84" spans="1:4">
      <c r="A84" s="102">
        <v>1</v>
      </c>
      <c r="B84" s="102">
        <v>2086</v>
      </c>
      <c r="C84" s="103" t="s">
        <v>578</v>
      </c>
      <c r="D84" s="104">
        <v>946.36</v>
      </c>
    </row>
    <row r="85" spans="1:4">
      <c r="A85" s="102">
        <v>1</v>
      </c>
      <c r="B85" s="102">
        <v>2093</v>
      </c>
      <c r="C85" s="103" t="s">
        <v>82</v>
      </c>
      <c r="D85" s="104">
        <v>807.03</v>
      </c>
    </row>
    <row r="86" spans="1:4">
      <c r="A86" s="102">
        <v>51</v>
      </c>
      <c r="B86" s="102">
        <v>2096</v>
      </c>
      <c r="C86" s="103" t="s">
        <v>334</v>
      </c>
      <c r="D86" s="104">
        <v>1482.48</v>
      </c>
    </row>
    <row r="87" spans="1:4">
      <c r="A87" s="102">
        <v>1</v>
      </c>
      <c r="B87" s="102">
        <v>2101</v>
      </c>
      <c r="C87" s="103" t="s">
        <v>83</v>
      </c>
      <c r="D87" s="104">
        <v>1257.27</v>
      </c>
    </row>
    <row r="88" spans="1:4">
      <c r="A88" s="102">
        <v>16</v>
      </c>
      <c r="B88" s="102">
        <v>2115</v>
      </c>
      <c r="C88" s="103" t="s">
        <v>347</v>
      </c>
      <c r="D88" s="104">
        <v>1482.48</v>
      </c>
    </row>
    <row r="89" spans="1:4">
      <c r="A89" s="102">
        <v>1</v>
      </c>
      <c r="B89" s="102">
        <v>2117</v>
      </c>
      <c r="C89" s="103" t="s">
        <v>84</v>
      </c>
      <c r="D89" s="104">
        <v>850.96</v>
      </c>
    </row>
    <row r="90" spans="1:4">
      <c r="A90" s="102">
        <v>1</v>
      </c>
      <c r="B90" s="102">
        <v>2120</v>
      </c>
      <c r="C90" s="103" t="s">
        <v>85</v>
      </c>
      <c r="D90" s="104">
        <v>904.6</v>
      </c>
    </row>
    <row r="91" spans="1:4">
      <c r="A91" s="102">
        <v>1</v>
      </c>
      <c r="B91" s="102">
        <v>2121</v>
      </c>
      <c r="C91" s="103" t="s">
        <v>86</v>
      </c>
      <c r="D91" s="104">
        <v>3180.66</v>
      </c>
    </row>
    <row r="92" spans="1:4">
      <c r="A92" s="102">
        <v>10</v>
      </c>
      <c r="B92" s="102">
        <v>2124</v>
      </c>
      <c r="C92" s="103" t="s">
        <v>338</v>
      </c>
      <c r="D92" s="104">
        <v>1482.48</v>
      </c>
    </row>
    <row r="93" spans="1:4">
      <c r="A93" s="102">
        <v>1</v>
      </c>
      <c r="B93" s="102">
        <v>2125</v>
      </c>
      <c r="C93" s="103" t="s">
        <v>87</v>
      </c>
      <c r="D93" s="104">
        <v>1536.86</v>
      </c>
    </row>
    <row r="94" spans="1:4">
      <c r="A94" s="102">
        <v>1</v>
      </c>
      <c r="B94" s="102">
        <v>2126</v>
      </c>
      <c r="C94" s="103" t="s">
        <v>88</v>
      </c>
      <c r="D94" s="104">
        <v>739.56</v>
      </c>
    </row>
    <row r="95" spans="1:4">
      <c r="A95" s="102">
        <v>1</v>
      </c>
      <c r="B95" s="102">
        <v>2128</v>
      </c>
      <c r="C95" s="103" t="s">
        <v>89</v>
      </c>
      <c r="D95" s="104">
        <v>3452.28</v>
      </c>
    </row>
    <row r="96" spans="1:4">
      <c r="A96" s="102">
        <v>1</v>
      </c>
      <c r="B96" s="102">
        <v>2129</v>
      </c>
      <c r="C96" s="103" t="s">
        <v>90</v>
      </c>
      <c r="D96" s="104">
        <v>732</v>
      </c>
    </row>
    <row r="97" spans="1:4">
      <c r="A97" s="102">
        <v>1</v>
      </c>
      <c r="B97" s="102">
        <v>2130</v>
      </c>
      <c r="C97" s="103" t="s">
        <v>91</v>
      </c>
      <c r="D97" s="104">
        <v>807.05</v>
      </c>
    </row>
    <row r="98" spans="1:4">
      <c r="A98" s="102">
        <v>1</v>
      </c>
      <c r="B98" s="102">
        <v>2131</v>
      </c>
      <c r="C98" s="103" t="s">
        <v>92</v>
      </c>
      <c r="D98" s="104">
        <v>998.41</v>
      </c>
    </row>
    <row r="99" spans="1:4">
      <c r="A99" s="102">
        <v>1</v>
      </c>
      <c r="B99" s="102">
        <v>2134</v>
      </c>
      <c r="C99" s="103" t="s">
        <v>93</v>
      </c>
      <c r="D99" s="104">
        <v>1257.25</v>
      </c>
    </row>
    <row r="100" spans="1:4">
      <c r="A100" s="102">
        <v>1</v>
      </c>
      <c r="B100" s="102">
        <v>2136</v>
      </c>
      <c r="C100" s="103" t="s">
        <v>94</v>
      </c>
      <c r="D100" s="104">
        <v>1014.69</v>
      </c>
    </row>
    <row r="101" spans="1:4">
      <c r="A101" s="102">
        <v>1</v>
      </c>
      <c r="B101" s="102">
        <v>2137</v>
      </c>
      <c r="C101" s="103" t="s">
        <v>95</v>
      </c>
      <c r="D101" s="104">
        <v>3153.36</v>
      </c>
    </row>
    <row r="102" spans="1:4">
      <c r="A102" s="102">
        <v>1</v>
      </c>
      <c r="B102" s="102">
        <v>2140</v>
      </c>
      <c r="C102" s="103" t="s">
        <v>96</v>
      </c>
      <c r="D102" s="104">
        <v>2124.67</v>
      </c>
    </row>
    <row r="103" spans="1:4">
      <c r="A103" s="102">
        <v>1</v>
      </c>
      <c r="B103" s="102">
        <v>2143</v>
      </c>
      <c r="C103" s="103" t="s">
        <v>97</v>
      </c>
      <c r="D103" s="104">
        <v>735.08</v>
      </c>
    </row>
    <row r="104" spans="1:4">
      <c r="A104" s="102">
        <v>1</v>
      </c>
      <c r="B104" s="102">
        <v>2145</v>
      </c>
      <c r="C104" s="103" t="s">
        <v>98</v>
      </c>
      <c r="D104" s="104">
        <v>1257.25</v>
      </c>
    </row>
    <row r="105" spans="1:4">
      <c r="A105" s="102">
        <v>1</v>
      </c>
      <c r="B105" s="102">
        <v>2146</v>
      </c>
      <c r="C105" s="103" t="s">
        <v>99</v>
      </c>
      <c r="D105" s="104">
        <v>1086.05</v>
      </c>
    </row>
    <row r="106" spans="1:4">
      <c r="A106" s="102">
        <v>1</v>
      </c>
      <c r="B106" s="102">
        <v>2149</v>
      </c>
      <c r="C106" s="103" t="s">
        <v>100</v>
      </c>
      <c r="D106" s="104">
        <v>1086.05</v>
      </c>
    </row>
    <row r="107" spans="1:4">
      <c r="A107" s="102">
        <v>16</v>
      </c>
      <c r="B107" s="102">
        <v>2151</v>
      </c>
      <c r="C107" s="103" t="s">
        <v>101</v>
      </c>
      <c r="D107" s="104">
        <v>1132.9100000000001</v>
      </c>
    </row>
    <row r="108" spans="1:4">
      <c r="A108" s="102">
        <v>1</v>
      </c>
      <c r="B108" s="102">
        <v>2153</v>
      </c>
      <c r="C108" s="103" t="s">
        <v>102</v>
      </c>
      <c r="D108" s="104">
        <v>1455.44</v>
      </c>
    </row>
    <row r="109" spans="1:4">
      <c r="A109" s="102">
        <v>1</v>
      </c>
      <c r="B109" s="102">
        <v>2156</v>
      </c>
      <c r="C109" s="103" t="s">
        <v>103</v>
      </c>
      <c r="D109" s="104">
        <v>1104.69</v>
      </c>
    </row>
    <row r="110" spans="1:4">
      <c r="A110" s="102">
        <v>1</v>
      </c>
      <c r="B110" s="102">
        <v>2159</v>
      </c>
      <c r="C110" s="103" t="s">
        <v>104</v>
      </c>
      <c r="D110" s="104">
        <v>2342.88</v>
      </c>
    </row>
    <row r="111" spans="1:4">
      <c r="A111" s="102">
        <v>1</v>
      </c>
      <c r="B111" s="102">
        <v>2161</v>
      </c>
      <c r="C111" s="103" t="s">
        <v>105</v>
      </c>
      <c r="D111" s="104">
        <v>1739.56</v>
      </c>
    </row>
    <row r="112" spans="1:4">
      <c r="A112" s="102">
        <v>1</v>
      </c>
      <c r="B112" s="102">
        <v>2181</v>
      </c>
      <c r="C112" s="103" t="s">
        <v>106</v>
      </c>
      <c r="D112" s="104">
        <v>3899.63</v>
      </c>
    </row>
    <row r="113" spans="1:4">
      <c r="A113" s="102">
        <v>1</v>
      </c>
      <c r="B113" s="102">
        <v>2274</v>
      </c>
      <c r="C113" s="103" t="s">
        <v>107</v>
      </c>
      <c r="D113" s="104">
        <v>5706.86</v>
      </c>
    </row>
    <row r="114" spans="1:4">
      <c r="A114" s="102">
        <v>1</v>
      </c>
      <c r="B114" s="102">
        <v>2280</v>
      </c>
      <c r="C114" s="103" t="s">
        <v>108</v>
      </c>
      <c r="D114" s="104">
        <v>1081.82</v>
      </c>
    </row>
    <row r="115" spans="1:4">
      <c r="A115" s="102">
        <v>1</v>
      </c>
      <c r="B115" s="102">
        <v>2295</v>
      </c>
      <c r="C115" s="103" t="s">
        <v>109</v>
      </c>
      <c r="D115" s="104">
        <v>1497.91</v>
      </c>
    </row>
    <row r="116" spans="1:4">
      <c r="A116" s="102">
        <v>1</v>
      </c>
      <c r="B116" s="102">
        <v>2308</v>
      </c>
      <c r="C116" s="103" t="s">
        <v>110</v>
      </c>
      <c r="D116" s="104">
        <v>1081.82</v>
      </c>
    </row>
    <row r="117" spans="1:4">
      <c r="A117" s="102">
        <v>1</v>
      </c>
      <c r="B117" s="102">
        <v>2330</v>
      </c>
      <c r="C117" s="103" t="s">
        <v>111</v>
      </c>
      <c r="D117" s="104">
        <v>2493.16</v>
      </c>
    </row>
    <row r="118" spans="1:4">
      <c r="A118" s="102">
        <v>1</v>
      </c>
      <c r="B118" s="102">
        <v>2337</v>
      </c>
      <c r="C118" s="103" t="s">
        <v>112</v>
      </c>
      <c r="D118" s="104">
        <v>2897.86</v>
      </c>
    </row>
    <row r="119" spans="1:4">
      <c r="A119" s="102">
        <v>1</v>
      </c>
      <c r="B119" s="102">
        <v>2339</v>
      </c>
      <c r="C119" s="103" t="s">
        <v>113</v>
      </c>
      <c r="D119" s="104">
        <v>3495.08</v>
      </c>
    </row>
    <row r="120" spans="1:4">
      <c r="A120" s="102">
        <v>1</v>
      </c>
      <c r="B120" s="102">
        <v>2342</v>
      </c>
      <c r="C120" s="103" t="s">
        <v>114</v>
      </c>
      <c r="D120" s="104">
        <v>2897.86</v>
      </c>
    </row>
    <row r="121" spans="1:4">
      <c r="A121" s="102">
        <v>1</v>
      </c>
      <c r="B121" s="102">
        <v>2344</v>
      </c>
      <c r="C121" s="103" t="s">
        <v>115</v>
      </c>
      <c r="D121" s="104">
        <v>2897.86</v>
      </c>
    </row>
    <row r="122" spans="1:4">
      <c r="A122" s="102">
        <v>1</v>
      </c>
      <c r="B122" s="102">
        <v>2351</v>
      </c>
      <c r="C122" s="103" t="s">
        <v>116</v>
      </c>
      <c r="D122" s="104">
        <v>88.93</v>
      </c>
    </row>
    <row r="123" spans="1:4">
      <c r="A123" s="102">
        <v>1</v>
      </c>
      <c r="B123" s="102">
        <v>2363</v>
      </c>
      <c r="C123" s="103" t="s">
        <v>117</v>
      </c>
      <c r="D123" s="104">
        <v>1589.28</v>
      </c>
    </row>
    <row r="124" spans="1:4">
      <c r="A124" s="102">
        <v>1</v>
      </c>
      <c r="B124" s="102">
        <v>2367</v>
      </c>
      <c r="C124" s="103" t="s">
        <v>118</v>
      </c>
      <c r="D124" s="104">
        <v>697.14</v>
      </c>
    </row>
    <row r="125" spans="1:4">
      <c r="A125" s="102">
        <v>1</v>
      </c>
      <c r="B125" s="102">
        <v>2382</v>
      </c>
      <c r="C125" s="103" t="s">
        <v>120</v>
      </c>
      <c r="D125" s="104">
        <v>4375.1000000000004</v>
      </c>
    </row>
    <row r="126" spans="1:4">
      <c r="A126" s="102">
        <v>1</v>
      </c>
      <c r="B126" s="102">
        <v>2384</v>
      </c>
      <c r="C126" s="103" t="s">
        <v>121</v>
      </c>
      <c r="D126" s="104">
        <v>697.14</v>
      </c>
    </row>
    <row r="127" spans="1:4">
      <c r="A127" s="102">
        <v>1</v>
      </c>
      <c r="B127" s="102">
        <v>2392</v>
      </c>
      <c r="C127" s="103" t="s">
        <v>122</v>
      </c>
      <c r="D127" s="104">
        <v>1483.54</v>
      </c>
    </row>
    <row r="128" spans="1:4">
      <c r="A128" s="102">
        <v>1</v>
      </c>
      <c r="B128" s="102">
        <v>2406</v>
      </c>
      <c r="C128" s="103" t="s">
        <v>123</v>
      </c>
      <c r="D128" s="104">
        <v>548.53</v>
      </c>
    </row>
    <row r="129" spans="1:4">
      <c r="A129" s="102">
        <v>1</v>
      </c>
      <c r="B129" s="102">
        <v>2415</v>
      </c>
      <c r="C129" s="103" t="s">
        <v>124</v>
      </c>
      <c r="D129" s="104">
        <v>4375.1000000000004</v>
      </c>
    </row>
    <row r="130" spans="1:4">
      <c r="A130" s="102">
        <v>1</v>
      </c>
      <c r="B130" s="102">
        <v>2420</v>
      </c>
      <c r="C130" s="103" t="s">
        <v>125</v>
      </c>
      <c r="D130" s="104">
        <v>4375.1000000000004</v>
      </c>
    </row>
    <row r="131" spans="1:4">
      <c r="A131" s="102">
        <v>1</v>
      </c>
      <c r="B131" s="102">
        <v>2421</v>
      </c>
      <c r="C131" s="103" t="s">
        <v>126</v>
      </c>
      <c r="D131" s="104">
        <v>2260.7800000000002</v>
      </c>
    </row>
    <row r="132" spans="1:4">
      <c r="A132" s="102">
        <v>1</v>
      </c>
      <c r="B132" s="102">
        <v>2437</v>
      </c>
      <c r="C132" s="103" t="s">
        <v>127</v>
      </c>
      <c r="D132" s="104">
        <v>889.89</v>
      </c>
    </row>
    <row r="133" spans="1:4">
      <c r="A133" s="102">
        <v>1</v>
      </c>
      <c r="B133" s="102">
        <v>2440</v>
      </c>
      <c r="C133" s="103" t="s">
        <v>128</v>
      </c>
      <c r="D133" s="104">
        <v>1171.98</v>
      </c>
    </row>
    <row r="134" spans="1:4">
      <c r="A134" s="102">
        <v>1</v>
      </c>
      <c r="B134" s="102">
        <v>2443</v>
      </c>
      <c r="C134" s="103" t="s">
        <v>457</v>
      </c>
      <c r="D134" s="104">
        <v>604.75</v>
      </c>
    </row>
    <row r="135" spans="1:4">
      <c r="A135" s="102">
        <v>1</v>
      </c>
      <c r="B135" s="102">
        <v>2448</v>
      </c>
      <c r="C135" s="103" t="s">
        <v>129</v>
      </c>
      <c r="D135" s="104">
        <v>666.75</v>
      </c>
    </row>
    <row r="136" spans="1:4">
      <c r="A136" s="102">
        <v>1</v>
      </c>
      <c r="B136" s="102">
        <v>2451</v>
      </c>
      <c r="C136" s="103" t="s">
        <v>130</v>
      </c>
      <c r="D136" s="104">
        <v>604.75</v>
      </c>
    </row>
    <row r="137" spans="1:4">
      <c r="A137" s="102">
        <v>1</v>
      </c>
      <c r="B137" s="102">
        <v>2468</v>
      </c>
      <c r="C137" s="103" t="s">
        <v>132</v>
      </c>
      <c r="D137" s="104">
        <v>2844.41</v>
      </c>
    </row>
    <row r="138" spans="1:4">
      <c r="A138" s="102">
        <v>1</v>
      </c>
      <c r="B138" s="102">
        <v>2474</v>
      </c>
      <c r="C138" s="103" t="s">
        <v>133</v>
      </c>
      <c r="D138" s="104">
        <v>4375.1000000000004</v>
      </c>
    </row>
    <row r="139" spans="1:4">
      <c r="A139" s="102">
        <v>50</v>
      </c>
      <c r="B139" s="102">
        <v>2478</v>
      </c>
      <c r="C139" s="103" t="s">
        <v>376</v>
      </c>
      <c r="D139" s="104">
        <v>1881.71</v>
      </c>
    </row>
    <row r="140" spans="1:4">
      <c r="A140" s="102">
        <v>20</v>
      </c>
      <c r="B140" s="102">
        <v>2481</v>
      </c>
      <c r="C140" s="103" t="s">
        <v>351</v>
      </c>
      <c r="D140" s="104">
        <v>1881.71</v>
      </c>
    </row>
    <row r="141" spans="1:4">
      <c r="A141" s="102">
        <v>39</v>
      </c>
      <c r="B141" s="102">
        <v>2484</v>
      </c>
      <c r="C141" s="103" t="s">
        <v>369</v>
      </c>
      <c r="D141" s="104">
        <v>1975.79</v>
      </c>
    </row>
    <row r="142" spans="1:4">
      <c r="A142" s="102">
        <v>1</v>
      </c>
      <c r="B142" s="102">
        <v>2493</v>
      </c>
      <c r="C142" s="103" t="s">
        <v>134</v>
      </c>
      <c r="D142" s="104">
        <v>807.05</v>
      </c>
    </row>
    <row r="143" spans="1:4">
      <c r="A143" s="102">
        <v>1</v>
      </c>
      <c r="B143" s="102">
        <v>2498</v>
      </c>
      <c r="C143" s="103" t="s">
        <v>135</v>
      </c>
      <c r="D143" s="104">
        <v>697.14</v>
      </c>
    </row>
    <row r="144" spans="1:4">
      <c r="A144" s="102">
        <v>1</v>
      </c>
      <c r="B144" s="102">
        <v>2502</v>
      </c>
      <c r="C144" s="103" t="s">
        <v>136</v>
      </c>
      <c r="D144" s="104">
        <v>697.14</v>
      </c>
    </row>
    <row r="145" spans="1:4">
      <c r="A145" s="102">
        <v>1</v>
      </c>
      <c r="B145" s="102">
        <v>2503</v>
      </c>
      <c r="C145" s="103" t="s">
        <v>137</v>
      </c>
      <c r="D145" s="104">
        <v>1881.71</v>
      </c>
    </row>
    <row r="146" spans="1:4">
      <c r="A146" s="102">
        <v>1</v>
      </c>
      <c r="B146" s="102">
        <v>2504</v>
      </c>
      <c r="C146" s="103" t="s">
        <v>138</v>
      </c>
      <c r="D146" s="104">
        <v>499.3</v>
      </c>
    </row>
    <row r="147" spans="1:4">
      <c r="A147" s="102">
        <v>1</v>
      </c>
      <c r="B147" s="102">
        <v>2506</v>
      </c>
      <c r="C147" s="103" t="s">
        <v>139</v>
      </c>
      <c r="D147" s="104">
        <v>499.3</v>
      </c>
    </row>
    <row r="148" spans="1:4">
      <c r="A148" s="102">
        <v>1</v>
      </c>
      <c r="B148" s="102">
        <v>2507</v>
      </c>
      <c r="C148" s="103" t="s">
        <v>140</v>
      </c>
      <c r="D148" s="104">
        <v>499.3</v>
      </c>
    </row>
    <row r="149" spans="1:4">
      <c r="A149" s="102">
        <v>1</v>
      </c>
      <c r="B149" s="102">
        <v>2508</v>
      </c>
      <c r="C149" s="103" t="s">
        <v>141</v>
      </c>
      <c r="D149" s="104">
        <v>1081.82</v>
      </c>
    </row>
    <row r="150" spans="1:4">
      <c r="A150" s="102">
        <v>1</v>
      </c>
      <c r="B150" s="102">
        <v>2509</v>
      </c>
      <c r="C150" s="103" t="s">
        <v>142</v>
      </c>
      <c r="D150" s="104">
        <v>220.28</v>
      </c>
    </row>
    <row r="151" spans="1:4">
      <c r="A151" s="102">
        <v>1</v>
      </c>
      <c r="B151" s="102">
        <v>2512</v>
      </c>
      <c r="C151" s="103" t="s">
        <v>361</v>
      </c>
      <c r="D151" s="104">
        <v>1881.71</v>
      </c>
    </row>
    <row r="152" spans="1:4">
      <c r="A152" s="102">
        <v>1</v>
      </c>
      <c r="B152" s="102">
        <v>2514</v>
      </c>
      <c r="C152" s="103" t="s">
        <v>143</v>
      </c>
      <c r="D152" s="104">
        <v>1011.62</v>
      </c>
    </row>
    <row r="153" spans="1:4">
      <c r="A153" s="102">
        <v>1</v>
      </c>
      <c r="B153" s="102">
        <v>2520</v>
      </c>
      <c r="C153" s="103" t="s">
        <v>362</v>
      </c>
      <c r="D153" s="104">
        <v>732</v>
      </c>
    </row>
    <row r="154" spans="1:4">
      <c r="A154" s="102">
        <v>39</v>
      </c>
      <c r="B154" s="102">
        <v>2523</v>
      </c>
      <c r="C154" s="103" t="s">
        <v>370</v>
      </c>
      <c r="D154" s="104">
        <v>811.33</v>
      </c>
    </row>
    <row r="155" spans="1:4">
      <c r="A155" s="102">
        <v>10</v>
      </c>
      <c r="B155" s="102">
        <v>2525</v>
      </c>
      <c r="C155" s="103" t="s">
        <v>328</v>
      </c>
      <c r="D155" s="104">
        <v>811.33</v>
      </c>
    </row>
    <row r="156" spans="1:4">
      <c r="A156" s="102">
        <v>1</v>
      </c>
      <c r="B156" s="102">
        <v>2526</v>
      </c>
      <c r="C156" s="103" t="s">
        <v>144</v>
      </c>
      <c r="D156" s="104">
        <v>1474.24</v>
      </c>
    </row>
    <row r="157" spans="1:4">
      <c r="A157" s="102">
        <v>1</v>
      </c>
      <c r="B157" s="102">
        <v>2530</v>
      </c>
      <c r="C157" s="103" t="s">
        <v>145</v>
      </c>
      <c r="D157" s="104">
        <v>604.75</v>
      </c>
    </row>
    <row r="158" spans="1:4">
      <c r="A158" s="102">
        <v>1</v>
      </c>
      <c r="B158" s="102">
        <v>2534</v>
      </c>
      <c r="C158" s="103" t="s">
        <v>146</v>
      </c>
      <c r="D158" s="104">
        <v>985.1</v>
      </c>
    </row>
    <row r="159" spans="1:4">
      <c r="A159" s="102">
        <v>1</v>
      </c>
      <c r="B159" s="102">
        <v>2539</v>
      </c>
      <c r="C159" s="103" t="s">
        <v>147</v>
      </c>
      <c r="D159" s="104">
        <v>473.59</v>
      </c>
    </row>
    <row r="160" spans="1:4">
      <c r="A160" s="102">
        <v>1</v>
      </c>
      <c r="B160" s="102">
        <v>2541</v>
      </c>
      <c r="C160" s="103" t="s">
        <v>148</v>
      </c>
      <c r="D160" s="104">
        <v>533.6</v>
      </c>
    </row>
    <row r="161" spans="1:4">
      <c r="A161" s="102">
        <v>1</v>
      </c>
      <c r="B161" s="102">
        <v>2548</v>
      </c>
      <c r="C161" s="103" t="s">
        <v>149</v>
      </c>
      <c r="D161" s="104">
        <v>1301.2</v>
      </c>
    </row>
    <row r="162" spans="1:4">
      <c r="A162" s="102">
        <v>1</v>
      </c>
      <c r="B162" s="102">
        <v>2553</v>
      </c>
      <c r="C162" s="103" t="s">
        <v>150</v>
      </c>
      <c r="D162" s="104">
        <v>1011.61</v>
      </c>
    </row>
    <row r="163" spans="1:4">
      <c r="A163" s="102">
        <v>1</v>
      </c>
      <c r="B163" s="102">
        <v>2559</v>
      </c>
      <c r="C163" s="103" t="s">
        <v>335</v>
      </c>
      <c r="D163" s="104">
        <v>732</v>
      </c>
    </row>
    <row r="164" spans="1:4">
      <c r="A164" s="102">
        <v>50</v>
      </c>
      <c r="B164" s="102">
        <v>2568</v>
      </c>
      <c r="C164" s="103" t="s">
        <v>388</v>
      </c>
      <c r="D164" s="104">
        <v>1881.71</v>
      </c>
    </row>
    <row r="165" spans="1:4">
      <c r="A165" s="102">
        <v>1</v>
      </c>
      <c r="B165" s="102">
        <v>2574</v>
      </c>
      <c r="C165" s="103" t="s">
        <v>151</v>
      </c>
      <c r="D165" s="104">
        <v>1555.01</v>
      </c>
    </row>
    <row r="166" spans="1:4">
      <c r="A166" s="102">
        <v>1</v>
      </c>
      <c r="B166" s="102">
        <v>2577</v>
      </c>
      <c r="C166" s="103" t="s">
        <v>152</v>
      </c>
      <c r="D166" s="104">
        <v>1011.61</v>
      </c>
    </row>
    <row r="167" spans="1:4">
      <c r="A167" s="102">
        <v>1</v>
      </c>
      <c r="B167" s="102">
        <v>2584</v>
      </c>
      <c r="C167" s="103" t="s">
        <v>153</v>
      </c>
      <c r="D167" s="104">
        <v>807.05</v>
      </c>
    </row>
    <row r="168" spans="1:4">
      <c r="A168" s="102">
        <v>1</v>
      </c>
      <c r="B168" s="102">
        <v>2586</v>
      </c>
      <c r="C168" s="103" t="s">
        <v>336</v>
      </c>
      <c r="D168" s="104">
        <v>1011.61</v>
      </c>
    </row>
    <row r="169" spans="1:4">
      <c r="A169" s="102">
        <v>1</v>
      </c>
      <c r="B169" s="102">
        <v>2588</v>
      </c>
      <c r="C169" s="103" t="s">
        <v>155</v>
      </c>
      <c r="D169" s="104">
        <v>2130.41</v>
      </c>
    </row>
    <row r="170" spans="1:4">
      <c r="A170" s="102">
        <v>1</v>
      </c>
      <c r="B170" s="102">
        <v>2596</v>
      </c>
      <c r="C170" s="103" t="s">
        <v>363</v>
      </c>
      <c r="D170" s="104">
        <v>538.24</v>
      </c>
    </row>
    <row r="171" spans="1:4">
      <c r="A171" s="102">
        <v>47</v>
      </c>
      <c r="B171" s="102">
        <v>2602</v>
      </c>
      <c r="C171" s="103" t="s">
        <v>371</v>
      </c>
      <c r="D171" s="104">
        <v>2074.6</v>
      </c>
    </row>
    <row r="172" spans="1:4">
      <c r="A172" s="102">
        <v>59</v>
      </c>
      <c r="B172" s="102">
        <v>2604</v>
      </c>
      <c r="C172" s="103" t="s">
        <v>390</v>
      </c>
      <c r="D172" s="104">
        <v>1881.71</v>
      </c>
    </row>
    <row r="173" spans="1:4">
      <c r="A173" s="102">
        <v>1</v>
      </c>
      <c r="B173" s="102">
        <v>2614</v>
      </c>
      <c r="C173" s="103" t="s">
        <v>156</v>
      </c>
      <c r="D173" s="104">
        <v>971.74</v>
      </c>
    </row>
    <row r="174" spans="1:4">
      <c r="A174" s="102">
        <v>1</v>
      </c>
      <c r="B174" s="102">
        <v>2618</v>
      </c>
      <c r="C174" s="103" t="s">
        <v>157</v>
      </c>
      <c r="D174" s="104">
        <v>604.75</v>
      </c>
    </row>
    <row r="175" spans="1:4">
      <c r="A175" s="102">
        <v>1</v>
      </c>
      <c r="B175" s="102">
        <v>2623</v>
      </c>
      <c r="C175" s="103" t="s">
        <v>158</v>
      </c>
      <c r="D175" s="104">
        <v>604.77</v>
      </c>
    </row>
    <row r="176" spans="1:4">
      <c r="A176" s="102">
        <v>1</v>
      </c>
      <c r="B176" s="102">
        <v>2627</v>
      </c>
      <c r="C176" s="103" t="s">
        <v>330</v>
      </c>
      <c r="D176" s="104">
        <v>2668.11</v>
      </c>
    </row>
    <row r="177" spans="1:4">
      <c r="A177" s="102">
        <v>1</v>
      </c>
      <c r="B177" s="102">
        <v>2634</v>
      </c>
      <c r="C177" s="103" t="s">
        <v>364</v>
      </c>
      <c r="D177" s="104">
        <v>732</v>
      </c>
    </row>
    <row r="178" spans="1:4">
      <c r="A178" s="102">
        <v>1</v>
      </c>
      <c r="B178" s="102">
        <v>2642</v>
      </c>
      <c r="C178" s="103" t="s">
        <v>160</v>
      </c>
      <c r="D178" s="104">
        <v>1135.5999999999999</v>
      </c>
    </row>
    <row r="179" spans="1:4">
      <c r="A179" s="102">
        <v>48</v>
      </c>
      <c r="B179" s="102">
        <v>2644</v>
      </c>
      <c r="C179" s="103" t="s">
        <v>374</v>
      </c>
      <c r="D179" s="104">
        <v>1881.71</v>
      </c>
    </row>
    <row r="180" spans="1:4">
      <c r="A180" s="102">
        <v>59</v>
      </c>
      <c r="B180" s="102">
        <v>2651</v>
      </c>
      <c r="C180" s="103" t="s">
        <v>375</v>
      </c>
      <c r="D180" s="104">
        <v>1881.71</v>
      </c>
    </row>
    <row r="181" spans="1:4">
      <c r="A181" s="102">
        <v>1</v>
      </c>
      <c r="B181" s="102">
        <v>2656</v>
      </c>
      <c r="C181" s="103" t="s">
        <v>161</v>
      </c>
      <c r="D181" s="104">
        <v>1011.61</v>
      </c>
    </row>
    <row r="182" spans="1:4">
      <c r="A182" s="102">
        <v>1</v>
      </c>
      <c r="B182" s="102">
        <v>2659</v>
      </c>
      <c r="C182" s="103" t="s">
        <v>162</v>
      </c>
      <c r="D182" s="104">
        <v>2130.41</v>
      </c>
    </row>
    <row r="183" spans="1:4">
      <c r="A183" s="102">
        <v>1</v>
      </c>
      <c r="B183" s="102">
        <v>2665</v>
      </c>
      <c r="C183" s="103" t="s">
        <v>163</v>
      </c>
      <c r="D183" s="104">
        <v>223.72</v>
      </c>
    </row>
    <row r="184" spans="1:4">
      <c r="A184" s="102">
        <v>1</v>
      </c>
      <c r="B184" s="102">
        <v>2666</v>
      </c>
      <c r="C184" s="103" t="s">
        <v>164</v>
      </c>
      <c r="D184" s="104">
        <v>1518.41</v>
      </c>
    </row>
    <row r="185" spans="1:4">
      <c r="A185" s="102">
        <v>1</v>
      </c>
      <c r="B185" s="102">
        <v>2668</v>
      </c>
      <c r="C185" s="103" t="s">
        <v>165</v>
      </c>
      <c r="D185" s="104">
        <v>732</v>
      </c>
    </row>
    <row r="186" spans="1:4">
      <c r="A186" s="102">
        <v>1</v>
      </c>
      <c r="B186" s="102">
        <v>2671</v>
      </c>
      <c r="C186" s="103" t="s">
        <v>166</v>
      </c>
      <c r="D186" s="104">
        <v>604.75</v>
      </c>
    </row>
    <row r="187" spans="1:4">
      <c r="A187" s="102">
        <v>1</v>
      </c>
      <c r="B187" s="102">
        <v>2672</v>
      </c>
      <c r="C187" s="103" t="s">
        <v>167</v>
      </c>
      <c r="D187" s="104">
        <v>575.95000000000005</v>
      </c>
    </row>
    <row r="188" spans="1:4">
      <c r="A188" s="102">
        <v>1</v>
      </c>
      <c r="B188" s="102">
        <v>2675</v>
      </c>
      <c r="C188" s="103" t="s">
        <v>168</v>
      </c>
      <c r="D188" s="104">
        <v>604.76</v>
      </c>
    </row>
    <row r="189" spans="1:4">
      <c r="A189" s="102">
        <v>1</v>
      </c>
      <c r="B189" s="102">
        <v>2682</v>
      </c>
      <c r="C189" s="103" t="s">
        <v>169</v>
      </c>
      <c r="D189" s="104">
        <v>322.95</v>
      </c>
    </row>
    <row r="190" spans="1:4">
      <c r="A190" s="102">
        <v>1</v>
      </c>
      <c r="B190" s="102">
        <v>2684</v>
      </c>
      <c r="C190" s="103" t="s">
        <v>339</v>
      </c>
      <c r="D190" s="104">
        <v>2668.11</v>
      </c>
    </row>
    <row r="191" spans="1:4">
      <c r="A191" s="102">
        <v>1</v>
      </c>
      <c r="B191" s="102">
        <v>2687</v>
      </c>
      <c r="C191" s="103" t="s">
        <v>170</v>
      </c>
      <c r="D191" s="104">
        <v>1098.99</v>
      </c>
    </row>
    <row r="192" spans="1:4">
      <c r="A192" s="102">
        <v>1</v>
      </c>
      <c r="B192" s="102">
        <v>2697</v>
      </c>
      <c r="C192" s="103" t="s">
        <v>171</v>
      </c>
      <c r="D192" s="104">
        <v>322.94</v>
      </c>
    </row>
    <row r="193" spans="1:4">
      <c r="A193" s="102">
        <v>1</v>
      </c>
      <c r="B193" s="102">
        <v>2701</v>
      </c>
      <c r="C193" s="103" t="s">
        <v>574</v>
      </c>
      <c r="D193" s="104">
        <v>1098.99</v>
      </c>
    </row>
    <row r="194" spans="1:4">
      <c r="A194" s="102">
        <v>1</v>
      </c>
      <c r="B194" s="102">
        <v>2702</v>
      </c>
      <c r="C194" s="103" t="s">
        <v>365</v>
      </c>
      <c r="D194" s="104">
        <v>2668.11</v>
      </c>
    </row>
    <row r="195" spans="1:4">
      <c r="A195" s="102">
        <v>25</v>
      </c>
      <c r="B195" s="102">
        <v>2705</v>
      </c>
      <c r="C195" s="103" t="s">
        <v>366</v>
      </c>
      <c r="D195" s="104">
        <v>807.05</v>
      </c>
    </row>
    <row r="196" spans="1:4">
      <c r="A196" s="102">
        <v>50</v>
      </c>
      <c r="B196" s="102">
        <v>2706</v>
      </c>
      <c r="C196" s="103" t="s">
        <v>356</v>
      </c>
      <c r="D196" s="104">
        <v>1881.71</v>
      </c>
    </row>
    <row r="197" spans="1:4">
      <c r="A197" s="102">
        <v>1</v>
      </c>
      <c r="B197" s="102">
        <v>2707</v>
      </c>
      <c r="C197" s="103" t="s">
        <v>172</v>
      </c>
      <c r="D197" s="104">
        <v>1011.61</v>
      </c>
    </row>
    <row r="198" spans="1:4">
      <c r="A198" s="102">
        <v>1</v>
      </c>
      <c r="B198" s="102">
        <v>2709</v>
      </c>
      <c r="C198" s="103" t="s">
        <v>173</v>
      </c>
      <c r="D198" s="104">
        <v>1518.41</v>
      </c>
    </row>
    <row r="199" spans="1:4">
      <c r="A199" s="102">
        <v>1</v>
      </c>
      <c r="B199" s="102">
        <v>2710</v>
      </c>
      <c r="C199" s="103" t="s">
        <v>174</v>
      </c>
      <c r="D199" s="104">
        <v>1048.22</v>
      </c>
    </row>
    <row r="200" spans="1:4">
      <c r="A200" s="102">
        <v>1</v>
      </c>
      <c r="B200" s="102">
        <v>2712</v>
      </c>
      <c r="C200" s="103" t="s">
        <v>175</v>
      </c>
      <c r="D200" s="104">
        <v>1048.22</v>
      </c>
    </row>
    <row r="201" spans="1:4">
      <c r="A201" s="102">
        <v>1</v>
      </c>
      <c r="B201" s="102">
        <v>2717</v>
      </c>
      <c r="C201" s="103" t="s">
        <v>176</v>
      </c>
      <c r="D201" s="104">
        <v>2861</v>
      </c>
    </row>
    <row r="202" spans="1:4">
      <c r="A202" s="102">
        <v>1</v>
      </c>
      <c r="B202" s="102">
        <v>2718</v>
      </c>
      <c r="C202" s="103" t="s">
        <v>357</v>
      </c>
      <c r="D202" s="104">
        <v>1011.61</v>
      </c>
    </row>
    <row r="203" spans="1:4">
      <c r="A203" s="102">
        <v>1</v>
      </c>
      <c r="B203" s="102">
        <v>2719</v>
      </c>
      <c r="C203" s="103" t="s">
        <v>343</v>
      </c>
      <c r="D203" s="104">
        <v>768.61</v>
      </c>
    </row>
    <row r="204" spans="1:4">
      <c r="A204" s="102">
        <v>51</v>
      </c>
      <c r="B204" s="102">
        <v>2720</v>
      </c>
      <c r="C204" s="103" t="s">
        <v>367</v>
      </c>
      <c r="D204" s="104">
        <v>732.01</v>
      </c>
    </row>
    <row r="205" spans="1:4">
      <c r="A205" s="102">
        <v>50</v>
      </c>
      <c r="B205" s="102">
        <v>2721</v>
      </c>
      <c r="C205" s="103" t="s">
        <v>377</v>
      </c>
      <c r="D205" s="104">
        <v>811.33</v>
      </c>
    </row>
    <row r="206" spans="1:4">
      <c r="A206" s="102">
        <v>1</v>
      </c>
      <c r="B206" s="102">
        <v>2726</v>
      </c>
      <c r="C206" s="103" t="s">
        <v>177</v>
      </c>
      <c r="D206" s="104">
        <v>1555.01</v>
      </c>
    </row>
    <row r="207" spans="1:4">
      <c r="A207" s="102">
        <v>1</v>
      </c>
      <c r="B207" s="102">
        <v>2732</v>
      </c>
      <c r="C207" s="103" t="s">
        <v>178</v>
      </c>
      <c r="D207" s="104">
        <v>768.62</v>
      </c>
    </row>
    <row r="208" spans="1:4">
      <c r="A208" s="102">
        <v>47</v>
      </c>
      <c r="B208" s="102">
        <v>2736</v>
      </c>
      <c r="C208" s="103" t="s">
        <v>372</v>
      </c>
      <c r="D208" s="104">
        <v>811.33</v>
      </c>
    </row>
    <row r="209" spans="1:4">
      <c r="A209" s="102">
        <v>1</v>
      </c>
      <c r="B209" s="102">
        <v>2748</v>
      </c>
      <c r="C209" s="103" t="s">
        <v>179</v>
      </c>
      <c r="D209" s="104">
        <v>548.52</v>
      </c>
    </row>
    <row r="210" spans="1:4">
      <c r="A210" s="102">
        <v>1</v>
      </c>
      <c r="B210" s="102">
        <v>2751</v>
      </c>
      <c r="C210" s="103" t="s">
        <v>180</v>
      </c>
      <c r="D210" s="104">
        <v>666.75</v>
      </c>
    </row>
    <row r="211" spans="1:4">
      <c r="A211" s="102">
        <v>1</v>
      </c>
      <c r="B211" s="102">
        <v>2757</v>
      </c>
      <c r="C211" s="103" t="s">
        <v>181</v>
      </c>
      <c r="D211" s="104">
        <v>604.75</v>
      </c>
    </row>
    <row r="212" spans="1:4">
      <c r="A212" s="102">
        <v>1</v>
      </c>
      <c r="B212" s="102">
        <v>2766</v>
      </c>
      <c r="C212" s="103" t="s">
        <v>182</v>
      </c>
      <c r="D212" s="104">
        <v>697.14</v>
      </c>
    </row>
    <row r="213" spans="1:4">
      <c r="A213" s="102">
        <v>1</v>
      </c>
      <c r="B213" s="102">
        <v>2768</v>
      </c>
      <c r="C213" s="103" t="s">
        <v>183</v>
      </c>
      <c r="D213" s="104">
        <v>604.75</v>
      </c>
    </row>
    <row r="214" spans="1:4">
      <c r="A214" s="102">
        <v>1</v>
      </c>
      <c r="B214" s="102">
        <v>2770</v>
      </c>
      <c r="C214" s="103" t="s">
        <v>184</v>
      </c>
      <c r="D214" s="104">
        <v>548.54</v>
      </c>
    </row>
    <row r="215" spans="1:4">
      <c r="A215" s="102">
        <v>1</v>
      </c>
      <c r="B215" s="102">
        <v>2772</v>
      </c>
      <c r="C215" s="103" t="s">
        <v>358</v>
      </c>
      <c r="D215" s="104">
        <v>732</v>
      </c>
    </row>
    <row r="216" spans="1:4">
      <c r="A216" s="102">
        <v>1</v>
      </c>
      <c r="B216" s="102">
        <v>2773</v>
      </c>
      <c r="C216" s="103" t="s">
        <v>185</v>
      </c>
      <c r="D216" s="104">
        <v>697.14</v>
      </c>
    </row>
    <row r="217" spans="1:4">
      <c r="A217" s="102">
        <v>1</v>
      </c>
      <c r="B217" s="102">
        <v>2775</v>
      </c>
      <c r="C217" s="103" t="s">
        <v>186</v>
      </c>
      <c r="D217" s="104">
        <v>452.12</v>
      </c>
    </row>
    <row r="218" spans="1:4">
      <c r="A218" s="102">
        <v>1</v>
      </c>
      <c r="B218" s="102">
        <v>2779</v>
      </c>
      <c r="C218" s="103" t="s">
        <v>187</v>
      </c>
      <c r="D218" s="104">
        <v>1103.6400000000001</v>
      </c>
    </row>
    <row r="219" spans="1:4">
      <c r="A219" s="102">
        <v>1</v>
      </c>
      <c r="B219" s="102">
        <v>2782</v>
      </c>
      <c r="C219" s="103" t="s">
        <v>188</v>
      </c>
      <c r="D219" s="104">
        <v>604.76</v>
      </c>
    </row>
    <row r="220" spans="1:4">
      <c r="A220" s="102">
        <v>1</v>
      </c>
      <c r="B220" s="102">
        <v>2784</v>
      </c>
      <c r="C220" s="103" t="s">
        <v>189</v>
      </c>
      <c r="D220" s="104">
        <v>575.95000000000005</v>
      </c>
    </row>
    <row r="221" spans="1:4">
      <c r="A221" s="102">
        <v>1</v>
      </c>
      <c r="B221" s="102">
        <v>2785</v>
      </c>
      <c r="C221" s="103" t="s">
        <v>190</v>
      </c>
      <c r="D221" s="104">
        <v>548.53</v>
      </c>
    </row>
    <row r="222" spans="1:4">
      <c r="A222" s="102">
        <v>1</v>
      </c>
      <c r="B222" s="102">
        <v>2788</v>
      </c>
      <c r="C222" s="103" t="s">
        <v>191</v>
      </c>
      <c r="D222" s="104">
        <v>604.75</v>
      </c>
    </row>
    <row r="223" spans="1:4">
      <c r="A223" s="102">
        <v>1</v>
      </c>
      <c r="B223" s="102">
        <v>2791</v>
      </c>
      <c r="C223" s="103" t="s">
        <v>193</v>
      </c>
      <c r="D223" s="104">
        <v>2111.4499999999998</v>
      </c>
    </row>
    <row r="224" spans="1:4">
      <c r="A224" s="102">
        <v>1</v>
      </c>
      <c r="B224" s="102">
        <v>2797</v>
      </c>
      <c r="C224" s="103" t="s">
        <v>194</v>
      </c>
      <c r="D224" s="104">
        <v>491.25</v>
      </c>
    </row>
    <row r="225" spans="1:4">
      <c r="A225" s="102">
        <v>1</v>
      </c>
      <c r="B225" s="102">
        <v>2798</v>
      </c>
      <c r="C225" s="103" t="s">
        <v>195</v>
      </c>
      <c r="D225" s="104">
        <v>1518.41</v>
      </c>
    </row>
    <row r="226" spans="1:4">
      <c r="A226" s="102">
        <v>20</v>
      </c>
      <c r="B226" s="102">
        <v>2799</v>
      </c>
      <c r="C226" s="103" t="s">
        <v>352</v>
      </c>
      <c r="D226" s="104">
        <v>886.38</v>
      </c>
    </row>
    <row r="227" spans="1:4">
      <c r="A227" s="102">
        <v>1</v>
      </c>
      <c r="B227" s="102">
        <v>2801</v>
      </c>
      <c r="C227" s="103" t="s">
        <v>196</v>
      </c>
      <c r="D227" s="104">
        <v>2039.56</v>
      </c>
    </row>
    <row r="228" spans="1:4">
      <c r="A228" s="102">
        <v>1</v>
      </c>
      <c r="B228" s="102">
        <v>2806</v>
      </c>
      <c r="C228" s="103" t="s">
        <v>197</v>
      </c>
      <c r="D228" s="104">
        <v>1633.79</v>
      </c>
    </row>
    <row r="229" spans="1:4">
      <c r="A229" s="102">
        <v>1</v>
      </c>
      <c r="B229" s="102">
        <v>2808</v>
      </c>
      <c r="C229" s="103" t="s">
        <v>359</v>
      </c>
      <c r="D229" s="104">
        <v>1048.22</v>
      </c>
    </row>
    <row r="230" spans="1:4">
      <c r="A230" s="102">
        <v>1</v>
      </c>
      <c r="B230" s="102">
        <v>2816</v>
      </c>
      <c r="C230" s="103" t="s">
        <v>198</v>
      </c>
      <c r="D230" s="104">
        <v>697.14</v>
      </c>
    </row>
    <row r="231" spans="1:4">
      <c r="A231" s="102">
        <v>1</v>
      </c>
      <c r="B231" s="102">
        <v>2819</v>
      </c>
      <c r="C231" s="103" t="s">
        <v>199</v>
      </c>
      <c r="D231" s="104">
        <v>732</v>
      </c>
    </row>
    <row r="232" spans="1:4">
      <c r="A232" s="102">
        <v>1</v>
      </c>
      <c r="B232" s="102">
        <v>2820</v>
      </c>
      <c r="C232" s="103" t="s">
        <v>200</v>
      </c>
      <c r="D232" s="104">
        <v>2058</v>
      </c>
    </row>
    <row r="233" spans="1:4">
      <c r="A233" s="102">
        <v>1</v>
      </c>
      <c r="B233" s="102">
        <v>2823</v>
      </c>
      <c r="C233" s="103" t="s">
        <v>344</v>
      </c>
      <c r="D233" s="104">
        <v>807.05</v>
      </c>
    </row>
    <row r="234" spans="1:4">
      <c r="A234" s="102">
        <v>16</v>
      </c>
      <c r="B234" s="102">
        <v>2827</v>
      </c>
      <c r="C234" s="103" t="s">
        <v>368</v>
      </c>
      <c r="D234" s="104">
        <v>811.33</v>
      </c>
    </row>
    <row r="235" spans="1:4">
      <c r="A235" s="102">
        <v>1</v>
      </c>
      <c r="B235" s="102">
        <v>2831</v>
      </c>
      <c r="C235" s="103" t="s">
        <v>201</v>
      </c>
      <c r="D235" s="104">
        <v>2058</v>
      </c>
    </row>
    <row r="236" spans="1:4">
      <c r="A236" s="102">
        <v>1</v>
      </c>
      <c r="B236" s="102">
        <v>2833</v>
      </c>
      <c r="C236" s="103" t="s">
        <v>202</v>
      </c>
      <c r="D236" s="104">
        <v>1540.98</v>
      </c>
    </row>
    <row r="237" spans="1:4">
      <c r="A237" s="102">
        <v>1</v>
      </c>
      <c r="B237" s="102">
        <v>2834</v>
      </c>
      <c r="C237" s="103" t="s">
        <v>203</v>
      </c>
      <c r="D237" s="104">
        <v>732</v>
      </c>
    </row>
    <row r="238" spans="1:4">
      <c r="A238" s="102">
        <v>1</v>
      </c>
      <c r="B238" s="102">
        <v>2835</v>
      </c>
      <c r="C238" s="103" t="s">
        <v>384</v>
      </c>
      <c r="D238" s="104">
        <v>732</v>
      </c>
    </row>
    <row r="239" spans="1:4">
      <c r="A239" s="102">
        <v>50</v>
      </c>
      <c r="B239" s="102">
        <v>2836</v>
      </c>
      <c r="C239" s="103" t="s">
        <v>378</v>
      </c>
      <c r="D239" s="104">
        <v>1219.6199999999999</v>
      </c>
    </row>
    <row r="240" spans="1:4">
      <c r="A240" s="102">
        <v>1</v>
      </c>
      <c r="B240" s="102">
        <v>2837</v>
      </c>
      <c r="C240" s="103" t="s">
        <v>204</v>
      </c>
      <c r="D240" s="104">
        <v>1518.41</v>
      </c>
    </row>
    <row r="241" spans="1:4">
      <c r="A241" s="102">
        <v>51</v>
      </c>
      <c r="B241" s="102">
        <v>2838</v>
      </c>
      <c r="C241" s="103" t="s">
        <v>348</v>
      </c>
      <c r="D241" s="104">
        <v>886.38</v>
      </c>
    </row>
    <row r="242" spans="1:4">
      <c r="A242" s="102">
        <v>1</v>
      </c>
      <c r="B242" s="102">
        <v>2839</v>
      </c>
      <c r="C242" s="103" t="s">
        <v>205</v>
      </c>
      <c r="D242" s="104">
        <v>1633.79</v>
      </c>
    </row>
    <row r="243" spans="1:4">
      <c r="A243" s="102">
        <v>1</v>
      </c>
      <c r="B243" s="102">
        <v>2849</v>
      </c>
      <c r="C243" s="103" t="s">
        <v>206</v>
      </c>
      <c r="D243" s="104">
        <v>497.53</v>
      </c>
    </row>
    <row r="244" spans="1:4">
      <c r="A244" s="102">
        <v>1</v>
      </c>
      <c r="B244" s="102">
        <v>2850</v>
      </c>
      <c r="C244" s="103" t="s">
        <v>207</v>
      </c>
      <c r="D244" s="104">
        <v>438.99</v>
      </c>
    </row>
    <row r="245" spans="1:4">
      <c r="A245" s="102">
        <v>1</v>
      </c>
      <c r="B245" s="102">
        <v>2853</v>
      </c>
      <c r="C245" s="103" t="s">
        <v>208</v>
      </c>
      <c r="D245" s="104">
        <v>548.53</v>
      </c>
    </row>
    <row r="246" spans="1:4">
      <c r="A246" s="102">
        <v>1</v>
      </c>
      <c r="B246" s="102">
        <v>2854</v>
      </c>
      <c r="C246" s="103" t="s">
        <v>209</v>
      </c>
      <c r="D246" s="104">
        <v>548.53</v>
      </c>
    </row>
    <row r="247" spans="1:4">
      <c r="A247" s="102">
        <v>1</v>
      </c>
      <c r="B247" s="102">
        <v>2857</v>
      </c>
      <c r="C247" s="103" t="s">
        <v>210</v>
      </c>
      <c r="D247" s="104">
        <v>1168.9000000000001</v>
      </c>
    </row>
    <row r="248" spans="1:4">
      <c r="A248" s="102">
        <v>1</v>
      </c>
      <c r="B248" s="102">
        <v>2860</v>
      </c>
      <c r="C248" s="103" t="s">
        <v>211</v>
      </c>
      <c r="D248" s="104">
        <v>497.53</v>
      </c>
    </row>
    <row r="249" spans="1:4">
      <c r="A249" s="102">
        <v>1</v>
      </c>
      <c r="B249" s="102">
        <v>2864</v>
      </c>
      <c r="C249" s="103" t="s">
        <v>212</v>
      </c>
      <c r="D249" s="104">
        <v>979.7</v>
      </c>
    </row>
    <row r="250" spans="1:4">
      <c r="A250" s="102">
        <v>1</v>
      </c>
      <c r="B250" s="102">
        <v>2866</v>
      </c>
      <c r="C250" s="103" t="s">
        <v>213</v>
      </c>
      <c r="D250" s="104">
        <v>864.51</v>
      </c>
    </row>
    <row r="251" spans="1:4">
      <c r="A251" s="102">
        <v>1</v>
      </c>
      <c r="B251" s="102">
        <v>2869</v>
      </c>
      <c r="C251" s="103" t="s">
        <v>214</v>
      </c>
      <c r="D251" s="104">
        <v>497.53</v>
      </c>
    </row>
    <row r="252" spans="1:4">
      <c r="A252" s="102">
        <v>1</v>
      </c>
      <c r="B252" s="102">
        <v>2870</v>
      </c>
      <c r="C252" s="103" t="s">
        <v>215</v>
      </c>
      <c r="D252" s="104">
        <v>548.53</v>
      </c>
    </row>
    <row r="253" spans="1:4">
      <c r="A253" s="102">
        <v>1</v>
      </c>
      <c r="B253" s="102">
        <v>2871</v>
      </c>
      <c r="C253" s="103" t="s">
        <v>216</v>
      </c>
      <c r="D253" s="104">
        <v>548.53</v>
      </c>
    </row>
    <row r="254" spans="1:4">
      <c r="A254" s="102">
        <v>16</v>
      </c>
      <c r="B254" s="102">
        <v>2873</v>
      </c>
      <c r="C254" s="103" t="s">
        <v>349</v>
      </c>
      <c r="D254" s="104">
        <v>1792.1</v>
      </c>
    </row>
    <row r="255" spans="1:4">
      <c r="A255" s="102">
        <v>25</v>
      </c>
      <c r="B255" s="102">
        <v>2878</v>
      </c>
      <c r="C255" s="103" t="s">
        <v>360</v>
      </c>
      <c r="D255" s="104">
        <v>811.33</v>
      </c>
    </row>
    <row r="256" spans="1:4">
      <c r="A256" s="102">
        <v>1</v>
      </c>
      <c r="B256" s="102">
        <v>2887</v>
      </c>
      <c r="C256" s="103" t="s">
        <v>217</v>
      </c>
      <c r="D256" s="104">
        <v>732.01</v>
      </c>
    </row>
    <row r="257" spans="1:4">
      <c r="A257" s="102">
        <v>1</v>
      </c>
      <c r="B257" s="102">
        <v>2889</v>
      </c>
      <c r="C257" s="103" t="s">
        <v>218</v>
      </c>
      <c r="D257" s="104">
        <v>847.39</v>
      </c>
    </row>
    <row r="258" spans="1:4">
      <c r="A258" s="102">
        <v>1</v>
      </c>
      <c r="B258" s="102">
        <v>2890</v>
      </c>
      <c r="C258" s="103" t="s">
        <v>219</v>
      </c>
      <c r="D258" s="104">
        <v>497.53</v>
      </c>
    </row>
    <row r="259" spans="1:4">
      <c r="A259" s="102">
        <v>1</v>
      </c>
      <c r="B259" s="102">
        <v>2891</v>
      </c>
      <c r="C259" s="103" t="s">
        <v>220</v>
      </c>
      <c r="D259" s="104">
        <v>522.4</v>
      </c>
    </row>
    <row r="260" spans="1:4">
      <c r="A260" s="102">
        <v>1</v>
      </c>
      <c r="B260" s="102">
        <v>2894</v>
      </c>
      <c r="C260" s="103" t="s">
        <v>221</v>
      </c>
      <c r="D260" s="104">
        <v>333.38</v>
      </c>
    </row>
    <row r="261" spans="1:4">
      <c r="A261" s="102">
        <v>1</v>
      </c>
      <c r="B261" s="102">
        <v>2895</v>
      </c>
      <c r="C261" s="103" t="s">
        <v>222</v>
      </c>
      <c r="D261" s="104">
        <v>497.53</v>
      </c>
    </row>
    <row r="262" spans="1:4">
      <c r="A262" s="102">
        <v>47</v>
      </c>
      <c r="B262" s="102">
        <v>2904</v>
      </c>
      <c r="C262" s="103" t="s">
        <v>373</v>
      </c>
      <c r="D262" s="104">
        <v>732.01</v>
      </c>
    </row>
    <row r="263" spans="1:4">
      <c r="A263" s="102">
        <v>3</v>
      </c>
      <c r="B263" s="102">
        <v>2906</v>
      </c>
      <c r="C263" s="103" t="s">
        <v>345</v>
      </c>
      <c r="D263" s="104">
        <v>1792.1</v>
      </c>
    </row>
    <row r="264" spans="1:4">
      <c r="A264" s="102">
        <v>1</v>
      </c>
      <c r="B264" s="102">
        <v>2907</v>
      </c>
      <c r="C264" s="103" t="s">
        <v>223</v>
      </c>
      <c r="D264" s="104">
        <v>710.48</v>
      </c>
    </row>
    <row r="265" spans="1:4">
      <c r="A265" s="102">
        <v>1</v>
      </c>
      <c r="B265" s="102">
        <v>2909</v>
      </c>
      <c r="C265" s="103" t="s">
        <v>224</v>
      </c>
      <c r="D265" s="104">
        <v>732.01</v>
      </c>
    </row>
    <row r="266" spans="1:4">
      <c r="A266" s="102">
        <v>1</v>
      </c>
      <c r="B266" s="102">
        <v>2910</v>
      </c>
      <c r="C266" s="103" t="s">
        <v>225</v>
      </c>
      <c r="D266" s="104">
        <v>2167.0100000000002</v>
      </c>
    </row>
    <row r="267" spans="1:4">
      <c r="A267" s="102">
        <v>1</v>
      </c>
      <c r="B267" s="102">
        <v>2911</v>
      </c>
      <c r="C267" s="103" t="s">
        <v>226</v>
      </c>
      <c r="D267" s="104">
        <v>548.52</v>
      </c>
    </row>
    <row r="268" spans="1:4">
      <c r="A268" s="102">
        <v>1</v>
      </c>
      <c r="B268" s="102">
        <v>2915</v>
      </c>
      <c r="C268" s="103" t="s">
        <v>227</v>
      </c>
      <c r="D268" s="104">
        <v>548.52</v>
      </c>
    </row>
    <row r="269" spans="1:4">
      <c r="A269" s="102">
        <v>1</v>
      </c>
      <c r="B269" s="102">
        <v>2917</v>
      </c>
      <c r="C269" s="103" t="s">
        <v>228</v>
      </c>
      <c r="D269" s="104">
        <v>575.95000000000005</v>
      </c>
    </row>
    <row r="270" spans="1:4">
      <c r="A270" s="102">
        <v>1</v>
      </c>
      <c r="B270" s="102">
        <v>2918</v>
      </c>
      <c r="C270" s="103" t="s">
        <v>229</v>
      </c>
      <c r="D270" s="104">
        <v>497.53</v>
      </c>
    </row>
    <row r="271" spans="1:4">
      <c r="A271" s="102">
        <v>1</v>
      </c>
      <c r="B271" s="102">
        <v>2921</v>
      </c>
      <c r="C271" s="103" t="s">
        <v>230</v>
      </c>
      <c r="D271" s="104">
        <v>16.13</v>
      </c>
    </row>
    <row r="272" spans="1:4">
      <c r="A272" s="102">
        <v>1</v>
      </c>
      <c r="B272" s="102">
        <v>2922</v>
      </c>
      <c r="C272" s="103" t="s">
        <v>231</v>
      </c>
      <c r="D272" s="104">
        <v>575.95000000000005</v>
      </c>
    </row>
    <row r="273" spans="1:4">
      <c r="A273" s="102">
        <v>1</v>
      </c>
      <c r="B273" s="102">
        <v>2926</v>
      </c>
      <c r="C273" s="103" t="s">
        <v>232</v>
      </c>
      <c r="D273" s="104">
        <v>604.76</v>
      </c>
    </row>
    <row r="274" spans="1:4">
      <c r="A274" s="102">
        <v>1</v>
      </c>
      <c r="B274" s="102">
        <v>2927</v>
      </c>
      <c r="C274" s="103" t="s">
        <v>233</v>
      </c>
      <c r="D274" s="104">
        <v>548.53</v>
      </c>
    </row>
    <row r="275" spans="1:4">
      <c r="A275" s="102">
        <v>1</v>
      </c>
      <c r="B275" s="102">
        <v>2930</v>
      </c>
      <c r="C275" s="103" t="s">
        <v>234</v>
      </c>
      <c r="D275" s="104">
        <v>604.76</v>
      </c>
    </row>
    <row r="276" spans="1:4">
      <c r="A276" s="102">
        <v>1</v>
      </c>
      <c r="B276" s="102">
        <v>2931</v>
      </c>
      <c r="C276" s="103" t="s">
        <v>235</v>
      </c>
      <c r="D276" s="104">
        <v>946.36</v>
      </c>
    </row>
    <row r="277" spans="1:4">
      <c r="A277" s="102">
        <v>1</v>
      </c>
      <c r="B277" s="102">
        <v>2933</v>
      </c>
      <c r="C277" s="103" t="s">
        <v>236</v>
      </c>
      <c r="D277" s="104">
        <v>548.52</v>
      </c>
    </row>
    <row r="278" spans="1:4">
      <c r="A278" s="102">
        <v>1</v>
      </c>
      <c r="B278" s="102">
        <v>2936</v>
      </c>
      <c r="C278" s="103" t="s">
        <v>237</v>
      </c>
      <c r="D278" s="104">
        <v>604.76</v>
      </c>
    </row>
    <row r="279" spans="1:4">
      <c r="A279" s="102">
        <v>1</v>
      </c>
      <c r="B279" s="102">
        <v>2937</v>
      </c>
      <c r="C279" s="103" t="s">
        <v>238</v>
      </c>
      <c r="D279" s="104">
        <v>497.53</v>
      </c>
    </row>
    <row r="280" spans="1:4">
      <c r="A280" s="102">
        <v>1</v>
      </c>
      <c r="B280" s="102">
        <v>2941</v>
      </c>
      <c r="C280" s="103" t="s">
        <v>239</v>
      </c>
      <c r="D280" s="104">
        <v>1116.48</v>
      </c>
    </row>
    <row r="281" spans="1:4">
      <c r="A281" s="102">
        <v>1</v>
      </c>
      <c r="B281" s="102">
        <v>2942</v>
      </c>
      <c r="C281" s="103" t="s">
        <v>240</v>
      </c>
      <c r="D281" s="104">
        <v>548.53</v>
      </c>
    </row>
    <row r="282" spans="1:4">
      <c r="A282" s="102">
        <v>1</v>
      </c>
      <c r="B282" s="102">
        <v>2943</v>
      </c>
      <c r="C282" s="103" t="s">
        <v>241</v>
      </c>
      <c r="D282" s="104">
        <v>497.53</v>
      </c>
    </row>
    <row r="283" spans="1:4">
      <c r="A283" s="102">
        <v>59</v>
      </c>
      <c r="B283" s="102">
        <v>2962</v>
      </c>
      <c r="C283" s="103" t="s">
        <v>391</v>
      </c>
      <c r="D283" s="104">
        <v>776.47</v>
      </c>
    </row>
    <row r="284" spans="1:4">
      <c r="A284" s="102">
        <v>1</v>
      </c>
      <c r="B284" s="102">
        <v>2969</v>
      </c>
      <c r="C284" s="103" t="s">
        <v>242</v>
      </c>
      <c r="D284" s="104">
        <v>625.96</v>
      </c>
    </row>
    <row r="285" spans="1:4">
      <c r="A285" s="102">
        <v>3</v>
      </c>
      <c r="B285" s="102">
        <v>2970</v>
      </c>
      <c r="C285" s="103" t="s">
        <v>331</v>
      </c>
      <c r="D285" s="104">
        <v>697.14</v>
      </c>
    </row>
    <row r="286" spans="1:4">
      <c r="A286" s="102">
        <v>10</v>
      </c>
      <c r="B286" s="102">
        <v>2971</v>
      </c>
      <c r="C286" s="103" t="s">
        <v>382</v>
      </c>
      <c r="D286" s="104">
        <v>697.14</v>
      </c>
    </row>
    <row r="287" spans="1:4">
      <c r="A287" s="102">
        <v>3</v>
      </c>
      <c r="B287" s="102">
        <v>2973</v>
      </c>
      <c r="C287" s="103" t="s">
        <v>340</v>
      </c>
      <c r="D287" s="104">
        <v>776.47</v>
      </c>
    </row>
    <row r="288" spans="1:4">
      <c r="A288" s="102">
        <v>3</v>
      </c>
      <c r="B288" s="102">
        <v>2974</v>
      </c>
      <c r="C288" s="103" t="s">
        <v>341</v>
      </c>
      <c r="D288" s="104">
        <v>697.14</v>
      </c>
    </row>
    <row r="289" spans="1:4">
      <c r="A289" s="102">
        <v>23</v>
      </c>
      <c r="B289" s="102">
        <v>2977</v>
      </c>
      <c r="C289" s="103" t="s">
        <v>354</v>
      </c>
      <c r="D289" s="104">
        <v>1548.07</v>
      </c>
    </row>
    <row r="290" spans="1:4">
      <c r="A290" s="102">
        <v>23</v>
      </c>
      <c r="B290" s="102">
        <v>2978</v>
      </c>
      <c r="C290" s="103" t="s">
        <v>355</v>
      </c>
      <c r="D290" s="104">
        <v>776.47</v>
      </c>
    </row>
    <row r="291" spans="1:4">
      <c r="A291" s="102">
        <v>1</v>
      </c>
      <c r="B291" s="102">
        <v>2982</v>
      </c>
      <c r="C291" s="103" t="s">
        <v>243</v>
      </c>
      <c r="D291" s="104">
        <v>1337.31</v>
      </c>
    </row>
    <row r="292" spans="1:4">
      <c r="A292" s="102">
        <v>1</v>
      </c>
      <c r="B292" s="102">
        <v>2983</v>
      </c>
      <c r="C292" s="103" t="s">
        <v>244</v>
      </c>
      <c r="D292" s="104">
        <v>1064.1300000000001</v>
      </c>
    </row>
    <row r="293" spans="1:4">
      <c r="A293" s="102">
        <v>1</v>
      </c>
      <c r="B293" s="102">
        <v>2988</v>
      </c>
      <c r="C293" s="103" t="s">
        <v>245</v>
      </c>
      <c r="D293" s="104">
        <v>1212.95</v>
      </c>
    </row>
    <row r="294" spans="1:4">
      <c r="A294" s="102">
        <v>1</v>
      </c>
      <c r="B294" s="102">
        <v>2996</v>
      </c>
      <c r="C294" s="103" t="s">
        <v>246</v>
      </c>
      <c r="D294" s="104">
        <v>2111.4499999999998</v>
      </c>
    </row>
    <row r="295" spans="1:4">
      <c r="A295" s="102">
        <v>1</v>
      </c>
      <c r="B295" s="102">
        <v>2998</v>
      </c>
      <c r="C295" s="103" t="s">
        <v>247</v>
      </c>
      <c r="D295" s="104">
        <v>2111.4499999999998</v>
      </c>
    </row>
    <row r="296" spans="1:4">
      <c r="A296" s="102">
        <v>1</v>
      </c>
      <c r="B296" s="102">
        <v>3003</v>
      </c>
      <c r="C296" s="103" t="s">
        <v>248</v>
      </c>
      <c r="D296" s="104">
        <v>1492.56</v>
      </c>
    </row>
    <row r="297" spans="1:4">
      <c r="A297" s="102">
        <v>1</v>
      </c>
      <c r="B297" s="102">
        <v>3004</v>
      </c>
      <c r="C297" s="103" t="s">
        <v>249</v>
      </c>
      <c r="D297" s="104">
        <v>1492.56</v>
      </c>
    </row>
    <row r="298" spans="1:4">
      <c r="A298" s="102">
        <v>10</v>
      </c>
      <c r="B298" s="102">
        <v>3023</v>
      </c>
      <c r="C298" s="103" t="s">
        <v>350</v>
      </c>
      <c r="D298" s="104">
        <v>1706.78</v>
      </c>
    </row>
    <row r="299" spans="1:4">
      <c r="A299" s="102">
        <v>1</v>
      </c>
      <c r="B299" s="102">
        <v>3025</v>
      </c>
      <c r="C299" s="103" t="s">
        <v>385</v>
      </c>
      <c r="D299" s="104">
        <v>1548.07</v>
      </c>
    </row>
    <row r="300" spans="1:4">
      <c r="A300" s="102">
        <v>48</v>
      </c>
      <c r="B300" s="102">
        <v>3027</v>
      </c>
      <c r="C300" s="103" t="s">
        <v>252</v>
      </c>
      <c r="D300" s="104">
        <v>1625.5</v>
      </c>
    </row>
    <row r="301" spans="1:4">
      <c r="A301" s="102">
        <v>51</v>
      </c>
      <c r="B301" s="102">
        <v>3029</v>
      </c>
      <c r="C301" s="103" t="s">
        <v>383</v>
      </c>
      <c r="D301" s="104">
        <v>1548.07</v>
      </c>
    </row>
    <row r="302" spans="1:4">
      <c r="A302" s="102">
        <v>1</v>
      </c>
      <c r="B302" s="102">
        <v>3032</v>
      </c>
      <c r="C302" s="103" t="s">
        <v>329</v>
      </c>
      <c r="D302" s="104">
        <v>1548.07</v>
      </c>
    </row>
    <row r="303" spans="1:4">
      <c r="A303" s="102">
        <v>1</v>
      </c>
      <c r="B303" s="102">
        <v>3036</v>
      </c>
      <c r="C303" s="103" t="s">
        <v>254</v>
      </c>
      <c r="D303" s="104">
        <v>1483.54</v>
      </c>
    </row>
    <row r="304" spans="1:4">
      <c r="A304" s="102">
        <v>1</v>
      </c>
      <c r="B304" s="102">
        <v>3040</v>
      </c>
      <c r="C304" s="103" t="s">
        <v>255</v>
      </c>
      <c r="D304" s="104">
        <v>1105.97</v>
      </c>
    </row>
    <row r="305" spans="1:4">
      <c r="A305" s="102">
        <v>1</v>
      </c>
      <c r="B305" s="102">
        <v>3046</v>
      </c>
      <c r="C305" s="103" t="s">
        <v>387</v>
      </c>
      <c r="D305" s="104">
        <v>1625.5</v>
      </c>
    </row>
    <row r="306" spans="1:4">
      <c r="A306" s="102">
        <v>1</v>
      </c>
      <c r="B306" s="102">
        <v>3047</v>
      </c>
      <c r="C306" s="103" t="s">
        <v>256</v>
      </c>
      <c r="D306" s="104">
        <v>1064.1300000000001</v>
      </c>
    </row>
    <row r="307" spans="1:4">
      <c r="A307" s="102">
        <v>1</v>
      </c>
      <c r="B307" s="102">
        <v>3049</v>
      </c>
      <c r="C307" s="103" t="s">
        <v>257</v>
      </c>
      <c r="D307" s="104">
        <v>1999.35</v>
      </c>
    </row>
    <row r="308" spans="1:4">
      <c r="A308" s="102">
        <v>1</v>
      </c>
      <c r="B308" s="102">
        <v>3057</v>
      </c>
      <c r="C308" s="103" t="s">
        <v>258</v>
      </c>
      <c r="D308" s="104">
        <v>697.14</v>
      </c>
    </row>
    <row r="309" spans="1:4">
      <c r="A309" s="102">
        <v>1</v>
      </c>
      <c r="B309" s="102">
        <v>3063</v>
      </c>
      <c r="C309" s="103" t="s">
        <v>259</v>
      </c>
      <c r="D309" s="104">
        <v>697.14</v>
      </c>
    </row>
    <row r="310" spans="1:4">
      <c r="A310" s="102">
        <v>1</v>
      </c>
      <c r="B310" s="102">
        <v>3067</v>
      </c>
      <c r="C310" s="103" t="s">
        <v>261</v>
      </c>
      <c r="D310" s="104">
        <v>976.75</v>
      </c>
    </row>
    <row r="311" spans="1:4">
      <c r="A311" s="102">
        <v>16</v>
      </c>
      <c r="B311" s="102">
        <v>3069</v>
      </c>
      <c r="C311" s="103" t="s">
        <v>332</v>
      </c>
      <c r="D311" s="104">
        <v>697.14</v>
      </c>
    </row>
    <row r="312" spans="1:4">
      <c r="A312" s="102">
        <v>1</v>
      </c>
      <c r="B312" s="102">
        <v>3081</v>
      </c>
      <c r="C312" s="103" t="s">
        <v>262</v>
      </c>
      <c r="D312" s="104">
        <v>499.3</v>
      </c>
    </row>
    <row r="313" spans="1:4">
      <c r="A313" s="102">
        <v>1</v>
      </c>
      <c r="B313" s="102">
        <v>3086</v>
      </c>
      <c r="C313" s="103" t="s">
        <v>333</v>
      </c>
      <c r="D313" s="104">
        <v>1706.78</v>
      </c>
    </row>
    <row r="314" spans="1:4">
      <c r="A314" s="102">
        <v>1</v>
      </c>
      <c r="B314" s="102">
        <v>3092</v>
      </c>
      <c r="C314" s="103" t="s">
        <v>529</v>
      </c>
      <c r="D314" s="104">
        <v>7133.57</v>
      </c>
    </row>
    <row r="315" spans="1:4">
      <c r="A315" s="102">
        <v>1</v>
      </c>
      <c r="B315" s="102">
        <v>3132</v>
      </c>
      <c r="C315" s="103" t="s">
        <v>264</v>
      </c>
      <c r="D315" s="104">
        <v>697.14</v>
      </c>
    </row>
    <row r="316" spans="1:4">
      <c r="A316" s="102">
        <v>1</v>
      </c>
      <c r="B316" s="102">
        <v>3135</v>
      </c>
      <c r="C316" s="103" t="s">
        <v>265</v>
      </c>
      <c r="D316" s="104">
        <v>2123.71</v>
      </c>
    </row>
    <row r="317" spans="1:4">
      <c r="A317" s="102">
        <v>1</v>
      </c>
      <c r="B317" s="102">
        <v>3136</v>
      </c>
      <c r="C317" s="103" t="s">
        <v>266</v>
      </c>
      <c r="D317" s="104">
        <v>1483.54</v>
      </c>
    </row>
    <row r="318" spans="1:4">
      <c r="A318" s="102">
        <v>1</v>
      </c>
      <c r="B318" s="102">
        <v>3138</v>
      </c>
      <c r="C318" s="103" t="s">
        <v>267</v>
      </c>
      <c r="D318" s="104">
        <v>1483.54</v>
      </c>
    </row>
    <row r="319" spans="1:4">
      <c r="A319" s="102">
        <v>1</v>
      </c>
      <c r="B319" s="102">
        <v>3139</v>
      </c>
      <c r="C319" s="103" t="s">
        <v>268</v>
      </c>
      <c r="D319" s="104">
        <v>697.14</v>
      </c>
    </row>
    <row r="320" spans="1:4">
      <c r="A320" s="102">
        <v>1</v>
      </c>
      <c r="B320" s="102">
        <v>3147</v>
      </c>
      <c r="C320" s="103" t="s">
        <v>269</v>
      </c>
      <c r="D320" s="104">
        <v>475.6</v>
      </c>
    </row>
    <row r="321" spans="1:4">
      <c r="A321" s="102">
        <v>1</v>
      </c>
      <c r="B321" s="102">
        <v>3152</v>
      </c>
      <c r="C321" s="103" t="s">
        <v>270</v>
      </c>
      <c r="D321" s="104">
        <v>475.6</v>
      </c>
    </row>
    <row r="322" spans="1:4">
      <c r="A322" s="102">
        <v>1</v>
      </c>
      <c r="B322" s="102">
        <v>3154</v>
      </c>
      <c r="C322" s="103" t="s">
        <v>271</v>
      </c>
      <c r="D322" s="104">
        <v>475.6</v>
      </c>
    </row>
    <row r="323" spans="1:4">
      <c r="A323" s="102">
        <v>1</v>
      </c>
      <c r="B323" s="102">
        <v>3156</v>
      </c>
      <c r="C323" s="103" t="s">
        <v>272</v>
      </c>
      <c r="D323" s="104">
        <v>153.65</v>
      </c>
    </row>
    <row r="324" spans="1:4">
      <c r="A324" s="102">
        <v>1</v>
      </c>
      <c r="B324" s="102">
        <v>3160</v>
      </c>
      <c r="C324" s="103" t="s">
        <v>273</v>
      </c>
      <c r="D324" s="104">
        <v>697.14</v>
      </c>
    </row>
    <row r="325" spans="1:4">
      <c r="A325" s="102">
        <v>1</v>
      </c>
      <c r="B325" s="102">
        <v>3165</v>
      </c>
      <c r="C325" s="103" t="s">
        <v>274</v>
      </c>
      <c r="D325" s="104">
        <v>976.75</v>
      </c>
    </row>
    <row r="326" spans="1:4">
      <c r="A326" s="102">
        <v>1</v>
      </c>
      <c r="B326" s="102">
        <v>3169</v>
      </c>
      <c r="C326" s="103" t="s">
        <v>276</v>
      </c>
      <c r="D326" s="104">
        <v>1087.5999999999999</v>
      </c>
    </row>
    <row r="327" spans="1:4">
      <c r="A327" s="102">
        <v>1</v>
      </c>
      <c r="B327" s="102">
        <v>3172</v>
      </c>
      <c r="C327" s="103" t="s">
        <v>277</v>
      </c>
      <c r="D327" s="104">
        <v>475.6</v>
      </c>
    </row>
    <row r="328" spans="1:4">
      <c r="A328" s="102">
        <v>1</v>
      </c>
      <c r="B328" s="102">
        <v>3175</v>
      </c>
      <c r="C328" s="103" t="s">
        <v>278</v>
      </c>
      <c r="D328" s="104">
        <v>4375.1000000000004</v>
      </c>
    </row>
    <row r="329" spans="1:4">
      <c r="A329" s="102">
        <v>1</v>
      </c>
      <c r="B329" s="102">
        <v>3177</v>
      </c>
      <c r="C329" s="103" t="s">
        <v>279</v>
      </c>
      <c r="D329" s="104">
        <v>2897.86</v>
      </c>
    </row>
    <row r="330" spans="1:4">
      <c r="A330" s="102">
        <v>1</v>
      </c>
      <c r="B330" s="102">
        <v>3178</v>
      </c>
      <c r="C330" s="103" t="s">
        <v>280</v>
      </c>
      <c r="D330" s="104">
        <v>2897.86</v>
      </c>
    </row>
    <row r="331" spans="1:4">
      <c r="A331" s="102">
        <v>1</v>
      </c>
      <c r="B331" s="102">
        <v>3180</v>
      </c>
      <c r="C331" s="103" t="s">
        <v>281</v>
      </c>
      <c r="D331" s="104">
        <v>2897.86</v>
      </c>
    </row>
    <row r="332" spans="1:4">
      <c r="A332" s="102">
        <v>1</v>
      </c>
      <c r="B332" s="102">
        <v>3182</v>
      </c>
      <c r="C332" s="103" t="s">
        <v>282</v>
      </c>
      <c r="D332" s="104">
        <v>512.6</v>
      </c>
    </row>
    <row r="333" spans="1:4">
      <c r="A333" s="102">
        <v>1</v>
      </c>
      <c r="B333" s="102">
        <v>3183</v>
      </c>
      <c r="C333" s="103" t="s">
        <v>283</v>
      </c>
      <c r="D333" s="104">
        <v>697.14</v>
      </c>
    </row>
    <row r="334" spans="1:4">
      <c r="A334" s="102">
        <v>1</v>
      </c>
      <c r="B334" s="102">
        <v>3194</v>
      </c>
      <c r="C334" s="103" t="s">
        <v>284</v>
      </c>
      <c r="D334" s="104">
        <v>2123.71</v>
      </c>
    </row>
    <row r="335" spans="1:4">
      <c r="A335" s="102">
        <v>1</v>
      </c>
      <c r="B335" s="102">
        <v>3208</v>
      </c>
      <c r="C335" s="103" t="s">
        <v>285</v>
      </c>
      <c r="D335" s="104">
        <v>1497.91</v>
      </c>
    </row>
    <row r="336" spans="1:4">
      <c r="A336" s="102">
        <v>1</v>
      </c>
      <c r="B336" s="102">
        <v>3228</v>
      </c>
      <c r="C336" s="103" t="s">
        <v>386</v>
      </c>
      <c r="D336" s="104">
        <v>976.75</v>
      </c>
    </row>
    <row r="337" spans="1:4">
      <c r="A337" s="102">
        <v>1</v>
      </c>
      <c r="B337" s="102">
        <v>3229</v>
      </c>
      <c r="C337" s="103" t="s">
        <v>286</v>
      </c>
      <c r="D337" s="104">
        <v>697.14</v>
      </c>
    </row>
    <row r="338" spans="1:4">
      <c r="A338" s="102">
        <v>1</v>
      </c>
      <c r="B338" s="102">
        <v>3232</v>
      </c>
      <c r="C338" s="103" t="s">
        <v>287</v>
      </c>
      <c r="D338" s="104">
        <v>697.14</v>
      </c>
    </row>
    <row r="339" spans="1:4">
      <c r="A339" s="102">
        <v>1</v>
      </c>
      <c r="B339" s="102">
        <v>3237</v>
      </c>
      <c r="C339" s="103" t="s">
        <v>289</v>
      </c>
      <c r="D339" s="104">
        <v>976.75</v>
      </c>
    </row>
    <row r="340" spans="1:4">
      <c r="A340" s="102">
        <v>1</v>
      </c>
      <c r="B340" s="102">
        <v>3241</v>
      </c>
      <c r="C340" s="103" t="s">
        <v>290</v>
      </c>
      <c r="D340" s="104">
        <v>697.14</v>
      </c>
    </row>
    <row r="341" spans="1:4">
      <c r="A341" s="102">
        <v>1</v>
      </c>
      <c r="B341" s="102">
        <v>3242</v>
      </c>
      <c r="C341" s="103" t="s">
        <v>291</v>
      </c>
      <c r="D341" s="104">
        <v>1483.54</v>
      </c>
    </row>
    <row r="342" spans="1:4">
      <c r="A342" s="102">
        <v>1</v>
      </c>
      <c r="B342" s="102">
        <v>3256</v>
      </c>
      <c r="C342" s="103" t="s">
        <v>293</v>
      </c>
      <c r="D342" s="104">
        <v>1664.34</v>
      </c>
    </row>
    <row r="343" spans="1:4">
      <c r="A343" s="102">
        <v>1</v>
      </c>
      <c r="B343" s="102">
        <v>3263</v>
      </c>
      <c r="C343" s="103" t="s">
        <v>294</v>
      </c>
      <c r="D343" s="104">
        <v>2829.56</v>
      </c>
    </row>
    <row r="344" spans="1:4">
      <c r="A344" s="102">
        <v>1</v>
      </c>
      <c r="B344" s="102">
        <v>3281</v>
      </c>
      <c r="C344" s="103" t="s">
        <v>295</v>
      </c>
      <c r="D344" s="104">
        <v>1269.77</v>
      </c>
    </row>
    <row r="345" spans="1:4">
      <c r="A345" s="102">
        <v>1</v>
      </c>
      <c r="B345" s="102">
        <v>3283</v>
      </c>
      <c r="C345" s="103" t="s">
        <v>296</v>
      </c>
      <c r="D345" s="104">
        <v>2829.56</v>
      </c>
    </row>
    <row r="346" spans="1:4">
      <c r="A346" s="102">
        <v>1</v>
      </c>
      <c r="B346" s="102">
        <v>3316</v>
      </c>
      <c r="C346" s="103" t="s">
        <v>297</v>
      </c>
      <c r="D346" s="104">
        <v>499.3</v>
      </c>
    </row>
    <row r="347" spans="1:4">
      <c r="A347" s="102">
        <v>1</v>
      </c>
      <c r="B347" s="102">
        <v>3317</v>
      </c>
      <c r="C347" s="103" t="s">
        <v>298</v>
      </c>
      <c r="D347" s="104">
        <v>697.15</v>
      </c>
    </row>
    <row r="348" spans="1:4">
      <c r="A348" s="102">
        <v>1</v>
      </c>
      <c r="B348" s="102">
        <v>3322</v>
      </c>
      <c r="C348" s="103" t="s">
        <v>299</v>
      </c>
      <c r="D348" s="104">
        <v>976.76</v>
      </c>
    </row>
    <row r="349" spans="1:4">
      <c r="A349" s="102">
        <v>1</v>
      </c>
      <c r="B349" s="102">
        <v>3325</v>
      </c>
      <c r="C349" s="103" t="s">
        <v>300</v>
      </c>
      <c r="D349" s="104">
        <v>2829.56</v>
      </c>
    </row>
    <row r="350" spans="1:4">
      <c r="A350" s="102">
        <v>1</v>
      </c>
      <c r="B350" s="102">
        <v>3327</v>
      </c>
      <c r="C350" s="103" t="s">
        <v>301</v>
      </c>
      <c r="D350" s="104">
        <v>2829.56</v>
      </c>
    </row>
    <row r="351" spans="1:4">
      <c r="A351" s="102">
        <v>1</v>
      </c>
      <c r="B351" s="102">
        <v>3328</v>
      </c>
      <c r="C351" s="103" t="s">
        <v>302</v>
      </c>
      <c r="D351" s="104">
        <v>1664.34</v>
      </c>
    </row>
    <row r="352" spans="1:4">
      <c r="A352" s="102">
        <v>1</v>
      </c>
      <c r="B352" s="102">
        <v>3333</v>
      </c>
      <c r="C352" s="103" t="s">
        <v>303</v>
      </c>
      <c r="D352" s="104">
        <v>522.41</v>
      </c>
    </row>
    <row r="353" spans="1:4">
      <c r="A353" s="102">
        <v>1</v>
      </c>
      <c r="B353" s="102">
        <v>3336</v>
      </c>
      <c r="C353" s="103" t="s">
        <v>304</v>
      </c>
      <c r="D353" s="104">
        <v>522.41</v>
      </c>
    </row>
    <row r="354" spans="1:4">
      <c r="A354" s="102">
        <v>1</v>
      </c>
      <c r="B354" s="102">
        <v>3338</v>
      </c>
      <c r="C354" s="103" t="s">
        <v>305</v>
      </c>
      <c r="D354" s="104">
        <v>1664.34</v>
      </c>
    </row>
    <row r="355" spans="1:4">
      <c r="A355" s="102">
        <v>1</v>
      </c>
      <c r="B355" s="102">
        <v>3339</v>
      </c>
      <c r="C355" s="103" t="s">
        <v>306</v>
      </c>
      <c r="D355" s="104">
        <v>526.78</v>
      </c>
    </row>
    <row r="356" spans="1:4">
      <c r="A356" s="102">
        <v>1</v>
      </c>
      <c r="B356" s="102">
        <v>3340</v>
      </c>
      <c r="C356" s="103" t="s">
        <v>307</v>
      </c>
      <c r="D356" s="104">
        <v>2829.56</v>
      </c>
    </row>
    <row r="357" spans="1:4">
      <c r="A357" s="102">
        <v>1</v>
      </c>
      <c r="B357" s="102">
        <v>3341</v>
      </c>
      <c r="C357" s="103" t="s">
        <v>308</v>
      </c>
      <c r="D357" s="104">
        <v>1497.91</v>
      </c>
    </row>
    <row r="358" spans="1:4">
      <c r="A358" s="102">
        <v>1</v>
      </c>
      <c r="B358" s="102">
        <v>3343</v>
      </c>
      <c r="C358" s="103" t="s">
        <v>309</v>
      </c>
      <c r="D358" s="104">
        <v>499.3</v>
      </c>
    </row>
    <row r="359" spans="1:4">
      <c r="A359" s="102">
        <v>1</v>
      </c>
      <c r="B359" s="102">
        <v>3344</v>
      </c>
      <c r="C359" s="103" t="s">
        <v>310</v>
      </c>
      <c r="D359" s="104">
        <v>635</v>
      </c>
    </row>
    <row r="360" spans="1:4">
      <c r="A360" s="102">
        <v>1</v>
      </c>
      <c r="B360" s="102">
        <v>3345</v>
      </c>
      <c r="C360" s="103" t="s">
        <v>311</v>
      </c>
      <c r="D360" s="104">
        <v>914.61</v>
      </c>
    </row>
    <row r="361" spans="1:4">
      <c r="A361" s="102">
        <v>1</v>
      </c>
      <c r="B361" s="102">
        <v>3346</v>
      </c>
      <c r="C361" s="103" t="s">
        <v>312</v>
      </c>
      <c r="D361" s="104">
        <v>522.41999999999996</v>
      </c>
    </row>
    <row r="362" spans="1:4">
      <c r="A362" s="102">
        <v>1</v>
      </c>
      <c r="B362" s="102">
        <v>3348</v>
      </c>
      <c r="C362" s="103" t="s">
        <v>313</v>
      </c>
      <c r="D362" s="104">
        <v>338.8</v>
      </c>
    </row>
    <row r="363" spans="1:4">
      <c r="A363" s="102">
        <v>1</v>
      </c>
      <c r="B363" s="102">
        <v>3349</v>
      </c>
      <c r="C363" s="103" t="s">
        <v>314</v>
      </c>
      <c r="D363" s="104">
        <v>475.6</v>
      </c>
    </row>
    <row r="364" spans="1:4">
      <c r="A364" s="102">
        <v>1</v>
      </c>
      <c r="B364" s="102">
        <v>3351</v>
      </c>
      <c r="C364" s="103" t="s">
        <v>315</v>
      </c>
      <c r="D364" s="104">
        <v>497.53</v>
      </c>
    </row>
    <row r="365" spans="1:4">
      <c r="A365" s="102">
        <v>1</v>
      </c>
      <c r="B365" s="102">
        <v>3352</v>
      </c>
      <c r="C365" s="103" t="s">
        <v>316</v>
      </c>
      <c r="D365" s="104">
        <v>976.75</v>
      </c>
    </row>
    <row r="366" spans="1:4">
      <c r="A366" s="102">
        <v>1</v>
      </c>
      <c r="B366" s="102">
        <v>3353</v>
      </c>
      <c r="C366" s="103" t="s">
        <v>317</v>
      </c>
      <c r="D366" s="104">
        <v>522.41</v>
      </c>
    </row>
    <row r="367" spans="1:4">
      <c r="A367" s="102">
        <v>1</v>
      </c>
      <c r="B367" s="102">
        <v>3355</v>
      </c>
      <c r="C367" s="103" t="s">
        <v>318</v>
      </c>
      <c r="D367" s="104">
        <v>522.41</v>
      </c>
    </row>
    <row r="368" spans="1:4">
      <c r="A368" s="102">
        <v>1</v>
      </c>
      <c r="B368" s="102">
        <v>3356</v>
      </c>
      <c r="C368" s="103" t="s">
        <v>319</v>
      </c>
      <c r="D368" s="104">
        <v>522.41999999999996</v>
      </c>
    </row>
    <row r="369" spans="1:4">
      <c r="A369" s="102">
        <v>1</v>
      </c>
      <c r="B369" s="102">
        <v>3358</v>
      </c>
      <c r="C369" s="103" t="s">
        <v>320</v>
      </c>
      <c r="D369" s="104">
        <v>7133.57</v>
      </c>
    </row>
    <row r="370" spans="1:4">
      <c r="A370" s="102">
        <v>1</v>
      </c>
      <c r="B370" s="102">
        <v>3359</v>
      </c>
      <c r="C370" s="103" t="s">
        <v>321</v>
      </c>
      <c r="D370" s="104">
        <v>2829.56</v>
      </c>
    </row>
    <row r="371" spans="1:4">
      <c r="A371" s="102">
        <v>1</v>
      </c>
      <c r="B371" s="102">
        <v>3361</v>
      </c>
      <c r="C371" s="103" t="s">
        <v>322</v>
      </c>
      <c r="D371" s="104">
        <v>665.73</v>
      </c>
    </row>
    <row r="372" spans="1:4">
      <c r="A372" s="102">
        <v>1</v>
      </c>
      <c r="B372" s="102">
        <v>3362</v>
      </c>
      <c r="C372" s="103" t="s">
        <v>323</v>
      </c>
      <c r="D372" s="104">
        <v>1497.91</v>
      </c>
    </row>
    <row r="373" spans="1:4">
      <c r="A373" s="102">
        <v>1</v>
      </c>
      <c r="B373" s="102">
        <v>3364</v>
      </c>
      <c r="C373" s="103" t="s">
        <v>324</v>
      </c>
      <c r="D373" s="104">
        <v>522.41</v>
      </c>
    </row>
    <row r="374" spans="1:4">
      <c r="A374" s="102">
        <v>1</v>
      </c>
      <c r="B374" s="102">
        <v>3373</v>
      </c>
      <c r="C374" s="103" t="s">
        <v>443</v>
      </c>
      <c r="D374" s="104">
        <v>1664.34</v>
      </c>
    </row>
    <row r="375" spans="1:4">
      <c r="A375" s="102">
        <v>1</v>
      </c>
      <c r="B375" s="102">
        <v>3376</v>
      </c>
      <c r="C375" s="103" t="s">
        <v>446</v>
      </c>
      <c r="D375" s="104">
        <v>522.41999999999996</v>
      </c>
    </row>
    <row r="376" spans="1:4">
      <c r="A376" s="102">
        <v>1</v>
      </c>
      <c r="B376" s="102">
        <v>3383</v>
      </c>
      <c r="C376" s="103" t="s">
        <v>450</v>
      </c>
      <c r="D376" s="104">
        <v>7668.83</v>
      </c>
    </row>
    <row r="377" spans="1:4">
      <c r="A377" s="102">
        <v>1</v>
      </c>
      <c r="B377" s="102">
        <v>3386</v>
      </c>
      <c r="C377" s="103" t="s">
        <v>454</v>
      </c>
      <c r="D377" s="104">
        <v>499.3</v>
      </c>
    </row>
    <row r="378" spans="1:4">
      <c r="A378" s="102">
        <v>1</v>
      </c>
      <c r="B378" s="102">
        <v>3387</v>
      </c>
      <c r="C378" s="103" t="s">
        <v>455</v>
      </c>
      <c r="D378" s="104">
        <v>499.3</v>
      </c>
    </row>
    <row r="379" spans="1:4">
      <c r="A379" s="102">
        <v>1</v>
      </c>
      <c r="B379" s="102">
        <v>3388</v>
      </c>
      <c r="C379" s="103" t="s">
        <v>458</v>
      </c>
      <c r="D379" s="104">
        <v>1664.34</v>
      </c>
    </row>
    <row r="380" spans="1:4">
      <c r="A380" s="102">
        <v>1</v>
      </c>
      <c r="B380" s="102">
        <v>3392</v>
      </c>
      <c r="C380" s="103" t="s">
        <v>501</v>
      </c>
      <c r="D380" s="104">
        <v>2829.56</v>
      </c>
    </row>
    <row r="381" spans="1:4">
      <c r="A381" s="102">
        <v>1</v>
      </c>
      <c r="B381" s="102">
        <v>3395</v>
      </c>
      <c r="C381" s="103" t="s">
        <v>502</v>
      </c>
      <c r="D381" s="104">
        <v>1081.82</v>
      </c>
    </row>
    <row r="382" spans="1:4">
      <c r="A382" s="102">
        <v>1</v>
      </c>
      <c r="B382" s="102">
        <v>3396</v>
      </c>
      <c r="C382" s="103" t="s">
        <v>503</v>
      </c>
      <c r="D382" s="104">
        <v>1081.82</v>
      </c>
    </row>
    <row r="383" spans="1:4">
      <c r="A383" s="102">
        <v>1</v>
      </c>
      <c r="B383" s="102">
        <v>3397</v>
      </c>
      <c r="C383" s="103" t="s">
        <v>504</v>
      </c>
      <c r="D383" s="104">
        <v>499.3</v>
      </c>
    </row>
    <row r="384" spans="1:4">
      <c r="A384" s="102">
        <v>1</v>
      </c>
      <c r="B384" s="102">
        <v>3398</v>
      </c>
      <c r="C384" s="103" t="s">
        <v>523</v>
      </c>
      <c r="D384" s="104">
        <v>499.3</v>
      </c>
    </row>
    <row r="385" spans="1:4">
      <c r="A385" s="102">
        <v>1</v>
      </c>
      <c r="B385" s="102">
        <v>3400</v>
      </c>
      <c r="C385" s="103" t="s">
        <v>525</v>
      </c>
      <c r="D385" s="104">
        <v>1497.91</v>
      </c>
    </row>
    <row r="386" spans="1:4">
      <c r="A386" s="102">
        <v>1</v>
      </c>
      <c r="B386" s="102">
        <v>3401</v>
      </c>
      <c r="C386" s="103" t="s">
        <v>526</v>
      </c>
      <c r="D386" s="104">
        <v>475.6</v>
      </c>
    </row>
    <row r="387" spans="1:4">
      <c r="A387" s="102">
        <v>1</v>
      </c>
      <c r="B387" s="102">
        <v>3409</v>
      </c>
      <c r="C387" s="103" t="s">
        <v>527</v>
      </c>
      <c r="D387" s="104">
        <v>2829.56</v>
      </c>
    </row>
    <row r="388" spans="1:4">
      <c r="A388" s="102">
        <v>1</v>
      </c>
      <c r="B388" s="102">
        <v>3410</v>
      </c>
      <c r="C388" s="103" t="s">
        <v>528</v>
      </c>
      <c r="D388" s="104">
        <v>499.3</v>
      </c>
    </row>
    <row r="389" spans="1:4">
      <c r="A389" s="102">
        <v>1</v>
      </c>
      <c r="B389" s="102">
        <v>3411</v>
      </c>
      <c r="C389" s="103" t="s">
        <v>535</v>
      </c>
      <c r="D389" s="104">
        <v>3079.23</v>
      </c>
    </row>
    <row r="390" spans="1:4">
      <c r="A390" s="102">
        <v>1</v>
      </c>
      <c r="B390" s="102">
        <v>3412</v>
      </c>
      <c r="C390" s="103" t="s">
        <v>536</v>
      </c>
      <c r="D390" s="104">
        <v>3079.23</v>
      </c>
    </row>
    <row r="391" spans="1:4">
      <c r="A391" s="102">
        <v>1</v>
      </c>
      <c r="B391" s="102">
        <v>3413</v>
      </c>
      <c r="C391" s="103" t="s">
        <v>540</v>
      </c>
      <c r="D391" s="104">
        <v>2829.56</v>
      </c>
    </row>
    <row r="392" spans="1:4">
      <c r="A392" s="102">
        <v>1</v>
      </c>
      <c r="B392" s="102">
        <v>3414</v>
      </c>
      <c r="C392" s="103" t="s">
        <v>570</v>
      </c>
      <c r="D392" s="104">
        <v>2829.56</v>
      </c>
    </row>
    <row r="393" spans="1:4">
      <c r="A393" s="102">
        <v>1</v>
      </c>
      <c r="B393" s="102">
        <v>3415</v>
      </c>
      <c r="C393" s="103" t="s">
        <v>542</v>
      </c>
      <c r="D393" s="104">
        <v>697.14</v>
      </c>
    </row>
    <row r="394" spans="1:4">
      <c r="A394" s="102">
        <v>1</v>
      </c>
      <c r="B394" s="102">
        <v>3416</v>
      </c>
      <c r="C394" s="103" t="s">
        <v>543</v>
      </c>
      <c r="D394" s="104">
        <v>1111.3</v>
      </c>
    </row>
    <row r="395" spans="1:4">
      <c r="A395" s="102">
        <v>1</v>
      </c>
      <c r="B395" s="102">
        <v>3418</v>
      </c>
      <c r="C395" s="103" t="s">
        <v>544</v>
      </c>
      <c r="D395" s="104">
        <v>2829.56</v>
      </c>
    </row>
    <row r="396" spans="1:4">
      <c r="A396" s="102">
        <v>1</v>
      </c>
      <c r="B396" s="102">
        <v>3421</v>
      </c>
      <c r="C396" s="103" t="s">
        <v>545</v>
      </c>
      <c r="D396" s="104">
        <v>665.73</v>
      </c>
    </row>
    <row r="397" spans="1:4">
      <c r="A397" s="102">
        <v>1</v>
      </c>
      <c r="B397" s="102">
        <v>3422</v>
      </c>
      <c r="C397" s="103" t="s">
        <v>546</v>
      </c>
      <c r="D397" s="104">
        <v>3079.23</v>
      </c>
    </row>
    <row r="398" spans="1:4">
      <c r="A398" s="102">
        <v>1</v>
      </c>
      <c r="B398" s="102">
        <v>3423</v>
      </c>
      <c r="C398" s="103" t="s">
        <v>547</v>
      </c>
      <c r="D398" s="104">
        <v>1664.34</v>
      </c>
    </row>
    <row r="399" spans="1:4">
      <c r="A399" s="102">
        <v>1</v>
      </c>
      <c r="B399" s="102">
        <v>3424</v>
      </c>
      <c r="C399" s="103" t="s">
        <v>548</v>
      </c>
      <c r="D399" s="104">
        <v>3079.23</v>
      </c>
    </row>
    <row r="400" spans="1:4">
      <c r="A400" s="102">
        <v>1</v>
      </c>
      <c r="B400" s="102">
        <v>3425</v>
      </c>
      <c r="C400" s="103" t="s">
        <v>550</v>
      </c>
      <c r="D400" s="104">
        <v>2829.56</v>
      </c>
    </row>
    <row r="401" spans="1:4">
      <c r="A401" s="102">
        <v>1</v>
      </c>
      <c r="B401" s="102">
        <v>3428</v>
      </c>
      <c r="C401" s="103" t="s">
        <v>554</v>
      </c>
      <c r="D401" s="104">
        <v>1664.34</v>
      </c>
    </row>
    <row r="402" spans="1:4">
      <c r="A402" s="102">
        <v>1</v>
      </c>
      <c r="B402" s="102">
        <v>3429</v>
      </c>
      <c r="C402" s="103" t="s">
        <v>555</v>
      </c>
      <c r="D402" s="104">
        <v>2829.56</v>
      </c>
    </row>
    <row r="403" spans="1:4">
      <c r="A403" s="102">
        <v>1</v>
      </c>
      <c r="B403" s="102">
        <v>3430</v>
      </c>
      <c r="C403" s="103" t="s">
        <v>556</v>
      </c>
      <c r="D403" s="104">
        <v>1497.91</v>
      </c>
    </row>
    <row r="404" spans="1:4">
      <c r="A404" s="102">
        <v>1</v>
      </c>
      <c r="B404" s="102">
        <v>3431</v>
      </c>
      <c r="C404" s="103" t="s">
        <v>557</v>
      </c>
      <c r="D404" s="104">
        <v>1111.3</v>
      </c>
    </row>
    <row r="405" spans="1:4">
      <c r="A405" s="102">
        <v>1</v>
      </c>
      <c r="B405" s="102">
        <v>3432</v>
      </c>
      <c r="C405" s="103" t="s">
        <v>558</v>
      </c>
      <c r="D405" s="104">
        <v>665.73</v>
      </c>
    </row>
    <row r="406" spans="1:4">
      <c r="A406" s="102">
        <v>1</v>
      </c>
      <c r="B406" s="102">
        <v>3433</v>
      </c>
      <c r="C406" s="103" t="s">
        <v>559</v>
      </c>
      <c r="D406" s="104">
        <v>1497.91</v>
      </c>
    </row>
    <row r="407" spans="1:4">
      <c r="A407" s="102">
        <v>1</v>
      </c>
      <c r="B407" s="102">
        <v>3434</v>
      </c>
      <c r="C407" s="103" t="s">
        <v>560</v>
      </c>
      <c r="D407" s="104">
        <v>2829.56</v>
      </c>
    </row>
    <row r="408" spans="1:4">
      <c r="A408" s="102">
        <v>1</v>
      </c>
      <c r="B408" s="102">
        <v>3436</v>
      </c>
      <c r="C408" s="103" t="s">
        <v>561</v>
      </c>
      <c r="D408" s="104">
        <v>2829.56</v>
      </c>
    </row>
    <row r="409" spans="1:4">
      <c r="A409" s="102">
        <v>1</v>
      </c>
      <c r="B409" s="102">
        <v>3437</v>
      </c>
      <c r="C409" s="103" t="s">
        <v>563</v>
      </c>
      <c r="D409" s="104">
        <v>2829.56</v>
      </c>
    </row>
    <row r="410" spans="1:4">
      <c r="A410" s="102">
        <v>1</v>
      </c>
      <c r="B410" s="102">
        <v>3439</v>
      </c>
      <c r="C410" s="103" t="s">
        <v>564</v>
      </c>
      <c r="D410" s="104">
        <v>3079.23</v>
      </c>
    </row>
    <row r="411" spans="1:4">
      <c r="A411" s="102">
        <v>1</v>
      </c>
      <c r="B411" s="102">
        <v>3440</v>
      </c>
      <c r="C411" s="103" t="s">
        <v>566</v>
      </c>
      <c r="D411" s="104">
        <v>3079.23</v>
      </c>
    </row>
    <row r="412" spans="1:4">
      <c r="A412" s="102">
        <v>1</v>
      </c>
      <c r="B412" s="102">
        <v>3441</v>
      </c>
      <c r="C412" s="103" t="s">
        <v>567</v>
      </c>
      <c r="D412" s="104">
        <v>1664.34</v>
      </c>
    </row>
    <row r="413" spans="1:4">
      <c r="A413" s="102">
        <v>1</v>
      </c>
      <c r="B413" s="102">
        <v>3443</v>
      </c>
      <c r="C413" s="103" t="s">
        <v>571</v>
      </c>
      <c r="D413" s="104">
        <v>1497.91</v>
      </c>
    </row>
    <row r="414" spans="1:4">
      <c r="A414" s="102">
        <v>1</v>
      </c>
      <c r="B414" s="102">
        <v>3444</v>
      </c>
      <c r="C414" s="103" t="s">
        <v>572</v>
      </c>
      <c r="D414" s="104">
        <v>475.6</v>
      </c>
    </row>
    <row r="415" spans="1:4">
      <c r="A415" s="102">
        <v>1</v>
      </c>
      <c r="B415" s="102">
        <v>3445</v>
      </c>
      <c r="C415" s="103" t="s">
        <v>575</v>
      </c>
      <c r="D415" s="104">
        <v>2829.56</v>
      </c>
    </row>
    <row r="416" spans="1:4">
      <c r="A416" s="102">
        <v>1</v>
      </c>
      <c r="B416" s="102">
        <v>3446</v>
      </c>
      <c r="C416" s="103" t="s">
        <v>577</v>
      </c>
      <c r="D416" s="104">
        <v>2829.56</v>
      </c>
    </row>
    <row r="417" spans="1:4">
      <c r="A417" s="102">
        <v>1</v>
      </c>
      <c r="B417" s="102">
        <v>3447</v>
      </c>
      <c r="C417" s="103" t="s">
        <v>580</v>
      </c>
      <c r="D417" s="104">
        <v>1664.34</v>
      </c>
    </row>
    <row r="418" spans="1:4">
      <c r="A418" s="102">
        <v>1</v>
      </c>
      <c r="B418" s="102">
        <v>7002</v>
      </c>
      <c r="C418" s="103" t="s">
        <v>533</v>
      </c>
      <c r="D418" s="104">
        <v>5706.86</v>
      </c>
    </row>
    <row r="419" spans="1:4">
      <c r="A419" s="102">
        <v>1</v>
      </c>
      <c r="B419" s="102">
        <v>8249</v>
      </c>
      <c r="C419" s="103" t="s">
        <v>326</v>
      </c>
      <c r="D419" s="104">
        <v>1081.82</v>
      </c>
    </row>
    <row r="420" spans="1:4">
      <c r="A420" s="135" t="s">
        <v>392</v>
      </c>
      <c r="B420" s="135"/>
      <c r="C420" s="135"/>
      <c r="D420" s="135"/>
    </row>
    <row r="421" spans="1:4">
      <c r="A421" s="101"/>
      <c r="B421" s="101"/>
      <c r="C421" s="101"/>
      <c r="D421" s="88">
        <v>599712.56000000006</v>
      </c>
    </row>
  </sheetData>
  <sortState ref="A5:H477">
    <sortCondition ref="B5:B477"/>
  </sortState>
  <mergeCells count="1">
    <mergeCell ref="A420:D420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50"/>
  <sheetViews>
    <sheetView tabSelected="1" topLeftCell="F1" zoomScale="90" zoomScaleNormal="90" workbookViewId="0">
      <selection activeCell="T345" sqref="T345"/>
    </sheetView>
  </sheetViews>
  <sheetFormatPr defaultRowHeight="15"/>
  <cols>
    <col min="2" max="2" width="10.7109375" bestFit="1" customWidth="1"/>
    <col min="3" max="3" width="35.140625" bestFit="1" customWidth="1"/>
    <col min="4" max="4" width="11.5703125" bestFit="1" customWidth="1"/>
    <col min="5" max="5" width="12.42578125" bestFit="1" customWidth="1"/>
    <col min="6" max="6" width="24.28515625" bestFit="1" customWidth="1"/>
    <col min="7" max="8" width="11.140625" bestFit="1" customWidth="1"/>
    <col min="9" max="9" width="7.7109375" bestFit="1" customWidth="1"/>
    <col min="10" max="11" width="12.140625" bestFit="1" customWidth="1"/>
    <col min="12" max="12" width="9.28515625" bestFit="1" customWidth="1"/>
    <col min="13" max="15" width="10" bestFit="1" customWidth="1"/>
    <col min="16" max="16" width="10.85546875" bestFit="1" customWidth="1"/>
    <col min="17" max="17" width="10.5703125" bestFit="1" customWidth="1"/>
    <col min="18" max="18" width="11.7109375" bestFit="1" customWidth="1"/>
    <col min="19" max="20" width="13.28515625" bestFit="1" customWidth="1"/>
    <col min="21" max="21" width="35.140625" style="58" bestFit="1" customWidth="1"/>
    <col min="22" max="22" width="9.140625" style="73"/>
    <col min="23" max="16384" width="9.140625" style="59"/>
  </cols>
  <sheetData>
    <row r="1" spans="1:22">
      <c r="A1" s="81" t="s">
        <v>505</v>
      </c>
      <c r="B1" s="82">
        <v>45727</v>
      </c>
      <c r="C1" s="81" t="s">
        <v>505</v>
      </c>
      <c r="D1" s="81" t="s">
        <v>592</v>
      </c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3" spans="1:22">
      <c r="A3" s="81" t="s">
        <v>393</v>
      </c>
      <c r="B3" s="81" t="s">
        <v>394</v>
      </c>
      <c r="C3" s="81" t="s">
        <v>2</v>
      </c>
      <c r="D3" s="81" t="s">
        <v>506</v>
      </c>
      <c r="E3" s="81" t="s">
        <v>507</v>
      </c>
      <c r="F3" s="81" t="s">
        <v>508</v>
      </c>
      <c r="G3" s="81" t="s">
        <v>569</v>
      </c>
      <c r="H3" s="81" t="s">
        <v>509</v>
      </c>
      <c r="I3" s="81" t="s">
        <v>510</v>
      </c>
      <c r="J3" s="81" t="s">
        <v>511</v>
      </c>
      <c r="K3" s="81" t="s">
        <v>512</v>
      </c>
      <c r="L3" s="81" t="s">
        <v>513</v>
      </c>
      <c r="M3" s="81" t="s">
        <v>514</v>
      </c>
      <c r="N3" s="81" t="s">
        <v>515</v>
      </c>
      <c r="O3" s="81" t="s">
        <v>516</v>
      </c>
      <c r="P3" s="81" t="s">
        <v>517</v>
      </c>
      <c r="Q3" s="81" t="s">
        <v>518</v>
      </c>
      <c r="R3" s="81" t="s">
        <v>519</v>
      </c>
      <c r="S3" s="83" t="s">
        <v>588</v>
      </c>
      <c r="T3" s="83" t="s">
        <v>589</v>
      </c>
      <c r="V3" s="73" t="s">
        <v>423</v>
      </c>
    </row>
    <row r="4" spans="1:22">
      <c r="A4" s="81">
        <v>1</v>
      </c>
      <c r="B4" s="81">
        <v>397</v>
      </c>
      <c r="C4" s="81" t="s">
        <v>3</v>
      </c>
      <c r="D4" s="82">
        <v>27442</v>
      </c>
      <c r="E4" s="81" t="s">
        <v>586</v>
      </c>
      <c r="F4" s="81" t="s">
        <v>476</v>
      </c>
      <c r="G4" s="136">
        <v>4262.8</v>
      </c>
      <c r="H4" s="136">
        <v>1374.57</v>
      </c>
      <c r="I4" s="81" t="s">
        <v>520</v>
      </c>
      <c r="J4" s="136">
        <v>0</v>
      </c>
      <c r="K4" s="136">
        <v>0</v>
      </c>
      <c r="L4" s="136">
        <v>0</v>
      </c>
      <c r="M4" s="136">
        <v>0</v>
      </c>
      <c r="N4" s="136">
        <v>0</v>
      </c>
      <c r="O4" s="136">
        <v>0</v>
      </c>
      <c r="P4" s="136">
        <v>0</v>
      </c>
      <c r="Q4" s="136">
        <v>0</v>
      </c>
      <c r="R4" s="136">
        <v>0</v>
      </c>
      <c r="S4" s="138">
        <f>SUM(G4:H4)+O4+Q4</f>
        <v>5637.37</v>
      </c>
      <c r="T4" s="139">
        <f>SUM(J4:N4)+P4+R4</f>
        <v>0</v>
      </c>
      <c r="U4" s="58" t="str">
        <f>VLOOKUP(B4,'FOLHA RESUMIDA'!C:I,2,0)</f>
        <v>MARIA AMARA MEDEIROS</v>
      </c>
      <c r="V4" s="73">
        <v>1</v>
      </c>
    </row>
    <row r="5" spans="1:22">
      <c r="A5" s="81">
        <v>1</v>
      </c>
      <c r="B5" s="81">
        <v>508</v>
      </c>
      <c r="C5" s="81" t="s">
        <v>4</v>
      </c>
      <c r="D5" s="82">
        <v>27828</v>
      </c>
      <c r="E5" s="81" t="s">
        <v>586</v>
      </c>
      <c r="F5" s="81" t="s">
        <v>476</v>
      </c>
      <c r="G5" s="136">
        <v>4475.91</v>
      </c>
      <c r="H5" s="136">
        <v>1047.28</v>
      </c>
      <c r="I5" s="81" t="s">
        <v>520</v>
      </c>
      <c r="J5" s="136">
        <v>0</v>
      </c>
      <c r="K5" s="136">
        <v>0</v>
      </c>
      <c r="L5" s="136">
        <v>0</v>
      </c>
      <c r="M5" s="136">
        <v>0</v>
      </c>
      <c r="N5" s="136">
        <v>0</v>
      </c>
      <c r="O5" s="136">
        <v>0</v>
      </c>
      <c r="P5" s="136">
        <v>0</v>
      </c>
      <c r="Q5" s="136">
        <v>0</v>
      </c>
      <c r="R5" s="136">
        <v>0</v>
      </c>
      <c r="S5" s="138">
        <f t="shared" ref="S5:S68" si="0">SUM(G5:H5)+O5+Q5</f>
        <v>5523.19</v>
      </c>
      <c r="T5" s="139">
        <f t="shared" ref="T5:T68" si="1">SUM(J5:N5)+P5+R5</f>
        <v>0</v>
      </c>
      <c r="U5" s="58" t="str">
        <f>VLOOKUP(B5,'FOLHA RESUMIDA'!C:I,2,0)</f>
        <v>SANDRA EMIDIO PEREIRA</v>
      </c>
      <c r="V5" s="73">
        <f>V4+1</f>
        <v>2</v>
      </c>
    </row>
    <row r="6" spans="1:22">
      <c r="A6" s="81">
        <v>1</v>
      </c>
      <c r="B6" s="81">
        <v>510</v>
      </c>
      <c r="C6" s="81" t="s">
        <v>5</v>
      </c>
      <c r="D6" s="82">
        <v>27828</v>
      </c>
      <c r="E6" s="81" t="s">
        <v>586</v>
      </c>
      <c r="F6" s="81" t="s">
        <v>476</v>
      </c>
      <c r="G6" s="136">
        <v>4475.91</v>
      </c>
      <c r="H6" s="136">
        <v>0</v>
      </c>
      <c r="I6" s="81" t="s">
        <v>520</v>
      </c>
      <c r="J6" s="136">
        <v>0</v>
      </c>
      <c r="K6" s="136">
        <v>0</v>
      </c>
      <c r="L6" s="136">
        <v>0</v>
      </c>
      <c r="M6" s="136">
        <v>0</v>
      </c>
      <c r="N6" s="136">
        <v>0</v>
      </c>
      <c r="O6" s="136">
        <v>0</v>
      </c>
      <c r="P6" s="136">
        <v>0</v>
      </c>
      <c r="Q6" s="136">
        <v>0</v>
      </c>
      <c r="R6" s="136">
        <v>0</v>
      </c>
      <c r="S6" s="138">
        <f t="shared" si="0"/>
        <v>4475.91</v>
      </c>
      <c r="T6" s="139">
        <f t="shared" si="1"/>
        <v>0</v>
      </c>
      <c r="U6" s="58" t="str">
        <f>VLOOKUP(B6,'FOLHA RESUMIDA'!C:I,2,0)</f>
        <v>FRANCISCO FERREIRA DE SOUSA</v>
      </c>
      <c r="V6" s="73">
        <f t="shared" ref="V6:V69" si="2">V5+1</f>
        <v>3</v>
      </c>
    </row>
    <row r="7" spans="1:22">
      <c r="A7" s="81">
        <v>1</v>
      </c>
      <c r="B7" s="81">
        <v>542</v>
      </c>
      <c r="C7" s="81" t="s">
        <v>6</v>
      </c>
      <c r="D7" s="82">
        <v>27955</v>
      </c>
      <c r="E7" s="81" t="s">
        <v>586</v>
      </c>
      <c r="F7" s="81" t="s">
        <v>482</v>
      </c>
      <c r="G7" s="136">
        <v>2152.9499999999998</v>
      </c>
      <c r="H7" s="136">
        <v>0</v>
      </c>
      <c r="I7" s="81" t="s">
        <v>520</v>
      </c>
      <c r="J7" s="136">
        <v>0</v>
      </c>
      <c r="K7" s="136">
        <v>0</v>
      </c>
      <c r="L7" s="136">
        <v>0</v>
      </c>
      <c r="M7" s="136">
        <v>0</v>
      </c>
      <c r="N7" s="136">
        <v>0</v>
      </c>
      <c r="O7" s="136">
        <v>0</v>
      </c>
      <c r="P7" s="136">
        <v>0</v>
      </c>
      <c r="Q7" s="136">
        <v>0</v>
      </c>
      <c r="R7" s="136">
        <v>0</v>
      </c>
      <c r="S7" s="138">
        <f t="shared" si="0"/>
        <v>2152.9499999999998</v>
      </c>
      <c r="T7" s="139">
        <f t="shared" si="1"/>
        <v>0</v>
      </c>
      <c r="U7" s="58" t="str">
        <f>VLOOKUP(B7,'FOLHA RESUMIDA'!C:I,2,0)</f>
        <v>ANA MARTA MARCELINO DA SILVA</v>
      </c>
      <c r="V7" s="73">
        <f t="shared" si="2"/>
        <v>4</v>
      </c>
    </row>
    <row r="8" spans="1:22">
      <c r="A8" s="81">
        <v>1</v>
      </c>
      <c r="B8" s="81">
        <v>788</v>
      </c>
      <c r="C8" s="81" t="s">
        <v>7</v>
      </c>
      <c r="D8" s="82">
        <v>28551</v>
      </c>
      <c r="E8" s="81" t="s">
        <v>586</v>
      </c>
      <c r="F8" s="81" t="s">
        <v>414</v>
      </c>
      <c r="G8" s="136">
        <v>2270.11</v>
      </c>
      <c r="H8" s="136">
        <v>1374.57</v>
      </c>
      <c r="I8" s="81" t="s">
        <v>520</v>
      </c>
      <c r="J8" s="136">
        <v>0</v>
      </c>
      <c r="K8" s="136">
        <v>0</v>
      </c>
      <c r="L8" s="136">
        <v>0</v>
      </c>
      <c r="M8" s="136">
        <v>0</v>
      </c>
      <c r="N8" s="136">
        <v>0</v>
      </c>
      <c r="O8" s="136">
        <v>0</v>
      </c>
      <c r="P8" s="136">
        <v>0</v>
      </c>
      <c r="Q8" s="136">
        <v>0</v>
      </c>
      <c r="R8" s="136">
        <v>0</v>
      </c>
      <c r="S8" s="138">
        <f t="shared" si="0"/>
        <v>3644.6800000000003</v>
      </c>
      <c r="T8" s="139">
        <f t="shared" si="1"/>
        <v>0</v>
      </c>
      <c r="U8" s="58" t="str">
        <f>VLOOKUP(B8,'FOLHA RESUMIDA'!C:I,2,0)</f>
        <v>IVONEIDE FRANCISCA S ALMEIDA</v>
      </c>
      <c r="V8" s="73">
        <f t="shared" si="2"/>
        <v>5</v>
      </c>
    </row>
    <row r="9" spans="1:22">
      <c r="A9" s="81">
        <v>1</v>
      </c>
      <c r="B9" s="81">
        <v>830</v>
      </c>
      <c r="C9" s="81" t="s">
        <v>8</v>
      </c>
      <c r="D9" s="82">
        <v>28688</v>
      </c>
      <c r="E9" s="81" t="s">
        <v>586</v>
      </c>
      <c r="F9" s="81" t="s">
        <v>476</v>
      </c>
      <c r="G9" s="136">
        <v>5440.47</v>
      </c>
      <c r="H9" s="136">
        <v>0</v>
      </c>
      <c r="I9" s="81" t="s">
        <v>520</v>
      </c>
      <c r="J9" s="136">
        <v>0</v>
      </c>
      <c r="K9" s="136">
        <v>0</v>
      </c>
      <c r="L9" s="136">
        <v>0</v>
      </c>
      <c r="M9" s="136">
        <v>0</v>
      </c>
      <c r="N9" s="136">
        <v>0</v>
      </c>
      <c r="O9" s="136">
        <v>0</v>
      </c>
      <c r="P9" s="136">
        <v>0</v>
      </c>
      <c r="Q9" s="136">
        <v>0</v>
      </c>
      <c r="R9" s="136">
        <v>0</v>
      </c>
      <c r="S9" s="138">
        <f t="shared" si="0"/>
        <v>5440.47</v>
      </c>
      <c r="T9" s="139">
        <f t="shared" si="1"/>
        <v>0</v>
      </c>
      <c r="U9" s="58" t="str">
        <f>VLOOKUP(B9,'FOLHA RESUMIDA'!C:I,2,0)</f>
        <v>CARLOS ANTONIO DA SILVA</v>
      </c>
      <c r="V9" s="73">
        <f t="shared" si="2"/>
        <v>6</v>
      </c>
    </row>
    <row r="10" spans="1:22">
      <c r="A10" s="81">
        <v>1</v>
      </c>
      <c r="B10" s="81">
        <v>863</v>
      </c>
      <c r="C10" s="81" t="s">
        <v>9</v>
      </c>
      <c r="D10" s="82">
        <v>28746</v>
      </c>
      <c r="E10" s="81" t="s">
        <v>586</v>
      </c>
      <c r="F10" s="81" t="s">
        <v>412</v>
      </c>
      <c r="G10" s="136">
        <v>2759.34</v>
      </c>
      <c r="H10" s="136">
        <v>0</v>
      </c>
      <c r="I10" s="81" t="s">
        <v>520</v>
      </c>
      <c r="J10" s="136">
        <v>0</v>
      </c>
      <c r="K10" s="136">
        <v>0</v>
      </c>
      <c r="L10" s="136">
        <v>0</v>
      </c>
      <c r="M10" s="136">
        <v>0</v>
      </c>
      <c r="N10" s="136">
        <v>0</v>
      </c>
      <c r="O10" s="136">
        <v>0</v>
      </c>
      <c r="P10" s="136">
        <v>0</v>
      </c>
      <c r="Q10" s="136">
        <v>0</v>
      </c>
      <c r="R10" s="136">
        <v>0</v>
      </c>
      <c r="S10" s="138">
        <f t="shared" si="0"/>
        <v>2759.34</v>
      </c>
      <c r="T10" s="139">
        <f t="shared" si="1"/>
        <v>0</v>
      </c>
      <c r="U10" s="58" t="str">
        <f>VLOOKUP(B10,'FOLHA RESUMIDA'!C:I,2,0)</f>
        <v>JOSE AMARO DOS SANTOS</v>
      </c>
      <c r="V10" s="73">
        <f t="shared" si="2"/>
        <v>7</v>
      </c>
    </row>
    <row r="11" spans="1:22">
      <c r="A11" s="81">
        <v>1</v>
      </c>
      <c r="B11" s="81">
        <v>871</v>
      </c>
      <c r="C11" s="81" t="s">
        <v>573</v>
      </c>
      <c r="D11" s="82">
        <v>28758</v>
      </c>
      <c r="E11" s="81" t="s">
        <v>586</v>
      </c>
      <c r="F11" s="81" t="s">
        <v>476</v>
      </c>
      <c r="G11" s="136">
        <v>4475.91</v>
      </c>
      <c r="H11" s="136">
        <v>1374.57</v>
      </c>
      <c r="I11" s="81" t="s">
        <v>520</v>
      </c>
      <c r="J11" s="136">
        <v>0</v>
      </c>
      <c r="K11" s="136">
        <v>0</v>
      </c>
      <c r="L11" s="136">
        <v>0</v>
      </c>
      <c r="M11" s="136">
        <v>0</v>
      </c>
      <c r="N11" s="136">
        <v>0</v>
      </c>
      <c r="O11" s="136">
        <v>0</v>
      </c>
      <c r="P11" s="136">
        <v>0</v>
      </c>
      <c r="Q11" s="136">
        <v>0</v>
      </c>
      <c r="R11" s="136">
        <v>0</v>
      </c>
      <c r="S11" s="138">
        <f t="shared" si="0"/>
        <v>5850.48</v>
      </c>
      <c r="T11" s="139">
        <f t="shared" si="1"/>
        <v>0</v>
      </c>
      <c r="U11" s="58" t="str">
        <f>VLOOKUP(B11,'FOLHA RESUMIDA'!C:I,2,0)</f>
        <v>MARIA LUISA P DE LEMOS SILVA</v>
      </c>
      <c r="V11" s="73">
        <f t="shared" si="2"/>
        <v>8</v>
      </c>
    </row>
    <row r="12" spans="1:22">
      <c r="A12" s="81">
        <v>1</v>
      </c>
      <c r="B12" s="81">
        <v>897</v>
      </c>
      <c r="C12" s="81" t="s">
        <v>10</v>
      </c>
      <c r="D12" s="82">
        <v>28779</v>
      </c>
      <c r="E12" s="81" t="s">
        <v>586</v>
      </c>
      <c r="F12" s="81" t="s">
        <v>412</v>
      </c>
      <c r="G12" s="136">
        <v>2059.06</v>
      </c>
      <c r="H12" s="136">
        <v>0</v>
      </c>
      <c r="I12" s="81" t="s">
        <v>520</v>
      </c>
      <c r="J12" s="136">
        <v>0</v>
      </c>
      <c r="K12" s="136">
        <v>0</v>
      </c>
      <c r="L12" s="136">
        <v>0</v>
      </c>
      <c r="M12" s="136">
        <v>0</v>
      </c>
      <c r="N12" s="136">
        <v>0</v>
      </c>
      <c r="O12" s="136">
        <v>0</v>
      </c>
      <c r="P12" s="136">
        <v>0</v>
      </c>
      <c r="Q12" s="136">
        <v>0</v>
      </c>
      <c r="R12" s="136">
        <v>0</v>
      </c>
      <c r="S12" s="138">
        <f t="shared" si="0"/>
        <v>2059.06</v>
      </c>
      <c r="T12" s="139">
        <f t="shared" si="1"/>
        <v>0</v>
      </c>
      <c r="U12" s="58" t="str">
        <f>VLOOKUP(B12,'FOLHA RESUMIDA'!C:I,2,0)</f>
        <v>EUNICE DE ASSIS CALIXTO</v>
      </c>
      <c r="V12" s="73">
        <f t="shared" si="2"/>
        <v>9</v>
      </c>
    </row>
    <row r="13" spans="1:22">
      <c r="A13" s="81">
        <v>1</v>
      </c>
      <c r="B13" s="81">
        <v>996</v>
      </c>
      <c r="C13" s="81" t="s">
        <v>11</v>
      </c>
      <c r="D13" s="82">
        <v>28887</v>
      </c>
      <c r="E13" s="81" t="s">
        <v>586</v>
      </c>
      <c r="F13" s="81" t="s">
        <v>414</v>
      </c>
      <c r="G13" s="136">
        <v>4280.67</v>
      </c>
      <c r="H13" s="136">
        <v>0</v>
      </c>
      <c r="I13" s="81" t="s">
        <v>520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36">
        <v>0</v>
      </c>
      <c r="Q13" s="136">
        <v>0</v>
      </c>
      <c r="R13" s="136">
        <v>0</v>
      </c>
      <c r="S13" s="138">
        <f t="shared" si="0"/>
        <v>4280.67</v>
      </c>
      <c r="T13" s="139">
        <f t="shared" si="1"/>
        <v>0</v>
      </c>
      <c r="U13" s="58" t="str">
        <f>VLOOKUP(B13,'FOLHA RESUMIDA'!C:I,2,0)</f>
        <v>FIRMINO SIQUEIRA DA SILVA</v>
      </c>
      <c r="V13" s="73">
        <f t="shared" si="2"/>
        <v>10</v>
      </c>
    </row>
    <row r="14" spans="1:22">
      <c r="A14" s="81">
        <v>1</v>
      </c>
      <c r="B14" s="81">
        <v>1008</v>
      </c>
      <c r="C14" s="81" t="s">
        <v>12</v>
      </c>
      <c r="D14" s="82">
        <v>28902</v>
      </c>
      <c r="E14" s="81" t="s">
        <v>586</v>
      </c>
      <c r="F14" s="81" t="s">
        <v>412</v>
      </c>
      <c r="G14" s="136">
        <v>2627.98</v>
      </c>
      <c r="H14" s="136">
        <v>0</v>
      </c>
      <c r="I14" s="81" t="s">
        <v>520</v>
      </c>
      <c r="J14" s="136">
        <v>0</v>
      </c>
      <c r="K14" s="136">
        <v>0</v>
      </c>
      <c r="L14" s="136">
        <v>0</v>
      </c>
      <c r="M14" s="136">
        <v>0</v>
      </c>
      <c r="N14" s="136">
        <v>0</v>
      </c>
      <c r="O14" s="136">
        <v>0</v>
      </c>
      <c r="P14" s="136">
        <v>0</v>
      </c>
      <c r="Q14" s="136">
        <v>0</v>
      </c>
      <c r="R14" s="136">
        <v>0</v>
      </c>
      <c r="S14" s="138">
        <f t="shared" si="0"/>
        <v>2627.98</v>
      </c>
      <c r="T14" s="139">
        <f t="shared" si="1"/>
        <v>0</v>
      </c>
      <c r="U14" s="58" t="str">
        <f>VLOOKUP(B14,'FOLHA RESUMIDA'!C:I,2,0)</f>
        <v>MARIO JOSE DO NASCIMENTO</v>
      </c>
      <c r="V14" s="73">
        <f t="shared" si="2"/>
        <v>11</v>
      </c>
    </row>
    <row r="15" spans="1:22">
      <c r="A15" s="81">
        <v>1</v>
      </c>
      <c r="B15" s="81">
        <v>1037</v>
      </c>
      <c r="C15" s="81" t="s">
        <v>13</v>
      </c>
      <c r="D15" s="82">
        <v>28926</v>
      </c>
      <c r="E15" s="81" t="s">
        <v>586</v>
      </c>
      <c r="F15" s="81" t="s">
        <v>414</v>
      </c>
      <c r="G15" s="136">
        <v>4076.83</v>
      </c>
      <c r="H15" s="136">
        <v>0</v>
      </c>
      <c r="I15" s="81" t="s">
        <v>520</v>
      </c>
      <c r="J15" s="136">
        <v>0</v>
      </c>
      <c r="K15" s="136">
        <v>0</v>
      </c>
      <c r="L15" s="136">
        <v>0</v>
      </c>
      <c r="M15" s="136">
        <v>0</v>
      </c>
      <c r="N15" s="136">
        <v>0</v>
      </c>
      <c r="O15" s="136">
        <v>0</v>
      </c>
      <c r="P15" s="136">
        <v>0</v>
      </c>
      <c r="Q15" s="136">
        <v>0</v>
      </c>
      <c r="R15" s="136">
        <v>0</v>
      </c>
      <c r="S15" s="138">
        <f t="shared" si="0"/>
        <v>4076.83</v>
      </c>
      <c r="T15" s="139">
        <f t="shared" si="1"/>
        <v>0</v>
      </c>
      <c r="U15" s="58" t="str">
        <f>VLOOKUP(B15,'FOLHA RESUMIDA'!C:I,2,0)</f>
        <v>DAVI INACIO FILHO</v>
      </c>
      <c r="V15" s="73">
        <f t="shared" si="2"/>
        <v>12</v>
      </c>
    </row>
    <row r="16" spans="1:22">
      <c r="A16" s="81">
        <v>1</v>
      </c>
      <c r="B16" s="81">
        <v>1051</v>
      </c>
      <c r="C16" s="81" t="s">
        <v>14</v>
      </c>
      <c r="D16" s="82">
        <v>28936</v>
      </c>
      <c r="E16" s="81" t="s">
        <v>586</v>
      </c>
      <c r="F16" s="81" t="s">
        <v>420</v>
      </c>
      <c r="G16" s="136">
        <v>12685.03</v>
      </c>
      <c r="H16" s="136">
        <v>9235.66</v>
      </c>
      <c r="I16" s="81" t="s">
        <v>520</v>
      </c>
      <c r="J16" s="136">
        <v>0</v>
      </c>
      <c r="K16" s="136">
        <v>0</v>
      </c>
      <c r="L16" s="136">
        <v>0</v>
      </c>
      <c r="M16" s="136">
        <v>0</v>
      </c>
      <c r="N16" s="136">
        <v>0</v>
      </c>
      <c r="O16" s="136">
        <v>0</v>
      </c>
      <c r="P16" s="136">
        <v>0</v>
      </c>
      <c r="Q16" s="136">
        <v>0</v>
      </c>
      <c r="R16" s="136">
        <v>0</v>
      </c>
      <c r="S16" s="138">
        <f t="shared" si="0"/>
        <v>21920.690000000002</v>
      </c>
      <c r="T16" s="139">
        <f t="shared" si="1"/>
        <v>0</v>
      </c>
      <c r="U16" s="58" t="str">
        <f>VLOOKUP(B16,'FOLHA RESUMIDA'!C:I,2,0)</f>
        <v>GEORGE HAROLD DE B  WALMSLEY</v>
      </c>
      <c r="V16" s="73">
        <f t="shared" si="2"/>
        <v>13</v>
      </c>
    </row>
    <row r="17" spans="1:22">
      <c r="A17" s="81">
        <v>1</v>
      </c>
      <c r="B17" s="81">
        <v>1056</v>
      </c>
      <c r="C17" s="81" t="s">
        <v>15</v>
      </c>
      <c r="D17" s="82">
        <v>28961</v>
      </c>
      <c r="E17" s="81" t="s">
        <v>586</v>
      </c>
      <c r="F17" s="81" t="s">
        <v>482</v>
      </c>
      <c r="G17" s="136">
        <v>4934.66</v>
      </c>
      <c r="H17" s="136">
        <v>0</v>
      </c>
      <c r="I17" s="81" t="s">
        <v>520</v>
      </c>
      <c r="J17" s="136">
        <v>0</v>
      </c>
      <c r="K17" s="136">
        <v>0</v>
      </c>
      <c r="L17" s="136">
        <v>0</v>
      </c>
      <c r="M17" s="136">
        <v>0</v>
      </c>
      <c r="N17" s="136">
        <v>0</v>
      </c>
      <c r="O17" s="136">
        <v>0</v>
      </c>
      <c r="P17" s="136">
        <v>0</v>
      </c>
      <c r="Q17" s="136">
        <v>0</v>
      </c>
      <c r="R17" s="136">
        <v>0</v>
      </c>
      <c r="S17" s="138">
        <f t="shared" si="0"/>
        <v>4934.66</v>
      </c>
      <c r="T17" s="139">
        <f t="shared" si="1"/>
        <v>0</v>
      </c>
      <c r="U17" s="58" t="str">
        <f>VLOOKUP(B17,'FOLHA RESUMIDA'!C:I,2,0)</f>
        <v>VALERIA MARIA DA SILVA</v>
      </c>
      <c r="V17" s="73">
        <f t="shared" si="2"/>
        <v>14</v>
      </c>
    </row>
    <row r="18" spans="1:22">
      <c r="A18" s="81">
        <v>1</v>
      </c>
      <c r="B18" s="81">
        <v>1071</v>
      </c>
      <c r="C18" s="81" t="s">
        <v>16</v>
      </c>
      <c r="D18" s="82">
        <v>28968</v>
      </c>
      <c r="E18" s="81" t="s">
        <v>586</v>
      </c>
      <c r="F18" s="81" t="s">
        <v>414</v>
      </c>
      <c r="G18" s="136">
        <v>2270.11</v>
      </c>
      <c r="H18" s="136">
        <v>0</v>
      </c>
      <c r="I18" s="81" t="s">
        <v>520</v>
      </c>
      <c r="J18" s="136">
        <v>0</v>
      </c>
      <c r="K18" s="136">
        <v>0</v>
      </c>
      <c r="L18" s="136">
        <v>0</v>
      </c>
      <c r="M18" s="136">
        <v>0</v>
      </c>
      <c r="N18" s="136">
        <v>0</v>
      </c>
      <c r="O18" s="136">
        <v>0</v>
      </c>
      <c r="P18" s="136">
        <v>0</v>
      </c>
      <c r="Q18" s="136">
        <v>0</v>
      </c>
      <c r="R18" s="136">
        <v>0</v>
      </c>
      <c r="S18" s="138">
        <f t="shared" si="0"/>
        <v>2270.11</v>
      </c>
      <c r="T18" s="139">
        <f t="shared" si="1"/>
        <v>0</v>
      </c>
      <c r="U18" s="58" t="str">
        <f>VLOOKUP(B18,'FOLHA RESUMIDA'!C:I,2,0)</f>
        <v>MARIA JOSE DA HORA</v>
      </c>
      <c r="V18" s="73">
        <f t="shared" si="2"/>
        <v>15</v>
      </c>
    </row>
    <row r="19" spans="1:22">
      <c r="A19" s="81">
        <v>1</v>
      </c>
      <c r="B19" s="81">
        <v>1080</v>
      </c>
      <c r="C19" s="81" t="s">
        <v>17</v>
      </c>
      <c r="D19" s="82">
        <v>28968</v>
      </c>
      <c r="E19" s="81" t="s">
        <v>586</v>
      </c>
      <c r="F19" s="81" t="s">
        <v>476</v>
      </c>
      <c r="G19" s="136">
        <v>4475.91</v>
      </c>
      <c r="H19" s="136">
        <v>0</v>
      </c>
      <c r="I19" s="81" t="s">
        <v>520</v>
      </c>
      <c r="J19" s="136">
        <v>0</v>
      </c>
      <c r="K19" s="136">
        <v>0</v>
      </c>
      <c r="L19" s="136">
        <v>0</v>
      </c>
      <c r="M19" s="136">
        <v>0</v>
      </c>
      <c r="N19" s="136">
        <v>0</v>
      </c>
      <c r="O19" s="136">
        <v>0</v>
      </c>
      <c r="P19" s="136">
        <v>0</v>
      </c>
      <c r="Q19" s="136">
        <v>0</v>
      </c>
      <c r="R19" s="136">
        <v>0</v>
      </c>
      <c r="S19" s="138">
        <f t="shared" si="0"/>
        <v>4475.91</v>
      </c>
      <c r="T19" s="139">
        <f t="shared" si="1"/>
        <v>0</v>
      </c>
      <c r="U19" s="58" t="str">
        <f>VLOOKUP(B19,'FOLHA RESUMIDA'!C:I,2,0)</f>
        <v>VALDIRENE ANDRE PEREIRA</v>
      </c>
      <c r="V19" s="73">
        <f t="shared" si="2"/>
        <v>16</v>
      </c>
    </row>
    <row r="20" spans="1:22">
      <c r="A20" s="81">
        <v>1</v>
      </c>
      <c r="B20" s="81">
        <v>1099</v>
      </c>
      <c r="C20" s="81" t="s">
        <v>18</v>
      </c>
      <c r="D20" s="82">
        <v>28997</v>
      </c>
      <c r="E20" s="81" t="s">
        <v>586</v>
      </c>
      <c r="F20" s="81" t="s">
        <v>414</v>
      </c>
      <c r="G20" s="136">
        <v>4076.83</v>
      </c>
      <c r="H20" s="136">
        <v>0</v>
      </c>
      <c r="I20" s="81" t="s">
        <v>520</v>
      </c>
      <c r="J20" s="136">
        <v>0</v>
      </c>
      <c r="K20" s="136">
        <v>0</v>
      </c>
      <c r="L20" s="136">
        <v>0</v>
      </c>
      <c r="M20" s="136">
        <v>0</v>
      </c>
      <c r="N20" s="136">
        <v>0</v>
      </c>
      <c r="O20" s="136">
        <v>0</v>
      </c>
      <c r="P20" s="136">
        <v>0</v>
      </c>
      <c r="Q20" s="136">
        <v>0</v>
      </c>
      <c r="R20" s="136">
        <v>0</v>
      </c>
      <c r="S20" s="138">
        <f t="shared" si="0"/>
        <v>4076.83</v>
      </c>
      <c r="T20" s="139">
        <f t="shared" si="1"/>
        <v>0</v>
      </c>
      <c r="U20" s="58" t="str">
        <f>VLOOKUP(B20,'FOLHA RESUMIDA'!C:I,2,0)</f>
        <v>VALERIA DA SILVA SOUZA</v>
      </c>
      <c r="V20" s="73">
        <f t="shared" si="2"/>
        <v>17</v>
      </c>
    </row>
    <row r="21" spans="1:22">
      <c r="A21" s="81">
        <v>1</v>
      </c>
      <c r="B21" s="81">
        <v>1126</v>
      </c>
      <c r="C21" s="81" t="s">
        <v>19</v>
      </c>
      <c r="D21" s="82">
        <v>29017</v>
      </c>
      <c r="E21" s="81" t="s">
        <v>586</v>
      </c>
      <c r="F21" s="81" t="s">
        <v>476</v>
      </c>
      <c r="G21" s="136">
        <v>5243.01</v>
      </c>
      <c r="H21" s="136">
        <v>1754.8</v>
      </c>
      <c r="I21" s="81" t="s">
        <v>520</v>
      </c>
      <c r="J21" s="136">
        <v>0</v>
      </c>
      <c r="K21" s="136">
        <v>0</v>
      </c>
      <c r="L21" s="136">
        <v>0</v>
      </c>
      <c r="M21" s="136">
        <v>0</v>
      </c>
      <c r="N21" s="136">
        <v>0</v>
      </c>
      <c r="O21" s="136">
        <v>0</v>
      </c>
      <c r="P21" s="136">
        <v>0</v>
      </c>
      <c r="Q21" s="136">
        <v>0</v>
      </c>
      <c r="R21" s="136">
        <v>0</v>
      </c>
      <c r="S21" s="138">
        <f t="shared" si="0"/>
        <v>6997.81</v>
      </c>
      <c r="T21" s="139">
        <f t="shared" si="1"/>
        <v>0</v>
      </c>
      <c r="U21" s="58" t="str">
        <f>VLOOKUP(B21,'FOLHA RESUMIDA'!C:I,2,0)</f>
        <v>ALUISIO GOMES FERREIRA FILHO</v>
      </c>
      <c r="V21" s="73">
        <f t="shared" si="2"/>
        <v>18</v>
      </c>
    </row>
    <row r="22" spans="1:22">
      <c r="A22" s="81">
        <v>1</v>
      </c>
      <c r="B22" s="81">
        <v>1159</v>
      </c>
      <c r="C22" s="81" t="s">
        <v>20</v>
      </c>
      <c r="D22" s="82">
        <v>29067</v>
      </c>
      <c r="E22" s="81" t="s">
        <v>586</v>
      </c>
      <c r="F22" s="81" t="s">
        <v>414</v>
      </c>
      <c r="G22" s="136">
        <v>2059.06</v>
      </c>
      <c r="H22" s="136">
        <v>0</v>
      </c>
      <c r="I22" s="81" t="s">
        <v>520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36">
        <v>0</v>
      </c>
      <c r="Q22" s="136">
        <v>0</v>
      </c>
      <c r="R22" s="136">
        <v>0</v>
      </c>
      <c r="S22" s="138">
        <f t="shared" si="0"/>
        <v>2059.06</v>
      </c>
      <c r="T22" s="139">
        <f t="shared" si="1"/>
        <v>0</v>
      </c>
      <c r="U22" s="58" t="str">
        <f>VLOOKUP(B22,'FOLHA RESUMIDA'!C:I,2,0)</f>
        <v>VERA LUCIA MARIA C  DA SILVA</v>
      </c>
      <c r="V22" s="73">
        <f t="shared" si="2"/>
        <v>19</v>
      </c>
    </row>
    <row r="23" spans="1:22">
      <c r="A23" s="81">
        <v>1</v>
      </c>
      <c r="B23" s="81">
        <v>1164</v>
      </c>
      <c r="C23" s="81" t="s">
        <v>21</v>
      </c>
      <c r="D23" s="82">
        <v>29067</v>
      </c>
      <c r="E23" s="81" t="s">
        <v>586</v>
      </c>
      <c r="F23" s="81" t="s">
        <v>476</v>
      </c>
      <c r="G23" s="136">
        <v>4155.4799999999996</v>
      </c>
      <c r="H23" s="136">
        <v>1557</v>
      </c>
      <c r="I23" s="81" t="s">
        <v>520</v>
      </c>
      <c r="J23" s="136">
        <v>0</v>
      </c>
      <c r="K23" s="136">
        <v>0</v>
      </c>
      <c r="L23" s="136">
        <v>0</v>
      </c>
      <c r="M23" s="136">
        <v>0</v>
      </c>
      <c r="N23" s="136">
        <v>0</v>
      </c>
      <c r="O23" s="136">
        <v>0</v>
      </c>
      <c r="P23" s="136">
        <v>0</v>
      </c>
      <c r="Q23" s="136">
        <v>0</v>
      </c>
      <c r="R23" s="136">
        <v>0</v>
      </c>
      <c r="S23" s="138">
        <f t="shared" si="0"/>
        <v>5712.48</v>
      </c>
      <c r="T23" s="139">
        <f t="shared" si="1"/>
        <v>0</v>
      </c>
      <c r="U23" s="58" t="str">
        <f>VLOOKUP(B23,'FOLHA RESUMIDA'!C:I,2,0)</f>
        <v>TERESINHA MARIA DE F  FELIX</v>
      </c>
      <c r="V23" s="73">
        <f t="shared" si="2"/>
        <v>20</v>
      </c>
    </row>
    <row r="24" spans="1:22">
      <c r="A24" s="81">
        <v>1</v>
      </c>
      <c r="B24" s="81">
        <v>1169</v>
      </c>
      <c r="C24" s="81" t="s">
        <v>22</v>
      </c>
      <c r="D24" s="82">
        <v>29067</v>
      </c>
      <c r="E24" s="81" t="s">
        <v>586</v>
      </c>
      <c r="F24" s="81" t="s">
        <v>414</v>
      </c>
      <c r="G24" s="136">
        <v>3521.69</v>
      </c>
      <c r="H24" s="136">
        <v>0</v>
      </c>
      <c r="I24" s="81" t="s">
        <v>520</v>
      </c>
      <c r="J24" s="136">
        <v>0</v>
      </c>
      <c r="K24" s="136">
        <v>0</v>
      </c>
      <c r="L24" s="136">
        <v>0</v>
      </c>
      <c r="M24" s="136">
        <v>0</v>
      </c>
      <c r="N24" s="136">
        <v>0</v>
      </c>
      <c r="O24" s="136">
        <v>0</v>
      </c>
      <c r="P24" s="136">
        <v>0</v>
      </c>
      <c r="Q24" s="136">
        <v>0</v>
      </c>
      <c r="R24" s="136">
        <v>0</v>
      </c>
      <c r="S24" s="138">
        <f t="shared" si="0"/>
        <v>3521.69</v>
      </c>
      <c r="T24" s="139">
        <f t="shared" si="1"/>
        <v>0</v>
      </c>
      <c r="U24" s="58" t="str">
        <f>VLOOKUP(B24,'FOLHA RESUMIDA'!C:I,2,0)</f>
        <v>MARIA DO CARMO SANTOS</v>
      </c>
      <c r="V24" s="73">
        <f t="shared" si="2"/>
        <v>21</v>
      </c>
    </row>
    <row r="25" spans="1:22">
      <c r="A25" s="81">
        <v>1</v>
      </c>
      <c r="B25" s="81">
        <v>1177</v>
      </c>
      <c r="C25" s="81" t="s">
        <v>23</v>
      </c>
      <c r="D25" s="82">
        <v>29068</v>
      </c>
      <c r="E25" s="81" t="s">
        <v>586</v>
      </c>
      <c r="F25" s="81" t="s">
        <v>476</v>
      </c>
      <c r="G25" s="136">
        <v>4475.95</v>
      </c>
      <c r="H25" s="136">
        <v>0</v>
      </c>
      <c r="I25" s="81" t="s">
        <v>520</v>
      </c>
      <c r="J25" s="136">
        <v>0</v>
      </c>
      <c r="K25" s="136">
        <v>0</v>
      </c>
      <c r="L25" s="136">
        <v>0</v>
      </c>
      <c r="M25" s="136">
        <v>0</v>
      </c>
      <c r="N25" s="136">
        <v>0</v>
      </c>
      <c r="O25" s="136">
        <v>0</v>
      </c>
      <c r="P25" s="136">
        <v>0</v>
      </c>
      <c r="Q25" s="136">
        <v>0</v>
      </c>
      <c r="R25" s="136">
        <v>0</v>
      </c>
      <c r="S25" s="138">
        <f t="shared" si="0"/>
        <v>4475.95</v>
      </c>
      <c r="T25" s="139">
        <f t="shared" si="1"/>
        <v>0</v>
      </c>
      <c r="U25" s="58" t="str">
        <f>VLOOKUP(B25,'FOLHA RESUMIDA'!C:I,2,0)</f>
        <v>SELMA MARIA P DO NASCIMENTO</v>
      </c>
      <c r="V25" s="73">
        <f t="shared" si="2"/>
        <v>22</v>
      </c>
    </row>
    <row r="26" spans="1:22">
      <c r="A26" s="81">
        <v>1</v>
      </c>
      <c r="B26" s="81">
        <v>1221</v>
      </c>
      <c r="C26" s="81" t="s">
        <v>24</v>
      </c>
      <c r="D26" s="82">
        <v>29087</v>
      </c>
      <c r="E26" s="81" t="s">
        <v>586</v>
      </c>
      <c r="F26" s="81" t="s">
        <v>420</v>
      </c>
      <c r="G26" s="136">
        <v>7063.48</v>
      </c>
      <c r="H26" s="136">
        <v>3316.32</v>
      </c>
      <c r="I26" s="81" t="s">
        <v>520</v>
      </c>
      <c r="J26" s="136">
        <v>0</v>
      </c>
      <c r="K26" s="136">
        <v>0</v>
      </c>
      <c r="L26" s="136">
        <v>0</v>
      </c>
      <c r="M26" s="136">
        <v>0</v>
      </c>
      <c r="N26" s="136">
        <v>0</v>
      </c>
      <c r="O26" s="136">
        <v>0</v>
      </c>
      <c r="P26" s="136">
        <v>0</v>
      </c>
      <c r="Q26" s="136">
        <v>0</v>
      </c>
      <c r="R26" s="136">
        <v>0</v>
      </c>
      <c r="S26" s="138">
        <f t="shared" si="0"/>
        <v>10379.799999999999</v>
      </c>
      <c r="T26" s="139">
        <f t="shared" si="1"/>
        <v>0</v>
      </c>
      <c r="U26" s="58" t="str">
        <f>VLOOKUP(B26,'FOLHA RESUMIDA'!C:I,2,0)</f>
        <v>JOSE CARLOS TENORIO DE MELO</v>
      </c>
      <c r="V26" s="73">
        <f t="shared" si="2"/>
        <v>23</v>
      </c>
    </row>
    <row r="27" spans="1:22">
      <c r="A27" s="81">
        <v>1</v>
      </c>
      <c r="B27" s="81">
        <v>1229</v>
      </c>
      <c r="C27" s="81" t="s">
        <v>25</v>
      </c>
      <c r="D27" s="82">
        <v>29089</v>
      </c>
      <c r="E27" s="81" t="s">
        <v>586</v>
      </c>
      <c r="F27" s="81" t="s">
        <v>414</v>
      </c>
      <c r="G27" s="136">
        <v>4280.67</v>
      </c>
      <c r="H27" s="136">
        <v>0</v>
      </c>
      <c r="I27" s="81" t="s">
        <v>520</v>
      </c>
      <c r="J27" s="136">
        <v>0</v>
      </c>
      <c r="K27" s="136">
        <v>0</v>
      </c>
      <c r="L27" s="136">
        <v>0</v>
      </c>
      <c r="M27" s="136">
        <v>0</v>
      </c>
      <c r="N27" s="136">
        <v>0</v>
      </c>
      <c r="O27" s="136">
        <v>0</v>
      </c>
      <c r="P27" s="136">
        <v>0</v>
      </c>
      <c r="Q27" s="136">
        <v>0</v>
      </c>
      <c r="R27" s="136">
        <v>0</v>
      </c>
      <c r="S27" s="138">
        <f t="shared" si="0"/>
        <v>4280.67</v>
      </c>
      <c r="T27" s="139">
        <f t="shared" si="1"/>
        <v>0</v>
      </c>
      <c r="U27" s="58" t="str">
        <f>VLOOKUP(B27,'FOLHA RESUMIDA'!C:I,2,0)</f>
        <v>IVANETE RODRIGUES DOS SANTOS</v>
      </c>
      <c r="V27" s="73">
        <f t="shared" si="2"/>
        <v>24</v>
      </c>
    </row>
    <row r="28" spans="1:22">
      <c r="A28" s="81">
        <v>1</v>
      </c>
      <c r="B28" s="81">
        <v>1243</v>
      </c>
      <c r="C28" s="81" t="s">
        <v>26</v>
      </c>
      <c r="D28" s="82">
        <v>29096</v>
      </c>
      <c r="E28" s="81" t="s">
        <v>586</v>
      </c>
      <c r="F28" s="81" t="s">
        <v>414</v>
      </c>
      <c r="G28" s="136">
        <v>2759.34</v>
      </c>
      <c r="H28" s="136">
        <v>0</v>
      </c>
      <c r="I28" s="81" t="s">
        <v>520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0</v>
      </c>
      <c r="P28" s="136">
        <v>0</v>
      </c>
      <c r="Q28" s="136">
        <v>0</v>
      </c>
      <c r="R28" s="136">
        <v>0</v>
      </c>
      <c r="S28" s="138">
        <f t="shared" si="0"/>
        <v>2759.34</v>
      </c>
      <c r="T28" s="139">
        <f t="shared" si="1"/>
        <v>0</v>
      </c>
      <c r="U28" s="58" t="str">
        <f>VLOOKUP(B28,'FOLHA RESUMIDA'!C:I,2,0)</f>
        <v>MARIA EUGENIA VILARIM LIMA</v>
      </c>
      <c r="V28" s="73">
        <f t="shared" si="2"/>
        <v>25</v>
      </c>
    </row>
    <row r="29" spans="1:22">
      <c r="A29" s="81">
        <v>1</v>
      </c>
      <c r="B29" s="81">
        <v>1258</v>
      </c>
      <c r="C29" s="81" t="s">
        <v>27</v>
      </c>
      <c r="D29" s="82">
        <v>29102</v>
      </c>
      <c r="E29" s="81" t="s">
        <v>586</v>
      </c>
      <c r="F29" s="81" t="s">
        <v>476</v>
      </c>
      <c r="G29" s="136">
        <v>4660.97</v>
      </c>
      <c r="H29" s="136">
        <v>1952.93</v>
      </c>
      <c r="I29" s="81" t="s">
        <v>520</v>
      </c>
      <c r="J29" s="136">
        <v>0</v>
      </c>
      <c r="K29" s="136">
        <v>0</v>
      </c>
      <c r="L29" s="136">
        <v>0</v>
      </c>
      <c r="M29" s="136">
        <v>0</v>
      </c>
      <c r="N29" s="136">
        <v>0</v>
      </c>
      <c r="O29" s="136">
        <v>0</v>
      </c>
      <c r="P29" s="136">
        <v>0</v>
      </c>
      <c r="Q29" s="136">
        <v>0</v>
      </c>
      <c r="R29" s="136">
        <v>0</v>
      </c>
      <c r="S29" s="138">
        <f t="shared" si="0"/>
        <v>6613.9000000000005</v>
      </c>
      <c r="T29" s="139">
        <f t="shared" si="1"/>
        <v>0</v>
      </c>
      <c r="U29" s="58" t="str">
        <f>VLOOKUP(B29,'FOLHA RESUMIDA'!C:I,2,0)</f>
        <v>ADIGALENE RODRIGUES DA SILVA</v>
      </c>
      <c r="V29" s="73">
        <f t="shared" si="2"/>
        <v>26</v>
      </c>
    </row>
    <row r="30" spans="1:22">
      <c r="A30" s="81">
        <v>1</v>
      </c>
      <c r="B30" s="81">
        <v>1267</v>
      </c>
      <c r="C30" s="81" t="s">
        <v>28</v>
      </c>
      <c r="D30" s="82">
        <v>29099</v>
      </c>
      <c r="E30" s="81" t="s">
        <v>586</v>
      </c>
      <c r="F30" s="81" t="s">
        <v>422</v>
      </c>
      <c r="G30" s="136">
        <v>12295.67</v>
      </c>
      <c r="H30" s="136">
        <v>10091.209999999999</v>
      </c>
      <c r="I30" s="81" t="s">
        <v>520</v>
      </c>
      <c r="J30" s="136">
        <v>0</v>
      </c>
      <c r="K30" s="136">
        <v>0</v>
      </c>
      <c r="L30" s="136">
        <v>0</v>
      </c>
      <c r="M30" s="136">
        <v>0</v>
      </c>
      <c r="N30" s="136">
        <v>0</v>
      </c>
      <c r="O30" s="136">
        <v>0</v>
      </c>
      <c r="P30" s="136">
        <v>0</v>
      </c>
      <c r="Q30" s="136">
        <v>0</v>
      </c>
      <c r="R30" s="136">
        <v>0</v>
      </c>
      <c r="S30" s="138">
        <f t="shared" si="0"/>
        <v>22386.879999999997</v>
      </c>
      <c r="T30" s="139">
        <f t="shared" si="1"/>
        <v>0</v>
      </c>
      <c r="U30" s="58" t="str">
        <f>VLOOKUP(B30,'FOLHA RESUMIDA'!C:I,2,0)</f>
        <v>MARCO AURELIO O DE OLIVEIRA</v>
      </c>
      <c r="V30" s="73">
        <f t="shared" si="2"/>
        <v>27</v>
      </c>
    </row>
    <row r="31" spans="1:22">
      <c r="A31" s="81">
        <v>1</v>
      </c>
      <c r="B31" s="81">
        <v>1269</v>
      </c>
      <c r="C31" s="81" t="s">
        <v>29</v>
      </c>
      <c r="D31" s="82">
        <v>29118</v>
      </c>
      <c r="E31" s="81" t="s">
        <v>586</v>
      </c>
      <c r="F31" s="81" t="s">
        <v>412</v>
      </c>
      <c r="G31" s="136">
        <v>2059.06</v>
      </c>
      <c r="H31" s="136">
        <v>0</v>
      </c>
      <c r="I31" s="81" t="s">
        <v>520</v>
      </c>
      <c r="J31" s="136">
        <v>0</v>
      </c>
      <c r="K31" s="136">
        <v>0</v>
      </c>
      <c r="L31" s="136">
        <v>0</v>
      </c>
      <c r="M31" s="136">
        <v>0</v>
      </c>
      <c r="N31" s="136">
        <v>0</v>
      </c>
      <c r="O31" s="136">
        <v>0</v>
      </c>
      <c r="P31" s="136">
        <v>0</v>
      </c>
      <c r="Q31" s="136">
        <v>0</v>
      </c>
      <c r="R31" s="136">
        <v>0</v>
      </c>
      <c r="S31" s="138">
        <f t="shared" si="0"/>
        <v>2059.06</v>
      </c>
      <c r="T31" s="139">
        <f t="shared" si="1"/>
        <v>0</v>
      </c>
      <c r="U31" s="58" t="str">
        <f>VLOOKUP(B31,'FOLHA RESUMIDA'!C:I,2,0)</f>
        <v>VALDECY FERREIRA DA COSTA</v>
      </c>
      <c r="V31" s="73">
        <f t="shared" si="2"/>
        <v>28</v>
      </c>
    </row>
    <row r="32" spans="1:22">
      <c r="A32" s="81">
        <v>1</v>
      </c>
      <c r="B32" s="81">
        <v>1328</v>
      </c>
      <c r="C32" s="81" t="s">
        <v>30</v>
      </c>
      <c r="D32" s="82">
        <v>29202</v>
      </c>
      <c r="E32" s="81" t="s">
        <v>586</v>
      </c>
      <c r="F32" s="81" t="s">
        <v>476</v>
      </c>
      <c r="G32" s="136">
        <v>4059.77</v>
      </c>
      <c r="H32" s="136">
        <v>0</v>
      </c>
      <c r="I32" s="81" t="s">
        <v>520</v>
      </c>
      <c r="J32" s="136">
        <v>0</v>
      </c>
      <c r="K32" s="136">
        <v>0</v>
      </c>
      <c r="L32" s="136">
        <v>0</v>
      </c>
      <c r="M32" s="136">
        <v>0</v>
      </c>
      <c r="N32" s="136">
        <v>0</v>
      </c>
      <c r="O32" s="136">
        <v>0</v>
      </c>
      <c r="P32" s="136">
        <v>0</v>
      </c>
      <c r="Q32" s="136">
        <v>0</v>
      </c>
      <c r="R32" s="136">
        <v>0</v>
      </c>
      <c r="S32" s="138">
        <f t="shared" si="0"/>
        <v>4059.77</v>
      </c>
      <c r="T32" s="139">
        <f t="shared" si="1"/>
        <v>0</v>
      </c>
      <c r="U32" s="58" t="str">
        <f>VLOOKUP(B32,'FOLHA RESUMIDA'!C:I,2,0)</f>
        <v>LIZETE ALFREDINA DA SILVA</v>
      </c>
      <c r="V32" s="73">
        <f t="shared" si="2"/>
        <v>29</v>
      </c>
    </row>
    <row r="33" spans="1:22">
      <c r="A33" s="81">
        <v>1</v>
      </c>
      <c r="B33" s="81">
        <v>1330</v>
      </c>
      <c r="C33" s="81" t="s">
        <v>31</v>
      </c>
      <c r="D33" s="82">
        <v>29202</v>
      </c>
      <c r="E33" s="81" t="s">
        <v>586</v>
      </c>
      <c r="F33" s="81" t="s">
        <v>414</v>
      </c>
      <c r="G33" s="136">
        <v>4076.86</v>
      </c>
      <c r="H33" s="136">
        <v>0</v>
      </c>
      <c r="I33" s="81" t="s">
        <v>520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>
        <v>0</v>
      </c>
      <c r="P33" s="136">
        <v>0</v>
      </c>
      <c r="Q33" s="136">
        <v>0</v>
      </c>
      <c r="R33" s="136">
        <v>0</v>
      </c>
      <c r="S33" s="138">
        <f t="shared" si="0"/>
        <v>4076.86</v>
      </c>
      <c r="T33" s="139">
        <f t="shared" si="1"/>
        <v>0</v>
      </c>
      <c r="U33" s="58" t="str">
        <f>VLOOKUP(B33,'FOLHA RESUMIDA'!C:I,2,0)</f>
        <v>IVANISE MARIA DA LUZ SANTOS</v>
      </c>
      <c r="V33" s="73">
        <f t="shared" si="2"/>
        <v>30</v>
      </c>
    </row>
    <row r="34" spans="1:22">
      <c r="A34" s="81">
        <v>1</v>
      </c>
      <c r="B34" s="81">
        <v>1333</v>
      </c>
      <c r="C34" s="81" t="s">
        <v>32</v>
      </c>
      <c r="D34" s="82">
        <v>29209</v>
      </c>
      <c r="E34" s="81" t="s">
        <v>586</v>
      </c>
      <c r="F34" s="81" t="s">
        <v>414</v>
      </c>
      <c r="G34" s="136">
        <v>4076.83</v>
      </c>
      <c r="H34" s="136">
        <v>0</v>
      </c>
      <c r="I34" s="81" t="s">
        <v>520</v>
      </c>
      <c r="J34" s="136">
        <v>0</v>
      </c>
      <c r="K34" s="136">
        <v>0</v>
      </c>
      <c r="L34" s="136">
        <v>0</v>
      </c>
      <c r="M34" s="136">
        <v>0</v>
      </c>
      <c r="N34" s="136">
        <v>0</v>
      </c>
      <c r="O34" s="136">
        <v>0</v>
      </c>
      <c r="P34" s="136">
        <v>0</v>
      </c>
      <c r="Q34" s="136">
        <v>0</v>
      </c>
      <c r="R34" s="136">
        <v>0</v>
      </c>
      <c r="S34" s="138">
        <f t="shared" si="0"/>
        <v>4076.83</v>
      </c>
      <c r="T34" s="139">
        <f t="shared" si="1"/>
        <v>0</v>
      </c>
      <c r="U34" s="58" t="str">
        <f>VLOOKUP(B34,'FOLHA RESUMIDA'!C:I,2,0)</f>
        <v>JORGE CUNHA OLIVEIRA</v>
      </c>
      <c r="V34" s="73">
        <f t="shared" si="2"/>
        <v>31</v>
      </c>
    </row>
    <row r="35" spans="1:22">
      <c r="A35" s="81">
        <v>1</v>
      </c>
      <c r="B35" s="81">
        <v>1337</v>
      </c>
      <c r="C35" s="81" t="s">
        <v>33</v>
      </c>
      <c r="D35" s="82">
        <v>29206</v>
      </c>
      <c r="E35" s="81" t="s">
        <v>586</v>
      </c>
      <c r="F35" s="81" t="s">
        <v>476</v>
      </c>
      <c r="G35" s="136">
        <v>4059.81</v>
      </c>
      <c r="H35" s="136">
        <v>1374.57</v>
      </c>
      <c r="I35" s="81" t="s">
        <v>520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>
        <v>0</v>
      </c>
      <c r="P35" s="136">
        <v>0</v>
      </c>
      <c r="Q35" s="136">
        <v>0</v>
      </c>
      <c r="R35" s="136">
        <v>0</v>
      </c>
      <c r="S35" s="138">
        <f t="shared" si="0"/>
        <v>5434.38</v>
      </c>
      <c r="T35" s="139">
        <f t="shared" si="1"/>
        <v>0</v>
      </c>
      <c r="U35" s="58" t="str">
        <f>VLOOKUP(B35,'FOLHA RESUMIDA'!C:I,2,0)</f>
        <v>ROSILDA BARBOSA DOS SANTOS</v>
      </c>
      <c r="V35" s="73">
        <f t="shared" si="2"/>
        <v>32</v>
      </c>
    </row>
    <row r="36" spans="1:22">
      <c r="A36" s="81">
        <v>1</v>
      </c>
      <c r="B36" s="81">
        <v>1363</v>
      </c>
      <c r="C36" s="81" t="s">
        <v>34</v>
      </c>
      <c r="D36" s="82">
        <v>29227</v>
      </c>
      <c r="E36" s="81" t="s">
        <v>586</v>
      </c>
      <c r="F36" s="81" t="s">
        <v>476</v>
      </c>
      <c r="G36" s="136">
        <v>4475.91</v>
      </c>
      <c r="H36" s="136">
        <v>0</v>
      </c>
      <c r="I36" s="81" t="s">
        <v>520</v>
      </c>
      <c r="J36" s="136">
        <v>904.62</v>
      </c>
      <c r="K36" s="136">
        <v>0</v>
      </c>
      <c r="L36" s="136">
        <v>0</v>
      </c>
      <c r="M36" s="136">
        <v>0</v>
      </c>
      <c r="N36" s="136">
        <v>0</v>
      </c>
      <c r="O36" s="136">
        <v>0</v>
      </c>
      <c r="P36" s="136">
        <v>0</v>
      </c>
      <c r="Q36" s="136">
        <v>0</v>
      </c>
      <c r="R36" s="136">
        <v>0</v>
      </c>
      <c r="S36" s="138">
        <f t="shared" si="0"/>
        <v>4475.91</v>
      </c>
      <c r="T36" s="139">
        <f t="shared" si="1"/>
        <v>904.62</v>
      </c>
      <c r="U36" s="58" t="str">
        <f>VLOOKUP(B36,'FOLHA RESUMIDA'!C:I,2,0)</f>
        <v>JOSE CARLOS FERREIRA DE ARRUDA</v>
      </c>
      <c r="V36" s="73">
        <f t="shared" si="2"/>
        <v>33</v>
      </c>
    </row>
    <row r="37" spans="1:22">
      <c r="A37" s="81">
        <v>1</v>
      </c>
      <c r="B37" s="81">
        <v>1369</v>
      </c>
      <c r="C37" s="81" t="s">
        <v>35</v>
      </c>
      <c r="D37" s="82">
        <v>29234</v>
      </c>
      <c r="E37" s="81" t="s">
        <v>586</v>
      </c>
      <c r="F37" s="81" t="s">
        <v>482</v>
      </c>
      <c r="G37" s="136">
        <v>2747.79</v>
      </c>
      <c r="H37" s="136">
        <v>0</v>
      </c>
      <c r="I37" s="81" t="s">
        <v>520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>
        <v>0</v>
      </c>
      <c r="P37" s="136">
        <v>0</v>
      </c>
      <c r="Q37" s="136">
        <v>0</v>
      </c>
      <c r="R37" s="136">
        <v>0</v>
      </c>
      <c r="S37" s="138">
        <f t="shared" si="0"/>
        <v>2747.79</v>
      </c>
      <c r="T37" s="139">
        <f t="shared" si="1"/>
        <v>0</v>
      </c>
      <c r="U37" s="58" t="str">
        <f>VLOOKUP(B37,'FOLHA RESUMIDA'!C:I,2,0)</f>
        <v>ELIANE BATISTA DE CASTILHO</v>
      </c>
      <c r="V37" s="73">
        <f t="shared" si="2"/>
        <v>34</v>
      </c>
    </row>
    <row r="38" spans="1:22">
      <c r="A38" s="81">
        <v>1</v>
      </c>
      <c r="B38" s="81">
        <v>1393</v>
      </c>
      <c r="C38" s="81" t="s">
        <v>36</v>
      </c>
      <c r="D38" s="82">
        <v>29283</v>
      </c>
      <c r="E38" s="81" t="s">
        <v>586</v>
      </c>
      <c r="F38" s="81" t="s">
        <v>485</v>
      </c>
      <c r="G38" s="136">
        <v>4059.77</v>
      </c>
      <c r="H38" s="136">
        <v>0</v>
      </c>
      <c r="I38" s="81" t="s">
        <v>520</v>
      </c>
      <c r="J38" s="136">
        <v>0</v>
      </c>
      <c r="K38" s="136">
        <v>0</v>
      </c>
      <c r="L38" s="136">
        <v>0</v>
      </c>
      <c r="M38" s="136">
        <v>0</v>
      </c>
      <c r="N38" s="136">
        <v>0</v>
      </c>
      <c r="O38" s="136">
        <v>0</v>
      </c>
      <c r="P38" s="136">
        <v>0</v>
      </c>
      <c r="Q38" s="136">
        <v>0</v>
      </c>
      <c r="R38" s="136">
        <v>0</v>
      </c>
      <c r="S38" s="138">
        <f t="shared" si="0"/>
        <v>4059.77</v>
      </c>
      <c r="T38" s="139">
        <f t="shared" si="1"/>
        <v>0</v>
      </c>
      <c r="U38" s="58" t="str">
        <f>VLOOKUP(B38,'FOLHA RESUMIDA'!C:I,2,0)</f>
        <v>MANOEL CORREIA DOS SANTOS</v>
      </c>
      <c r="V38" s="73">
        <f t="shared" si="2"/>
        <v>35</v>
      </c>
    </row>
    <row r="39" spans="1:22">
      <c r="A39" s="81">
        <v>1</v>
      </c>
      <c r="B39" s="81">
        <v>1413</v>
      </c>
      <c r="C39" s="81" t="s">
        <v>37</v>
      </c>
      <c r="D39" s="82">
        <v>29290</v>
      </c>
      <c r="E39" s="81" t="s">
        <v>586</v>
      </c>
      <c r="F39" s="81" t="s">
        <v>422</v>
      </c>
      <c r="G39" s="136">
        <v>12295.67</v>
      </c>
      <c r="H39" s="136">
        <v>15003.47</v>
      </c>
      <c r="I39" s="81" t="s">
        <v>520</v>
      </c>
      <c r="J39" s="136">
        <v>0</v>
      </c>
      <c r="K39" s="136">
        <v>0</v>
      </c>
      <c r="L39" s="136">
        <v>0</v>
      </c>
      <c r="M39" s="136">
        <v>0</v>
      </c>
      <c r="N39" s="136">
        <v>0</v>
      </c>
      <c r="O39" s="136">
        <v>0</v>
      </c>
      <c r="P39" s="136">
        <v>0</v>
      </c>
      <c r="Q39" s="136">
        <v>0</v>
      </c>
      <c r="R39" s="136">
        <v>0</v>
      </c>
      <c r="S39" s="138">
        <f t="shared" si="0"/>
        <v>27299.14</v>
      </c>
      <c r="T39" s="139">
        <f t="shared" si="1"/>
        <v>0</v>
      </c>
      <c r="U39" s="58" t="str">
        <f>VLOOKUP(B39,'FOLHA RESUMIDA'!C:I,2,0)</f>
        <v>LEDUAR GUEDES DE LIMA</v>
      </c>
      <c r="V39" s="73">
        <f t="shared" si="2"/>
        <v>36</v>
      </c>
    </row>
    <row r="40" spans="1:22">
      <c r="A40" s="81">
        <v>1</v>
      </c>
      <c r="B40" s="81">
        <v>1418</v>
      </c>
      <c r="C40" s="81" t="s">
        <v>38</v>
      </c>
      <c r="D40" s="82">
        <v>29297</v>
      </c>
      <c r="E40" s="81" t="s">
        <v>586</v>
      </c>
      <c r="F40" s="81" t="s">
        <v>416</v>
      </c>
      <c r="G40" s="136">
        <v>4934.66</v>
      </c>
      <c r="H40" s="136">
        <v>0</v>
      </c>
      <c r="I40" s="81" t="s">
        <v>520</v>
      </c>
      <c r="J40" s="136">
        <v>0</v>
      </c>
      <c r="K40" s="136">
        <v>0</v>
      </c>
      <c r="L40" s="136">
        <v>0</v>
      </c>
      <c r="M40" s="136">
        <v>0</v>
      </c>
      <c r="N40" s="136">
        <v>0</v>
      </c>
      <c r="O40" s="136">
        <v>0</v>
      </c>
      <c r="P40" s="136">
        <v>0</v>
      </c>
      <c r="Q40" s="136">
        <v>0</v>
      </c>
      <c r="R40" s="136">
        <v>0</v>
      </c>
      <c r="S40" s="138">
        <f t="shared" si="0"/>
        <v>4934.66</v>
      </c>
      <c r="T40" s="139">
        <f t="shared" si="1"/>
        <v>0</v>
      </c>
      <c r="U40" s="58" t="str">
        <f>VLOOKUP(B40,'FOLHA RESUMIDA'!C:I,2,0)</f>
        <v>ELVIS GOMES PEREIRA</v>
      </c>
      <c r="V40" s="73">
        <f t="shared" si="2"/>
        <v>37</v>
      </c>
    </row>
    <row r="41" spans="1:22">
      <c r="A41" s="81">
        <v>1</v>
      </c>
      <c r="B41" s="81">
        <v>1427</v>
      </c>
      <c r="C41" s="81" t="s">
        <v>39</v>
      </c>
      <c r="D41" s="82">
        <v>29298</v>
      </c>
      <c r="E41" s="81" t="s">
        <v>586</v>
      </c>
      <c r="F41" s="81" t="s">
        <v>422</v>
      </c>
      <c r="G41" s="136">
        <v>12295.67</v>
      </c>
      <c r="H41" s="136">
        <v>2260.77</v>
      </c>
      <c r="I41" s="81" t="s">
        <v>520</v>
      </c>
      <c r="J41" s="136">
        <v>0</v>
      </c>
      <c r="K41" s="136">
        <v>0</v>
      </c>
      <c r="L41" s="136">
        <v>0</v>
      </c>
      <c r="M41" s="136">
        <v>0</v>
      </c>
      <c r="N41" s="136">
        <v>0</v>
      </c>
      <c r="O41" s="136">
        <v>0</v>
      </c>
      <c r="P41" s="136">
        <v>0</v>
      </c>
      <c r="Q41" s="136">
        <v>0</v>
      </c>
      <c r="R41" s="136">
        <v>0</v>
      </c>
      <c r="S41" s="138">
        <f t="shared" si="0"/>
        <v>14556.44</v>
      </c>
      <c r="T41" s="139">
        <f t="shared" si="1"/>
        <v>0</v>
      </c>
      <c r="U41" s="58" t="str">
        <f>VLOOKUP(B41,'FOLHA RESUMIDA'!C:I,2,0)</f>
        <v>ANA MARIA ELOI DA H  DA SILVA</v>
      </c>
      <c r="V41" s="73">
        <f t="shared" si="2"/>
        <v>38</v>
      </c>
    </row>
    <row r="42" spans="1:22">
      <c r="A42" s="81">
        <v>1</v>
      </c>
      <c r="B42" s="81">
        <v>1429</v>
      </c>
      <c r="C42" s="81" t="s">
        <v>40</v>
      </c>
      <c r="D42" s="82">
        <v>29304</v>
      </c>
      <c r="E42" s="81" t="s">
        <v>586</v>
      </c>
      <c r="F42" s="81" t="s">
        <v>475</v>
      </c>
      <c r="G42" s="136">
        <v>4059.77</v>
      </c>
      <c r="H42" s="136">
        <v>1249.8900000000001</v>
      </c>
      <c r="I42" s="81" t="s">
        <v>520</v>
      </c>
      <c r="J42" s="136">
        <v>0</v>
      </c>
      <c r="K42" s="136">
        <v>0</v>
      </c>
      <c r="L42" s="136">
        <v>0</v>
      </c>
      <c r="M42" s="136">
        <v>0</v>
      </c>
      <c r="N42" s="136">
        <v>0</v>
      </c>
      <c r="O42" s="136">
        <v>0</v>
      </c>
      <c r="P42" s="136">
        <v>0</v>
      </c>
      <c r="Q42" s="136">
        <v>0</v>
      </c>
      <c r="R42" s="136">
        <v>0</v>
      </c>
      <c r="S42" s="138">
        <f t="shared" si="0"/>
        <v>5309.66</v>
      </c>
      <c r="T42" s="139">
        <f t="shared" si="1"/>
        <v>0</v>
      </c>
      <c r="U42" s="58" t="str">
        <f>VLOOKUP(B42,'FOLHA RESUMIDA'!C:I,2,0)</f>
        <v>JOSE HENRIQUE DA PAZ</v>
      </c>
      <c r="V42" s="73">
        <f t="shared" si="2"/>
        <v>39</v>
      </c>
    </row>
    <row r="43" spans="1:22">
      <c r="A43" s="81">
        <v>1</v>
      </c>
      <c r="B43" s="81">
        <v>1454</v>
      </c>
      <c r="C43" s="81" t="s">
        <v>41</v>
      </c>
      <c r="D43" s="82">
        <v>29319</v>
      </c>
      <c r="E43" s="81" t="s">
        <v>586</v>
      </c>
      <c r="F43" s="81" t="s">
        <v>475</v>
      </c>
      <c r="G43" s="136">
        <v>4076.86</v>
      </c>
      <c r="H43" s="136">
        <v>1179.1300000000001</v>
      </c>
      <c r="I43" s="81" t="s">
        <v>520</v>
      </c>
      <c r="J43" s="136">
        <v>0</v>
      </c>
      <c r="K43" s="136">
        <v>0</v>
      </c>
      <c r="L43" s="136">
        <v>0</v>
      </c>
      <c r="M43" s="136">
        <v>0</v>
      </c>
      <c r="N43" s="136">
        <v>0</v>
      </c>
      <c r="O43" s="136">
        <v>0</v>
      </c>
      <c r="P43" s="136">
        <v>0</v>
      </c>
      <c r="Q43" s="136">
        <v>0</v>
      </c>
      <c r="R43" s="136">
        <v>0</v>
      </c>
      <c r="S43" s="138">
        <f t="shared" si="0"/>
        <v>5255.99</v>
      </c>
      <c r="T43" s="139">
        <f t="shared" si="1"/>
        <v>0</v>
      </c>
      <c r="U43" s="58" t="str">
        <f>VLOOKUP(B43,'FOLHA RESUMIDA'!C:I,2,0)</f>
        <v>MAURICIO LOPES DA SILVA</v>
      </c>
      <c r="V43" s="73">
        <f t="shared" si="2"/>
        <v>40</v>
      </c>
    </row>
    <row r="44" spans="1:22">
      <c r="A44" s="81">
        <v>1</v>
      </c>
      <c r="B44" s="81">
        <v>1475</v>
      </c>
      <c r="C44" s="81" t="s">
        <v>42</v>
      </c>
      <c r="D44" s="82">
        <v>29374</v>
      </c>
      <c r="E44" s="81" t="s">
        <v>586</v>
      </c>
      <c r="F44" s="81" t="s">
        <v>417</v>
      </c>
      <c r="G44" s="136">
        <v>4475.95</v>
      </c>
      <c r="H44" s="136">
        <v>0</v>
      </c>
      <c r="I44" s="81" t="s">
        <v>520</v>
      </c>
      <c r="J44" s="136">
        <v>0</v>
      </c>
      <c r="K44" s="136">
        <v>0</v>
      </c>
      <c r="L44" s="136">
        <v>0</v>
      </c>
      <c r="M44" s="136">
        <v>0</v>
      </c>
      <c r="N44" s="136">
        <v>0</v>
      </c>
      <c r="O44" s="136">
        <v>0</v>
      </c>
      <c r="P44" s="136">
        <v>0</v>
      </c>
      <c r="Q44" s="136">
        <v>0</v>
      </c>
      <c r="R44" s="136">
        <v>0</v>
      </c>
      <c r="S44" s="138">
        <f t="shared" si="0"/>
        <v>4475.95</v>
      </c>
      <c r="T44" s="139">
        <f t="shared" si="1"/>
        <v>0</v>
      </c>
      <c r="U44" s="58" t="str">
        <f>VLOOKUP(B44,'FOLHA RESUMIDA'!C:I,2,0)</f>
        <v>MARTA ARAUJO DA F  SANTANA</v>
      </c>
      <c r="V44" s="73">
        <f t="shared" si="2"/>
        <v>41</v>
      </c>
    </row>
    <row r="45" spans="1:22">
      <c r="A45" s="81">
        <v>1</v>
      </c>
      <c r="B45" s="81">
        <v>1483</v>
      </c>
      <c r="C45" s="81" t="s">
        <v>43</v>
      </c>
      <c r="D45" s="82">
        <v>29397</v>
      </c>
      <c r="E45" s="81" t="s">
        <v>586</v>
      </c>
      <c r="F45" s="81" t="s">
        <v>414</v>
      </c>
      <c r="G45" s="136">
        <v>2270.11</v>
      </c>
      <c r="H45" s="136">
        <v>0</v>
      </c>
      <c r="I45" s="81" t="s">
        <v>520</v>
      </c>
      <c r="J45" s="136">
        <v>0</v>
      </c>
      <c r="K45" s="136">
        <v>0</v>
      </c>
      <c r="L45" s="136">
        <v>0</v>
      </c>
      <c r="M45" s="136">
        <v>0</v>
      </c>
      <c r="N45" s="136">
        <v>0</v>
      </c>
      <c r="O45" s="136">
        <v>0</v>
      </c>
      <c r="P45" s="136">
        <v>0</v>
      </c>
      <c r="Q45" s="136">
        <v>0</v>
      </c>
      <c r="R45" s="136">
        <v>0</v>
      </c>
      <c r="S45" s="138">
        <f t="shared" si="0"/>
        <v>2270.11</v>
      </c>
      <c r="T45" s="139">
        <f t="shared" si="1"/>
        <v>0</v>
      </c>
      <c r="U45" s="58" t="str">
        <f>VLOOKUP(B45,'FOLHA RESUMIDA'!C:I,2,0)</f>
        <v>REGINA LEANDRO SANTOS DE LIMA</v>
      </c>
      <c r="V45" s="73">
        <f t="shared" si="2"/>
        <v>42</v>
      </c>
    </row>
    <row r="46" spans="1:22">
      <c r="A46" s="81">
        <v>1</v>
      </c>
      <c r="B46" s="81">
        <v>1522</v>
      </c>
      <c r="C46" s="81" t="s">
        <v>44</v>
      </c>
      <c r="D46" s="82">
        <v>29622</v>
      </c>
      <c r="E46" s="81" t="s">
        <v>586</v>
      </c>
      <c r="F46" s="81" t="s">
        <v>414</v>
      </c>
      <c r="G46" s="136">
        <v>1961.02</v>
      </c>
      <c r="H46" s="136">
        <v>0</v>
      </c>
      <c r="I46" s="81" t="s">
        <v>520</v>
      </c>
      <c r="J46" s="136">
        <v>0</v>
      </c>
      <c r="K46" s="136">
        <v>0</v>
      </c>
      <c r="L46" s="136">
        <v>0</v>
      </c>
      <c r="M46" s="136">
        <v>0</v>
      </c>
      <c r="N46" s="136">
        <v>0</v>
      </c>
      <c r="O46" s="136">
        <v>0</v>
      </c>
      <c r="P46" s="136">
        <v>0</v>
      </c>
      <c r="Q46" s="136">
        <v>0</v>
      </c>
      <c r="R46" s="136">
        <v>0</v>
      </c>
      <c r="S46" s="138">
        <f t="shared" si="0"/>
        <v>1961.02</v>
      </c>
      <c r="T46" s="139">
        <f t="shared" si="1"/>
        <v>0</v>
      </c>
      <c r="U46" s="58" t="str">
        <f>VLOOKUP(B46,'FOLHA RESUMIDA'!C:I,2,0)</f>
        <v>TEREZINHA P  DA SILVA CORREIA</v>
      </c>
      <c r="V46" s="73">
        <f t="shared" si="2"/>
        <v>43</v>
      </c>
    </row>
    <row r="47" spans="1:22">
      <c r="A47" s="81">
        <v>1</v>
      </c>
      <c r="B47" s="81">
        <v>1536</v>
      </c>
      <c r="C47" s="81" t="s">
        <v>45</v>
      </c>
      <c r="D47" s="82">
        <v>29675</v>
      </c>
      <c r="E47" s="81" t="s">
        <v>586</v>
      </c>
      <c r="F47" s="81" t="s">
        <v>476</v>
      </c>
      <c r="G47" s="136">
        <v>3682.31</v>
      </c>
      <c r="H47" s="136">
        <v>0</v>
      </c>
      <c r="I47" s="81" t="s">
        <v>520</v>
      </c>
      <c r="J47" s="136">
        <v>0</v>
      </c>
      <c r="K47" s="136">
        <v>0</v>
      </c>
      <c r="L47" s="136">
        <v>0</v>
      </c>
      <c r="M47" s="136">
        <v>0</v>
      </c>
      <c r="N47" s="136">
        <v>0</v>
      </c>
      <c r="O47" s="136">
        <v>0</v>
      </c>
      <c r="P47" s="136">
        <v>0</v>
      </c>
      <c r="Q47" s="136">
        <v>0</v>
      </c>
      <c r="R47" s="136">
        <v>0</v>
      </c>
      <c r="S47" s="138">
        <f t="shared" si="0"/>
        <v>3682.31</v>
      </c>
      <c r="T47" s="139">
        <f t="shared" si="1"/>
        <v>0</v>
      </c>
      <c r="U47" s="58" t="str">
        <f>VLOOKUP(B47,'FOLHA RESUMIDA'!C:I,2,0)</f>
        <v>MARIA ADRIAO DA SILVA</v>
      </c>
      <c r="V47" s="73">
        <f t="shared" si="2"/>
        <v>44</v>
      </c>
    </row>
    <row r="48" spans="1:22">
      <c r="A48" s="81">
        <v>1</v>
      </c>
      <c r="B48" s="81">
        <v>1545</v>
      </c>
      <c r="C48" s="81" t="s">
        <v>46</v>
      </c>
      <c r="D48" s="82">
        <v>29762</v>
      </c>
      <c r="E48" s="81" t="s">
        <v>586</v>
      </c>
      <c r="F48" s="81" t="s">
        <v>412</v>
      </c>
      <c r="G48" s="136">
        <v>3354.02</v>
      </c>
      <c r="H48" s="136">
        <v>1047.28</v>
      </c>
      <c r="I48" s="81" t="s">
        <v>520</v>
      </c>
      <c r="J48" s="136">
        <v>0</v>
      </c>
      <c r="K48" s="136">
        <v>0</v>
      </c>
      <c r="L48" s="136">
        <v>0</v>
      </c>
      <c r="M48" s="136">
        <v>0</v>
      </c>
      <c r="N48" s="136">
        <v>0</v>
      </c>
      <c r="O48" s="136">
        <v>0</v>
      </c>
      <c r="P48" s="136">
        <v>0</v>
      </c>
      <c r="Q48" s="136">
        <v>0</v>
      </c>
      <c r="R48" s="136">
        <v>0</v>
      </c>
      <c r="S48" s="138">
        <f t="shared" si="0"/>
        <v>4401.3</v>
      </c>
      <c r="T48" s="139">
        <f t="shared" si="1"/>
        <v>0</v>
      </c>
      <c r="U48" s="58" t="str">
        <f>VLOOKUP(B48,'FOLHA RESUMIDA'!C:I,2,0)</f>
        <v>HERON VILAR DE ANDRADE</v>
      </c>
      <c r="V48" s="73">
        <f t="shared" si="2"/>
        <v>45</v>
      </c>
    </row>
    <row r="49" spans="1:22">
      <c r="A49" s="81">
        <v>1</v>
      </c>
      <c r="B49" s="81">
        <v>1549</v>
      </c>
      <c r="C49" s="81" t="s">
        <v>47</v>
      </c>
      <c r="D49" s="82">
        <v>29845</v>
      </c>
      <c r="E49" s="81" t="s">
        <v>586</v>
      </c>
      <c r="F49" s="81" t="s">
        <v>476</v>
      </c>
      <c r="G49" s="136">
        <v>4262.76</v>
      </c>
      <c r="H49" s="136">
        <v>0</v>
      </c>
      <c r="I49" s="81" t="s">
        <v>520</v>
      </c>
      <c r="J49" s="136">
        <v>0</v>
      </c>
      <c r="K49" s="136">
        <v>0</v>
      </c>
      <c r="L49" s="136">
        <v>0</v>
      </c>
      <c r="M49" s="136">
        <v>0</v>
      </c>
      <c r="N49" s="136">
        <v>0</v>
      </c>
      <c r="O49" s="136">
        <v>0</v>
      </c>
      <c r="P49" s="136">
        <v>0</v>
      </c>
      <c r="Q49" s="136">
        <v>0</v>
      </c>
      <c r="R49" s="136">
        <v>0</v>
      </c>
      <c r="S49" s="138">
        <f t="shared" si="0"/>
        <v>4262.76</v>
      </c>
      <c r="T49" s="139">
        <f t="shared" si="1"/>
        <v>0</v>
      </c>
      <c r="U49" s="58" t="str">
        <f>VLOOKUP(B49,'FOLHA RESUMIDA'!C:I,2,0)</f>
        <v>JOSE JOAQUIM DA SILVA FILHO</v>
      </c>
      <c r="V49" s="73">
        <f t="shared" si="2"/>
        <v>46</v>
      </c>
    </row>
    <row r="50" spans="1:22">
      <c r="A50" s="81">
        <v>1</v>
      </c>
      <c r="B50" s="81">
        <v>1553</v>
      </c>
      <c r="C50" s="81" t="s">
        <v>48</v>
      </c>
      <c r="D50" s="82">
        <v>29879</v>
      </c>
      <c r="E50" s="81" t="s">
        <v>586</v>
      </c>
      <c r="F50" s="81" t="s">
        <v>414</v>
      </c>
      <c r="G50" s="136">
        <v>4076.83</v>
      </c>
      <c r="H50" s="136">
        <v>0</v>
      </c>
      <c r="I50" s="81" t="s">
        <v>520</v>
      </c>
      <c r="J50" s="136">
        <v>0</v>
      </c>
      <c r="K50" s="136">
        <v>0</v>
      </c>
      <c r="L50" s="136">
        <v>0</v>
      </c>
      <c r="M50" s="136">
        <v>0</v>
      </c>
      <c r="N50" s="136">
        <v>0</v>
      </c>
      <c r="O50" s="136">
        <v>0</v>
      </c>
      <c r="P50" s="136">
        <v>0</v>
      </c>
      <c r="Q50" s="136">
        <v>0</v>
      </c>
      <c r="R50" s="136">
        <v>0</v>
      </c>
      <c r="S50" s="138">
        <f t="shared" si="0"/>
        <v>4076.83</v>
      </c>
      <c r="T50" s="139">
        <f t="shared" si="1"/>
        <v>0</v>
      </c>
      <c r="U50" s="58" t="str">
        <f>VLOOKUP(B50,'FOLHA RESUMIDA'!C:I,2,0)</f>
        <v>MARIA DO CARMO A DOS SANTOS</v>
      </c>
      <c r="V50" s="73">
        <f t="shared" si="2"/>
        <v>47</v>
      </c>
    </row>
    <row r="51" spans="1:22">
      <c r="A51" s="81">
        <v>1</v>
      </c>
      <c r="B51" s="81">
        <v>1554</v>
      </c>
      <c r="C51" s="81" t="s">
        <v>49</v>
      </c>
      <c r="D51" s="82">
        <v>29886</v>
      </c>
      <c r="E51" s="81" t="s">
        <v>586</v>
      </c>
      <c r="F51" s="81" t="s">
        <v>476</v>
      </c>
      <c r="G51" s="136">
        <v>4798.46</v>
      </c>
      <c r="H51" s="136">
        <v>1499.58</v>
      </c>
      <c r="I51" s="81" t="s">
        <v>520</v>
      </c>
      <c r="J51" s="136">
        <v>0</v>
      </c>
      <c r="K51" s="136">
        <v>0</v>
      </c>
      <c r="L51" s="136">
        <v>0</v>
      </c>
      <c r="M51" s="136">
        <v>0</v>
      </c>
      <c r="N51" s="136">
        <v>0</v>
      </c>
      <c r="O51" s="136">
        <v>0</v>
      </c>
      <c r="P51" s="136">
        <v>0</v>
      </c>
      <c r="Q51" s="136">
        <v>0</v>
      </c>
      <c r="R51" s="136">
        <v>0</v>
      </c>
      <c r="S51" s="138">
        <f t="shared" si="0"/>
        <v>6298.04</v>
      </c>
      <c r="T51" s="139">
        <f t="shared" si="1"/>
        <v>0</v>
      </c>
      <c r="U51" s="58" t="str">
        <f>VLOOKUP(B51,'FOLHA RESUMIDA'!C:I,2,0)</f>
        <v>SONEIDE P DO NASCIMENTO CORREA</v>
      </c>
      <c r="V51" s="73">
        <f t="shared" si="2"/>
        <v>48</v>
      </c>
    </row>
    <row r="52" spans="1:22">
      <c r="A52" s="81">
        <v>1</v>
      </c>
      <c r="B52" s="81">
        <v>1561</v>
      </c>
      <c r="C52" s="81" t="s">
        <v>50</v>
      </c>
      <c r="D52" s="82">
        <v>29983</v>
      </c>
      <c r="E52" s="81" t="s">
        <v>586</v>
      </c>
      <c r="F52" s="81" t="s">
        <v>414</v>
      </c>
      <c r="G52" s="136">
        <v>1961.02</v>
      </c>
      <c r="H52" s="136">
        <v>0</v>
      </c>
      <c r="I52" s="81" t="s">
        <v>520</v>
      </c>
      <c r="J52" s="136">
        <v>0</v>
      </c>
      <c r="K52" s="136">
        <v>0</v>
      </c>
      <c r="L52" s="136">
        <v>0</v>
      </c>
      <c r="M52" s="136">
        <v>0</v>
      </c>
      <c r="N52" s="136">
        <v>0</v>
      </c>
      <c r="O52" s="136">
        <v>0</v>
      </c>
      <c r="P52" s="136">
        <v>0</v>
      </c>
      <c r="Q52" s="136">
        <v>0</v>
      </c>
      <c r="R52" s="136">
        <v>0</v>
      </c>
      <c r="S52" s="138">
        <f t="shared" si="0"/>
        <v>1961.02</v>
      </c>
      <c r="T52" s="139">
        <f t="shared" si="1"/>
        <v>0</v>
      </c>
      <c r="U52" s="58" t="str">
        <f>VLOOKUP(B52,'FOLHA RESUMIDA'!C:I,2,0)</f>
        <v>ANDRE LUIZ MACIEL FERREIRA</v>
      </c>
      <c r="V52" s="73">
        <f t="shared" si="2"/>
        <v>49</v>
      </c>
    </row>
    <row r="53" spans="1:22">
      <c r="A53" s="81">
        <v>1</v>
      </c>
      <c r="B53" s="81">
        <v>1588</v>
      </c>
      <c r="C53" s="81" t="s">
        <v>51</v>
      </c>
      <c r="D53" s="82">
        <v>30034</v>
      </c>
      <c r="E53" s="81" t="s">
        <v>586</v>
      </c>
      <c r="F53" s="81" t="s">
        <v>414</v>
      </c>
      <c r="G53" s="136">
        <v>2059.06</v>
      </c>
      <c r="H53" s="136">
        <v>0</v>
      </c>
      <c r="I53" s="81" t="s">
        <v>520</v>
      </c>
      <c r="J53" s="136">
        <v>0</v>
      </c>
      <c r="K53" s="136">
        <v>0</v>
      </c>
      <c r="L53" s="136">
        <v>0</v>
      </c>
      <c r="M53" s="136">
        <v>0</v>
      </c>
      <c r="N53" s="136">
        <v>0</v>
      </c>
      <c r="O53" s="136">
        <v>0</v>
      </c>
      <c r="P53" s="136">
        <v>0</v>
      </c>
      <c r="Q53" s="136">
        <v>0</v>
      </c>
      <c r="R53" s="136">
        <v>0</v>
      </c>
      <c r="S53" s="138">
        <f t="shared" si="0"/>
        <v>2059.06</v>
      </c>
      <c r="T53" s="139">
        <f t="shared" si="1"/>
        <v>0</v>
      </c>
      <c r="U53" s="58" t="str">
        <f>VLOOKUP(B53,'FOLHA RESUMIDA'!C:I,2,0)</f>
        <v>MARIA ANDREA DOS SANTOS</v>
      </c>
      <c r="V53" s="73">
        <f t="shared" si="2"/>
        <v>50</v>
      </c>
    </row>
    <row r="54" spans="1:22">
      <c r="A54" s="81">
        <v>1</v>
      </c>
      <c r="B54" s="81">
        <v>1589</v>
      </c>
      <c r="C54" s="81" t="s">
        <v>52</v>
      </c>
      <c r="D54" s="82">
        <v>30034</v>
      </c>
      <c r="E54" s="81" t="s">
        <v>586</v>
      </c>
      <c r="F54" s="81" t="s">
        <v>414</v>
      </c>
      <c r="G54" s="136">
        <v>1961.02</v>
      </c>
      <c r="H54" s="136">
        <v>0</v>
      </c>
      <c r="I54" s="81" t="s">
        <v>520</v>
      </c>
      <c r="J54" s="136">
        <v>0</v>
      </c>
      <c r="K54" s="136">
        <v>0</v>
      </c>
      <c r="L54" s="136">
        <v>0</v>
      </c>
      <c r="M54" s="136">
        <v>0</v>
      </c>
      <c r="N54" s="136">
        <v>0</v>
      </c>
      <c r="O54" s="136">
        <v>0</v>
      </c>
      <c r="P54" s="136">
        <v>0</v>
      </c>
      <c r="Q54" s="136">
        <v>0</v>
      </c>
      <c r="R54" s="136">
        <v>0</v>
      </c>
      <c r="S54" s="138">
        <f t="shared" si="0"/>
        <v>1961.02</v>
      </c>
      <c r="T54" s="139">
        <f t="shared" si="1"/>
        <v>0</v>
      </c>
      <c r="U54" s="58" t="str">
        <f>VLOOKUP(B54,'FOLHA RESUMIDA'!C:I,2,0)</f>
        <v>SEVERINA DE SANTANA NEVES</v>
      </c>
      <c r="V54" s="73">
        <f t="shared" si="2"/>
        <v>51</v>
      </c>
    </row>
    <row r="55" spans="1:22">
      <c r="A55" s="81">
        <v>1</v>
      </c>
      <c r="B55" s="81">
        <v>1596</v>
      </c>
      <c r="C55" s="81" t="s">
        <v>53</v>
      </c>
      <c r="D55" s="82">
        <v>30041</v>
      </c>
      <c r="E55" s="81" t="s">
        <v>586</v>
      </c>
      <c r="F55" s="81" t="s">
        <v>415</v>
      </c>
      <c r="G55" s="136">
        <v>2759.34</v>
      </c>
      <c r="H55" s="136">
        <v>0</v>
      </c>
      <c r="I55" s="81" t="s">
        <v>520</v>
      </c>
      <c r="J55" s="136">
        <v>0</v>
      </c>
      <c r="K55" s="136">
        <v>0</v>
      </c>
      <c r="L55" s="136">
        <v>0</v>
      </c>
      <c r="M55" s="136">
        <v>0</v>
      </c>
      <c r="N55" s="136">
        <v>0</v>
      </c>
      <c r="O55" s="136">
        <v>0</v>
      </c>
      <c r="P55" s="136">
        <v>0</v>
      </c>
      <c r="Q55" s="136">
        <v>0</v>
      </c>
      <c r="R55" s="136">
        <v>0</v>
      </c>
      <c r="S55" s="138">
        <f t="shared" si="0"/>
        <v>2759.34</v>
      </c>
      <c r="T55" s="139">
        <f t="shared" si="1"/>
        <v>0</v>
      </c>
      <c r="U55" s="58" t="str">
        <f>VLOOKUP(B55,'FOLHA RESUMIDA'!C:I,2,0)</f>
        <v>IVANE FRANCISCO DE AZEVEDO</v>
      </c>
      <c r="V55" s="73">
        <f t="shared" si="2"/>
        <v>52</v>
      </c>
    </row>
    <row r="56" spans="1:22">
      <c r="A56" s="81">
        <v>1</v>
      </c>
      <c r="B56" s="81">
        <v>1597</v>
      </c>
      <c r="C56" s="81" t="s">
        <v>54</v>
      </c>
      <c r="D56" s="82">
        <v>30053</v>
      </c>
      <c r="E56" s="81" t="s">
        <v>586</v>
      </c>
      <c r="F56" s="81" t="s">
        <v>476</v>
      </c>
      <c r="G56" s="136">
        <v>4059.77</v>
      </c>
      <c r="H56" s="136">
        <v>0</v>
      </c>
      <c r="I56" s="81" t="s">
        <v>520</v>
      </c>
      <c r="J56" s="136">
        <v>0</v>
      </c>
      <c r="K56" s="136">
        <v>0</v>
      </c>
      <c r="L56" s="136">
        <v>0</v>
      </c>
      <c r="M56" s="136">
        <v>0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8">
        <f t="shared" si="0"/>
        <v>4059.77</v>
      </c>
      <c r="T56" s="139">
        <f t="shared" si="1"/>
        <v>0</v>
      </c>
      <c r="U56" s="58" t="str">
        <f>VLOOKUP(B56,'FOLHA RESUMIDA'!C:I,2,0)</f>
        <v>DILMA NEUZA DAS MERCES</v>
      </c>
      <c r="V56" s="73">
        <f t="shared" si="2"/>
        <v>53</v>
      </c>
    </row>
    <row r="57" spans="1:22">
      <c r="A57" s="81">
        <v>1</v>
      </c>
      <c r="B57" s="81">
        <v>1631</v>
      </c>
      <c r="C57" s="81" t="s">
        <v>55</v>
      </c>
      <c r="D57" s="82">
        <v>30176</v>
      </c>
      <c r="E57" s="81" t="s">
        <v>586</v>
      </c>
      <c r="F57" s="81" t="s">
        <v>412</v>
      </c>
      <c r="G57" s="136">
        <v>2502.81</v>
      </c>
      <c r="H57" s="136">
        <v>0</v>
      </c>
      <c r="I57" s="81" t="s">
        <v>520</v>
      </c>
      <c r="J57" s="136">
        <v>0</v>
      </c>
      <c r="K57" s="136">
        <v>0</v>
      </c>
      <c r="L57" s="136">
        <v>0</v>
      </c>
      <c r="M57" s="136">
        <v>0</v>
      </c>
      <c r="N57" s="136">
        <v>0</v>
      </c>
      <c r="O57" s="136">
        <v>0</v>
      </c>
      <c r="P57" s="136">
        <v>0</v>
      </c>
      <c r="Q57" s="136">
        <v>0</v>
      </c>
      <c r="R57" s="136">
        <v>0</v>
      </c>
      <c r="S57" s="138">
        <f t="shared" si="0"/>
        <v>2502.81</v>
      </c>
      <c r="T57" s="139">
        <f t="shared" si="1"/>
        <v>0</v>
      </c>
      <c r="U57" s="58" t="str">
        <f>VLOOKUP(B57,'FOLHA RESUMIDA'!C:I,2,0)</f>
        <v>GERSON MARTINS DA SILVA</v>
      </c>
      <c r="V57" s="73">
        <f t="shared" si="2"/>
        <v>54</v>
      </c>
    </row>
    <row r="58" spans="1:22">
      <c r="A58" s="81">
        <v>1</v>
      </c>
      <c r="B58" s="81">
        <v>1650</v>
      </c>
      <c r="C58" s="81" t="s">
        <v>56</v>
      </c>
      <c r="D58" s="82">
        <v>30411</v>
      </c>
      <c r="E58" s="81" t="s">
        <v>586</v>
      </c>
      <c r="F58" s="81" t="s">
        <v>414</v>
      </c>
      <c r="G58" s="136">
        <v>2270.11</v>
      </c>
      <c r="H58" s="136">
        <v>0</v>
      </c>
      <c r="I58" s="81" t="s">
        <v>520</v>
      </c>
      <c r="J58" s="136">
        <v>0</v>
      </c>
      <c r="K58" s="136">
        <v>0</v>
      </c>
      <c r="L58" s="136">
        <v>0</v>
      </c>
      <c r="M58" s="136">
        <v>0</v>
      </c>
      <c r="N58" s="136">
        <v>0</v>
      </c>
      <c r="O58" s="136">
        <v>0</v>
      </c>
      <c r="P58" s="136">
        <v>0</v>
      </c>
      <c r="Q58" s="136">
        <v>0</v>
      </c>
      <c r="R58" s="136">
        <v>0</v>
      </c>
      <c r="S58" s="138">
        <f t="shared" si="0"/>
        <v>2270.11</v>
      </c>
      <c r="T58" s="139">
        <f t="shared" si="1"/>
        <v>0</v>
      </c>
      <c r="U58" s="58" t="str">
        <f>VLOOKUP(B58,'FOLHA RESUMIDA'!C:I,2,0)</f>
        <v>JANETE MARIA DA SILVA</v>
      </c>
      <c r="V58" s="73">
        <f t="shared" si="2"/>
        <v>55</v>
      </c>
    </row>
    <row r="59" spans="1:22">
      <c r="A59" s="81">
        <v>1</v>
      </c>
      <c r="B59" s="81">
        <v>1652</v>
      </c>
      <c r="C59" s="81" t="s">
        <v>57</v>
      </c>
      <c r="D59" s="82">
        <v>30410</v>
      </c>
      <c r="E59" s="81" t="s">
        <v>586</v>
      </c>
      <c r="F59" s="81" t="s">
        <v>414</v>
      </c>
      <c r="G59" s="136">
        <v>2270.11</v>
      </c>
      <c r="H59" s="136">
        <v>0</v>
      </c>
      <c r="I59" s="81" t="s">
        <v>520</v>
      </c>
      <c r="J59" s="136">
        <v>0</v>
      </c>
      <c r="K59" s="136">
        <v>0</v>
      </c>
      <c r="L59" s="136">
        <v>0</v>
      </c>
      <c r="M59" s="136">
        <v>0</v>
      </c>
      <c r="N59" s="136">
        <v>0</v>
      </c>
      <c r="O59" s="136">
        <v>0</v>
      </c>
      <c r="P59" s="136">
        <v>0</v>
      </c>
      <c r="Q59" s="136">
        <v>0</v>
      </c>
      <c r="R59" s="136">
        <v>0</v>
      </c>
      <c r="S59" s="138">
        <f t="shared" si="0"/>
        <v>2270.11</v>
      </c>
      <c r="T59" s="139">
        <f t="shared" si="1"/>
        <v>0</v>
      </c>
      <c r="U59" s="58" t="str">
        <f>VLOOKUP(B59,'FOLHA RESUMIDA'!C:I,2,0)</f>
        <v>ROMILDO NUNES DIAS</v>
      </c>
      <c r="V59" s="73">
        <f t="shared" si="2"/>
        <v>56</v>
      </c>
    </row>
    <row r="60" spans="1:22">
      <c r="A60" s="81">
        <v>1</v>
      </c>
      <c r="B60" s="81">
        <v>1665</v>
      </c>
      <c r="C60" s="81" t="s">
        <v>58</v>
      </c>
      <c r="D60" s="82">
        <v>31019</v>
      </c>
      <c r="E60" s="81" t="s">
        <v>586</v>
      </c>
      <c r="F60" s="81" t="s">
        <v>415</v>
      </c>
      <c r="G60" s="136">
        <v>2502.81</v>
      </c>
      <c r="H60" s="136">
        <v>0</v>
      </c>
      <c r="I60" s="81" t="s">
        <v>520</v>
      </c>
      <c r="J60" s="136">
        <v>0</v>
      </c>
      <c r="K60" s="136">
        <v>0</v>
      </c>
      <c r="L60" s="136">
        <v>0</v>
      </c>
      <c r="M60" s="136">
        <v>0</v>
      </c>
      <c r="N60" s="136">
        <v>0</v>
      </c>
      <c r="O60" s="136">
        <v>0</v>
      </c>
      <c r="P60" s="136">
        <v>0</v>
      </c>
      <c r="Q60" s="136">
        <v>0</v>
      </c>
      <c r="R60" s="136">
        <v>0</v>
      </c>
      <c r="S60" s="138">
        <f t="shared" si="0"/>
        <v>2502.81</v>
      </c>
      <c r="T60" s="139">
        <f t="shared" si="1"/>
        <v>0</v>
      </c>
      <c r="U60" s="58" t="str">
        <f>VLOOKUP(B60,'FOLHA RESUMIDA'!C:I,2,0)</f>
        <v>LUZIA BERNARDO DE SOUSA</v>
      </c>
      <c r="V60" s="73">
        <f t="shared" si="2"/>
        <v>57</v>
      </c>
    </row>
    <row r="61" spans="1:22">
      <c r="A61" s="81">
        <v>1</v>
      </c>
      <c r="B61" s="81">
        <v>1674</v>
      </c>
      <c r="C61" s="81" t="s">
        <v>59</v>
      </c>
      <c r="D61" s="82">
        <v>31231</v>
      </c>
      <c r="E61" s="81" t="s">
        <v>586</v>
      </c>
      <c r="F61" s="81" t="s">
        <v>414</v>
      </c>
      <c r="G61" s="136">
        <v>2059.06</v>
      </c>
      <c r="H61" s="136">
        <v>0</v>
      </c>
      <c r="I61" s="81" t="s">
        <v>520</v>
      </c>
      <c r="J61" s="136">
        <v>0</v>
      </c>
      <c r="K61" s="136">
        <v>0</v>
      </c>
      <c r="L61" s="136">
        <v>0</v>
      </c>
      <c r="M61" s="136">
        <v>0</v>
      </c>
      <c r="N61" s="136">
        <v>0</v>
      </c>
      <c r="O61" s="136">
        <v>0</v>
      </c>
      <c r="P61" s="136">
        <v>0</v>
      </c>
      <c r="Q61" s="136">
        <v>0</v>
      </c>
      <c r="R61" s="136">
        <v>0</v>
      </c>
      <c r="S61" s="138">
        <f t="shared" si="0"/>
        <v>2059.06</v>
      </c>
      <c r="T61" s="139">
        <f t="shared" si="1"/>
        <v>0</v>
      </c>
      <c r="U61" s="58" t="str">
        <f>VLOOKUP(B61,'FOLHA RESUMIDA'!C:I,2,0)</f>
        <v>MARIA HELENA FERREIRA DA SILVA</v>
      </c>
      <c r="V61" s="73">
        <f t="shared" si="2"/>
        <v>58</v>
      </c>
    </row>
    <row r="62" spans="1:22">
      <c r="A62" s="81">
        <v>1</v>
      </c>
      <c r="B62" s="81">
        <v>1741</v>
      </c>
      <c r="C62" s="81" t="s">
        <v>60</v>
      </c>
      <c r="D62" s="82">
        <v>32106</v>
      </c>
      <c r="E62" s="81" t="s">
        <v>586</v>
      </c>
      <c r="F62" s="81" t="s">
        <v>414</v>
      </c>
      <c r="G62" s="136">
        <v>3521.69</v>
      </c>
      <c r="H62" s="136">
        <v>0</v>
      </c>
      <c r="I62" s="81" t="s">
        <v>520</v>
      </c>
      <c r="J62" s="136">
        <v>0</v>
      </c>
      <c r="K62" s="136">
        <v>0</v>
      </c>
      <c r="L62" s="136">
        <v>0</v>
      </c>
      <c r="M62" s="136">
        <v>0</v>
      </c>
      <c r="N62" s="136">
        <v>0</v>
      </c>
      <c r="O62" s="136">
        <v>0</v>
      </c>
      <c r="P62" s="136">
        <v>0</v>
      </c>
      <c r="Q62" s="136">
        <v>0</v>
      </c>
      <c r="R62" s="136">
        <v>0</v>
      </c>
      <c r="S62" s="138">
        <f t="shared" si="0"/>
        <v>3521.69</v>
      </c>
      <c r="T62" s="139">
        <f t="shared" si="1"/>
        <v>0</v>
      </c>
      <c r="U62" s="58" t="str">
        <f>VLOOKUP(B62,'FOLHA RESUMIDA'!C:I,2,0)</f>
        <v>MARCONDES C  DE OLIVEIRA</v>
      </c>
      <c r="V62" s="73">
        <f t="shared" si="2"/>
        <v>59</v>
      </c>
    </row>
    <row r="63" spans="1:22">
      <c r="A63" s="81">
        <v>1</v>
      </c>
      <c r="B63" s="81">
        <v>1749</v>
      </c>
      <c r="C63" s="81" t="s">
        <v>61</v>
      </c>
      <c r="D63" s="82">
        <v>32111</v>
      </c>
      <c r="E63" s="81" t="s">
        <v>586</v>
      </c>
      <c r="F63" s="81" t="s">
        <v>476</v>
      </c>
      <c r="G63" s="136">
        <v>2492.3200000000002</v>
      </c>
      <c r="H63" s="136">
        <v>0</v>
      </c>
      <c r="I63" s="81" t="s">
        <v>520</v>
      </c>
      <c r="J63" s="136">
        <v>0</v>
      </c>
      <c r="K63" s="136">
        <v>0</v>
      </c>
      <c r="L63" s="136">
        <v>0</v>
      </c>
      <c r="M63" s="136">
        <v>0</v>
      </c>
      <c r="N63" s="136">
        <v>0</v>
      </c>
      <c r="O63" s="136">
        <v>0</v>
      </c>
      <c r="P63" s="136">
        <v>0</v>
      </c>
      <c r="Q63" s="136">
        <v>0</v>
      </c>
      <c r="R63" s="136">
        <v>0</v>
      </c>
      <c r="S63" s="138">
        <f t="shared" si="0"/>
        <v>2492.3200000000002</v>
      </c>
      <c r="T63" s="139">
        <f t="shared" si="1"/>
        <v>0</v>
      </c>
      <c r="U63" s="58" t="str">
        <f>VLOOKUP(B63,'FOLHA RESUMIDA'!C:I,2,0)</f>
        <v>MANOEL MARTINS LEITE NETO</v>
      </c>
      <c r="V63" s="73">
        <f t="shared" si="2"/>
        <v>60</v>
      </c>
    </row>
    <row r="64" spans="1:22">
      <c r="A64" s="81">
        <v>1</v>
      </c>
      <c r="B64" s="81">
        <v>1774</v>
      </c>
      <c r="C64" s="81" t="s">
        <v>62</v>
      </c>
      <c r="D64" s="82">
        <v>32162</v>
      </c>
      <c r="E64" s="81" t="s">
        <v>586</v>
      </c>
      <c r="F64" s="81" t="s">
        <v>414</v>
      </c>
      <c r="G64" s="136">
        <v>2627.96</v>
      </c>
      <c r="H64" s="136">
        <v>0</v>
      </c>
      <c r="I64" s="81" t="s">
        <v>520</v>
      </c>
      <c r="J64" s="136">
        <v>0</v>
      </c>
      <c r="K64" s="136">
        <v>0</v>
      </c>
      <c r="L64" s="136">
        <v>0</v>
      </c>
      <c r="M64" s="136">
        <v>0</v>
      </c>
      <c r="N64" s="136">
        <v>0</v>
      </c>
      <c r="O64" s="136">
        <v>0</v>
      </c>
      <c r="P64" s="136">
        <v>0</v>
      </c>
      <c r="Q64" s="136">
        <v>0</v>
      </c>
      <c r="R64" s="136">
        <v>0</v>
      </c>
      <c r="S64" s="138">
        <f t="shared" si="0"/>
        <v>2627.96</v>
      </c>
      <c r="T64" s="139">
        <f t="shared" si="1"/>
        <v>0</v>
      </c>
      <c r="U64" s="58" t="str">
        <f>VLOOKUP(B64,'FOLHA RESUMIDA'!C:I,2,0)</f>
        <v>FRANCISCO DE ASSIS BEZERRA</v>
      </c>
      <c r="V64" s="73">
        <f t="shared" si="2"/>
        <v>61</v>
      </c>
    </row>
    <row r="65" spans="1:22">
      <c r="A65" s="81">
        <v>1</v>
      </c>
      <c r="B65" s="81">
        <v>1794</v>
      </c>
      <c r="C65" s="81" t="s">
        <v>63</v>
      </c>
      <c r="D65" s="82">
        <v>32216</v>
      </c>
      <c r="E65" s="81" t="s">
        <v>586</v>
      </c>
      <c r="F65" s="81" t="s">
        <v>482</v>
      </c>
      <c r="G65" s="136">
        <v>4699.7</v>
      </c>
      <c r="H65" s="136">
        <v>0</v>
      </c>
      <c r="I65" s="81" t="s">
        <v>520</v>
      </c>
      <c r="J65" s="136">
        <v>0</v>
      </c>
      <c r="K65" s="136">
        <v>0</v>
      </c>
      <c r="L65" s="136">
        <v>0</v>
      </c>
      <c r="M65" s="136">
        <v>0</v>
      </c>
      <c r="N65" s="136">
        <v>0</v>
      </c>
      <c r="O65" s="136">
        <v>0</v>
      </c>
      <c r="P65" s="136">
        <v>0</v>
      </c>
      <c r="Q65" s="136">
        <v>0</v>
      </c>
      <c r="R65" s="136">
        <v>0</v>
      </c>
      <c r="S65" s="138">
        <f t="shared" si="0"/>
        <v>4699.7</v>
      </c>
      <c r="T65" s="139">
        <f t="shared" si="1"/>
        <v>0</v>
      </c>
      <c r="U65" s="58" t="str">
        <f>VLOOKUP(B65,'FOLHA RESUMIDA'!C:I,2,0)</f>
        <v>LUCIENE MARIA DE ANDRADE</v>
      </c>
      <c r="V65" s="73">
        <f t="shared" si="2"/>
        <v>62</v>
      </c>
    </row>
    <row r="66" spans="1:22">
      <c r="A66" s="81">
        <v>1</v>
      </c>
      <c r="B66" s="81">
        <v>1796</v>
      </c>
      <c r="C66" s="81" t="s">
        <v>64</v>
      </c>
      <c r="D66" s="82">
        <v>32216</v>
      </c>
      <c r="E66" s="81" t="s">
        <v>586</v>
      </c>
      <c r="F66" s="81" t="s">
        <v>414</v>
      </c>
      <c r="G66" s="136">
        <v>2059.06</v>
      </c>
      <c r="H66" s="136">
        <v>0</v>
      </c>
      <c r="I66" s="81" t="s">
        <v>520</v>
      </c>
      <c r="J66" s="136">
        <v>0</v>
      </c>
      <c r="K66" s="136">
        <v>0</v>
      </c>
      <c r="L66" s="136">
        <v>0</v>
      </c>
      <c r="M66" s="136">
        <v>0</v>
      </c>
      <c r="N66" s="136">
        <v>0</v>
      </c>
      <c r="O66" s="136">
        <v>0</v>
      </c>
      <c r="P66" s="136">
        <v>0</v>
      </c>
      <c r="Q66" s="136">
        <v>0</v>
      </c>
      <c r="R66" s="136">
        <v>0</v>
      </c>
      <c r="S66" s="138">
        <f t="shared" si="0"/>
        <v>2059.06</v>
      </c>
      <c r="T66" s="139">
        <f t="shared" si="1"/>
        <v>0</v>
      </c>
      <c r="U66" s="58" t="str">
        <f>VLOOKUP(B66,'FOLHA RESUMIDA'!C:I,2,0)</f>
        <v>NEUZA ANUNCIACAO COELHO</v>
      </c>
      <c r="V66" s="73">
        <f t="shared" si="2"/>
        <v>63</v>
      </c>
    </row>
    <row r="67" spans="1:22">
      <c r="A67" s="81">
        <v>1</v>
      </c>
      <c r="B67" s="81">
        <v>1809</v>
      </c>
      <c r="C67" s="81" t="s">
        <v>65</v>
      </c>
      <c r="D67" s="82">
        <v>32371</v>
      </c>
      <c r="E67" s="81" t="s">
        <v>586</v>
      </c>
      <c r="F67" s="81" t="s">
        <v>481</v>
      </c>
      <c r="G67" s="136">
        <v>3506.96</v>
      </c>
      <c r="H67" s="136">
        <v>0</v>
      </c>
      <c r="I67" s="81" t="s">
        <v>520</v>
      </c>
      <c r="J67" s="136">
        <v>0</v>
      </c>
      <c r="K67" s="136">
        <v>0</v>
      </c>
      <c r="L67" s="136">
        <v>0</v>
      </c>
      <c r="M67" s="136">
        <v>0</v>
      </c>
      <c r="N67" s="136">
        <v>0</v>
      </c>
      <c r="O67" s="136">
        <v>0</v>
      </c>
      <c r="P67" s="136">
        <v>0</v>
      </c>
      <c r="Q67" s="136">
        <v>0</v>
      </c>
      <c r="R67" s="136">
        <v>0</v>
      </c>
      <c r="S67" s="138">
        <f t="shared" si="0"/>
        <v>3506.96</v>
      </c>
      <c r="T67" s="139">
        <f t="shared" si="1"/>
        <v>0</v>
      </c>
      <c r="U67" s="58" t="str">
        <f>VLOOKUP(B67,'FOLHA RESUMIDA'!C:I,2,0)</f>
        <v>JOSE IRANILDO DE ANDRADE SILVA</v>
      </c>
      <c r="V67" s="73">
        <f t="shared" si="2"/>
        <v>64</v>
      </c>
    </row>
    <row r="68" spans="1:22">
      <c r="A68" s="81">
        <v>1</v>
      </c>
      <c r="B68" s="81">
        <v>1821</v>
      </c>
      <c r="C68" s="81" t="s">
        <v>66</v>
      </c>
      <c r="D68" s="82">
        <v>32414</v>
      </c>
      <c r="E68" s="81" t="s">
        <v>586</v>
      </c>
      <c r="F68" s="81" t="s">
        <v>413</v>
      </c>
      <c r="G68" s="136">
        <v>2759.39</v>
      </c>
      <c r="H68" s="136">
        <v>1952.93</v>
      </c>
      <c r="I68" s="81" t="s">
        <v>520</v>
      </c>
      <c r="J68" s="136">
        <v>0</v>
      </c>
      <c r="K68" s="136">
        <v>0</v>
      </c>
      <c r="L68" s="136">
        <v>0</v>
      </c>
      <c r="M68" s="136">
        <v>0</v>
      </c>
      <c r="N68" s="136">
        <v>0</v>
      </c>
      <c r="O68" s="136">
        <v>0</v>
      </c>
      <c r="P68" s="136">
        <v>0</v>
      </c>
      <c r="Q68" s="136">
        <v>0</v>
      </c>
      <c r="R68" s="136">
        <v>0</v>
      </c>
      <c r="S68" s="138">
        <f t="shared" si="0"/>
        <v>4712.32</v>
      </c>
      <c r="T68" s="139">
        <f t="shared" si="1"/>
        <v>0</v>
      </c>
      <c r="U68" s="58" t="str">
        <f>VLOOKUP(B68,'FOLHA RESUMIDA'!C:I,2,0)</f>
        <v>CARLOS STENIO DE DEUS</v>
      </c>
      <c r="V68" s="73">
        <f t="shared" si="2"/>
        <v>65</v>
      </c>
    </row>
    <row r="69" spans="1:22">
      <c r="A69" s="81">
        <v>1</v>
      </c>
      <c r="B69" s="81">
        <v>1822</v>
      </c>
      <c r="C69" s="81" t="s">
        <v>67</v>
      </c>
      <c r="D69" s="82">
        <v>32420</v>
      </c>
      <c r="E69" s="81" t="s">
        <v>586</v>
      </c>
      <c r="F69" s="81" t="s">
        <v>412</v>
      </c>
      <c r="G69" s="136">
        <v>1867.62</v>
      </c>
      <c r="H69" s="136">
        <v>0</v>
      </c>
      <c r="I69" s="81" t="s">
        <v>520</v>
      </c>
      <c r="J69" s="136">
        <v>0</v>
      </c>
      <c r="K69" s="136">
        <v>0</v>
      </c>
      <c r="L69" s="136">
        <v>0</v>
      </c>
      <c r="M69" s="136">
        <v>0</v>
      </c>
      <c r="N69" s="136">
        <v>0</v>
      </c>
      <c r="O69" s="136">
        <v>0</v>
      </c>
      <c r="P69" s="136">
        <v>0</v>
      </c>
      <c r="Q69" s="136">
        <v>0</v>
      </c>
      <c r="R69" s="136">
        <v>0</v>
      </c>
      <c r="S69" s="138">
        <f t="shared" ref="S69:S132" si="3">SUM(G69:H69)+O69+Q69</f>
        <v>1867.62</v>
      </c>
      <c r="T69" s="139">
        <f t="shared" ref="T69:T132" si="4">SUM(J69:N69)+P69+R69</f>
        <v>0</v>
      </c>
      <c r="U69" s="58" t="str">
        <f>VLOOKUP(B69,'FOLHA RESUMIDA'!C:I,2,0)</f>
        <v>GILMAR BEZERRA DE OLIVEIRA</v>
      </c>
      <c r="V69" s="73">
        <f t="shared" si="2"/>
        <v>66</v>
      </c>
    </row>
    <row r="70" spans="1:22">
      <c r="A70" s="81">
        <v>1</v>
      </c>
      <c r="B70" s="81">
        <v>1906</v>
      </c>
      <c r="C70" s="81" t="s">
        <v>68</v>
      </c>
      <c r="D70" s="82">
        <v>32909</v>
      </c>
      <c r="E70" s="81" t="s">
        <v>586</v>
      </c>
      <c r="F70" s="81" t="s">
        <v>476</v>
      </c>
      <c r="G70" s="136">
        <v>3866.45</v>
      </c>
      <c r="H70" s="136">
        <v>0</v>
      </c>
      <c r="I70" s="81" t="s">
        <v>520</v>
      </c>
      <c r="J70" s="136">
        <v>0</v>
      </c>
      <c r="K70" s="136">
        <v>0</v>
      </c>
      <c r="L70" s="136">
        <v>0</v>
      </c>
      <c r="M70" s="136">
        <v>0</v>
      </c>
      <c r="N70" s="136">
        <v>0</v>
      </c>
      <c r="O70" s="136">
        <v>0</v>
      </c>
      <c r="P70" s="136">
        <v>0</v>
      </c>
      <c r="Q70" s="136">
        <v>0</v>
      </c>
      <c r="R70" s="136">
        <v>0</v>
      </c>
      <c r="S70" s="138">
        <f t="shared" si="3"/>
        <v>3866.45</v>
      </c>
      <c r="T70" s="139">
        <f t="shared" si="4"/>
        <v>0</v>
      </c>
      <c r="U70" s="58" t="str">
        <f>VLOOKUP(B70,'FOLHA RESUMIDA'!C:I,2,0)</f>
        <v>IZABEL CRISTINA F DE ARRUDA</v>
      </c>
      <c r="V70" s="73">
        <f t="shared" ref="V70:V133" si="5">V69+1</f>
        <v>67</v>
      </c>
    </row>
    <row r="71" spans="1:22">
      <c r="A71" s="81">
        <v>1</v>
      </c>
      <c r="B71" s="81">
        <v>1908</v>
      </c>
      <c r="C71" s="81" t="s">
        <v>69</v>
      </c>
      <c r="D71" s="82">
        <v>32909</v>
      </c>
      <c r="E71" s="81" t="s">
        <v>586</v>
      </c>
      <c r="F71" s="81" t="s">
        <v>476</v>
      </c>
      <c r="G71" s="136">
        <v>4262.76</v>
      </c>
      <c r="H71" s="136">
        <v>0</v>
      </c>
      <c r="I71" s="81" t="s">
        <v>520</v>
      </c>
      <c r="J71" s="136">
        <v>0</v>
      </c>
      <c r="K71" s="136">
        <v>0</v>
      </c>
      <c r="L71" s="136">
        <v>0</v>
      </c>
      <c r="M71" s="136">
        <v>0</v>
      </c>
      <c r="N71" s="136">
        <v>3900</v>
      </c>
      <c r="O71" s="136">
        <v>0</v>
      </c>
      <c r="P71" s="136">
        <v>0</v>
      </c>
      <c r="Q71" s="136">
        <v>0</v>
      </c>
      <c r="R71" s="136">
        <v>0</v>
      </c>
      <c r="S71" s="138">
        <f t="shared" si="3"/>
        <v>4262.76</v>
      </c>
      <c r="T71" s="139">
        <f t="shared" si="4"/>
        <v>3900</v>
      </c>
      <c r="U71" s="58" t="str">
        <f>VLOOKUP(B71,'FOLHA RESUMIDA'!C:I,2,0)</f>
        <v>LUCIA MARIA ARAUJO LAVOR</v>
      </c>
      <c r="V71" s="73">
        <f t="shared" si="5"/>
        <v>68</v>
      </c>
    </row>
    <row r="72" spans="1:22">
      <c r="A72" s="81">
        <v>1</v>
      </c>
      <c r="B72" s="81">
        <v>1909</v>
      </c>
      <c r="C72" s="81" t="s">
        <v>70</v>
      </c>
      <c r="D72" s="82">
        <v>32909</v>
      </c>
      <c r="E72" s="81" t="s">
        <v>586</v>
      </c>
      <c r="F72" s="81" t="s">
        <v>414</v>
      </c>
      <c r="G72" s="136">
        <v>3354.02</v>
      </c>
      <c r="H72" s="136">
        <v>0</v>
      </c>
      <c r="I72" s="81" t="s">
        <v>520</v>
      </c>
      <c r="J72" s="136">
        <v>0</v>
      </c>
      <c r="K72" s="136">
        <v>0</v>
      </c>
      <c r="L72" s="136">
        <v>0</v>
      </c>
      <c r="M72" s="136">
        <v>0</v>
      </c>
      <c r="N72" s="136">
        <v>0</v>
      </c>
      <c r="O72" s="136">
        <v>0</v>
      </c>
      <c r="P72" s="136">
        <v>0</v>
      </c>
      <c r="Q72" s="136">
        <v>0</v>
      </c>
      <c r="R72" s="136">
        <v>0</v>
      </c>
      <c r="S72" s="138">
        <f t="shared" si="3"/>
        <v>3354.02</v>
      </c>
      <c r="T72" s="139">
        <f t="shared" si="4"/>
        <v>0</v>
      </c>
      <c r="U72" s="58" t="str">
        <f>VLOOKUP(B72,'FOLHA RESUMIDA'!C:I,2,0)</f>
        <v>IVANILDO BATISTA DA SILVA</v>
      </c>
      <c r="V72" s="73">
        <f t="shared" si="5"/>
        <v>69</v>
      </c>
    </row>
    <row r="73" spans="1:22">
      <c r="A73" s="81">
        <v>1</v>
      </c>
      <c r="B73" s="81">
        <v>1916</v>
      </c>
      <c r="C73" s="81" t="s">
        <v>342</v>
      </c>
      <c r="D73" s="82">
        <v>32948</v>
      </c>
      <c r="E73" s="81" t="s">
        <v>586</v>
      </c>
      <c r="F73" s="81" t="s">
        <v>463</v>
      </c>
      <c r="G73" s="136">
        <v>3081.23</v>
      </c>
      <c r="H73" s="136">
        <v>0</v>
      </c>
      <c r="I73" s="81" t="s">
        <v>520</v>
      </c>
      <c r="J73" s="136">
        <v>0</v>
      </c>
      <c r="K73" s="136">
        <v>0</v>
      </c>
      <c r="L73" s="136">
        <v>0</v>
      </c>
      <c r="M73" s="136">
        <v>0</v>
      </c>
      <c r="N73" s="136">
        <v>0</v>
      </c>
      <c r="O73" s="136">
        <v>0</v>
      </c>
      <c r="P73" s="136">
        <v>0</v>
      </c>
      <c r="Q73" s="136">
        <v>0</v>
      </c>
      <c r="R73" s="136">
        <v>0</v>
      </c>
      <c r="S73" s="138">
        <f t="shared" si="3"/>
        <v>3081.23</v>
      </c>
      <c r="T73" s="139">
        <f t="shared" si="4"/>
        <v>0</v>
      </c>
      <c r="U73" s="58" t="str">
        <f>VLOOKUP(B73,'FOLHA RESUMIDA'!C:I,2,0)</f>
        <v>FABIOLA ALBUQUERQUE PINHEIRO</v>
      </c>
      <c r="V73" s="73">
        <f t="shared" si="5"/>
        <v>70</v>
      </c>
    </row>
    <row r="74" spans="1:22">
      <c r="A74" s="81">
        <v>1</v>
      </c>
      <c r="B74" s="81">
        <v>1924</v>
      </c>
      <c r="C74" s="81" t="s">
        <v>71</v>
      </c>
      <c r="D74" s="82">
        <v>33390</v>
      </c>
      <c r="E74" s="81" t="s">
        <v>586</v>
      </c>
      <c r="F74" s="81" t="s">
        <v>476</v>
      </c>
      <c r="G74" s="136">
        <v>4699.7</v>
      </c>
      <c r="H74" s="136">
        <v>3176.01</v>
      </c>
      <c r="I74" s="81" t="s">
        <v>520</v>
      </c>
      <c r="J74" s="136">
        <v>0</v>
      </c>
      <c r="K74" s="136">
        <v>0</v>
      </c>
      <c r="L74" s="136">
        <v>0</v>
      </c>
      <c r="M74" s="136">
        <v>0</v>
      </c>
      <c r="N74" s="136">
        <v>0</v>
      </c>
      <c r="O74" s="136">
        <v>0</v>
      </c>
      <c r="P74" s="136">
        <v>0</v>
      </c>
      <c r="Q74" s="136">
        <v>0</v>
      </c>
      <c r="R74" s="136">
        <v>0</v>
      </c>
      <c r="S74" s="138">
        <f t="shared" si="3"/>
        <v>7875.71</v>
      </c>
      <c r="T74" s="139">
        <f t="shared" si="4"/>
        <v>0</v>
      </c>
      <c r="U74" s="58" t="str">
        <f>VLOOKUP(B74,'FOLHA RESUMIDA'!C:I,2,0)</f>
        <v>CARLOS HENRIQUE LIMA DE MELO</v>
      </c>
      <c r="V74" s="73">
        <f t="shared" si="5"/>
        <v>71</v>
      </c>
    </row>
    <row r="75" spans="1:22">
      <c r="A75" s="81">
        <v>1</v>
      </c>
      <c r="B75" s="81">
        <v>1932</v>
      </c>
      <c r="C75" s="81" t="s">
        <v>72</v>
      </c>
      <c r="D75" s="82">
        <v>33390</v>
      </c>
      <c r="E75" s="81" t="s">
        <v>586</v>
      </c>
      <c r="F75" s="81" t="s">
        <v>476</v>
      </c>
      <c r="G75" s="136">
        <v>3957.61</v>
      </c>
      <c r="H75" s="136">
        <v>3498.8</v>
      </c>
      <c r="I75" s="81" t="s">
        <v>520</v>
      </c>
      <c r="J75" s="136">
        <v>0</v>
      </c>
      <c r="K75" s="136">
        <v>0</v>
      </c>
      <c r="L75" s="136">
        <v>0</v>
      </c>
      <c r="M75" s="136">
        <v>0</v>
      </c>
      <c r="N75" s="136">
        <v>0</v>
      </c>
      <c r="O75" s="136">
        <v>0</v>
      </c>
      <c r="P75" s="136">
        <v>0</v>
      </c>
      <c r="Q75" s="136">
        <v>0</v>
      </c>
      <c r="R75" s="136">
        <v>0</v>
      </c>
      <c r="S75" s="138">
        <f t="shared" si="3"/>
        <v>7456.41</v>
      </c>
      <c r="T75" s="139">
        <f t="shared" si="4"/>
        <v>0</v>
      </c>
      <c r="U75" s="58" t="str">
        <f>VLOOKUP(B75,'FOLHA RESUMIDA'!C:I,2,0)</f>
        <v>ROSILENE MARIA ANACLETO</v>
      </c>
      <c r="V75" s="73">
        <f t="shared" si="5"/>
        <v>72</v>
      </c>
    </row>
    <row r="76" spans="1:22">
      <c r="A76" s="81">
        <v>1</v>
      </c>
      <c r="B76" s="81">
        <v>1937</v>
      </c>
      <c r="C76" s="81" t="s">
        <v>73</v>
      </c>
      <c r="D76" s="82">
        <v>33390</v>
      </c>
      <c r="E76" s="81" t="s">
        <v>586</v>
      </c>
      <c r="F76" s="81" t="s">
        <v>475</v>
      </c>
      <c r="G76" s="136">
        <v>2373.63</v>
      </c>
      <c r="H76" s="136">
        <v>1249.8900000000001</v>
      </c>
      <c r="I76" s="81" t="s">
        <v>520</v>
      </c>
      <c r="J76" s="136">
        <v>0</v>
      </c>
      <c r="K76" s="136">
        <v>0</v>
      </c>
      <c r="L76" s="136">
        <v>0</v>
      </c>
      <c r="M76" s="136">
        <v>0</v>
      </c>
      <c r="N76" s="136">
        <v>0</v>
      </c>
      <c r="O76" s="136">
        <v>0</v>
      </c>
      <c r="P76" s="136">
        <v>0</v>
      </c>
      <c r="Q76" s="136">
        <v>0</v>
      </c>
      <c r="R76" s="136">
        <v>0</v>
      </c>
      <c r="S76" s="138">
        <f t="shared" si="3"/>
        <v>3623.5200000000004</v>
      </c>
      <c r="T76" s="139">
        <f t="shared" si="4"/>
        <v>0</v>
      </c>
      <c r="U76" s="58" t="str">
        <f>VLOOKUP(B76,'FOLHA RESUMIDA'!C:I,2,0)</f>
        <v>RILDA MARIA DA SILVA</v>
      </c>
      <c r="V76" s="73">
        <f t="shared" si="5"/>
        <v>73</v>
      </c>
    </row>
    <row r="77" spans="1:22">
      <c r="A77" s="81">
        <v>1</v>
      </c>
      <c r="B77" s="81">
        <v>1980</v>
      </c>
      <c r="C77" s="81" t="s">
        <v>74</v>
      </c>
      <c r="D77" s="82">
        <v>33390</v>
      </c>
      <c r="E77" s="81" t="s">
        <v>586</v>
      </c>
      <c r="F77" s="81" t="s">
        <v>481</v>
      </c>
      <c r="G77" s="136">
        <v>6298.02</v>
      </c>
      <c r="H77" s="136">
        <v>7418.03</v>
      </c>
      <c r="I77" s="81" t="s">
        <v>520</v>
      </c>
      <c r="J77" s="136">
        <v>0</v>
      </c>
      <c r="K77" s="136">
        <v>0</v>
      </c>
      <c r="L77" s="136">
        <v>0</v>
      </c>
      <c r="M77" s="136">
        <v>0</v>
      </c>
      <c r="N77" s="136">
        <v>0</v>
      </c>
      <c r="O77" s="136">
        <v>0</v>
      </c>
      <c r="P77" s="136">
        <v>0</v>
      </c>
      <c r="Q77" s="136">
        <v>0</v>
      </c>
      <c r="R77" s="136">
        <v>0</v>
      </c>
      <c r="S77" s="138">
        <f t="shared" si="3"/>
        <v>13716.05</v>
      </c>
      <c r="T77" s="139">
        <f t="shared" si="4"/>
        <v>0</v>
      </c>
      <c r="U77" s="58" t="str">
        <f>VLOOKUP(B77,'FOLHA RESUMIDA'!C:I,2,0)</f>
        <v>MANOEL NETO DINIZ</v>
      </c>
      <c r="V77" s="73">
        <f t="shared" si="5"/>
        <v>74</v>
      </c>
    </row>
    <row r="78" spans="1:22">
      <c r="A78" s="81">
        <v>1</v>
      </c>
      <c r="B78" s="81">
        <v>1999</v>
      </c>
      <c r="C78" s="81" t="s">
        <v>75</v>
      </c>
      <c r="D78" s="82">
        <v>33390</v>
      </c>
      <c r="E78" s="81" t="s">
        <v>586</v>
      </c>
      <c r="F78" s="81" t="s">
        <v>418</v>
      </c>
      <c r="G78" s="136">
        <v>2885.17</v>
      </c>
      <c r="H78" s="136">
        <v>0</v>
      </c>
      <c r="I78" s="81" t="s">
        <v>520</v>
      </c>
      <c r="J78" s="136">
        <v>0</v>
      </c>
      <c r="K78" s="136">
        <v>0</v>
      </c>
      <c r="L78" s="136">
        <v>0</v>
      </c>
      <c r="M78" s="136">
        <v>0</v>
      </c>
      <c r="N78" s="136">
        <v>0</v>
      </c>
      <c r="O78" s="136">
        <v>0</v>
      </c>
      <c r="P78" s="136">
        <v>0</v>
      </c>
      <c r="Q78" s="136">
        <v>0</v>
      </c>
      <c r="R78" s="136">
        <v>0</v>
      </c>
      <c r="S78" s="138">
        <f t="shared" si="3"/>
        <v>2885.17</v>
      </c>
      <c r="T78" s="139">
        <f t="shared" si="4"/>
        <v>0</v>
      </c>
      <c r="U78" s="58" t="str">
        <f>VLOOKUP(B78,'FOLHA RESUMIDA'!C:I,2,0)</f>
        <v>ELIAS RIBEIRO DA SILVA FILHO</v>
      </c>
      <c r="V78" s="73">
        <f t="shared" si="5"/>
        <v>75</v>
      </c>
    </row>
    <row r="79" spans="1:22">
      <c r="A79" s="81">
        <v>1</v>
      </c>
      <c r="B79" s="81">
        <v>2019</v>
      </c>
      <c r="C79" s="81" t="s">
        <v>76</v>
      </c>
      <c r="D79" s="82">
        <v>33605</v>
      </c>
      <c r="E79" s="81" t="s">
        <v>586</v>
      </c>
      <c r="F79" s="81" t="s">
        <v>418</v>
      </c>
      <c r="G79" s="136">
        <v>2373.63</v>
      </c>
      <c r="H79" s="136">
        <v>0</v>
      </c>
      <c r="I79" s="81" t="s">
        <v>520</v>
      </c>
      <c r="J79" s="136">
        <v>0</v>
      </c>
      <c r="K79" s="136">
        <v>0</v>
      </c>
      <c r="L79" s="136">
        <v>0</v>
      </c>
      <c r="M79" s="136">
        <v>0</v>
      </c>
      <c r="N79" s="136">
        <v>0</v>
      </c>
      <c r="O79" s="136">
        <v>0</v>
      </c>
      <c r="P79" s="136">
        <v>0</v>
      </c>
      <c r="Q79" s="136">
        <v>0</v>
      </c>
      <c r="R79" s="136">
        <v>0</v>
      </c>
      <c r="S79" s="138">
        <f t="shared" si="3"/>
        <v>2373.63</v>
      </c>
      <c r="T79" s="139">
        <f t="shared" si="4"/>
        <v>0</v>
      </c>
      <c r="U79" s="58" t="str">
        <f>VLOOKUP(B79,'FOLHA RESUMIDA'!C:I,2,0)</f>
        <v>MARCOS DO NASCIMENTO</v>
      </c>
      <c r="V79" s="73">
        <f t="shared" si="5"/>
        <v>76</v>
      </c>
    </row>
    <row r="80" spans="1:22">
      <c r="A80" s="81">
        <v>1</v>
      </c>
      <c r="B80" s="81">
        <v>2038</v>
      </c>
      <c r="C80" s="81" t="s">
        <v>77</v>
      </c>
      <c r="D80" s="82">
        <v>33605</v>
      </c>
      <c r="E80" s="81" t="s">
        <v>586</v>
      </c>
      <c r="F80" s="81" t="s">
        <v>414</v>
      </c>
      <c r="G80" s="136">
        <v>2627.96</v>
      </c>
      <c r="H80" s="136">
        <v>1374.57</v>
      </c>
      <c r="I80" s="81" t="s">
        <v>520</v>
      </c>
      <c r="J80" s="136">
        <v>0</v>
      </c>
      <c r="K80" s="136">
        <v>0</v>
      </c>
      <c r="L80" s="136">
        <v>0</v>
      </c>
      <c r="M80" s="136">
        <v>0</v>
      </c>
      <c r="N80" s="136">
        <v>0</v>
      </c>
      <c r="O80" s="136">
        <v>0</v>
      </c>
      <c r="P80" s="136">
        <v>0</v>
      </c>
      <c r="Q80" s="136">
        <v>0</v>
      </c>
      <c r="R80" s="136">
        <v>0</v>
      </c>
      <c r="S80" s="138">
        <f t="shared" si="3"/>
        <v>4002.5299999999997</v>
      </c>
      <c r="T80" s="139">
        <f t="shared" si="4"/>
        <v>0</v>
      </c>
      <c r="U80" s="58" t="str">
        <f>VLOOKUP(B80,'FOLHA RESUMIDA'!C:I,2,0)</f>
        <v>IRONILDA FERREIRA DA SILVA</v>
      </c>
      <c r="V80" s="73">
        <f t="shared" si="5"/>
        <v>77</v>
      </c>
    </row>
    <row r="81" spans="1:22">
      <c r="A81" s="81">
        <v>1</v>
      </c>
      <c r="B81" s="81">
        <v>2043</v>
      </c>
      <c r="C81" s="81" t="s">
        <v>78</v>
      </c>
      <c r="D81" s="82">
        <v>33605</v>
      </c>
      <c r="E81" s="81" t="s">
        <v>586</v>
      </c>
      <c r="F81" s="81" t="s">
        <v>414</v>
      </c>
      <c r="G81" s="136">
        <v>3697.84</v>
      </c>
      <c r="H81" s="136">
        <v>0</v>
      </c>
      <c r="I81" s="81" t="s">
        <v>520</v>
      </c>
      <c r="J81" s="136">
        <v>0</v>
      </c>
      <c r="K81" s="136">
        <v>0</v>
      </c>
      <c r="L81" s="136">
        <v>0</v>
      </c>
      <c r="M81" s="136">
        <v>0</v>
      </c>
      <c r="N81" s="136">
        <v>0</v>
      </c>
      <c r="O81" s="136">
        <v>0</v>
      </c>
      <c r="P81" s="136">
        <v>0</v>
      </c>
      <c r="Q81" s="136">
        <v>0</v>
      </c>
      <c r="R81" s="136">
        <v>0</v>
      </c>
      <c r="S81" s="138">
        <f t="shared" si="3"/>
        <v>3697.84</v>
      </c>
      <c r="T81" s="139">
        <f t="shared" si="4"/>
        <v>0</v>
      </c>
      <c r="U81" s="58" t="str">
        <f>VLOOKUP(B81,'FOLHA RESUMIDA'!C:I,2,0)</f>
        <v>JOAO LUIZ BRAGA DE PONTES</v>
      </c>
      <c r="V81" s="73">
        <f t="shared" si="5"/>
        <v>78</v>
      </c>
    </row>
    <row r="82" spans="1:22">
      <c r="A82" s="81">
        <v>1</v>
      </c>
      <c r="B82" s="81">
        <v>2052</v>
      </c>
      <c r="C82" s="81" t="s">
        <v>79</v>
      </c>
      <c r="D82" s="82">
        <v>33613</v>
      </c>
      <c r="E82" s="81" t="s">
        <v>586</v>
      </c>
      <c r="F82" s="81" t="s">
        <v>414</v>
      </c>
      <c r="G82" s="136">
        <v>3882.69</v>
      </c>
      <c r="H82" s="136">
        <v>0</v>
      </c>
      <c r="I82" s="81" t="s">
        <v>520</v>
      </c>
      <c r="J82" s="136">
        <v>0</v>
      </c>
      <c r="K82" s="136">
        <v>0</v>
      </c>
      <c r="L82" s="136">
        <v>0</v>
      </c>
      <c r="M82" s="136">
        <v>0</v>
      </c>
      <c r="N82" s="136">
        <v>0</v>
      </c>
      <c r="O82" s="136">
        <v>0</v>
      </c>
      <c r="P82" s="136">
        <v>0</v>
      </c>
      <c r="Q82" s="136">
        <v>0</v>
      </c>
      <c r="R82" s="136">
        <v>0</v>
      </c>
      <c r="S82" s="138">
        <f t="shared" si="3"/>
        <v>3882.69</v>
      </c>
      <c r="T82" s="139">
        <f t="shared" si="4"/>
        <v>0</v>
      </c>
      <c r="U82" s="58" t="str">
        <f>VLOOKUP(B82,'FOLHA RESUMIDA'!C:I,2,0)</f>
        <v>JOSE FERNANDO PEREIRA DA COSTA</v>
      </c>
      <c r="V82" s="73">
        <f t="shared" si="5"/>
        <v>79</v>
      </c>
    </row>
    <row r="83" spans="1:22">
      <c r="A83" s="81">
        <v>1</v>
      </c>
      <c r="B83" s="81">
        <v>2063</v>
      </c>
      <c r="C83" s="81" t="s">
        <v>80</v>
      </c>
      <c r="D83" s="82">
        <v>31959</v>
      </c>
      <c r="E83" s="81" t="s">
        <v>586</v>
      </c>
      <c r="F83" s="81" t="s">
        <v>488</v>
      </c>
      <c r="G83" s="136">
        <v>8910.84</v>
      </c>
      <c r="H83" s="136">
        <v>7319.5</v>
      </c>
      <c r="I83" s="81" t="s">
        <v>520</v>
      </c>
      <c r="J83" s="136">
        <v>0</v>
      </c>
      <c r="K83" s="136">
        <v>0</v>
      </c>
      <c r="L83" s="136">
        <v>0</v>
      </c>
      <c r="M83" s="136">
        <v>0</v>
      </c>
      <c r="N83" s="136">
        <v>0</v>
      </c>
      <c r="O83" s="136">
        <v>0</v>
      </c>
      <c r="P83" s="136">
        <v>0</v>
      </c>
      <c r="Q83" s="136">
        <v>0</v>
      </c>
      <c r="R83" s="136">
        <v>0</v>
      </c>
      <c r="S83" s="138">
        <f t="shared" si="3"/>
        <v>16230.34</v>
      </c>
      <c r="T83" s="139">
        <f t="shared" si="4"/>
        <v>0</v>
      </c>
      <c r="U83" s="58" t="str">
        <f>VLOOKUP(B83,'FOLHA RESUMIDA'!C:I,2,0)</f>
        <v>JOAQUIM PEDRO CARNEIRO C NETO</v>
      </c>
      <c r="V83" s="73">
        <f t="shared" si="5"/>
        <v>80</v>
      </c>
    </row>
    <row r="84" spans="1:22">
      <c r="A84" s="81">
        <v>1</v>
      </c>
      <c r="B84" s="81">
        <v>2065</v>
      </c>
      <c r="C84" s="81" t="s">
        <v>395</v>
      </c>
      <c r="D84" s="82">
        <v>32174</v>
      </c>
      <c r="E84" s="81" t="s">
        <v>586</v>
      </c>
      <c r="F84" s="81" t="s">
        <v>464</v>
      </c>
      <c r="G84" s="136">
        <v>6549.51</v>
      </c>
      <c r="H84" s="136">
        <v>0</v>
      </c>
      <c r="I84" s="81" t="s">
        <v>520</v>
      </c>
      <c r="J84" s="136">
        <v>0</v>
      </c>
      <c r="K84" s="136">
        <v>0</v>
      </c>
      <c r="L84" s="136">
        <v>0</v>
      </c>
      <c r="M84" s="136">
        <v>0</v>
      </c>
      <c r="N84" s="136">
        <v>0</v>
      </c>
      <c r="O84" s="136">
        <v>0</v>
      </c>
      <c r="P84" s="136">
        <v>0</v>
      </c>
      <c r="Q84" s="136">
        <v>0</v>
      </c>
      <c r="R84" s="136">
        <v>0</v>
      </c>
      <c r="S84" s="138">
        <f t="shared" si="3"/>
        <v>6549.51</v>
      </c>
      <c r="T84" s="139">
        <f t="shared" si="4"/>
        <v>0</v>
      </c>
      <c r="U84" s="58" t="str">
        <f>VLOOKUP(B84,'FOLHA RESUMIDA'!C:I,2,0)</f>
        <v>MARIA CLAUDIA DE A  LIMA LEMOS</v>
      </c>
      <c r="V84" s="73">
        <f t="shared" si="5"/>
        <v>81</v>
      </c>
    </row>
    <row r="85" spans="1:22">
      <c r="A85" s="81">
        <v>1</v>
      </c>
      <c r="B85" s="81">
        <v>2069</v>
      </c>
      <c r="C85" s="81" t="s">
        <v>81</v>
      </c>
      <c r="D85" s="82">
        <v>33169</v>
      </c>
      <c r="E85" s="81" t="s">
        <v>586</v>
      </c>
      <c r="F85" s="81" t="s">
        <v>422</v>
      </c>
      <c r="G85" s="136">
        <v>11152.52</v>
      </c>
      <c r="H85" s="136">
        <v>9545.99</v>
      </c>
      <c r="I85" s="81" t="s">
        <v>520</v>
      </c>
      <c r="J85" s="136">
        <v>0</v>
      </c>
      <c r="K85" s="136">
        <v>0</v>
      </c>
      <c r="L85" s="136">
        <v>0</v>
      </c>
      <c r="M85" s="136">
        <v>0</v>
      </c>
      <c r="N85" s="136">
        <v>0</v>
      </c>
      <c r="O85" s="136">
        <v>0</v>
      </c>
      <c r="P85" s="136">
        <v>0</v>
      </c>
      <c r="Q85" s="136">
        <v>0</v>
      </c>
      <c r="R85" s="136">
        <v>0</v>
      </c>
      <c r="S85" s="138">
        <f t="shared" si="3"/>
        <v>20698.510000000002</v>
      </c>
      <c r="T85" s="139">
        <f t="shared" si="4"/>
        <v>0</v>
      </c>
      <c r="U85" s="58" t="str">
        <f>VLOOKUP(B85,'FOLHA RESUMIDA'!C:I,2,0)</f>
        <v>SELMA VERONICA VIEIRA RAMOS</v>
      </c>
      <c r="V85" s="73">
        <f t="shared" si="5"/>
        <v>82</v>
      </c>
    </row>
    <row r="86" spans="1:22">
      <c r="A86" s="81">
        <v>1</v>
      </c>
      <c r="B86" s="81">
        <v>2086</v>
      </c>
      <c r="C86" s="81" t="s">
        <v>578</v>
      </c>
      <c r="D86" s="82">
        <v>35163</v>
      </c>
      <c r="E86" s="81" t="s">
        <v>586</v>
      </c>
      <c r="F86" s="81" t="s">
        <v>412</v>
      </c>
      <c r="G86" s="136">
        <v>1961.02</v>
      </c>
      <c r="H86" s="136">
        <v>0</v>
      </c>
      <c r="I86" s="81" t="s">
        <v>520</v>
      </c>
      <c r="J86" s="136">
        <v>904.62</v>
      </c>
      <c r="K86" s="136">
        <v>0</v>
      </c>
      <c r="L86" s="136">
        <v>0</v>
      </c>
      <c r="M86" s="136">
        <v>0</v>
      </c>
      <c r="N86" s="136">
        <v>0</v>
      </c>
      <c r="O86" s="136">
        <v>0</v>
      </c>
      <c r="P86" s="136">
        <v>0</v>
      </c>
      <c r="Q86" s="136">
        <v>0</v>
      </c>
      <c r="R86" s="136">
        <v>0</v>
      </c>
      <c r="S86" s="138">
        <f t="shared" si="3"/>
        <v>1961.02</v>
      </c>
      <c r="T86" s="139">
        <f t="shared" si="4"/>
        <v>904.62</v>
      </c>
      <c r="U86" s="58" t="str">
        <f>VLOOKUP(B86,'FOLHA RESUMIDA'!C:I,2,0)</f>
        <v>ALBANITA LUCIANA DA S FIDELIS</v>
      </c>
      <c r="V86" s="73">
        <f t="shared" si="5"/>
        <v>83</v>
      </c>
    </row>
    <row r="87" spans="1:22">
      <c r="A87" s="81">
        <v>1</v>
      </c>
      <c r="B87" s="81">
        <v>2093</v>
      </c>
      <c r="C87" s="81" t="s">
        <v>82</v>
      </c>
      <c r="D87" s="82">
        <v>35163</v>
      </c>
      <c r="E87" s="81" t="s">
        <v>586</v>
      </c>
      <c r="F87" s="81" t="s">
        <v>418</v>
      </c>
      <c r="G87" s="136">
        <v>2373.63</v>
      </c>
      <c r="H87" s="136">
        <v>0</v>
      </c>
      <c r="I87" s="81" t="s">
        <v>520</v>
      </c>
      <c r="J87" s="136">
        <v>0</v>
      </c>
      <c r="K87" s="136">
        <v>0</v>
      </c>
      <c r="L87" s="136">
        <v>0</v>
      </c>
      <c r="M87" s="136">
        <v>0</v>
      </c>
      <c r="N87" s="136">
        <v>0</v>
      </c>
      <c r="O87" s="136">
        <v>0</v>
      </c>
      <c r="P87" s="136">
        <v>0</v>
      </c>
      <c r="Q87" s="136">
        <v>0</v>
      </c>
      <c r="R87" s="136">
        <v>0</v>
      </c>
      <c r="S87" s="138">
        <f t="shared" si="3"/>
        <v>2373.63</v>
      </c>
      <c r="T87" s="139">
        <f t="shared" si="4"/>
        <v>0</v>
      </c>
      <c r="U87" s="58" t="str">
        <f>VLOOKUP(B87,'FOLHA RESUMIDA'!C:I,2,0)</f>
        <v>GILBERTO RIBEIRO DA SILVA</v>
      </c>
      <c r="V87" s="73">
        <f t="shared" si="5"/>
        <v>84</v>
      </c>
    </row>
    <row r="88" spans="1:22">
      <c r="A88" s="81">
        <v>1</v>
      </c>
      <c r="B88" s="81">
        <v>2101</v>
      </c>
      <c r="C88" s="81" t="s">
        <v>83</v>
      </c>
      <c r="D88" s="82">
        <v>35289</v>
      </c>
      <c r="E88" s="81" t="s">
        <v>586</v>
      </c>
      <c r="F88" s="81" t="s">
        <v>414</v>
      </c>
      <c r="G88" s="136">
        <v>3697.85</v>
      </c>
      <c r="H88" s="136">
        <v>0</v>
      </c>
      <c r="I88" s="81" t="s">
        <v>520</v>
      </c>
      <c r="J88" s="136">
        <v>0</v>
      </c>
      <c r="K88" s="136">
        <v>0</v>
      </c>
      <c r="L88" s="136">
        <v>0</v>
      </c>
      <c r="M88" s="136">
        <v>0</v>
      </c>
      <c r="N88" s="136">
        <v>0</v>
      </c>
      <c r="O88" s="136">
        <v>0</v>
      </c>
      <c r="P88" s="136">
        <v>0</v>
      </c>
      <c r="Q88" s="136">
        <v>0</v>
      </c>
      <c r="R88" s="136">
        <v>0</v>
      </c>
      <c r="S88" s="138">
        <f t="shared" si="3"/>
        <v>3697.85</v>
      </c>
      <c r="T88" s="139">
        <f t="shared" si="4"/>
        <v>0</v>
      </c>
      <c r="U88" s="58" t="str">
        <f>VLOOKUP(B88,'FOLHA RESUMIDA'!C:I,2,0)</f>
        <v>JOSE LUCIANO CANDIDO DA SILVA</v>
      </c>
      <c r="V88" s="73">
        <f t="shared" si="5"/>
        <v>85</v>
      </c>
    </row>
    <row r="89" spans="1:22">
      <c r="A89" s="81">
        <v>1</v>
      </c>
      <c r="B89" s="81">
        <v>2117</v>
      </c>
      <c r="C89" s="81" t="s">
        <v>84</v>
      </c>
      <c r="D89" s="82">
        <v>35535</v>
      </c>
      <c r="E89" s="81" t="s">
        <v>586</v>
      </c>
      <c r="F89" s="81" t="s">
        <v>412</v>
      </c>
      <c r="G89" s="136">
        <v>2502.81</v>
      </c>
      <c r="H89" s="136">
        <v>0</v>
      </c>
      <c r="I89" s="81" t="s">
        <v>520</v>
      </c>
      <c r="J89" s="136">
        <v>0</v>
      </c>
      <c r="K89" s="136">
        <v>0</v>
      </c>
      <c r="L89" s="136">
        <v>0</v>
      </c>
      <c r="M89" s="136">
        <v>0</v>
      </c>
      <c r="N89" s="136">
        <v>0</v>
      </c>
      <c r="O89" s="136">
        <v>0</v>
      </c>
      <c r="P89" s="136">
        <v>0</v>
      </c>
      <c r="Q89" s="136">
        <v>0</v>
      </c>
      <c r="R89" s="136">
        <v>0</v>
      </c>
      <c r="S89" s="138">
        <f t="shared" si="3"/>
        <v>2502.81</v>
      </c>
      <c r="T89" s="139">
        <f t="shared" si="4"/>
        <v>0</v>
      </c>
      <c r="U89" s="58" t="str">
        <f>VLOOKUP(B89,'FOLHA RESUMIDA'!C:I,2,0)</f>
        <v>WILSON JOSE QUEIROZ DE LIMA</v>
      </c>
      <c r="V89" s="73">
        <f t="shared" si="5"/>
        <v>86</v>
      </c>
    </row>
    <row r="90" spans="1:22">
      <c r="A90" s="81">
        <v>1</v>
      </c>
      <c r="B90" s="81">
        <v>2120</v>
      </c>
      <c r="C90" s="81" t="s">
        <v>85</v>
      </c>
      <c r="D90" s="82">
        <v>35565</v>
      </c>
      <c r="E90" s="81" t="s">
        <v>586</v>
      </c>
      <c r="F90" s="81" t="s">
        <v>412</v>
      </c>
      <c r="G90" s="136">
        <v>1613.3</v>
      </c>
      <c r="H90" s="136">
        <v>1047.28</v>
      </c>
      <c r="I90" s="81" t="s">
        <v>520</v>
      </c>
      <c r="J90" s="136">
        <v>0</v>
      </c>
      <c r="K90" s="136">
        <v>0</v>
      </c>
      <c r="L90" s="136">
        <v>0</v>
      </c>
      <c r="M90" s="136">
        <v>0</v>
      </c>
      <c r="N90" s="136">
        <v>0</v>
      </c>
      <c r="O90" s="136">
        <v>0</v>
      </c>
      <c r="P90" s="136">
        <v>0</v>
      </c>
      <c r="Q90" s="136">
        <v>0</v>
      </c>
      <c r="R90" s="136">
        <v>0</v>
      </c>
      <c r="S90" s="138">
        <f t="shared" si="3"/>
        <v>2660.58</v>
      </c>
      <c r="T90" s="139">
        <f t="shared" si="4"/>
        <v>0</v>
      </c>
      <c r="U90" s="58" t="str">
        <f>VLOOKUP(B90,'FOLHA RESUMIDA'!C:I,2,0)</f>
        <v>ANTONIO SOARES DE MELO</v>
      </c>
      <c r="V90" s="73">
        <f t="shared" si="5"/>
        <v>87</v>
      </c>
    </row>
    <row r="91" spans="1:22">
      <c r="A91" s="81">
        <v>1</v>
      </c>
      <c r="B91" s="81">
        <v>2121</v>
      </c>
      <c r="C91" s="81" t="s">
        <v>86</v>
      </c>
      <c r="D91" s="82">
        <v>35583</v>
      </c>
      <c r="E91" s="81" t="s">
        <v>586</v>
      </c>
      <c r="F91" s="81" t="s">
        <v>418</v>
      </c>
      <c r="G91" s="136">
        <v>2616.9899999999998</v>
      </c>
      <c r="H91" s="136">
        <v>0</v>
      </c>
      <c r="I91" s="81" t="s">
        <v>520</v>
      </c>
      <c r="J91" s="136">
        <v>0</v>
      </c>
      <c r="K91" s="136">
        <v>0</v>
      </c>
      <c r="L91" s="136">
        <v>0</v>
      </c>
      <c r="M91" s="136">
        <v>0</v>
      </c>
      <c r="N91" s="136">
        <v>0</v>
      </c>
      <c r="O91" s="136">
        <v>0</v>
      </c>
      <c r="P91" s="136">
        <v>0</v>
      </c>
      <c r="Q91" s="136">
        <v>0</v>
      </c>
      <c r="R91" s="136">
        <v>0</v>
      </c>
      <c r="S91" s="138">
        <f t="shared" si="3"/>
        <v>2616.9899999999998</v>
      </c>
      <c r="T91" s="139">
        <f t="shared" si="4"/>
        <v>0</v>
      </c>
      <c r="U91" s="58" t="str">
        <f>VLOOKUP(B91,'FOLHA RESUMIDA'!C:I,2,0)</f>
        <v>SAMUEL MAURICIO</v>
      </c>
      <c r="V91" s="73">
        <f t="shared" si="5"/>
        <v>88</v>
      </c>
    </row>
    <row r="92" spans="1:22">
      <c r="A92" s="81">
        <v>1</v>
      </c>
      <c r="B92" s="81">
        <v>2125</v>
      </c>
      <c r="C92" s="81" t="s">
        <v>87</v>
      </c>
      <c r="D92" s="82">
        <v>35613</v>
      </c>
      <c r="E92" s="81" t="s">
        <v>586</v>
      </c>
      <c r="F92" s="81" t="s">
        <v>414</v>
      </c>
      <c r="G92" s="136">
        <v>3697.8</v>
      </c>
      <c r="H92" s="136">
        <v>0</v>
      </c>
      <c r="I92" s="81" t="s">
        <v>520</v>
      </c>
      <c r="J92" s="136">
        <v>904.62</v>
      </c>
      <c r="K92" s="136">
        <v>0</v>
      </c>
      <c r="L92" s="136">
        <v>0</v>
      </c>
      <c r="M92" s="136">
        <v>0</v>
      </c>
      <c r="N92" s="136">
        <v>0</v>
      </c>
      <c r="O92" s="136">
        <v>0</v>
      </c>
      <c r="P92" s="136">
        <v>0</v>
      </c>
      <c r="Q92" s="136">
        <v>0</v>
      </c>
      <c r="R92" s="136">
        <v>0</v>
      </c>
      <c r="S92" s="138">
        <f t="shared" si="3"/>
        <v>3697.8</v>
      </c>
      <c r="T92" s="139">
        <f t="shared" si="4"/>
        <v>904.62</v>
      </c>
      <c r="U92" s="58" t="str">
        <f>VLOOKUP(B92,'FOLHA RESUMIDA'!C:I,2,0)</f>
        <v>GILMAR GALVAO SANTANA</v>
      </c>
      <c r="V92" s="73">
        <f t="shared" si="5"/>
        <v>89</v>
      </c>
    </row>
    <row r="93" spans="1:22">
      <c r="A93" s="81">
        <v>1</v>
      </c>
      <c r="B93" s="81">
        <v>2126</v>
      </c>
      <c r="C93" s="81" t="s">
        <v>88</v>
      </c>
      <c r="D93" s="82">
        <v>35613</v>
      </c>
      <c r="E93" s="81" t="s">
        <v>586</v>
      </c>
      <c r="F93" s="81" t="s">
        <v>414</v>
      </c>
      <c r="G93" s="136">
        <v>3697.8</v>
      </c>
      <c r="H93" s="136">
        <v>0</v>
      </c>
      <c r="I93" s="81" t="s">
        <v>520</v>
      </c>
      <c r="J93" s="136">
        <v>0</v>
      </c>
      <c r="K93" s="136">
        <v>0</v>
      </c>
      <c r="L93" s="136">
        <v>0</v>
      </c>
      <c r="M93" s="136">
        <v>0</v>
      </c>
      <c r="N93" s="136">
        <v>0</v>
      </c>
      <c r="O93" s="136">
        <v>0</v>
      </c>
      <c r="P93" s="136">
        <v>0</v>
      </c>
      <c r="Q93" s="136">
        <v>0</v>
      </c>
      <c r="R93" s="136">
        <v>0</v>
      </c>
      <c r="S93" s="138">
        <f t="shared" si="3"/>
        <v>3697.8</v>
      </c>
      <c r="T93" s="139">
        <f t="shared" si="4"/>
        <v>0</v>
      </c>
      <c r="U93" s="58" t="str">
        <f>VLOOKUP(B93,'FOLHA RESUMIDA'!C:I,2,0)</f>
        <v>JAFFE JOSE LIMA XAVIER</v>
      </c>
      <c r="V93" s="73">
        <f t="shared" si="5"/>
        <v>90</v>
      </c>
    </row>
    <row r="94" spans="1:22">
      <c r="A94" s="81">
        <v>1</v>
      </c>
      <c r="B94" s="81">
        <v>2128</v>
      </c>
      <c r="C94" s="81" t="s">
        <v>89</v>
      </c>
      <c r="D94" s="82">
        <v>35626</v>
      </c>
      <c r="E94" s="81" t="s">
        <v>586</v>
      </c>
      <c r="F94" s="81" t="s">
        <v>414</v>
      </c>
      <c r="G94" s="136">
        <v>1961.02</v>
      </c>
      <c r="H94" s="136">
        <v>8192.73</v>
      </c>
      <c r="I94" s="81" t="s">
        <v>520</v>
      </c>
      <c r="J94" s="136">
        <v>0</v>
      </c>
      <c r="K94" s="136">
        <v>0</v>
      </c>
      <c r="L94" s="136">
        <v>0</v>
      </c>
      <c r="M94" s="136">
        <v>0</v>
      </c>
      <c r="N94" s="136">
        <v>0</v>
      </c>
      <c r="O94" s="136">
        <v>0</v>
      </c>
      <c r="P94" s="136">
        <v>0</v>
      </c>
      <c r="Q94" s="136">
        <v>0</v>
      </c>
      <c r="R94" s="136">
        <v>0</v>
      </c>
      <c r="S94" s="138">
        <f t="shared" si="3"/>
        <v>10153.75</v>
      </c>
      <c r="T94" s="139">
        <f t="shared" si="4"/>
        <v>0</v>
      </c>
      <c r="U94" s="58" t="str">
        <f>VLOOKUP(B94,'FOLHA RESUMIDA'!C:I,2,0)</f>
        <v>JORGE DA SILVA LIMA</v>
      </c>
      <c r="V94" s="73">
        <f t="shared" si="5"/>
        <v>91</v>
      </c>
    </row>
    <row r="95" spans="1:22">
      <c r="A95" s="81">
        <v>1</v>
      </c>
      <c r="B95" s="81">
        <v>2129</v>
      </c>
      <c r="C95" s="81" t="s">
        <v>90</v>
      </c>
      <c r="D95" s="82">
        <v>35626</v>
      </c>
      <c r="E95" s="81" t="s">
        <v>586</v>
      </c>
      <c r="F95" s="81" t="s">
        <v>485</v>
      </c>
      <c r="G95" s="136">
        <v>2152.9499999999998</v>
      </c>
      <c r="H95" s="136">
        <v>0</v>
      </c>
      <c r="I95" s="81" t="s">
        <v>520</v>
      </c>
      <c r="J95" s="136">
        <v>0</v>
      </c>
      <c r="K95" s="136">
        <v>0</v>
      </c>
      <c r="L95" s="136">
        <v>0</v>
      </c>
      <c r="M95" s="136">
        <v>0</v>
      </c>
      <c r="N95" s="136">
        <v>0</v>
      </c>
      <c r="O95" s="136">
        <v>0</v>
      </c>
      <c r="P95" s="136">
        <v>0</v>
      </c>
      <c r="Q95" s="136">
        <v>0</v>
      </c>
      <c r="R95" s="136">
        <v>0</v>
      </c>
      <c r="S95" s="138">
        <f t="shared" si="3"/>
        <v>2152.9499999999998</v>
      </c>
      <c r="T95" s="139">
        <f t="shared" si="4"/>
        <v>0</v>
      </c>
      <c r="U95" s="58" t="str">
        <f>VLOOKUP(B95,'FOLHA RESUMIDA'!C:I,2,0)</f>
        <v>RICARDO JORGE XAVIER</v>
      </c>
      <c r="V95" s="73">
        <f t="shared" si="5"/>
        <v>92</v>
      </c>
    </row>
    <row r="96" spans="1:22">
      <c r="A96" s="81">
        <v>1</v>
      </c>
      <c r="B96" s="81">
        <v>2130</v>
      </c>
      <c r="C96" s="81" t="s">
        <v>91</v>
      </c>
      <c r="D96" s="82">
        <v>35626</v>
      </c>
      <c r="E96" s="81" t="s">
        <v>586</v>
      </c>
      <c r="F96" s="81" t="s">
        <v>484</v>
      </c>
      <c r="G96" s="136">
        <v>2373.69</v>
      </c>
      <c r="H96" s="136">
        <v>0</v>
      </c>
      <c r="I96" s="81" t="s">
        <v>520</v>
      </c>
      <c r="J96" s="136">
        <v>0</v>
      </c>
      <c r="K96" s="136">
        <v>0</v>
      </c>
      <c r="L96" s="136">
        <v>0</v>
      </c>
      <c r="M96" s="136">
        <v>0</v>
      </c>
      <c r="N96" s="136">
        <v>0</v>
      </c>
      <c r="O96" s="136">
        <v>0</v>
      </c>
      <c r="P96" s="136">
        <v>0</v>
      </c>
      <c r="Q96" s="136">
        <v>0</v>
      </c>
      <c r="R96" s="136">
        <v>0</v>
      </c>
      <c r="S96" s="138">
        <f t="shared" si="3"/>
        <v>2373.69</v>
      </c>
      <c r="T96" s="139">
        <f t="shared" si="4"/>
        <v>0</v>
      </c>
      <c r="U96" s="58" t="str">
        <f>VLOOKUP(B96,'FOLHA RESUMIDA'!C:I,2,0)</f>
        <v>HELVIO MOZART MONTENEGRO</v>
      </c>
      <c r="V96" s="73">
        <f t="shared" si="5"/>
        <v>93</v>
      </c>
    </row>
    <row r="97" spans="1:22">
      <c r="A97" s="81">
        <v>1</v>
      </c>
      <c r="B97" s="81">
        <v>2131</v>
      </c>
      <c r="C97" s="81" t="s">
        <v>92</v>
      </c>
      <c r="D97" s="82">
        <v>35626</v>
      </c>
      <c r="E97" s="81" t="s">
        <v>586</v>
      </c>
      <c r="F97" s="81" t="s">
        <v>414</v>
      </c>
      <c r="G97" s="136">
        <v>4076.86</v>
      </c>
      <c r="H97" s="136">
        <v>0</v>
      </c>
      <c r="I97" s="81" t="s">
        <v>520</v>
      </c>
      <c r="J97" s="136">
        <v>0</v>
      </c>
      <c r="K97" s="136">
        <v>0</v>
      </c>
      <c r="L97" s="136">
        <v>0</v>
      </c>
      <c r="M97" s="136">
        <v>0</v>
      </c>
      <c r="N97" s="136">
        <v>0</v>
      </c>
      <c r="O97" s="136">
        <v>0</v>
      </c>
      <c r="P97" s="136">
        <v>0</v>
      </c>
      <c r="Q97" s="136">
        <v>0</v>
      </c>
      <c r="R97" s="136">
        <v>0</v>
      </c>
      <c r="S97" s="138">
        <f t="shared" si="3"/>
        <v>4076.86</v>
      </c>
      <c r="T97" s="139">
        <f t="shared" si="4"/>
        <v>0</v>
      </c>
      <c r="U97" s="58" t="str">
        <f>VLOOKUP(B97,'FOLHA RESUMIDA'!C:I,2,0)</f>
        <v>ALEXANDRE BARBOSA DA SILVA</v>
      </c>
      <c r="V97" s="73">
        <f t="shared" si="5"/>
        <v>94</v>
      </c>
    </row>
    <row r="98" spans="1:22">
      <c r="A98" s="81">
        <v>1</v>
      </c>
      <c r="B98" s="81">
        <v>2134</v>
      </c>
      <c r="C98" s="81" t="s">
        <v>93</v>
      </c>
      <c r="D98" s="82">
        <v>35628</v>
      </c>
      <c r="E98" s="81" t="s">
        <v>586</v>
      </c>
      <c r="F98" s="81" t="s">
        <v>414</v>
      </c>
      <c r="G98" s="136">
        <v>3697.8</v>
      </c>
      <c r="H98" s="136">
        <v>0</v>
      </c>
      <c r="I98" s="81" t="s">
        <v>520</v>
      </c>
      <c r="J98" s="136">
        <v>0</v>
      </c>
      <c r="K98" s="136">
        <v>0</v>
      </c>
      <c r="L98" s="136">
        <v>0</v>
      </c>
      <c r="M98" s="136">
        <v>0</v>
      </c>
      <c r="N98" s="136">
        <v>0</v>
      </c>
      <c r="O98" s="136">
        <v>0</v>
      </c>
      <c r="P98" s="136">
        <v>0</v>
      </c>
      <c r="Q98" s="136">
        <v>0</v>
      </c>
      <c r="R98" s="136">
        <v>0</v>
      </c>
      <c r="S98" s="138">
        <f t="shared" si="3"/>
        <v>3697.8</v>
      </c>
      <c r="T98" s="139">
        <f t="shared" si="4"/>
        <v>0</v>
      </c>
      <c r="U98" s="58" t="str">
        <f>VLOOKUP(B98,'FOLHA RESUMIDA'!C:I,2,0)</f>
        <v>ROSIVALDO SATIRO DOS SANTOS</v>
      </c>
      <c r="V98" s="73">
        <f t="shared" si="5"/>
        <v>95</v>
      </c>
    </row>
    <row r="99" spans="1:22">
      <c r="A99" s="81">
        <v>1</v>
      </c>
      <c r="B99" s="81">
        <v>2136</v>
      </c>
      <c r="C99" s="81" t="s">
        <v>94</v>
      </c>
      <c r="D99" s="82">
        <v>35643</v>
      </c>
      <c r="E99" s="81" t="s">
        <v>586</v>
      </c>
      <c r="F99" s="81" t="s">
        <v>412</v>
      </c>
      <c r="G99" s="136">
        <v>2162.0100000000002</v>
      </c>
      <c r="H99" s="136">
        <v>0</v>
      </c>
      <c r="I99" s="81" t="s">
        <v>520</v>
      </c>
      <c r="J99" s="136">
        <v>904.62</v>
      </c>
      <c r="K99" s="136">
        <v>0</v>
      </c>
      <c r="L99" s="136">
        <v>0</v>
      </c>
      <c r="M99" s="136">
        <v>0</v>
      </c>
      <c r="N99" s="136">
        <v>0</v>
      </c>
      <c r="O99" s="136">
        <v>0</v>
      </c>
      <c r="P99" s="136">
        <v>0</v>
      </c>
      <c r="Q99" s="136">
        <v>0</v>
      </c>
      <c r="R99" s="136">
        <v>0</v>
      </c>
      <c r="S99" s="138">
        <f t="shared" si="3"/>
        <v>2162.0100000000002</v>
      </c>
      <c r="T99" s="139">
        <f t="shared" si="4"/>
        <v>904.62</v>
      </c>
      <c r="U99" s="58" t="str">
        <f>VLOOKUP(B99,'FOLHA RESUMIDA'!C:I,2,0)</f>
        <v>GESIEL DAVID DE CASTRO</v>
      </c>
      <c r="V99" s="73">
        <f t="shared" si="5"/>
        <v>96</v>
      </c>
    </row>
    <row r="100" spans="1:22">
      <c r="A100" s="81">
        <v>1</v>
      </c>
      <c r="B100" s="81">
        <v>2137</v>
      </c>
      <c r="C100" s="81" t="s">
        <v>95</v>
      </c>
      <c r="D100" s="82">
        <v>35643</v>
      </c>
      <c r="E100" s="81" t="s">
        <v>586</v>
      </c>
      <c r="F100" s="81" t="s">
        <v>419</v>
      </c>
      <c r="G100" s="136">
        <v>6406.81</v>
      </c>
      <c r="H100" s="136">
        <v>2867.77</v>
      </c>
      <c r="I100" s="81" t="s">
        <v>520</v>
      </c>
      <c r="J100" s="136">
        <v>0</v>
      </c>
      <c r="K100" s="136">
        <v>0</v>
      </c>
      <c r="L100" s="136">
        <v>0</v>
      </c>
      <c r="M100" s="136">
        <v>0</v>
      </c>
      <c r="N100" s="136">
        <v>0</v>
      </c>
      <c r="O100" s="136">
        <v>0</v>
      </c>
      <c r="P100" s="136">
        <v>0</v>
      </c>
      <c r="Q100" s="136">
        <v>0</v>
      </c>
      <c r="R100" s="136">
        <v>0</v>
      </c>
      <c r="S100" s="138">
        <f t="shared" si="3"/>
        <v>9274.58</v>
      </c>
      <c r="T100" s="139">
        <f t="shared" si="4"/>
        <v>0</v>
      </c>
      <c r="U100" s="58" t="str">
        <f>VLOOKUP(B100,'FOLHA RESUMIDA'!C:I,2,0)</f>
        <v>FRANCISCO DE ASSIS DE OLIVEIRA</v>
      </c>
      <c r="V100" s="73">
        <f t="shared" si="5"/>
        <v>97</v>
      </c>
    </row>
    <row r="101" spans="1:22">
      <c r="A101" s="81">
        <v>1</v>
      </c>
      <c r="B101" s="81">
        <v>2140</v>
      </c>
      <c r="C101" s="81" t="s">
        <v>96</v>
      </c>
      <c r="D101" s="82">
        <v>35643</v>
      </c>
      <c r="E101" s="81" t="s">
        <v>586</v>
      </c>
      <c r="F101" s="81" t="s">
        <v>475</v>
      </c>
      <c r="G101" s="136">
        <v>3866.45</v>
      </c>
      <c r="H101" s="136">
        <v>2382.58</v>
      </c>
      <c r="I101" s="81" t="s">
        <v>520</v>
      </c>
      <c r="J101" s="136">
        <v>0</v>
      </c>
      <c r="K101" s="136">
        <v>0</v>
      </c>
      <c r="L101" s="136">
        <v>0</v>
      </c>
      <c r="M101" s="136">
        <v>0</v>
      </c>
      <c r="N101" s="136">
        <v>0</v>
      </c>
      <c r="O101" s="136">
        <v>0</v>
      </c>
      <c r="P101" s="136">
        <v>0</v>
      </c>
      <c r="Q101" s="136">
        <v>0</v>
      </c>
      <c r="R101" s="136">
        <v>0</v>
      </c>
      <c r="S101" s="138">
        <f t="shared" si="3"/>
        <v>6249.03</v>
      </c>
      <c r="T101" s="139">
        <f t="shared" si="4"/>
        <v>0</v>
      </c>
      <c r="U101" s="58" t="str">
        <f>VLOOKUP(B101,'FOLHA RESUMIDA'!C:I,2,0)</f>
        <v>LUCIENE PEREIRA DE A NASCIMENT</v>
      </c>
      <c r="V101" s="73">
        <f t="shared" si="5"/>
        <v>98</v>
      </c>
    </row>
    <row r="102" spans="1:22">
      <c r="A102" s="81">
        <v>1</v>
      </c>
      <c r="B102" s="81">
        <v>2143</v>
      </c>
      <c r="C102" s="81" t="s">
        <v>97</v>
      </c>
      <c r="D102" s="82">
        <v>35765</v>
      </c>
      <c r="E102" s="81" t="s">
        <v>586</v>
      </c>
      <c r="F102" s="81" t="s">
        <v>414</v>
      </c>
      <c r="G102" s="136">
        <v>2162.0100000000002</v>
      </c>
      <c r="H102" s="136">
        <v>0</v>
      </c>
      <c r="I102" s="81" t="s">
        <v>520</v>
      </c>
      <c r="J102" s="136">
        <v>0</v>
      </c>
      <c r="K102" s="136">
        <v>0</v>
      </c>
      <c r="L102" s="136">
        <v>0</v>
      </c>
      <c r="M102" s="136">
        <v>0</v>
      </c>
      <c r="N102" s="136">
        <v>0</v>
      </c>
      <c r="O102" s="136">
        <v>0</v>
      </c>
      <c r="P102" s="136">
        <v>0</v>
      </c>
      <c r="Q102" s="136">
        <v>0</v>
      </c>
      <c r="R102" s="136">
        <v>0</v>
      </c>
      <c r="S102" s="138">
        <f t="shared" si="3"/>
        <v>2162.0100000000002</v>
      </c>
      <c r="T102" s="139">
        <f t="shared" si="4"/>
        <v>0</v>
      </c>
      <c r="U102" s="58" t="str">
        <f>VLOOKUP(B102,'FOLHA RESUMIDA'!C:I,2,0)</f>
        <v>RUBEM JOSE DOS S DE PAULA</v>
      </c>
      <c r="V102" s="73">
        <f t="shared" si="5"/>
        <v>99</v>
      </c>
    </row>
    <row r="103" spans="1:22">
      <c r="A103" s="81">
        <v>1</v>
      </c>
      <c r="B103" s="81">
        <v>2145</v>
      </c>
      <c r="C103" s="81" t="s">
        <v>98</v>
      </c>
      <c r="D103" s="82">
        <v>35765</v>
      </c>
      <c r="E103" s="81" t="s">
        <v>586</v>
      </c>
      <c r="F103" s="81" t="s">
        <v>414</v>
      </c>
      <c r="G103" s="136">
        <v>3697.8</v>
      </c>
      <c r="H103" s="136">
        <v>0</v>
      </c>
      <c r="I103" s="81" t="s">
        <v>520</v>
      </c>
      <c r="J103" s="136">
        <v>0</v>
      </c>
      <c r="K103" s="136">
        <v>0</v>
      </c>
      <c r="L103" s="136">
        <v>0</v>
      </c>
      <c r="M103" s="136">
        <v>0</v>
      </c>
      <c r="N103" s="136">
        <v>0</v>
      </c>
      <c r="O103" s="136">
        <v>0</v>
      </c>
      <c r="P103" s="136">
        <v>0</v>
      </c>
      <c r="Q103" s="136">
        <v>0</v>
      </c>
      <c r="R103" s="136">
        <v>0</v>
      </c>
      <c r="S103" s="138">
        <f t="shared" si="3"/>
        <v>3697.8</v>
      </c>
      <c r="T103" s="139">
        <f t="shared" si="4"/>
        <v>0</v>
      </c>
      <c r="U103" s="58" t="str">
        <f>VLOOKUP(B103,'FOLHA RESUMIDA'!C:I,2,0)</f>
        <v>EVERALDO DA SILVA CABRAL</v>
      </c>
      <c r="V103" s="73">
        <f t="shared" si="5"/>
        <v>100</v>
      </c>
    </row>
    <row r="104" spans="1:22">
      <c r="A104" s="81">
        <v>1</v>
      </c>
      <c r="B104" s="81">
        <v>2146</v>
      </c>
      <c r="C104" s="81" t="s">
        <v>99</v>
      </c>
      <c r="D104" s="82">
        <v>35765</v>
      </c>
      <c r="E104" s="81" t="s">
        <v>586</v>
      </c>
      <c r="F104" s="81" t="s">
        <v>414</v>
      </c>
      <c r="G104" s="136">
        <v>3194.27</v>
      </c>
      <c r="H104" s="136">
        <v>0</v>
      </c>
      <c r="I104" s="81" t="s">
        <v>520</v>
      </c>
      <c r="J104" s="136">
        <v>0</v>
      </c>
      <c r="K104" s="136">
        <v>0</v>
      </c>
      <c r="L104" s="136">
        <v>0</v>
      </c>
      <c r="M104" s="136">
        <v>0</v>
      </c>
      <c r="N104" s="136">
        <v>0</v>
      </c>
      <c r="O104" s="136">
        <v>0</v>
      </c>
      <c r="P104" s="136">
        <v>0</v>
      </c>
      <c r="Q104" s="136">
        <v>0</v>
      </c>
      <c r="R104" s="136">
        <v>0</v>
      </c>
      <c r="S104" s="138">
        <f t="shared" si="3"/>
        <v>3194.27</v>
      </c>
      <c r="T104" s="139">
        <f t="shared" si="4"/>
        <v>0</v>
      </c>
      <c r="U104" s="58" t="str">
        <f>VLOOKUP(B104,'FOLHA RESUMIDA'!C:I,2,0)</f>
        <v>ROGERIO BARROS DOS SANTOS</v>
      </c>
      <c r="V104" s="73">
        <f t="shared" si="5"/>
        <v>101</v>
      </c>
    </row>
    <row r="105" spans="1:22">
      <c r="A105" s="81">
        <v>1</v>
      </c>
      <c r="B105" s="81">
        <v>2149</v>
      </c>
      <c r="C105" s="81" t="s">
        <v>100</v>
      </c>
      <c r="D105" s="82">
        <v>35765</v>
      </c>
      <c r="E105" s="81" t="s">
        <v>586</v>
      </c>
      <c r="F105" s="81" t="s">
        <v>414</v>
      </c>
      <c r="G105" s="136">
        <v>3194.27</v>
      </c>
      <c r="H105" s="136">
        <v>0</v>
      </c>
      <c r="I105" s="81" t="s">
        <v>520</v>
      </c>
      <c r="J105" s="136">
        <v>0</v>
      </c>
      <c r="K105" s="136">
        <v>0</v>
      </c>
      <c r="L105" s="136">
        <v>0</v>
      </c>
      <c r="M105" s="136">
        <v>0</v>
      </c>
      <c r="N105" s="136">
        <v>0</v>
      </c>
      <c r="O105" s="136">
        <v>0</v>
      </c>
      <c r="P105" s="136">
        <v>0</v>
      </c>
      <c r="Q105" s="136">
        <v>0</v>
      </c>
      <c r="R105" s="136">
        <v>0</v>
      </c>
      <c r="S105" s="138">
        <f t="shared" si="3"/>
        <v>3194.27</v>
      </c>
      <c r="T105" s="139">
        <f t="shared" si="4"/>
        <v>0</v>
      </c>
      <c r="U105" s="58" t="str">
        <f>VLOOKUP(B105,'FOLHA RESUMIDA'!C:I,2,0)</f>
        <v>CARLOS AUGUSTO O  DA SILVA</v>
      </c>
      <c r="V105" s="73">
        <f t="shared" si="5"/>
        <v>102</v>
      </c>
    </row>
    <row r="106" spans="1:22">
      <c r="A106" s="81">
        <v>1</v>
      </c>
      <c r="B106" s="81">
        <v>2153</v>
      </c>
      <c r="C106" s="81" t="s">
        <v>102</v>
      </c>
      <c r="D106" s="82">
        <v>35765</v>
      </c>
      <c r="E106" s="81" t="s">
        <v>586</v>
      </c>
      <c r="F106" s="81" t="s">
        <v>414</v>
      </c>
      <c r="G106" s="136">
        <v>4280.72</v>
      </c>
      <c r="H106" s="136">
        <v>0</v>
      </c>
      <c r="I106" s="81" t="s">
        <v>520</v>
      </c>
      <c r="J106" s="136">
        <v>0</v>
      </c>
      <c r="K106" s="136">
        <v>0</v>
      </c>
      <c r="L106" s="136">
        <v>0</v>
      </c>
      <c r="M106" s="136">
        <v>0</v>
      </c>
      <c r="N106" s="136">
        <v>0</v>
      </c>
      <c r="O106" s="136">
        <v>0</v>
      </c>
      <c r="P106" s="136">
        <v>0</v>
      </c>
      <c r="Q106" s="136">
        <v>0</v>
      </c>
      <c r="R106" s="136">
        <v>0</v>
      </c>
      <c r="S106" s="138">
        <f t="shared" si="3"/>
        <v>4280.72</v>
      </c>
      <c r="T106" s="139">
        <f t="shared" si="4"/>
        <v>0</v>
      </c>
      <c r="U106" s="58" t="str">
        <f>VLOOKUP(B106,'FOLHA RESUMIDA'!C:I,2,0)</f>
        <v>SERGIO PEREIRA DA COSTA</v>
      </c>
      <c r="V106" s="73">
        <f t="shared" si="5"/>
        <v>103</v>
      </c>
    </row>
    <row r="107" spans="1:22">
      <c r="A107" s="81">
        <v>1</v>
      </c>
      <c r="B107" s="81">
        <v>2156</v>
      </c>
      <c r="C107" s="81" t="s">
        <v>103</v>
      </c>
      <c r="D107" s="82">
        <v>35800</v>
      </c>
      <c r="E107" s="81" t="s">
        <v>586</v>
      </c>
      <c r="F107" s="81" t="s">
        <v>476</v>
      </c>
      <c r="G107" s="136">
        <v>3682.31</v>
      </c>
      <c r="H107" s="136">
        <v>0</v>
      </c>
      <c r="I107" s="81" t="s">
        <v>520</v>
      </c>
      <c r="J107" s="136">
        <v>0</v>
      </c>
      <c r="K107" s="136">
        <v>0</v>
      </c>
      <c r="L107" s="136">
        <v>0</v>
      </c>
      <c r="M107" s="136">
        <v>0</v>
      </c>
      <c r="N107" s="136">
        <v>0</v>
      </c>
      <c r="O107" s="136">
        <v>0</v>
      </c>
      <c r="P107" s="136">
        <v>0</v>
      </c>
      <c r="Q107" s="136">
        <v>0</v>
      </c>
      <c r="R107" s="136">
        <v>0</v>
      </c>
      <c r="S107" s="138">
        <f t="shared" si="3"/>
        <v>3682.31</v>
      </c>
      <c r="T107" s="139">
        <f t="shared" si="4"/>
        <v>0</v>
      </c>
      <c r="U107" s="58" t="str">
        <f>VLOOKUP(B107,'FOLHA RESUMIDA'!C:I,2,0)</f>
        <v>EDLEUSA LUCIA BATISTA DA SILVA</v>
      </c>
      <c r="V107" s="73">
        <f t="shared" si="5"/>
        <v>104</v>
      </c>
    </row>
    <row r="108" spans="1:22">
      <c r="A108" s="81">
        <v>1</v>
      </c>
      <c r="B108" s="81">
        <v>2159</v>
      </c>
      <c r="C108" s="81" t="s">
        <v>104</v>
      </c>
      <c r="D108" s="82">
        <v>35836</v>
      </c>
      <c r="E108" s="81" t="s">
        <v>586</v>
      </c>
      <c r="F108" s="81" t="s">
        <v>476</v>
      </c>
      <c r="G108" s="136">
        <v>3682.31</v>
      </c>
      <c r="H108" s="136">
        <v>3208.52</v>
      </c>
      <c r="I108" s="81" t="s">
        <v>520</v>
      </c>
      <c r="J108" s="136">
        <v>0</v>
      </c>
      <c r="K108" s="136">
        <v>0</v>
      </c>
      <c r="L108" s="136">
        <v>0</v>
      </c>
      <c r="M108" s="136">
        <v>0</v>
      </c>
      <c r="N108" s="136">
        <v>0</v>
      </c>
      <c r="O108" s="136">
        <v>0</v>
      </c>
      <c r="P108" s="136">
        <v>0</v>
      </c>
      <c r="Q108" s="136">
        <v>0</v>
      </c>
      <c r="R108" s="136">
        <v>0</v>
      </c>
      <c r="S108" s="138">
        <f t="shared" si="3"/>
        <v>6890.83</v>
      </c>
      <c r="T108" s="139">
        <f t="shared" si="4"/>
        <v>0</v>
      </c>
      <c r="U108" s="58" t="str">
        <f>VLOOKUP(B108,'FOLHA RESUMIDA'!C:I,2,0)</f>
        <v>FREDERICO JOSE C  DA NOBREGA</v>
      </c>
      <c r="V108" s="73">
        <f t="shared" si="5"/>
        <v>105</v>
      </c>
    </row>
    <row r="109" spans="1:22">
      <c r="A109" s="81">
        <v>1</v>
      </c>
      <c r="B109" s="81">
        <v>2161</v>
      </c>
      <c r="C109" s="81" t="s">
        <v>105</v>
      </c>
      <c r="D109" s="82">
        <v>35836</v>
      </c>
      <c r="E109" s="81" t="s">
        <v>586</v>
      </c>
      <c r="F109" s="81" t="s">
        <v>475</v>
      </c>
      <c r="G109" s="136">
        <v>3866.45</v>
      </c>
      <c r="H109" s="136">
        <v>1249.8900000000001</v>
      </c>
      <c r="I109" s="81" t="s">
        <v>520</v>
      </c>
      <c r="J109" s="136">
        <v>0</v>
      </c>
      <c r="K109" s="136">
        <v>0</v>
      </c>
      <c r="L109" s="136">
        <v>0</v>
      </c>
      <c r="M109" s="136">
        <v>0</v>
      </c>
      <c r="N109" s="136">
        <v>0</v>
      </c>
      <c r="O109" s="136">
        <v>0</v>
      </c>
      <c r="P109" s="136">
        <v>0</v>
      </c>
      <c r="Q109" s="136">
        <v>0</v>
      </c>
      <c r="R109" s="136">
        <v>0</v>
      </c>
      <c r="S109" s="138">
        <f t="shared" si="3"/>
        <v>5116.34</v>
      </c>
      <c r="T109" s="139">
        <f t="shared" si="4"/>
        <v>0</v>
      </c>
      <c r="U109" s="58" t="str">
        <f>VLOOKUP(B109,'FOLHA RESUMIDA'!C:I,2,0)</f>
        <v>WLADIMIR MACHADO DO E  SANTO</v>
      </c>
      <c r="V109" s="73">
        <f t="shared" si="5"/>
        <v>106</v>
      </c>
    </row>
    <row r="110" spans="1:22">
      <c r="A110" s="81">
        <v>1</v>
      </c>
      <c r="B110" s="81">
        <v>2181</v>
      </c>
      <c r="C110" s="81" t="s">
        <v>106</v>
      </c>
      <c r="D110" s="82">
        <v>36069</v>
      </c>
      <c r="E110" s="81" t="s">
        <v>586</v>
      </c>
      <c r="F110" s="81" t="s">
        <v>422</v>
      </c>
      <c r="G110" s="136">
        <v>9633.9599999999991</v>
      </c>
      <c r="H110" s="136">
        <v>2945.5</v>
      </c>
      <c r="I110" s="81" t="s">
        <v>520</v>
      </c>
      <c r="J110" s="136">
        <v>0</v>
      </c>
      <c r="K110" s="136">
        <v>0</v>
      </c>
      <c r="L110" s="136">
        <v>0</v>
      </c>
      <c r="M110" s="136">
        <v>0</v>
      </c>
      <c r="N110" s="136">
        <v>0</v>
      </c>
      <c r="O110" s="136">
        <v>0</v>
      </c>
      <c r="P110" s="136">
        <v>0</v>
      </c>
      <c r="Q110" s="136">
        <v>0</v>
      </c>
      <c r="R110" s="136">
        <v>0</v>
      </c>
      <c r="S110" s="138">
        <f t="shared" si="3"/>
        <v>12579.46</v>
      </c>
      <c r="T110" s="139">
        <f t="shared" si="4"/>
        <v>0</v>
      </c>
      <c r="U110" s="58" t="str">
        <f>VLOOKUP(B110,'FOLHA RESUMIDA'!C:I,2,0)</f>
        <v>ELCY SILVA DE ARAUJO</v>
      </c>
      <c r="V110" s="73">
        <f t="shared" si="5"/>
        <v>107</v>
      </c>
    </row>
    <row r="111" spans="1:22">
      <c r="A111" s="81">
        <v>1</v>
      </c>
      <c r="B111" s="81">
        <v>2274</v>
      </c>
      <c r="C111" s="81" t="s">
        <v>107</v>
      </c>
      <c r="D111" s="82">
        <v>37883</v>
      </c>
      <c r="E111" s="81" t="s">
        <v>586</v>
      </c>
      <c r="F111" s="81" t="s">
        <v>403</v>
      </c>
      <c r="G111" s="136">
        <v>0</v>
      </c>
      <c r="H111" s="136">
        <v>0</v>
      </c>
      <c r="I111" s="81" t="s">
        <v>522</v>
      </c>
      <c r="J111" s="136">
        <v>0</v>
      </c>
      <c r="K111" s="136">
        <v>0</v>
      </c>
      <c r="L111" s="136">
        <v>0</v>
      </c>
      <c r="M111" s="136">
        <v>0</v>
      </c>
      <c r="N111" s="136">
        <v>0</v>
      </c>
      <c r="O111" s="136">
        <v>0</v>
      </c>
      <c r="P111" s="136">
        <v>0</v>
      </c>
      <c r="Q111" s="136">
        <v>0</v>
      </c>
      <c r="R111" s="136">
        <v>16784.88</v>
      </c>
      <c r="S111" s="138">
        <f t="shared" si="3"/>
        <v>0</v>
      </c>
      <c r="T111" s="139">
        <f t="shared" si="4"/>
        <v>16784.88</v>
      </c>
      <c r="U111" s="58" t="str">
        <f>VLOOKUP(B111,'FOLHA RESUMIDA'!C:I,2,0)</f>
        <v>DJALMA LIMA DE OLIVEIRA DANTAS</v>
      </c>
      <c r="V111" s="73">
        <f t="shared" si="5"/>
        <v>108</v>
      </c>
    </row>
    <row r="112" spans="1:22">
      <c r="A112" s="81">
        <v>1</v>
      </c>
      <c r="B112" s="81">
        <v>2280</v>
      </c>
      <c r="C112" s="81" t="s">
        <v>108</v>
      </c>
      <c r="D112" s="82">
        <v>38335</v>
      </c>
      <c r="E112" s="81" t="s">
        <v>586</v>
      </c>
      <c r="F112" s="81" t="s">
        <v>445</v>
      </c>
      <c r="G112" s="136">
        <v>0</v>
      </c>
      <c r="H112" s="136">
        <v>0</v>
      </c>
      <c r="I112" s="81" t="s">
        <v>522</v>
      </c>
      <c r="J112" s="136">
        <v>0</v>
      </c>
      <c r="K112" s="136">
        <v>0</v>
      </c>
      <c r="L112" s="136">
        <v>0</v>
      </c>
      <c r="M112" s="136">
        <v>0</v>
      </c>
      <c r="N112" s="136">
        <v>0</v>
      </c>
      <c r="O112" s="136">
        <v>700</v>
      </c>
      <c r="P112" s="136">
        <v>2800.02</v>
      </c>
      <c r="Q112" s="136">
        <v>0</v>
      </c>
      <c r="R112" s="136">
        <v>0</v>
      </c>
      <c r="S112" s="138">
        <f t="shared" si="3"/>
        <v>700</v>
      </c>
      <c r="T112" s="139">
        <f t="shared" si="4"/>
        <v>2800.02</v>
      </c>
      <c r="U112" s="58" t="str">
        <f>VLOOKUP(B112,'FOLHA RESUMIDA'!C:I,2,0)</f>
        <v>JACQUELINE CESAR DE GUSMAO</v>
      </c>
      <c r="V112" s="73">
        <f t="shared" si="5"/>
        <v>109</v>
      </c>
    </row>
    <row r="113" spans="1:22">
      <c r="A113" s="81">
        <v>1</v>
      </c>
      <c r="B113" s="81">
        <v>2295</v>
      </c>
      <c r="C113" s="81" t="s">
        <v>109</v>
      </c>
      <c r="D113" s="82">
        <v>38657</v>
      </c>
      <c r="E113" s="81" t="s">
        <v>586</v>
      </c>
      <c r="F113" s="81" t="s">
        <v>408</v>
      </c>
      <c r="G113" s="136">
        <v>0</v>
      </c>
      <c r="H113" s="136">
        <v>0</v>
      </c>
      <c r="I113" s="81" t="s">
        <v>522</v>
      </c>
      <c r="J113" s="136">
        <v>0</v>
      </c>
      <c r="K113" s="136">
        <v>0</v>
      </c>
      <c r="L113" s="136">
        <v>0</v>
      </c>
      <c r="M113" s="136">
        <v>0</v>
      </c>
      <c r="N113" s="136">
        <v>0</v>
      </c>
      <c r="O113" s="136">
        <v>969.24</v>
      </c>
      <c r="P113" s="136">
        <v>3876.93</v>
      </c>
      <c r="Q113" s="136">
        <v>0</v>
      </c>
      <c r="R113" s="136">
        <v>0</v>
      </c>
      <c r="S113" s="138">
        <f t="shared" si="3"/>
        <v>969.24</v>
      </c>
      <c r="T113" s="139">
        <f t="shared" si="4"/>
        <v>3876.93</v>
      </c>
      <c r="U113" s="58" t="str">
        <f>VLOOKUP(B113,'FOLHA RESUMIDA'!C:I,2,0)</f>
        <v>VINCENZO PAPARIELLO</v>
      </c>
      <c r="V113" s="73">
        <f t="shared" si="5"/>
        <v>110</v>
      </c>
    </row>
    <row r="114" spans="1:22">
      <c r="A114" s="81">
        <v>1</v>
      </c>
      <c r="B114" s="81">
        <v>2308</v>
      </c>
      <c r="C114" s="81" t="s">
        <v>110</v>
      </c>
      <c r="D114" s="82">
        <v>38749</v>
      </c>
      <c r="E114" s="81" t="s">
        <v>586</v>
      </c>
      <c r="F114" s="81" t="s">
        <v>445</v>
      </c>
      <c r="G114" s="136">
        <v>0</v>
      </c>
      <c r="H114" s="136">
        <v>0</v>
      </c>
      <c r="I114" s="81" t="s">
        <v>522</v>
      </c>
      <c r="J114" s="136">
        <v>0</v>
      </c>
      <c r="K114" s="136">
        <v>0</v>
      </c>
      <c r="L114" s="136">
        <v>0</v>
      </c>
      <c r="M114" s="136">
        <v>0</v>
      </c>
      <c r="N114" s="136">
        <v>0</v>
      </c>
      <c r="O114" s="136">
        <v>700</v>
      </c>
      <c r="P114" s="136">
        <v>2800.02</v>
      </c>
      <c r="Q114" s="136">
        <v>0</v>
      </c>
      <c r="R114" s="136">
        <v>0</v>
      </c>
      <c r="S114" s="138">
        <f t="shared" si="3"/>
        <v>700</v>
      </c>
      <c r="T114" s="139">
        <f t="shared" si="4"/>
        <v>2800.02</v>
      </c>
      <c r="U114" s="58" t="str">
        <f>VLOOKUP(B114,'FOLHA RESUMIDA'!C:I,2,0)</f>
        <v>ADEILDO CARLOS DIAS BEZERRA</v>
      </c>
      <c r="V114" s="73">
        <f t="shared" si="5"/>
        <v>111</v>
      </c>
    </row>
    <row r="115" spans="1:22">
      <c r="A115" s="81">
        <v>1</v>
      </c>
      <c r="B115" s="81">
        <v>2330</v>
      </c>
      <c r="C115" s="81" t="s">
        <v>111</v>
      </c>
      <c r="D115" s="82">
        <v>39286</v>
      </c>
      <c r="E115" s="81" t="s">
        <v>586</v>
      </c>
      <c r="F115" s="81" t="s">
        <v>487</v>
      </c>
      <c r="G115" s="136">
        <v>5019.88</v>
      </c>
      <c r="H115" s="136">
        <v>0</v>
      </c>
      <c r="I115" s="81" t="s">
        <v>520</v>
      </c>
      <c r="J115" s="136">
        <v>2544.25</v>
      </c>
      <c r="K115" s="136">
        <v>0</v>
      </c>
      <c r="L115" s="136">
        <v>0</v>
      </c>
      <c r="M115" s="136">
        <v>0</v>
      </c>
      <c r="N115" s="136">
        <v>0</v>
      </c>
      <c r="O115" s="136">
        <v>0</v>
      </c>
      <c r="P115" s="136">
        <v>0</v>
      </c>
      <c r="Q115" s="136">
        <v>0</v>
      </c>
      <c r="R115" s="136">
        <v>0</v>
      </c>
      <c r="S115" s="138">
        <f t="shared" si="3"/>
        <v>5019.88</v>
      </c>
      <c r="T115" s="139">
        <f t="shared" si="4"/>
        <v>2544.25</v>
      </c>
      <c r="U115" s="58" t="str">
        <f>VLOOKUP(B115,'FOLHA RESUMIDA'!C:I,2,0)</f>
        <v>ERICK RENAN PEREIRA DE ACIOLI</v>
      </c>
      <c r="V115" s="73">
        <f t="shared" si="5"/>
        <v>112</v>
      </c>
    </row>
    <row r="116" spans="1:22">
      <c r="A116" s="81">
        <v>1</v>
      </c>
      <c r="B116" s="81">
        <v>2337</v>
      </c>
      <c r="C116" s="81" t="s">
        <v>112</v>
      </c>
      <c r="D116" s="82">
        <v>39302</v>
      </c>
      <c r="E116" s="81" t="s">
        <v>586</v>
      </c>
      <c r="F116" s="81" t="s">
        <v>422</v>
      </c>
      <c r="G116" s="136">
        <v>6210.16</v>
      </c>
      <c r="H116" s="136">
        <v>0</v>
      </c>
      <c r="I116" s="81" t="s">
        <v>520</v>
      </c>
      <c r="J116" s="136">
        <v>2544.25</v>
      </c>
      <c r="K116" s="136">
        <v>0</v>
      </c>
      <c r="L116" s="136">
        <v>0</v>
      </c>
      <c r="M116" s="136">
        <v>0</v>
      </c>
      <c r="N116" s="136">
        <v>0</v>
      </c>
      <c r="O116" s="136">
        <v>0</v>
      </c>
      <c r="P116" s="136">
        <v>0</v>
      </c>
      <c r="Q116" s="136">
        <v>0</v>
      </c>
      <c r="R116" s="136">
        <v>0</v>
      </c>
      <c r="S116" s="138">
        <f t="shared" si="3"/>
        <v>6210.16</v>
      </c>
      <c r="T116" s="139">
        <f t="shared" si="4"/>
        <v>2544.25</v>
      </c>
      <c r="U116" s="58" t="str">
        <f>VLOOKUP(B116,'FOLHA RESUMIDA'!C:I,2,0)</f>
        <v>FLAVIA PATRICIA M  MEDEIROS</v>
      </c>
      <c r="V116" s="73">
        <f t="shared" si="5"/>
        <v>113</v>
      </c>
    </row>
    <row r="117" spans="1:22">
      <c r="A117" s="81">
        <v>1</v>
      </c>
      <c r="B117" s="81">
        <v>2339</v>
      </c>
      <c r="C117" s="81" t="s">
        <v>113</v>
      </c>
      <c r="D117" s="82">
        <v>39302</v>
      </c>
      <c r="E117" s="81" t="s">
        <v>586</v>
      </c>
      <c r="F117" s="81" t="s">
        <v>422</v>
      </c>
      <c r="G117" s="136">
        <v>6210.16</v>
      </c>
      <c r="H117" s="136">
        <v>4069.48</v>
      </c>
      <c r="I117" s="81" t="s">
        <v>520</v>
      </c>
      <c r="J117" s="136">
        <v>0</v>
      </c>
      <c r="K117" s="136">
        <v>0</v>
      </c>
      <c r="L117" s="136">
        <v>0</v>
      </c>
      <c r="M117" s="136">
        <v>0</v>
      </c>
      <c r="N117" s="136">
        <v>0</v>
      </c>
      <c r="O117" s="136">
        <v>0</v>
      </c>
      <c r="P117" s="136">
        <v>0</v>
      </c>
      <c r="Q117" s="136">
        <v>0</v>
      </c>
      <c r="R117" s="136">
        <v>0</v>
      </c>
      <c r="S117" s="138">
        <f t="shared" si="3"/>
        <v>10279.64</v>
      </c>
      <c r="T117" s="139">
        <f t="shared" si="4"/>
        <v>0</v>
      </c>
      <c r="U117" s="58" t="str">
        <f>VLOOKUP(B117,'FOLHA RESUMIDA'!C:I,2,0)</f>
        <v>DEBORAH BEZERRA MONTEIRO</v>
      </c>
      <c r="V117" s="73">
        <f t="shared" si="5"/>
        <v>114</v>
      </c>
    </row>
    <row r="118" spans="1:22">
      <c r="A118" s="81">
        <v>1</v>
      </c>
      <c r="B118" s="81">
        <v>2342</v>
      </c>
      <c r="C118" s="81" t="s">
        <v>114</v>
      </c>
      <c r="D118" s="82">
        <v>39302</v>
      </c>
      <c r="E118" s="81" t="s">
        <v>586</v>
      </c>
      <c r="F118" s="81" t="s">
        <v>422</v>
      </c>
      <c r="G118" s="136">
        <v>6210.16</v>
      </c>
      <c r="H118" s="136">
        <v>0</v>
      </c>
      <c r="I118" s="81" t="s">
        <v>520</v>
      </c>
      <c r="J118" s="136">
        <v>2544.25</v>
      </c>
      <c r="K118" s="136">
        <v>0</v>
      </c>
      <c r="L118" s="136">
        <v>0</v>
      </c>
      <c r="M118" s="136">
        <v>0</v>
      </c>
      <c r="N118" s="136">
        <v>0</v>
      </c>
      <c r="O118" s="136">
        <v>0</v>
      </c>
      <c r="P118" s="136">
        <v>0</v>
      </c>
      <c r="Q118" s="136">
        <v>0</v>
      </c>
      <c r="R118" s="136">
        <v>0</v>
      </c>
      <c r="S118" s="138">
        <f t="shared" si="3"/>
        <v>6210.16</v>
      </c>
      <c r="T118" s="139">
        <f t="shared" si="4"/>
        <v>2544.25</v>
      </c>
      <c r="U118" s="58" t="str">
        <f>VLOOKUP(B118,'FOLHA RESUMIDA'!C:I,2,0)</f>
        <v>MARCOS ANDRE CUNHA DE OLIVEIRA</v>
      </c>
      <c r="V118" s="73">
        <f t="shared" si="5"/>
        <v>115</v>
      </c>
    </row>
    <row r="119" spans="1:22">
      <c r="A119" s="81">
        <v>1</v>
      </c>
      <c r="B119" s="81">
        <v>2344</v>
      </c>
      <c r="C119" s="81" t="s">
        <v>115</v>
      </c>
      <c r="D119" s="82">
        <v>39302</v>
      </c>
      <c r="E119" s="81" t="s">
        <v>586</v>
      </c>
      <c r="F119" s="81" t="s">
        <v>492</v>
      </c>
      <c r="G119" s="136">
        <v>6210.16</v>
      </c>
      <c r="H119" s="136">
        <v>0</v>
      </c>
      <c r="I119" s="81" t="s">
        <v>520</v>
      </c>
      <c r="J119" s="136">
        <v>2544.25</v>
      </c>
      <c r="K119" s="136">
        <v>0</v>
      </c>
      <c r="L119" s="136">
        <v>0</v>
      </c>
      <c r="M119" s="136">
        <v>0</v>
      </c>
      <c r="N119" s="136">
        <v>0</v>
      </c>
      <c r="O119" s="136">
        <v>0</v>
      </c>
      <c r="P119" s="136">
        <v>0</v>
      </c>
      <c r="Q119" s="136">
        <v>0</v>
      </c>
      <c r="R119" s="136">
        <v>0</v>
      </c>
      <c r="S119" s="138">
        <f t="shared" si="3"/>
        <v>6210.16</v>
      </c>
      <c r="T119" s="139">
        <f t="shared" si="4"/>
        <v>2544.25</v>
      </c>
      <c r="U119" s="58" t="str">
        <f>VLOOKUP(B119,'FOLHA RESUMIDA'!C:I,2,0)</f>
        <v>AMANDA TATIANE C  DE OLIVEIRA</v>
      </c>
      <c r="V119" s="73">
        <f t="shared" si="5"/>
        <v>116</v>
      </c>
    </row>
    <row r="120" spans="1:22">
      <c r="A120" s="81">
        <v>1</v>
      </c>
      <c r="B120" s="81">
        <v>2351</v>
      </c>
      <c r="C120" s="81" t="s">
        <v>116</v>
      </c>
      <c r="D120" s="82">
        <v>39310</v>
      </c>
      <c r="E120" s="81" t="s">
        <v>586</v>
      </c>
      <c r="F120" s="81" t="s">
        <v>414</v>
      </c>
      <c r="G120" s="136">
        <v>1778.68</v>
      </c>
      <c r="H120" s="136">
        <v>0</v>
      </c>
      <c r="I120" s="81" t="s">
        <v>520</v>
      </c>
      <c r="J120" s="136">
        <v>0</v>
      </c>
      <c r="K120" s="136">
        <v>0</v>
      </c>
      <c r="L120" s="136">
        <v>0</v>
      </c>
      <c r="M120" s="136">
        <v>0</v>
      </c>
      <c r="N120" s="136">
        <v>0</v>
      </c>
      <c r="O120" s="136">
        <v>0</v>
      </c>
      <c r="P120" s="136">
        <v>0</v>
      </c>
      <c r="Q120" s="136">
        <v>0</v>
      </c>
      <c r="R120" s="136">
        <v>0</v>
      </c>
      <c r="S120" s="138">
        <f t="shared" si="3"/>
        <v>1778.68</v>
      </c>
      <c r="T120" s="139">
        <f t="shared" si="4"/>
        <v>0</v>
      </c>
      <c r="U120" s="58" t="str">
        <f>VLOOKUP(B120,'FOLHA RESUMIDA'!C:I,2,0)</f>
        <v>CLAUDIA SALVINA DE SANTANA</v>
      </c>
      <c r="V120" s="73">
        <f t="shared" si="5"/>
        <v>117</v>
      </c>
    </row>
    <row r="121" spans="1:22">
      <c r="A121" s="81">
        <v>1</v>
      </c>
      <c r="B121" s="81">
        <v>2363</v>
      </c>
      <c r="C121" s="81" t="s">
        <v>117</v>
      </c>
      <c r="D121" s="82">
        <v>39310</v>
      </c>
      <c r="E121" s="81" t="s">
        <v>586</v>
      </c>
      <c r="F121" s="81" t="s">
        <v>475</v>
      </c>
      <c r="G121" s="136">
        <v>2162.0300000000002</v>
      </c>
      <c r="H121" s="136">
        <v>0</v>
      </c>
      <c r="I121" s="81" t="s">
        <v>520</v>
      </c>
      <c r="J121" s="136">
        <v>0</v>
      </c>
      <c r="K121" s="136">
        <v>0</v>
      </c>
      <c r="L121" s="136">
        <v>0</v>
      </c>
      <c r="M121" s="136">
        <v>0</v>
      </c>
      <c r="N121" s="136">
        <v>0</v>
      </c>
      <c r="O121" s="136">
        <v>0</v>
      </c>
      <c r="P121" s="136">
        <v>0</v>
      </c>
      <c r="Q121" s="136">
        <v>0</v>
      </c>
      <c r="R121" s="136">
        <v>0</v>
      </c>
      <c r="S121" s="138">
        <f t="shared" si="3"/>
        <v>2162.0300000000002</v>
      </c>
      <c r="T121" s="139">
        <f t="shared" si="4"/>
        <v>0</v>
      </c>
      <c r="U121" s="58" t="str">
        <f>VLOOKUP(B121,'FOLHA RESUMIDA'!C:I,2,0)</f>
        <v>MIRIAM ALVES BASTOS DA SILVA</v>
      </c>
      <c r="V121" s="73">
        <f t="shared" si="5"/>
        <v>118</v>
      </c>
    </row>
    <row r="122" spans="1:22">
      <c r="A122" s="81">
        <v>1</v>
      </c>
      <c r="B122" s="81">
        <v>2367</v>
      </c>
      <c r="C122" s="81" t="s">
        <v>118</v>
      </c>
      <c r="D122" s="82">
        <v>39310</v>
      </c>
      <c r="E122" s="81" t="s">
        <v>586</v>
      </c>
      <c r="F122" s="81" t="s">
        <v>482</v>
      </c>
      <c r="G122" s="136">
        <v>2050.41</v>
      </c>
      <c r="H122" s="136">
        <v>0</v>
      </c>
      <c r="I122" s="81" t="s">
        <v>520</v>
      </c>
      <c r="J122" s="136">
        <v>0</v>
      </c>
      <c r="K122" s="136">
        <v>0</v>
      </c>
      <c r="L122" s="136">
        <v>0</v>
      </c>
      <c r="M122" s="136">
        <v>0</v>
      </c>
      <c r="N122" s="136">
        <v>0</v>
      </c>
      <c r="O122" s="136">
        <v>0</v>
      </c>
      <c r="P122" s="136">
        <v>0</v>
      </c>
      <c r="Q122" s="136">
        <v>0</v>
      </c>
      <c r="R122" s="136">
        <v>0</v>
      </c>
      <c r="S122" s="138">
        <f t="shared" si="3"/>
        <v>2050.41</v>
      </c>
      <c r="T122" s="139">
        <f t="shared" si="4"/>
        <v>0</v>
      </c>
      <c r="U122" s="58" t="str">
        <f>VLOOKUP(B122,'FOLHA RESUMIDA'!C:I,2,0)</f>
        <v>PRISCILLA RODRIGUES P DA SILVA</v>
      </c>
      <c r="V122" s="73">
        <f t="shared" si="5"/>
        <v>119</v>
      </c>
    </row>
    <row r="123" spans="1:22">
      <c r="A123" s="81">
        <v>1</v>
      </c>
      <c r="B123" s="81">
        <v>2371</v>
      </c>
      <c r="C123" s="81" t="s">
        <v>119</v>
      </c>
      <c r="D123" s="82">
        <v>39310</v>
      </c>
      <c r="E123" s="81" t="s">
        <v>586</v>
      </c>
      <c r="F123" s="81" t="s">
        <v>483</v>
      </c>
      <c r="G123" s="136">
        <v>2616.94</v>
      </c>
      <c r="H123" s="136">
        <v>0</v>
      </c>
      <c r="I123" s="81" t="s">
        <v>520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>
        <v>0</v>
      </c>
      <c r="P123" s="136">
        <v>0</v>
      </c>
      <c r="Q123" s="136">
        <v>0</v>
      </c>
      <c r="R123" s="136">
        <v>0</v>
      </c>
      <c r="S123" s="138">
        <f t="shared" si="3"/>
        <v>2616.94</v>
      </c>
      <c r="T123" s="139">
        <f t="shared" si="4"/>
        <v>0</v>
      </c>
      <c r="U123" s="58" t="str">
        <f>VLOOKUP(B123,'FOLHA RESUMIDA'!C:I,2,0)</f>
        <v>SUZELLE TRAJANO BENTO</v>
      </c>
      <c r="V123" s="73">
        <f t="shared" si="5"/>
        <v>120</v>
      </c>
    </row>
    <row r="124" spans="1:22">
      <c r="A124" s="81">
        <v>1</v>
      </c>
      <c r="B124" s="81">
        <v>2382</v>
      </c>
      <c r="C124" s="81" t="s">
        <v>120</v>
      </c>
      <c r="D124" s="82">
        <v>39342</v>
      </c>
      <c r="E124" s="81" t="s">
        <v>586</v>
      </c>
      <c r="F124" s="81" t="s">
        <v>422</v>
      </c>
      <c r="G124" s="136">
        <v>6210.16</v>
      </c>
      <c r="H124" s="136">
        <v>0</v>
      </c>
      <c r="I124" s="81" t="s">
        <v>520</v>
      </c>
      <c r="J124" s="136">
        <v>0</v>
      </c>
      <c r="K124" s="136">
        <v>0</v>
      </c>
      <c r="L124" s="136">
        <v>0</v>
      </c>
      <c r="M124" s="136">
        <v>0</v>
      </c>
      <c r="N124" s="136">
        <v>0</v>
      </c>
      <c r="O124" s="136">
        <v>0</v>
      </c>
      <c r="P124" s="136">
        <v>7323.56</v>
      </c>
      <c r="Q124" s="136">
        <v>0</v>
      </c>
      <c r="R124" s="136">
        <v>0</v>
      </c>
      <c r="S124" s="138">
        <f t="shared" si="3"/>
        <v>6210.16</v>
      </c>
      <c r="T124" s="139">
        <f t="shared" si="4"/>
        <v>7323.56</v>
      </c>
      <c r="U124" s="58" t="str">
        <f>VLOOKUP(B124,'FOLHA RESUMIDA'!C:I,2,0)</f>
        <v>AILA KARLA MOTA SANTANA</v>
      </c>
      <c r="V124" s="73">
        <f t="shared" si="5"/>
        <v>121</v>
      </c>
    </row>
    <row r="125" spans="1:22">
      <c r="A125" s="81">
        <v>1</v>
      </c>
      <c r="B125" s="81">
        <v>2384</v>
      </c>
      <c r="C125" s="81" t="s">
        <v>121</v>
      </c>
      <c r="D125" s="82">
        <v>39342</v>
      </c>
      <c r="E125" s="81" t="s">
        <v>586</v>
      </c>
      <c r="F125" s="81" t="s">
        <v>482</v>
      </c>
      <c r="G125" s="136">
        <v>2050.41</v>
      </c>
      <c r="H125" s="136">
        <v>0</v>
      </c>
      <c r="I125" s="81" t="s">
        <v>520</v>
      </c>
      <c r="J125" s="136">
        <v>0</v>
      </c>
      <c r="K125" s="136">
        <v>0</v>
      </c>
      <c r="L125" s="136">
        <v>0</v>
      </c>
      <c r="M125" s="136">
        <v>0</v>
      </c>
      <c r="N125" s="136">
        <v>0</v>
      </c>
      <c r="O125" s="136">
        <v>0</v>
      </c>
      <c r="P125" s="136">
        <v>0</v>
      </c>
      <c r="Q125" s="136">
        <v>0</v>
      </c>
      <c r="R125" s="136">
        <v>0</v>
      </c>
      <c r="S125" s="138">
        <f t="shared" si="3"/>
        <v>2050.41</v>
      </c>
      <c r="T125" s="139">
        <f t="shared" si="4"/>
        <v>0</v>
      </c>
      <c r="U125" s="58" t="str">
        <f>VLOOKUP(B125,'FOLHA RESUMIDA'!C:I,2,0)</f>
        <v>KATIA MIRANDA DE ARAUJO LOPES</v>
      </c>
      <c r="V125" s="73">
        <f t="shared" si="5"/>
        <v>122</v>
      </c>
    </row>
    <row r="126" spans="1:22">
      <c r="A126" s="81">
        <v>1</v>
      </c>
      <c r="B126" s="81">
        <v>2392</v>
      </c>
      <c r="C126" s="81" t="s">
        <v>122</v>
      </c>
      <c r="D126" s="82">
        <v>39342</v>
      </c>
      <c r="E126" s="81" t="s">
        <v>586</v>
      </c>
      <c r="F126" s="81" t="s">
        <v>485</v>
      </c>
      <c r="G126" s="136">
        <v>2260.66</v>
      </c>
      <c r="H126" s="136">
        <v>0</v>
      </c>
      <c r="I126" s="81" t="s">
        <v>520</v>
      </c>
      <c r="J126" s="136">
        <v>2544.25</v>
      </c>
      <c r="K126" s="136">
        <v>0</v>
      </c>
      <c r="L126" s="136">
        <v>0</v>
      </c>
      <c r="M126" s="136">
        <v>0</v>
      </c>
      <c r="N126" s="136">
        <v>0</v>
      </c>
      <c r="O126" s="136">
        <v>0</v>
      </c>
      <c r="P126" s="136">
        <v>0</v>
      </c>
      <c r="Q126" s="136">
        <v>0</v>
      </c>
      <c r="R126" s="136">
        <v>0</v>
      </c>
      <c r="S126" s="138">
        <f t="shared" si="3"/>
        <v>2260.66</v>
      </c>
      <c r="T126" s="139">
        <f t="shared" si="4"/>
        <v>2544.25</v>
      </c>
      <c r="U126" s="58" t="str">
        <f>VLOOKUP(B126,'FOLHA RESUMIDA'!C:I,2,0)</f>
        <v>KLEYTON DA SILVA A PEREIRA</v>
      </c>
      <c r="V126" s="73">
        <f t="shared" si="5"/>
        <v>123</v>
      </c>
    </row>
    <row r="127" spans="1:22">
      <c r="A127" s="81">
        <v>1</v>
      </c>
      <c r="B127" s="81">
        <v>2406</v>
      </c>
      <c r="C127" s="81" t="s">
        <v>123</v>
      </c>
      <c r="D127" s="82">
        <v>39349</v>
      </c>
      <c r="E127" s="81" t="s">
        <v>586</v>
      </c>
      <c r="F127" s="81" t="s">
        <v>414</v>
      </c>
      <c r="G127" s="136">
        <v>1613.31</v>
      </c>
      <c r="H127" s="136">
        <v>0</v>
      </c>
      <c r="I127" s="81" t="s">
        <v>520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>
        <v>0</v>
      </c>
      <c r="P127" s="136">
        <v>0</v>
      </c>
      <c r="Q127" s="136">
        <v>0</v>
      </c>
      <c r="R127" s="136">
        <v>0</v>
      </c>
      <c r="S127" s="138">
        <f t="shared" si="3"/>
        <v>1613.31</v>
      </c>
      <c r="T127" s="139">
        <f t="shared" si="4"/>
        <v>0</v>
      </c>
      <c r="U127" s="58" t="str">
        <f>VLOOKUP(B127,'FOLHA RESUMIDA'!C:I,2,0)</f>
        <v>DEYSE MARIA DOS SANTOS SILVA</v>
      </c>
      <c r="V127" s="73">
        <f t="shared" si="5"/>
        <v>124</v>
      </c>
    </row>
    <row r="128" spans="1:22">
      <c r="A128" s="81">
        <v>1</v>
      </c>
      <c r="B128" s="81">
        <v>2415</v>
      </c>
      <c r="C128" s="81" t="s">
        <v>124</v>
      </c>
      <c r="D128" s="82">
        <v>39349</v>
      </c>
      <c r="E128" s="81" t="s">
        <v>586</v>
      </c>
      <c r="F128" s="81" t="s">
        <v>422</v>
      </c>
      <c r="G128" s="136">
        <v>6210.16</v>
      </c>
      <c r="H128" s="136">
        <v>0</v>
      </c>
      <c r="I128" s="81" t="s">
        <v>520</v>
      </c>
      <c r="J128" s="136">
        <v>0</v>
      </c>
      <c r="K128" s="136">
        <v>0</v>
      </c>
      <c r="L128" s="136">
        <v>0</v>
      </c>
      <c r="M128" s="136">
        <v>0</v>
      </c>
      <c r="N128" s="136">
        <v>0</v>
      </c>
      <c r="O128" s="136">
        <v>0</v>
      </c>
      <c r="P128" s="136">
        <v>7323.56</v>
      </c>
      <c r="Q128" s="136">
        <v>0</v>
      </c>
      <c r="R128" s="136">
        <v>0</v>
      </c>
      <c r="S128" s="138">
        <f t="shared" si="3"/>
        <v>6210.16</v>
      </c>
      <c r="T128" s="139">
        <f t="shared" si="4"/>
        <v>7323.56</v>
      </c>
      <c r="U128" s="58" t="str">
        <f>VLOOKUP(B128,'FOLHA RESUMIDA'!C:I,2,0)</f>
        <v>SILVIA RENATA QUEIROZ DE FARIA</v>
      </c>
      <c r="V128" s="73">
        <f t="shared" si="5"/>
        <v>125</v>
      </c>
    </row>
    <row r="129" spans="1:22">
      <c r="A129" s="81">
        <v>1</v>
      </c>
      <c r="B129" s="81">
        <v>2420</v>
      </c>
      <c r="C129" s="81" t="s">
        <v>125</v>
      </c>
      <c r="D129" s="82">
        <v>39356</v>
      </c>
      <c r="E129" s="81" t="s">
        <v>586</v>
      </c>
      <c r="F129" s="81" t="s">
        <v>422</v>
      </c>
      <c r="G129" s="136">
        <v>6210.16</v>
      </c>
      <c r="H129" s="136">
        <v>0</v>
      </c>
      <c r="I129" s="81" t="s">
        <v>520</v>
      </c>
      <c r="J129" s="136">
        <v>0</v>
      </c>
      <c r="K129" s="136">
        <v>0</v>
      </c>
      <c r="L129" s="136">
        <v>0</v>
      </c>
      <c r="M129" s="136">
        <v>0</v>
      </c>
      <c r="N129" s="136">
        <v>0</v>
      </c>
      <c r="O129" s="136">
        <v>0</v>
      </c>
      <c r="P129" s="136">
        <v>7323.56</v>
      </c>
      <c r="Q129" s="136">
        <v>0</v>
      </c>
      <c r="R129" s="136">
        <v>0</v>
      </c>
      <c r="S129" s="138">
        <f t="shared" si="3"/>
        <v>6210.16</v>
      </c>
      <c r="T129" s="139">
        <f t="shared" si="4"/>
        <v>7323.56</v>
      </c>
      <c r="U129" s="58" t="str">
        <f>VLOOKUP(B129,'FOLHA RESUMIDA'!C:I,2,0)</f>
        <v>TEREZA RAQUEL F ALMEIDA</v>
      </c>
      <c r="V129" s="73">
        <f t="shared" si="5"/>
        <v>126</v>
      </c>
    </row>
    <row r="130" spans="1:22">
      <c r="A130" s="81">
        <v>1</v>
      </c>
      <c r="B130" s="81">
        <v>2421</v>
      </c>
      <c r="C130" s="81" t="s">
        <v>126</v>
      </c>
      <c r="D130" s="82">
        <v>39370</v>
      </c>
      <c r="E130" s="81" t="s">
        <v>586</v>
      </c>
      <c r="F130" s="81" t="s">
        <v>421</v>
      </c>
      <c r="G130" s="136">
        <v>4336.3999999999996</v>
      </c>
      <c r="H130" s="136">
        <v>0</v>
      </c>
      <c r="I130" s="81" t="s">
        <v>520</v>
      </c>
      <c r="J130" s="136">
        <v>2544.25</v>
      </c>
      <c r="K130" s="136">
        <v>0</v>
      </c>
      <c r="L130" s="136">
        <v>0</v>
      </c>
      <c r="M130" s="136">
        <v>0</v>
      </c>
      <c r="N130" s="136">
        <v>0</v>
      </c>
      <c r="O130" s="136">
        <v>0</v>
      </c>
      <c r="P130" s="136">
        <v>0</v>
      </c>
      <c r="Q130" s="136">
        <v>0</v>
      </c>
      <c r="R130" s="136">
        <v>0</v>
      </c>
      <c r="S130" s="138">
        <f t="shared" si="3"/>
        <v>4336.3999999999996</v>
      </c>
      <c r="T130" s="139">
        <f t="shared" si="4"/>
        <v>2544.25</v>
      </c>
      <c r="U130" s="58" t="str">
        <f>VLOOKUP(B130,'FOLHA RESUMIDA'!C:I,2,0)</f>
        <v>ANA CLAUDIA NUNES DE MOURA</v>
      </c>
      <c r="V130" s="73">
        <f t="shared" si="5"/>
        <v>127</v>
      </c>
    </row>
    <row r="131" spans="1:22">
      <c r="A131" s="81">
        <v>1</v>
      </c>
      <c r="B131" s="81">
        <v>2437</v>
      </c>
      <c r="C131" s="81" t="s">
        <v>127</v>
      </c>
      <c r="D131" s="82">
        <v>39371</v>
      </c>
      <c r="E131" s="81" t="s">
        <v>586</v>
      </c>
      <c r="F131" s="81" t="s">
        <v>482</v>
      </c>
      <c r="G131" s="136">
        <v>2050.41</v>
      </c>
      <c r="H131" s="136">
        <v>0</v>
      </c>
      <c r="I131" s="81" t="s">
        <v>520</v>
      </c>
      <c r="J131" s="136">
        <v>0</v>
      </c>
      <c r="K131" s="136">
        <v>0</v>
      </c>
      <c r="L131" s="136">
        <v>0</v>
      </c>
      <c r="M131" s="136">
        <v>0</v>
      </c>
      <c r="N131" s="136">
        <v>0</v>
      </c>
      <c r="O131" s="136">
        <v>0</v>
      </c>
      <c r="P131" s="136">
        <v>0</v>
      </c>
      <c r="Q131" s="136">
        <v>0</v>
      </c>
      <c r="R131" s="136">
        <v>0</v>
      </c>
      <c r="S131" s="138">
        <f t="shared" si="3"/>
        <v>2050.41</v>
      </c>
      <c r="T131" s="139">
        <f t="shared" si="4"/>
        <v>0</v>
      </c>
      <c r="U131" s="58" t="str">
        <f>VLOOKUP(B131,'FOLHA RESUMIDA'!C:I,2,0)</f>
        <v>CLAUDILENE DE LIMA</v>
      </c>
      <c r="V131" s="73">
        <f t="shared" si="5"/>
        <v>128</v>
      </c>
    </row>
    <row r="132" spans="1:22">
      <c r="A132" s="81">
        <v>1</v>
      </c>
      <c r="B132" s="81">
        <v>2440</v>
      </c>
      <c r="C132" s="81" t="s">
        <v>128</v>
      </c>
      <c r="D132" s="82">
        <v>39371</v>
      </c>
      <c r="E132" s="81" t="s">
        <v>586</v>
      </c>
      <c r="F132" s="81" t="s">
        <v>414</v>
      </c>
      <c r="G132" s="136">
        <v>2162.0300000000002</v>
      </c>
      <c r="H132" s="136">
        <v>0</v>
      </c>
      <c r="I132" s="81" t="s">
        <v>520</v>
      </c>
      <c r="J132" s="136">
        <v>1413.47</v>
      </c>
      <c r="K132" s="136">
        <v>0</v>
      </c>
      <c r="L132" s="136">
        <v>0</v>
      </c>
      <c r="M132" s="136">
        <v>0</v>
      </c>
      <c r="N132" s="136">
        <v>0</v>
      </c>
      <c r="O132" s="136">
        <v>0</v>
      </c>
      <c r="P132" s="136">
        <v>0</v>
      </c>
      <c r="Q132" s="136">
        <v>0</v>
      </c>
      <c r="R132" s="136">
        <v>0</v>
      </c>
      <c r="S132" s="138">
        <f t="shared" si="3"/>
        <v>2162.0300000000002</v>
      </c>
      <c r="T132" s="139">
        <f t="shared" si="4"/>
        <v>1413.47</v>
      </c>
      <c r="U132" s="58" t="str">
        <f>VLOOKUP(B132,'FOLHA RESUMIDA'!C:I,2,0)</f>
        <v>ELIANE MOREIRA DE SOUZA</v>
      </c>
      <c r="V132" s="73">
        <f t="shared" si="5"/>
        <v>129</v>
      </c>
    </row>
    <row r="133" spans="1:22">
      <c r="A133" s="81">
        <v>1</v>
      </c>
      <c r="B133" s="81">
        <v>2443</v>
      </c>
      <c r="C133" s="81" t="s">
        <v>457</v>
      </c>
      <c r="D133" s="82">
        <v>39371</v>
      </c>
      <c r="E133" s="81" t="s">
        <v>586</v>
      </c>
      <c r="F133" s="81" t="s">
        <v>414</v>
      </c>
      <c r="G133" s="136">
        <v>1778.68</v>
      </c>
      <c r="H133" s="136">
        <v>0</v>
      </c>
      <c r="I133" s="81" t="s">
        <v>520</v>
      </c>
      <c r="J133" s="136">
        <v>0</v>
      </c>
      <c r="K133" s="136">
        <v>0</v>
      </c>
      <c r="L133" s="136">
        <v>0</v>
      </c>
      <c r="M133" s="136">
        <v>0</v>
      </c>
      <c r="N133" s="136">
        <v>0</v>
      </c>
      <c r="O133" s="136">
        <v>0</v>
      </c>
      <c r="P133" s="136">
        <v>0</v>
      </c>
      <c r="Q133" s="136">
        <v>0</v>
      </c>
      <c r="R133" s="136">
        <v>0</v>
      </c>
      <c r="S133" s="138">
        <f t="shared" ref="S133:S196" si="6">SUM(G133:H133)+O133+Q133</f>
        <v>1778.68</v>
      </c>
      <c r="T133" s="139">
        <f t="shared" ref="T133:T196" si="7">SUM(J133:N133)+P133+R133</f>
        <v>0</v>
      </c>
      <c r="U133" s="58" t="str">
        <f>VLOOKUP(B133,'FOLHA RESUMIDA'!C:I,2,0)</f>
        <v>GEYZA JANAINA FERREIRA L ALVES</v>
      </c>
      <c r="V133" s="73">
        <f t="shared" si="5"/>
        <v>130</v>
      </c>
    </row>
    <row r="134" spans="1:22">
      <c r="A134" s="81">
        <v>1</v>
      </c>
      <c r="B134" s="81">
        <v>2448</v>
      </c>
      <c r="C134" s="81" t="s">
        <v>129</v>
      </c>
      <c r="D134" s="82">
        <v>39371</v>
      </c>
      <c r="E134" s="81" t="s">
        <v>586</v>
      </c>
      <c r="F134" s="81" t="s">
        <v>414</v>
      </c>
      <c r="G134" s="136">
        <v>1961.04</v>
      </c>
      <c r="H134" s="136">
        <v>0</v>
      </c>
      <c r="I134" s="81" t="s">
        <v>520</v>
      </c>
      <c r="J134" s="136">
        <v>0</v>
      </c>
      <c r="K134" s="136">
        <v>0</v>
      </c>
      <c r="L134" s="136">
        <v>0</v>
      </c>
      <c r="M134" s="136">
        <v>0</v>
      </c>
      <c r="N134" s="136">
        <v>0</v>
      </c>
      <c r="O134" s="136">
        <v>0</v>
      </c>
      <c r="P134" s="136">
        <v>0</v>
      </c>
      <c r="Q134" s="136">
        <v>0</v>
      </c>
      <c r="R134" s="136">
        <v>0</v>
      </c>
      <c r="S134" s="138">
        <f t="shared" si="6"/>
        <v>1961.04</v>
      </c>
      <c r="T134" s="139">
        <f t="shared" si="7"/>
        <v>0</v>
      </c>
      <c r="U134" s="58" t="str">
        <f>VLOOKUP(B134,'FOLHA RESUMIDA'!C:I,2,0)</f>
        <v>JULIO CESAR DA SILVA</v>
      </c>
      <c r="V134" s="73">
        <f t="shared" ref="V134:V197" si="8">V133+1</f>
        <v>131</v>
      </c>
    </row>
    <row r="135" spans="1:22">
      <c r="A135" s="81">
        <v>1</v>
      </c>
      <c r="B135" s="81">
        <v>2451</v>
      </c>
      <c r="C135" s="81" t="s">
        <v>130</v>
      </c>
      <c r="D135" s="82">
        <v>39371</v>
      </c>
      <c r="E135" s="81" t="s">
        <v>586</v>
      </c>
      <c r="F135" s="81" t="s">
        <v>414</v>
      </c>
      <c r="G135" s="136">
        <v>1778.68</v>
      </c>
      <c r="H135" s="136">
        <v>0</v>
      </c>
      <c r="I135" s="81" t="s">
        <v>520</v>
      </c>
      <c r="J135" s="136">
        <v>0</v>
      </c>
      <c r="K135" s="136">
        <v>0</v>
      </c>
      <c r="L135" s="136">
        <v>0</v>
      </c>
      <c r="M135" s="136">
        <v>0</v>
      </c>
      <c r="N135" s="136">
        <v>0</v>
      </c>
      <c r="O135" s="136">
        <v>0</v>
      </c>
      <c r="P135" s="136">
        <v>0</v>
      </c>
      <c r="Q135" s="136">
        <v>0</v>
      </c>
      <c r="R135" s="136">
        <v>0</v>
      </c>
      <c r="S135" s="138">
        <f t="shared" si="6"/>
        <v>1778.68</v>
      </c>
      <c r="T135" s="139">
        <f t="shared" si="7"/>
        <v>0</v>
      </c>
      <c r="U135" s="58" t="str">
        <f>VLOOKUP(B135,'FOLHA RESUMIDA'!C:I,2,0)</f>
        <v>MANUELLA BOMFIM DA SILVA</v>
      </c>
      <c r="V135" s="73">
        <f t="shared" si="8"/>
        <v>132</v>
      </c>
    </row>
    <row r="136" spans="1:22">
      <c r="A136" s="81">
        <v>1</v>
      </c>
      <c r="B136" s="81">
        <v>2468</v>
      </c>
      <c r="C136" s="81" t="s">
        <v>132</v>
      </c>
      <c r="D136" s="82">
        <v>39485</v>
      </c>
      <c r="E136" s="81" t="s">
        <v>586</v>
      </c>
      <c r="F136" s="81" t="s">
        <v>476</v>
      </c>
      <c r="G136" s="136">
        <v>2152.9499999999998</v>
      </c>
      <c r="H136" s="136">
        <v>0</v>
      </c>
      <c r="I136" s="81" t="s">
        <v>520</v>
      </c>
      <c r="J136" s="136">
        <v>2544.25</v>
      </c>
      <c r="K136" s="136">
        <v>0</v>
      </c>
      <c r="L136" s="136">
        <v>0</v>
      </c>
      <c r="M136" s="136">
        <v>0</v>
      </c>
      <c r="N136" s="136">
        <v>3900</v>
      </c>
      <c r="O136" s="136">
        <v>0</v>
      </c>
      <c r="P136" s="136">
        <v>0</v>
      </c>
      <c r="Q136" s="136">
        <v>0</v>
      </c>
      <c r="R136" s="136">
        <v>0</v>
      </c>
      <c r="S136" s="138">
        <f t="shared" si="6"/>
        <v>2152.9499999999998</v>
      </c>
      <c r="T136" s="139">
        <f t="shared" si="7"/>
        <v>6444.25</v>
      </c>
      <c r="U136" s="58" t="str">
        <f>VLOOKUP(B136,'FOLHA RESUMIDA'!C:I,2,0)</f>
        <v>ANA GERTRUDES DE A F GUERRA</v>
      </c>
      <c r="V136" s="73">
        <f t="shared" si="8"/>
        <v>133</v>
      </c>
    </row>
    <row r="137" spans="1:22">
      <c r="A137" s="81">
        <v>1</v>
      </c>
      <c r="B137" s="81">
        <v>2474</v>
      </c>
      <c r="C137" s="81" t="s">
        <v>133</v>
      </c>
      <c r="D137" s="82">
        <v>39491</v>
      </c>
      <c r="E137" s="81" t="s">
        <v>586</v>
      </c>
      <c r="F137" s="81" t="s">
        <v>422</v>
      </c>
      <c r="G137" s="136">
        <v>6210.16</v>
      </c>
      <c r="H137" s="136">
        <v>0</v>
      </c>
      <c r="I137" s="81" t="s">
        <v>520</v>
      </c>
      <c r="J137" s="136">
        <v>0</v>
      </c>
      <c r="K137" s="136">
        <v>0</v>
      </c>
      <c r="L137" s="136">
        <v>0</v>
      </c>
      <c r="M137" s="136">
        <v>0</v>
      </c>
      <c r="N137" s="136">
        <v>0</v>
      </c>
      <c r="O137" s="136">
        <v>0</v>
      </c>
      <c r="P137" s="136">
        <v>7323.56</v>
      </c>
      <c r="Q137" s="136">
        <v>0</v>
      </c>
      <c r="R137" s="136">
        <v>0</v>
      </c>
      <c r="S137" s="138">
        <f t="shared" si="6"/>
        <v>6210.16</v>
      </c>
      <c r="T137" s="139">
        <f t="shared" si="7"/>
        <v>7323.56</v>
      </c>
      <c r="U137" s="58" t="str">
        <f>VLOOKUP(B137,'FOLHA RESUMIDA'!C:I,2,0)</f>
        <v>MARIA ROSEANE DOS A CLEMENTINO</v>
      </c>
      <c r="V137" s="73">
        <f t="shared" si="8"/>
        <v>134</v>
      </c>
    </row>
    <row r="138" spans="1:22">
      <c r="A138" s="81">
        <v>1</v>
      </c>
      <c r="B138" s="81">
        <v>2493</v>
      </c>
      <c r="C138" s="81" t="s">
        <v>134</v>
      </c>
      <c r="D138" s="82">
        <v>39539</v>
      </c>
      <c r="E138" s="81" t="s">
        <v>586</v>
      </c>
      <c r="F138" s="81" t="s">
        <v>476</v>
      </c>
      <c r="G138" s="136">
        <v>2373.69</v>
      </c>
      <c r="H138" s="136">
        <v>0</v>
      </c>
      <c r="I138" s="81" t="s">
        <v>520</v>
      </c>
      <c r="J138" s="136">
        <v>0</v>
      </c>
      <c r="K138" s="136">
        <v>0</v>
      </c>
      <c r="L138" s="136">
        <v>0</v>
      </c>
      <c r="M138" s="136">
        <v>0</v>
      </c>
      <c r="N138" s="136">
        <v>0</v>
      </c>
      <c r="O138" s="136">
        <v>0</v>
      </c>
      <c r="P138" s="136">
        <v>0</v>
      </c>
      <c r="Q138" s="136">
        <v>0</v>
      </c>
      <c r="R138" s="136">
        <v>0</v>
      </c>
      <c r="S138" s="138">
        <f t="shared" si="6"/>
        <v>2373.69</v>
      </c>
      <c r="T138" s="139">
        <f t="shared" si="7"/>
        <v>0</v>
      </c>
      <c r="U138" s="58" t="str">
        <f>VLOOKUP(B138,'FOLHA RESUMIDA'!C:I,2,0)</f>
        <v>CRISTIANE R  DE O  GONCALVES</v>
      </c>
      <c r="V138" s="73">
        <f t="shared" si="8"/>
        <v>135</v>
      </c>
    </row>
    <row r="139" spans="1:22">
      <c r="A139" s="81">
        <v>1</v>
      </c>
      <c r="B139" s="81">
        <v>2498</v>
      </c>
      <c r="C139" s="81" t="s">
        <v>135</v>
      </c>
      <c r="D139" s="82">
        <v>39539</v>
      </c>
      <c r="E139" s="81" t="s">
        <v>586</v>
      </c>
      <c r="F139" s="81" t="s">
        <v>418</v>
      </c>
      <c r="G139" s="136">
        <v>2050.41</v>
      </c>
      <c r="H139" s="136">
        <v>0</v>
      </c>
      <c r="I139" s="81" t="s">
        <v>520</v>
      </c>
      <c r="J139" s="136">
        <v>0</v>
      </c>
      <c r="K139" s="136">
        <v>0</v>
      </c>
      <c r="L139" s="136">
        <v>0</v>
      </c>
      <c r="M139" s="136">
        <v>0</v>
      </c>
      <c r="N139" s="136">
        <v>0</v>
      </c>
      <c r="O139" s="136">
        <v>0</v>
      </c>
      <c r="P139" s="136">
        <v>0</v>
      </c>
      <c r="Q139" s="136">
        <v>0</v>
      </c>
      <c r="R139" s="136">
        <v>0</v>
      </c>
      <c r="S139" s="138">
        <f t="shared" si="6"/>
        <v>2050.41</v>
      </c>
      <c r="T139" s="139">
        <f t="shared" si="7"/>
        <v>0</v>
      </c>
      <c r="U139" s="58" t="str">
        <f>VLOOKUP(B139,'FOLHA RESUMIDA'!C:I,2,0)</f>
        <v>TEREZINHA DE J  DE L  M  NETA</v>
      </c>
      <c r="V139" s="73">
        <f t="shared" si="8"/>
        <v>136</v>
      </c>
    </row>
    <row r="140" spans="1:22">
      <c r="A140" s="81">
        <v>1</v>
      </c>
      <c r="B140" s="81">
        <v>2502</v>
      </c>
      <c r="C140" s="81" t="s">
        <v>136</v>
      </c>
      <c r="D140" s="82">
        <v>39553</v>
      </c>
      <c r="E140" s="81" t="s">
        <v>586</v>
      </c>
      <c r="F140" s="81" t="s">
        <v>418</v>
      </c>
      <c r="G140" s="136">
        <v>2050.41</v>
      </c>
      <c r="H140" s="136">
        <v>0</v>
      </c>
      <c r="I140" s="81" t="s">
        <v>520</v>
      </c>
      <c r="J140" s="136">
        <v>0</v>
      </c>
      <c r="K140" s="136">
        <v>0</v>
      </c>
      <c r="L140" s="136">
        <v>0</v>
      </c>
      <c r="M140" s="136">
        <v>0</v>
      </c>
      <c r="N140" s="136">
        <v>0</v>
      </c>
      <c r="O140" s="136">
        <v>0</v>
      </c>
      <c r="P140" s="136">
        <v>0</v>
      </c>
      <c r="Q140" s="136">
        <v>0</v>
      </c>
      <c r="R140" s="136">
        <v>0</v>
      </c>
      <c r="S140" s="138">
        <f t="shared" si="6"/>
        <v>2050.41</v>
      </c>
      <c r="T140" s="139">
        <f t="shared" si="7"/>
        <v>0</v>
      </c>
      <c r="U140" s="58" t="str">
        <f>VLOOKUP(B140,'FOLHA RESUMIDA'!C:I,2,0)</f>
        <v>PAULO ROBERTO DA SILVA CUNHA</v>
      </c>
      <c r="V140" s="73">
        <f t="shared" si="8"/>
        <v>137</v>
      </c>
    </row>
    <row r="141" spans="1:22">
      <c r="A141" s="81">
        <v>1</v>
      </c>
      <c r="B141" s="81">
        <v>2503</v>
      </c>
      <c r="C141" s="81" t="s">
        <v>137</v>
      </c>
      <c r="D141" s="82">
        <v>39553</v>
      </c>
      <c r="E141" s="81" t="s">
        <v>586</v>
      </c>
      <c r="F141" s="81" t="s">
        <v>493</v>
      </c>
      <c r="G141" s="136">
        <v>5534.43</v>
      </c>
      <c r="H141" s="136">
        <v>0</v>
      </c>
      <c r="I141" s="81" t="s">
        <v>520</v>
      </c>
      <c r="J141" s="136">
        <v>0</v>
      </c>
      <c r="K141" s="136">
        <v>0</v>
      </c>
      <c r="L141" s="136">
        <v>0</v>
      </c>
      <c r="M141" s="136">
        <v>0</v>
      </c>
      <c r="N141" s="136">
        <v>0</v>
      </c>
      <c r="O141" s="136">
        <v>0</v>
      </c>
      <c r="P141" s="136">
        <v>0</v>
      </c>
      <c r="Q141" s="136">
        <v>0</v>
      </c>
      <c r="R141" s="136">
        <v>0</v>
      </c>
      <c r="S141" s="138">
        <f t="shared" si="6"/>
        <v>5534.43</v>
      </c>
      <c r="T141" s="139">
        <f t="shared" si="7"/>
        <v>0</v>
      </c>
      <c r="U141" s="58" t="str">
        <f>VLOOKUP(B141,'FOLHA RESUMIDA'!C:I,2,0)</f>
        <v>TACIZO LUIZ PEREIRA DA SILVA</v>
      </c>
      <c r="V141" s="73">
        <f t="shared" si="8"/>
        <v>138</v>
      </c>
    </row>
    <row r="142" spans="1:22">
      <c r="A142" s="81">
        <v>1</v>
      </c>
      <c r="B142" s="81">
        <v>2504</v>
      </c>
      <c r="C142" s="81" t="s">
        <v>138</v>
      </c>
      <c r="D142" s="82">
        <v>39576</v>
      </c>
      <c r="E142" s="81" t="s">
        <v>586</v>
      </c>
      <c r="F142" s="81" t="s">
        <v>498</v>
      </c>
      <c r="G142" s="136">
        <v>0</v>
      </c>
      <c r="H142" s="136">
        <v>0</v>
      </c>
      <c r="I142" s="81" t="s">
        <v>522</v>
      </c>
      <c r="J142" s="136">
        <v>0</v>
      </c>
      <c r="K142" s="136">
        <v>0</v>
      </c>
      <c r="L142" s="136">
        <v>0</v>
      </c>
      <c r="M142" s="136">
        <v>0</v>
      </c>
      <c r="N142" s="136">
        <v>0</v>
      </c>
      <c r="O142" s="136">
        <v>323.08</v>
      </c>
      <c r="P142" s="136">
        <v>1292.31</v>
      </c>
      <c r="Q142" s="136">
        <v>0</v>
      </c>
      <c r="R142" s="136">
        <v>0</v>
      </c>
      <c r="S142" s="138">
        <f t="shared" si="6"/>
        <v>323.08</v>
      </c>
      <c r="T142" s="139">
        <f t="shared" si="7"/>
        <v>1292.31</v>
      </c>
      <c r="U142" s="58" t="str">
        <f>VLOOKUP(B142,'FOLHA RESUMIDA'!C:I,2,0)</f>
        <v>RIVALDO GOMES DA SILVA</v>
      </c>
      <c r="V142" s="73">
        <f t="shared" si="8"/>
        <v>139</v>
      </c>
    </row>
    <row r="143" spans="1:22">
      <c r="A143" s="81">
        <v>1</v>
      </c>
      <c r="B143" s="81">
        <v>2506</v>
      </c>
      <c r="C143" s="81" t="s">
        <v>139</v>
      </c>
      <c r="D143" s="82">
        <v>39576</v>
      </c>
      <c r="E143" s="81" t="s">
        <v>586</v>
      </c>
      <c r="F143" s="81" t="s">
        <v>498</v>
      </c>
      <c r="G143" s="136">
        <v>0</v>
      </c>
      <c r="H143" s="136">
        <v>0</v>
      </c>
      <c r="I143" s="81" t="s">
        <v>522</v>
      </c>
      <c r="J143" s="136">
        <v>0</v>
      </c>
      <c r="K143" s="136">
        <v>0</v>
      </c>
      <c r="L143" s="136">
        <v>0</v>
      </c>
      <c r="M143" s="136">
        <v>0</v>
      </c>
      <c r="N143" s="136">
        <v>0</v>
      </c>
      <c r="O143" s="136">
        <v>323.08</v>
      </c>
      <c r="P143" s="136">
        <v>1292.31</v>
      </c>
      <c r="Q143" s="136">
        <v>0</v>
      </c>
      <c r="R143" s="136">
        <v>0</v>
      </c>
      <c r="S143" s="138">
        <f t="shared" si="6"/>
        <v>323.08</v>
      </c>
      <c r="T143" s="139">
        <f t="shared" si="7"/>
        <v>1292.31</v>
      </c>
      <c r="U143" s="58" t="str">
        <f>VLOOKUP(B143,'FOLHA RESUMIDA'!C:I,2,0)</f>
        <v>IVETE ANTONIETA B  DE CARVALHO</v>
      </c>
      <c r="V143" s="73">
        <f t="shared" si="8"/>
        <v>140</v>
      </c>
    </row>
    <row r="144" spans="1:22">
      <c r="A144" s="81">
        <v>1</v>
      </c>
      <c r="B144" s="81">
        <v>2507</v>
      </c>
      <c r="C144" s="81" t="s">
        <v>140</v>
      </c>
      <c r="D144" s="82">
        <v>39576</v>
      </c>
      <c r="E144" s="81" t="s">
        <v>586</v>
      </c>
      <c r="F144" s="81" t="s">
        <v>498</v>
      </c>
      <c r="G144" s="136">
        <v>0</v>
      </c>
      <c r="H144" s="136">
        <v>0</v>
      </c>
      <c r="I144" s="81" t="s">
        <v>522</v>
      </c>
      <c r="J144" s="136">
        <v>0</v>
      </c>
      <c r="K144" s="136">
        <v>0</v>
      </c>
      <c r="L144" s="136">
        <v>0</v>
      </c>
      <c r="M144" s="136">
        <v>0</v>
      </c>
      <c r="N144" s="136">
        <v>0</v>
      </c>
      <c r="O144" s="136">
        <v>323.08</v>
      </c>
      <c r="P144" s="136">
        <v>1292.31</v>
      </c>
      <c r="Q144" s="136">
        <v>0</v>
      </c>
      <c r="R144" s="136">
        <v>0</v>
      </c>
      <c r="S144" s="138">
        <f t="shared" si="6"/>
        <v>323.08</v>
      </c>
      <c r="T144" s="139">
        <f t="shared" si="7"/>
        <v>1292.31</v>
      </c>
      <c r="U144" s="58" t="str">
        <f>VLOOKUP(B144,'FOLHA RESUMIDA'!C:I,2,0)</f>
        <v>ANANIAS TEIXEIRA DE LIMA</v>
      </c>
      <c r="V144" s="73">
        <f t="shared" si="8"/>
        <v>141</v>
      </c>
    </row>
    <row r="145" spans="1:22">
      <c r="A145" s="81">
        <v>1</v>
      </c>
      <c r="B145" s="81">
        <v>2508</v>
      </c>
      <c r="C145" s="81" t="s">
        <v>141</v>
      </c>
      <c r="D145" s="82">
        <v>39576</v>
      </c>
      <c r="E145" s="81" t="s">
        <v>586</v>
      </c>
      <c r="F145" s="81" t="s">
        <v>445</v>
      </c>
      <c r="G145" s="136">
        <v>0</v>
      </c>
      <c r="H145" s="136">
        <v>0</v>
      </c>
      <c r="I145" s="81" t="s">
        <v>522</v>
      </c>
      <c r="J145" s="136">
        <v>0</v>
      </c>
      <c r="K145" s="136">
        <v>0</v>
      </c>
      <c r="L145" s="136">
        <v>0</v>
      </c>
      <c r="M145" s="136">
        <v>0</v>
      </c>
      <c r="N145" s="136">
        <v>0</v>
      </c>
      <c r="O145" s="136">
        <v>700</v>
      </c>
      <c r="P145" s="136">
        <v>2800.02</v>
      </c>
      <c r="Q145" s="136">
        <v>0</v>
      </c>
      <c r="R145" s="136">
        <v>0</v>
      </c>
      <c r="S145" s="138">
        <f t="shared" si="6"/>
        <v>700</v>
      </c>
      <c r="T145" s="139">
        <f t="shared" si="7"/>
        <v>2800.02</v>
      </c>
      <c r="U145" s="58" t="str">
        <f>VLOOKUP(B145,'FOLHA RESUMIDA'!C:I,2,0)</f>
        <v>JOSE ALEXANDRE DE BARROS ALVES</v>
      </c>
      <c r="V145" s="73">
        <f t="shared" si="8"/>
        <v>142</v>
      </c>
    </row>
    <row r="146" spans="1:22">
      <c r="A146" s="81">
        <v>1</v>
      </c>
      <c r="B146" s="81">
        <v>2509</v>
      </c>
      <c r="C146" s="81" t="s">
        <v>142</v>
      </c>
      <c r="D146" s="82">
        <v>39576</v>
      </c>
      <c r="E146" s="81" t="s">
        <v>586</v>
      </c>
      <c r="F146" s="81" t="s">
        <v>498</v>
      </c>
      <c r="G146" s="136">
        <v>0</v>
      </c>
      <c r="H146" s="136">
        <v>0</v>
      </c>
      <c r="I146" s="81" t="s">
        <v>522</v>
      </c>
      <c r="J146" s="136">
        <v>0</v>
      </c>
      <c r="K146" s="136">
        <v>0</v>
      </c>
      <c r="L146" s="136">
        <v>0</v>
      </c>
      <c r="M146" s="136">
        <v>0</v>
      </c>
      <c r="N146" s="136">
        <v>0</v>
      </c>
      <c r="O146" s="136">
        <v>323.08</v>
      </c>
      <c r="P146" s="136">
        <v>1292.31</v>
      </c>
      <c r="Q146" s="136">
        <v>0</v>
      </c>
      <c r="R146" s="136">
        <v>0</v>
      </c>
      <c r="S146" s="138">
        <f t="shared" si="6"/>
        <v>323.08</v>
      </c>
      <c r="T146" s="139">
        <f t="shared" si="7"/>
        <v>1292.31</v>
      </c>
      <c r="U146" s="58" t="str">
        <f>VLOOKUP(B146,'FOLHA RESUMIDA'!C:I,2,0)</f>
        <v>ALDEMIR NASCIMENTO DA SILVA</v>
      </c>
      <c r="V146" s="73">
        <f t="shared" si="8"/>
        <v>143</v>
      </c>
    </row>
    <row r="147" spans="1:22">
      <c r="A147" s="81">
        <v>1</v>
      </c>
      <c r="B147" s="81">
        <v>2512</v>
      </c>
      <c r="C147" s="81" t="s">
        <v>361</v>
      </c>
      <c r="D147" s="82">
        <v>39582</v>
      </c>
      <c r="E147" s="81" t="s">
        <v>586</v>
      </c>
      <c r="F147" s="81" t="s">
        <v>493</v>
      </c>
      <c r="G147" s="136">
        <v>5534.43</v>
      </c>
      <c r="H147" s="136">
        <v>0</v>
      </c>
      <c r="I147" s="81" t="s">
        <v>520</v>
      </c>
      <c r="J147" s="136">
        <v>0</v>
      </c>
      <c r="K147" s="136">
        <v>0</v>
      </c>
      <c r="L147" s="136">
        <v>0</v>
      </c>
      <c r="M147" s="136">
        <v>0</v>
      </c>
      <c r="N147" s="136">
        <v>0</v>
      </c>
      <c r="O147" s="136">
        <v>0</v>
      </c>
      <c r="P147" s="136">
        <v>0</v>
      </c>
      <c r="Q147" s="136">
        <v>0</v>
      </c>
      <c r="R147" s="136">
        <v>0</v>
      </c>
      <c r="S147" s="138">
        <f t="shared" si="6"/>
        <v>5534.43</v>
      </c>
      <c r="T147" s="139">
        <f t="shared" si="7"/>
        <v>0</v>
      </c>
      <c r="U147" s="58" t="str">
        <f>VLOOKUP(B147,'FOLHA RESUMIDA'!C:I,2,0)</f>
        <v>JOSENILDO JOSE TORRES</v>
      </c>
      <c r="V147" s="73">
        <f t="shared" si="8"/>
        <v>144</v>
      </c>
    </row>
    <row r="148" spans="1:22">
      <c r="A148" s="81">
        <v>1</v>
      </c>
      <c r="B148" s="81">
        <v>2514</v>
      </c>
      <c r="C148" s="81" t="s">
        <v>143</v>
      </c>
      <c r="D148" s="82">
        <v>39582</v>
      </c>
      <c r="E148" s="81" t="s">
        <v>586</v>
      </c>
      <c r="F148" s="81" t="s">
        <v>476</v>
      </c>
      <c r="G148" s="136">
        <v>2152.9699999999998</v>
      </c>
      <c r="H148" s="136">
        <v>0</v>
      </c>
      <c r="I148" s="81" t="s">
        <v>520</v>
      </c>
      <c r="J148" s="136">
        <v>904.62</v>
      </c>
      <c r="K148" s="136">
        <v>0</v>
      </c>
      <c r="L148" s="136">
        <v>0</v>
      </c>
      <c r="M148" s="136">
        <v>0</v>
      </c>
      <c r="N148" s="136">
        <v>0</v>
      </c>
      <c r="O148" s="136">
        <v>0</v>
      </c>
      <c r="P148" s="136">
        <v>0</v>
      </c>
      <c r="Q148" s="136">
        <v>0</v>
      </c>
      <c r="R148" s="136">
        <v>0</v>
      </c>
      <c r="S148" s="138">
        <f t="shared" si="6"/>
        <v>2152.9699999999998</v>
      </c>
      <c r="T148" s="139">
        <f t="shared" si="7"/>
        <v>904.62</v>
      </c>
      <c r="U148" s="58" t="str">
        <f>VLOOKUP(B148,'FOLHA RESUMIDA'!C:I,2,0)</f>
        <v>JULIANA CAVALCANTI DE SOUSA</v>
      </c>
      <c r="V148" s="73">
        <f t="shared" si="8"/>
        <v>145</v>
      </c>
    </row>
    <row r="149" spans="1:22">
      <c r="A149" s="81">
        <v>1</v>
      </c>
      <c r="B149" s="81">
        <v>2520</v>
      </c>
      <c r="C149" s="81" t="s">
        <v>362</v>
      </c>
      <c r="D149" s="82">
        <v>39582</v>
      </c>
      <c r="E149" s="81" t="s">
        <v>586</v>
      </c>
      <c r="F149" s="81" t="s">
        <v>476</v>
      </c>
      <c r="G149" s="136">
        <v>2152.9499999999998</v>
      </c>
      <c r="H149" s="136">
        <v>0</v>
      </c>
      <c r="I149" s="81" t="s">
        <v>520</v>
      </c>
      <c r="J149" s="136">
        <v>0</v>
      </c>
      <c r="K149" s="136">
        <v>0</v>
      </c>
      <c r="L149" s="136">
        <v>0</v>
      </c>
      <c r="M149" s="136">
        <v>0</v>
      </c>
      <c r="N149" s="136">
        <v>0</v>
      </c>
      <c r="O149" s="136">
        <v>0</v>
      </c>
      <c r="P149" s="136">
        <v>0</v>
      </c>
      <c r="Q149" s="136">
        <v>0</v>
      </c>
      <c r="R149" s="136">
        <v>0</v>
      </c>
      <c r="S149" s="138">
        <f t="shared" si="6"/>
        <v>2152.9499999999998</v>
      </c>
      <c r="T149" s="139">
        <f t="shared" si="7"/>
        <v>0</v>
      </c>
      <c r="U149" s="58" t="str">
        <f>VLOOKUP(B149,'FOLHA RESUMIDA'!C:I,2,0)</f>
        <v>SELMA CRISTIANIA LIMA RORIZ</v>
      </c>
      <c r="V149" s="73">
        <f t="shared" si="8"/>
        <v>146</v>
      </c>
    </row>
    <row r="150" spans="1:22">
      <c r="A150" s="81">
        <v>1</v>
      </c>
      <c r="B150" s="81">
        <v>2526</v>
      </c>
      <c r="C150" s="81" t="s">
        <v>144</v>
      </c>
      <c r="D150" s="82">
        <v>39588</v>
      </c>
      <c r="E150" s="81" t="s">
        <v>586</v>
      </c>
      <c r="F150" s="81" t="s">
        <v>480</v>
      </c>
      <c r="G150" s="136">
        <v>2050.41</v>
      </c>
      <c r="H150" s="136">
        <v>0</v>
      </c>
      <c r="I150" s="81" t="s">
        <v>520</v>
      </c>
      <c r="J150" s="136">
        <v>1413.47</v>
      </c>
      <c r="K150" s="136">
        <v>0</v>
      </c>
      <c r="L150" s="136">
        <v>0</v>
      </c>
      <c r="M150" s="136">
        <v>0</v>
      </c>
      <c r="N150" s="136">
        <v>0</v>
      </c>
      <c r="O150" s="136">
        <v>0</v>
      </c>
      <c r="P150" s="136">
        <v>0</v>
      </c>
      <c r="Q150" s="136">
        <v>0</v>
      </c>
      <c r="R150" s="136">
        <v>0</v>
      </c>
      <c r="S150" s="138">
        <f t="shared" si="6"/>
        <v>2050.41</v>
      </c>
      <c r="T150" s="139">
        <f t="shared" si="7"/>
        <v>1413.47</v>
      </c>
      <c r="U150" s="58" t="str">
        <f>VLOOKUP(B150,'FOLHA RESUMIDA'!C:I,2,0)</f>
        <v>JARBAS FERREIRA DE LIMA JUNIOR</v>
      </c>
      <c r="V150" s="73">
        <f t="shared" si="8"/>
        <v>147</v>
      </c>
    </row>
    <row r="151" spans="1:22">
      <c r="A151" s="81">
        <v>1</v>
      </c>
      <c r="B151" s="81">
        <v>2530</v>
      </c>
      <c r="C151" s="81" t="s">
        <v>145</v>
      </c>
      <c r="D151" s="82">
        <v>39601</v>
      </c>
      <c r="E151" s="81" t="s">
        <v>586</v>
      </c>
      <c r="F151" s="81" t="s">
        <v>414</v>
      </c>
      <c r="G151" s="136">
        <v>1778.68</v>
      </c>
      <c r="H151" s="136">
        <v>0</v>
      </c>
      <c r="I151" s="81" t="s">
        <v>520</v>
      </c>
      <c r="J151" s="136">
        <v>0</v>
      </c>
      <c r="K151" s="136">
        <v>0</v>
      </c>
      <c r="L151" s="136">
        <v>0</v>
      </c>
      <c r="M151" s="136">
        <v>0</v>
      </c>
      <c r="N151" s="136">
        <v>0</v>
      </c>
      <c r="O151" s="136">
        <v>0</v>
      </c>
      <c r="P151" s="136">
        <v>0</v>
      </c>
      <c r="Q151" s="136">
        <v>0</v>
      </c>
      <c r="R151" s="136">
        <v>0</v>
      </c>
      <c r="S151" s="138">
        <f t="shared" si="6"/>
        <v>1778.68</v>
      </c>
      <c r="T151" s="139">
        <f t="shared" si="7"/>
        <v>0</v>
      </c>
      <c r="U151" s="58" t="str">
        <f>VLOOKUP(B151,'FOLHA RESUMIDA'!C:I,2,0)</f>
        <v>ARLEILDA MENDES DA SILVA</v>
      </c>
      <c r="V151" s="73">
        <f t="shared" si="8"/>
        <v>148</v>
      </c>
    </row>
    <row r="152" spans="1:22">
      <c r="A152" s="81">
        <v>1</v>
      </c>
      <c r="B152" s="81">
        <v>2534</v>
      </c>
      <c r="C152" s="81" t="s">
        <v>146</v>
      </c>
      <c r="D152" s="82">
        <v>39601</v>
      </c>
      <c r="E152" s="81" t="s">
        <v>586</v>
      </c>
      <c r="F152" s="81" t="s">
        <v>414</v>
      </c>
      <c r="G152" s="136">
        <v>2897.35</v>
      </c>
      <c r="H152" s="136">
        <v>0</v>
      </c>
      <c r="I152" s="81" t="s">
        <v>520</v>
      </c>
      <c r="J152" s="136">
        <v>0</v>
      </c>
      <c r="K152" s="136">
        <v>0</v>
      </c>
      <c r="L152" s="136">
        <v>0</v>
      </c>
      <c r="M152" s="136">
        <v>0</v>
      </c>
      <c r="N152" s="136">
        <v>0</v>
      </c>
      <c r="O152" s="136">
        <v>0</v>
      </c>
      <c r="P152" s="136">
        <v>0</v>
      </c>
      <c r="Q152" s="136">
        <v>0</v>
      </c>
      <c r="R152" s="136">
        <v>0</v>
      </c>
      <c r="S152" s="138">
        <f t="shared" si="6"/>
        <v>2897.35</v>
      </c>
      <c r="T152" s="139">
        <f t="shared" si="7"/>
        <v>0</v>
      </c>
      <c r="U152" s="58" t="str">
        <f>VLOOKUP(B152,'FOLHA RESUMIDA'!C:I,2,0)</f>
        <v>EMANUEL MESSIAS RIBEIRO COSTA</v>
      </c>
      <c r="V152" s="73">
        <f t="shared" si="8"/>
        <v>149</v>
      </c>
    </row>
    <row r="153" spans="1:22">
      <c r="A153" s="81">
        <v>1</v>
      </c>
      <c r="B153" s="81">
        <v>2539</v>
      </c>
      <c r="C153" s="81" t="s">
        <v>147</v>
      </c>
      <c r="D153" s="82">
        <v>39601</v>
      </c>
      <c r="E153" s="81" t="s">
        <v>586</v>
      </c>
      <c r="F153" s="81" t="s">
        <v>496</v>
      </c>
      <c r="G153" s="136">
        <v>2059.0700000000002</v>
      </c>
      <c r="H153" s="136">
        <v>0</v>
      </c>
      <c r="I153" s="81" t="s">
        <v>520</v>
      </c>
      <c r="J153" s="136">
        <v>0</v>
      </c>
      <c r="K153" s="136">
        <v>0</v>
      </c>
      <c r="L153" s="136">
        <v>0</v>
      </c>
      <c r="M153" s="136">
        <v>0</v>
      </c>
      <c r="N153" s="136">
        <v>0</v>
      </c>
      <c r="O153" s="136">
        <v>0</v>
      </c>
      <c r="P153" s="136">
        <v>0</v>
      </c>
      <c r="Q153" s="136">
        <v>0</v>
      </c>
      <c r="R153" s="136">
        <v>0</v>
      </c>
      <c r="S153" s="138">
        <f t="shared" si="6"/>
        <v>2059.0700000000002</v>
      </c>
      <c r="T153" s="139">
        <f t="shared" si="7"/>
        <v>0</v>
      </c>
      <c r="U153" s="58" t="str">
        <f>VLOOKUP(B153,'FOLHA RESUMIDA'!C:I,2,0)</f>
        <v>JOSENILDA BEZERRA DA SILVA</v>
      </c>
      <c r="V153" s="73">
        <f t="shared" si="8"/>
        <v>150</v>
      </c>
    </row>
    <row r="154" spans="1:22">
      <c r="A154" s="81">
        <v>1</v>
      </c>
      <c r="B154" s="81">
        <v>2541</v>
      </c>
      <c r="C154" s="81" t="s">
        <v>148</v>
      </c>
      <c r="D154" s="82">
        <v>39601</v>
      </c>
      <c r="E154" s="81" t="s">
        <v>586</v>
      </c>
      <c r="F154" s="81" t="s">
        <v>414</v>
      </c>
      <c r="G154" s="136">
        <v>1778.68</v>
      </c>
      <c r="H154" s="136">
        <v>0</v>
      </c>
      <c r="I154" s="81" t="s">
        <v>520</v>
      </c>
      <c r="J154" s="136">
        <v>0</v>
      </c>
      <c r="K154" s="136">
        <v>0</v>
      </c>
      <c r="L154" s="136">
        <v>0</v>
      </c>
      <c r="M154" s="136">
        <v>0</v>
      </c>
      <c r="N154" s="136">
        <v>0</v>
      </c>
      <c r="O154" s="136">
        <v>0</v>
      </c>
      <c r="P154" s="136">
        <v>0</v>
      </c>
      <c r="Q154" s="136">
        <v>0</v>
      </c>
      <c r="R154" s="136">
        <v>0</v>
      </c>
      <c r="S154" s="138">
        <f t="shared" si="6"/>
        <v>1778.68</v>
      </c>
      <c r="T154" s="139">
        <f t="shared" si="7"/>
        <v>0</v>
      </c>
      <c r="U154" s="58" t="str">
        <f>VLOOKUP(B154,'FOLHA RESUMIDA'!C:I,2,0)</f>
        <v>MARCELA SALLES DA SILVA</v>
      </c>
      <c r="V154" s="73">
        <f t="shared" si="8"/>
        <v>151</v>
      </c>
    </row>
    <row r="155" spans="1:22">
      <c r="A155" s="81">
        <v>1</v>
      </c>
      <c r="B155" s="81">
        <v>2548</v>
      </c>
      <c r="C155" s="81" t="s">
        <v>149</v>
      </c>
      <c r="D155" s="82">
        <v>39601</v>
      </c>
      <c r="E155" s="81" t="s">
        <v>586</v>
      </c>
      <c r="F155" s="81" t="s">
        <v>476</v>
      </c>
      <c r="G155" s="136">
        <v>2260.61</v>
      </c>
      <c r="H155" s="136">
        <v>0</v>
      </c>
      <c r="I155" s="81" t="s">
        <v>520</v>
      </c>
      <c r="J155" s="136">
        <v>1723.08</v>
      </c>
      <c r="K155" s="136">
        <v>0</v>
      </c>
      <c r="L155" s="136">
        <v>0</v>
      </c>
      <c r="M155" s="136">
        <v>0</v>
      </c>
      <c r="N155" s="136">
        <v>0</v>
      </c>
      <c r="O155" s="136">
        <v>0</v>
      </c>
      <c r="P155" s="136">
        <v>0</v>
      </c>
      <c r="Q155" s="136">
        <v>0</v>
      </c>
      <c r="R155" s="136">
        <v>0</v>
      </c>
      <c r="S155" s="138">
        <f t="shared" si="6"/>
        <v>2260.61</v>
      </c>
      <c r="T155" s="139">
        <f t="shared" si="7"/>
        <v>1723.08</v>
      </c>
      <c r="U155" s="58" t="str">
        <f>VLOOKUP(B155,'FOLHA RESUMIDA'!C:I,2,0)</f>
        <v>ELIANA PEREIRA SANTANA</v>
      </c>
      <c r="V155" s="73">
        <f t="shared" si="8"/>
        <v>152</v>
      </c>
    </row>
    <row r="156" spans="1:22">
      <c r="A156" s="81">
        <v>1</v>
      </c>
      <c r="B156" s="81">
        <v>2553</v>
      </c>
      <c r="C156" s="81" t="s">
        <v>150</v>
      </c>
      <c r="D156" s="82">
        <v>39601</v>
      </c>
      <c r="E156" s="81" t="s">
        <v>586</v>
      </c>
      <c r="F156" s="81" t="s">
        <v>476</v>
      </c>
      <c r="G156" s="136">
        <v>2152.9499999999998</v>
      </c>
      <c r="H156" s="136">
        <v>0</v>
      </c>
      <c r="I156" s="81" t="s">
        <v>520</v>
      </c>
      <c r="J156" s="136">
        <v>904.62</v>
      </c>
      <c r="K156" s="136">
        <v>0</v>
      </c>
      <c r="L156" s="136">
        <v>0</v>
      </c>
      <c r="M156" s="136">
        <v>0</v>
      </c>
      <c r="N156" s="136">
        <v>0</v>
      </c>
      <c r="O156" s="136">
        <v>0</v>
      </c>
      <c r="P156" s="136">
        <v>0</v>
      </c>
      <c r="Q156" s="136">
        <v>0</v>
      </c>
      <c r="R156" s="136">
        <v>0</v>
      </c>
      <c r="S156" s="138">
        <f t="shared" si="6"/>
        <v>2152.9499999999998</v>
      </c>
      <c r="T156" s="139">
        <f t="shared" si="7"/>
        <v>904.62</v>
      </c>
      <c r="U156" s="58" t="str">
        <f>VLOOKUP(B156,'FOLHA RESUMIDA'!C:I,2,0)</f>
        <v>LIVIA DA SILVA LIMA</v>
      </c>
      <c r="V156" s="73">
        <f t="shared" si="8"/>
        <v>153</v>
      </c>
    </row>
    <row r="157" spans="1:22">
      <c r="A157" s="81">
        <v>1</v>
      </c>
      <c r="B157" s="81">
        <v>2559</v>
      </c>
      <c r="C157" s="81" t="s">
        <v>335</v>
      </c>
      <c r="D157" s="82">
        <v>39601</v>
      </c>
      <c r="E157" s="81" t="s">
        <v>586</v>
      </c>
      <c r="F157" s="81" t="s">
        <v>476</v>
      </c>
      <c r="G157" s="136">
        <v>2152.9499999999998</v>
      </c>
      <c r="H157" s="136">
        <v>0</v>
      </c>
      <c r="I157" s="81" t="s">
        <v>520</v>
      </c>
      <c r="J157" s="136">
        <v>0</v>
      </c>
      <c r="K157" s="136">
        <v>0</v>
      </c>
      <c r="L157" s="136">
        <v>0</v>
      </c>
      <c r="M157" s="136">
        <v>0</v>
      </c>
      <c r="N157" s="136">
        <v>0</v>
      </c>
      <c r="O157" s="136">
        <v>0</v>
      </c>
      <c r="P157" s="136">
        <v>0</v>
      </c>
      <c r="Q157" s="136">
        <v>0</v>
      </c>
      <c r="R157" s="136">
        <v>0</v>
      </c>
      <c r="S157" s="138">
        <f t="shared" si="6"/>
        <v>2152.9499999999998</v>
      </c>
      <c r="T157" s="139">
        <f t="shared" si="7"/>
        <v>0</v>
      </c>
      <c r="U157" s="58" t="str">
        <f>VLOOKUP(B157,'FOLHA RESUMIDA'!C:I,2,0)</f>
        <v>SANDRO DE MIRANDA SANTOS</v>
      </c>
      <c r="V157" s="73">
        <f t="shared" si="8"/>
        <v>154</v>
      </c>
    </row>
    <row r="158" spans="1:22">
      <c r="A158" s="81">
        <v>1</v>
      </c>
      <c r="B158" s="81">
        <v>2562</v>
      </c>
      <c r="C158" s="81" t="s">
        <v>353</v>
      </c>
      <c r="D158" s="82">
        <v>39601</v>
      </c>
      <c r="E158" s="81" t="s">
        <v>586</v>
      </c>
      <c r="F158" s="81" t="s">
        <v>493</v>
      </c>
      <c r="G158" s="136">
        <v>5534.43</v>
      </c>
      <c r="H158" s="136">
        <v>0</v>
      </c>
      <c r="I158" s="81" t="s">
        <v>520</v>
      </c>
      <c r="J158" s="136">
        <v>0</v>
      </c>
      <c r="K158" s="136">
        <v>0</v>
      </c>
      <c r="L158" s="136">
        <v>0</v>
      </c>
      <c r="M158" s="136">
        <v>0</v>
      </c>
      <c r="N158" s="136">
        <v>0</v>
      </c>
      <c r="O158" s="136">
        <v>0</v>
      </c>
      <c r="P158" s="136">
        <v>0</v>
      </c>
      <c r="Q158" s="136">
        <v>0</v>
      </c>
      <c r="R158" s="136">
        <v>0</v>
      </c>
      <c r="S158" s="138">
        <f t="shared" si="6"/>
        <v>5534.43</v>
      </c>
      <c r="T158" s="139">
        <f t="shared" si="7"/>
        <v>0</v>
      </c>
      <c r="U158" s="58" t="str">
        <f>VLOOKUP(B158,'FOLHA RESUMIDA'!C:I,2,0)</f>
        <v>ERIKA MARQUES BEZERRA</v>
      </c>
      <c r="V158" s="73">
        <f t="shared" si="8"/>
        <v>155</v>
      </c>
    </row>
    <row r="159" spans="1:22">
      <c r="A159" s="81">
        <v>1</v>
      </c>
      <c r="B159" s="81">
        <v>2574</v>
      </c>
      <c r="C159" s="81" t="s">
        <v>151</v>
      </c>
      <c r="D159" s="82">
        <v>39615</v>
      </c>
      <c r="E159" s="81" t="s">
        <v>586</v>
      </c>
      <c r="F159" s="81" t="s">
        <v>476</v>
      </c>
      <c r="G159" s="136">
        <v>2260.61</v>
      </c>
      <c r="H159" s="136">
        <v>0</v>
      </c>
      <c r="I159" s="81" t="s">
        <v>520</v>
      </c>
      <c r="J159" s="136">
        <v>2544.25</v>
      </c>
      <c r="K159" s="136">
        <v>0</v>
      </c>
      <c r="L159" s="136">
        <v>0</v>
      </c>
      <c r="M159" s="136">
        <v>0</v>
      </c>
      <c r="N159" s="136">
        <v>0</v>
      </c>
      <c r="O159" s="136">
        <v>0</v>
      </c>
      <c r="P159" s="136">
        <v>0</v>
      </c>
      <c r="Q159" s="136">
        <v>0</v>
      </c>
      <c r="R159" s="136">
        <v>0</v>
      </c>
      <c r="S159" s="138">
        <f t="shared" si="6"/>
        <v>2260.61</v>
      </c>
      <c r="T159" s="139">
        <f t="shared" si="7"/>
        <v>2544.25</v>
      </c>
      <c r="U159" s="58" t="str">
        <f>VLOOKUP(B159,'FOLHA RESUMIDA'!C:I,2,0)</f>
        <v>ANDERSON SANTOS DE LIMA FARIAS</v>
      </c>
      <c r="V159" s="73">
        <f t="shared" si="8"/>
        <v>156</v>
      </c>
    </row>
    <row r="160" spans="1:22">
      <c r="A160" s="81">
        <v>1</v>
      </c>
      <c r="B160" s="81">
        <v>2577</v>
      </c>
      <c r="C160" s="81" t="s">
        <v>152</v>
      </c>
      <c r="D160" s="82">
        <v>39615</v>
      </c>
      <c r="E160" s="81" t="s">
        <v>586</v>
      </c>
      <c r="F160" s="81" t="s">
        <v>476</v>
      </c>
      <c r="G160" s="136">
        <v>2152.9499999999998</v>
      </c>
      <c r="H160" s="136">
        <v>0</v>
      </c>
      <c r="I160" s="81" t="s">
        <v>520</v>
      </c>
      <c r="J160" s="136">
        <v>904.62</v>
      </c>
      <c r="K160" s="136">
        <v>0</v>
      </c>
      <c r="L160" s="136">
        <v>0</v>
      </c>
      <c r="M160" s="136">
        <v>0</v>
      </c>
      <c r="N160" s="136">
        <v>0</v>
      </c>
      <c r="O160" s="136">
        <v>0</v>
      </c>
      <c r="P160" s="136">
        <v>0</v>
      </c>
      <c r="Q160" s="136">
        <v>0</v>
      </c>
      <c r="R160" s="136">
        <v>0</v>
      </c>
      <c r="S160" s="138">
        <f t="shared" si="6"/>
        <v>2152.9499999999998</v>
      </c>
      <c r="T160" s="139">
        <f t="shared" si="7"/>
        <v>904.62</v>
      </c>
      <c r="U160" s="58" t="str">
        <f>VLOOKUP(B160,'FOLHA RESUMIDA'!C:I,2,0)</f>
        <v>CARLA CRISTINA OLIVEIRA MATOS</v>
      </c>
      <c r="V160" s="73">
        <f t="shared" si="8"/>
        <v>157</v>
      </c>
    </row>
    <row r="161" spans="1:22">
      <c r="A161" s="81">
        <v>1</v>
      </c>
      <c r="B161" s="81">
        <v>2584</v>
      </c>
      <c r="C161" s="81" t="s">
        <v>153</v>
      </c>
      <c r="D161" s="82">
        <v>39615</v>
      </c>
      <c r="E161" s="81" t="s">
        <v>586</v>
      </c>
      <c r="F161" s="81" t="s">
        <v>476</v>
      </c>
      <c r="G161" s="136">
        <v>2373.69</v>
      </c>
      <c r="H161" s="136">
        <v>0</v>
      </c>
      <c r="I161" s="81" t="s">
        <v>520</v>
      </c>
      <c r="J161" s="136">
        <v>0</v>
      </c>
      <c r="K161" s="136">
        <v>0</v>
      </c>
      <c r="L161" s="136">
        <v>0</v>
      </c>
      <c r="M161" s="136">
        <v>0</v>
      </c>
      <c r="N161" s="136">
        <v>0</v>
      </c>
      <c r="O161" s="136">
        <v>0</v>
      </c>
      <c r="P161" s="136">
        <v>0</v>
      </c>
      <c r="Q161" s="136">
        <v>0</v>
      </c>
      <c r="R161" s="136">
        <v>0</v>
      </c>
      <c r="S161" s="138">
        <f t="shared" si="6"/>
        <v>2373.69</v>
      </c>
      <c r="T161" s="139">
        <f t="shared" si="7"/>
        <v>0</v>
      </c>
      <c r="U161" s="58" t="str">
        <f>VLOOKUP(B161,'FOLHA RESUMIDA'!C:I,2,0)</f>
        <v>HELIA MARIA ALEXANDRE DE SOUZA</v>
      </c>
      <c r="V161" s="73">
        <f t="shared" si="8"/>
        <v>158</v>
      </c>
    </row>
    <row r="162" spans="1:22">
      <c r="A162" s="81">
        <v>1</v>
      </c>
      <c r="B162" s="81">
        <v>2585</v>
      </c>
      <c r="C162" s="81" t="s">
        <v>154</v>
      </c>
      <c r="D162" s="82">
        <v>39615</v>
      </c>
      <c r="E162" s="81" t="s">
        <v>586</v>
      </c>
      <c r="F162" s="81" t="s">
        <v>476</v>
      </c>
      <c r="G162" s="136">
        <v>2152.9499999999998</v>
      </c>
      <c r="H162" s="136">
        <v>0</v>
      </c>
      <c r="I162" s="81" t="s">
        <v>520</v>
      </c>
      <c r="J162" s="136">
        <v>0</v>
      </c>
      <c r="K162" s="136">
        <v>0</v>
      </c>
      <c r="L162" s="136">
        <v>0</v>
      </c>
      <c r="M162" s="136">
        <v>0</v>
      </c>
      <c r="N162" s="136">
        <v>0</v>
      </c>
      <c r="O162" s="136">
        <v>0</v>
      </c>
      <c r="P162" s="136">
        <v>0</v>
      </c>
      <c r="Q162" s="136">
        <v>0</v>
      </c>
      <c r="R162" s="136">
        <v>0</v>
      </c>
      <c r="S162" s="138">
        <f t="shared" si="6"/>
        <v>2152.9499999999998</v>
      </c>
      <c r="T162" s="139">
        <f t="shared" si="7"/>
        <v>0</v>
      </c>
      <c r="U162" s="58" t="str">
        <f>VLOOKUP(B162,'FOLHA RESUMIDA'!C:I,2,0)</f>
        <v>HELIO DO N BARBOZA JUNIOR</v>
      </c>
      <c r="V162" s="73">
        <f t="shared" si="8"/>
        <v>159</v>
      </c>
    </row>
    <row r="163" spans="1:22">
      <c r="A163" s="81">
        <v>1</v>
      </c>
      <c r="B163" s="81">
        <v>2586</v>
      </c>
      <c r="C163" s="81" t="s">
        <v>336</v>
      </c>
      <c r="D163" s="82">
        <v>39615</v>
      </c>
      <c r="E163" s="81" t="s">
        <v>586</v>
      </c>
      <c r="F163" s="81" t="s">
        <v>476</v>
      </c>
      <c r="G163" s="136">
        <v>2152.9499999999998</v>
      </c>
      <c r="H163" s="136">
        <v>0</v>
      </c>
      <c r="I163" s="81" t="s">
        <v>520</v>
      </c>
      <c r="J163" s="136">
        <v>904.62</v>
      </c>
      <c r="K163" s="136">
        <v>0</v>
      </c>
      <c r="L163" s="136">
        <v>0</v>
      </c>
      <c r="M163" s="136">
        <v>0</v>
      </c>
      <c r="N163" s="136">
        <v>0</v>
      </c>
      <c r="O163" s="136">
        <v>0</v>
      </c>
      <c r="P163" s="136">
        <v>0</v>
      </c>
      <c r="Q163" s="136">
        <v>0</v>
      </c>
      <c r="R163" s="136">
        <v>0</v>
      </c>
      <c r="S163" s="138">
        <f t="shared" si="6"/>
        <v>2152.9499999999998</v>
      </c>
      <c r="T163" s="139">
        <f t="shared" si="7"/>
        <v>904.62</v>
      </c>
      <c r="U163" s="58" t="str">
        <f>VLOOKUP(B163,'FOLHA RESUMIDA'!C:I,2,0)</f>
        <v>JAQUELINE P F DE OLIVEIRA</v>
      </c>
      <c r="V163" s="73">
        <f t="shared" si="8"/>
        <v>160</v>
      </c>
    </row>
    <row r="164" spans="1:22">
      <c r="A164" s="81">
        <v>1</v>
      </c>
      <c r="B164" s="81">
        <v>2588</v>
      </c>
      <c r="C164" s="81" t="s">
        <v>155</v>
      </c>
      <c r="D164" s="82">
        <v>39615</v>
      </c>
      <c r="E164" s="81" t="s">
        <v>586</v>
      </c>
      <c r="F164" s="81" t="s">
        <v>476</v>
      </c>
      <c r="G164" s="136">
        <v>2152.9499999999998</v>
      </c>
      <c r="H164" s="136">
        <v>0</v>
      </c>
      <c r="I164" s="81" t="s">
        <v>520</v>
      </c>
      <c r="J164" s="136">
        <v>2544.25</v>
      </c>
      <c r="K164" s="136">
        <v>0</v>
      </c>
      <c r="L164" s="136">
        <v>0</v>
      </c>
      <c r="M164" s="136">
        <v>1800</v>
      </c>
      <c r="N164" s="136">
        <v>0</v>
      </c>
      <c r="O164" s="136">
        <v>0</v>
      </c>
      <c r="P164" s="136">
        <v>0</v>
      </c>
      <c r="Q164" s="136">
        <v>0</v>
      </c>
      <c r="R164" s="136">
        <v>0</v>
      </c>
      <c r="S164" s="138">
        <f t="shared" si="6"/>
        <v>2152.9499999999998</v>
      </c>
      <c r="T164" s="139">
        <f t="shared" si="7"/>
        <v>4344.25</v>
      </c>
      <c r="U164" s="58" t="str">
        <f>VLOOKUP(B164,'FOLHA RESUMIDA'!C:I,2,0)</f>
        <v>JOSE NEVES DA SILVA JUNIOR</v>
      </c>
      <c r="V164" s="73">
        <f t="shared" si="8"/>
        <v>161</v>
      </c>
    </row>
    <row r="165" spans="1:22">
      <c r="A165" s="81">
        <v>1</v>
      </c>
      <c r="B165" s="81">
        <v>2596</v>
      </c>
      <c r="C165" s="81" t="s">
        <v>363</v>
      </c>
      <c r="D165" s="82">
        <v>39615</v>
      </c>
      <c r="E165" s="81" t="s">
        <v>586</v>
      </c>
      <c r="F165" s="81" t="s">
        <v>476</v>
      </c>
      <c r="G165" s="136">
        <v>2373.69</v>
      </c>
      <c r="H165" s="136">
        <v>0</v>
      </c>
      <c r="I165" s="81" t="s">
        <v>520</v>
      </c>
      <c r="J165" s="136">
        <v>0</v>
      </c>
      <c r="K165" s="136">
        <v>0</v>
      </c>
      <c r="L165" s="136">
        <v>0</v>
      </c>
      <c r="M165" s="136">
        <v>0</v>
      </c>
      <c r="N165" s="136">
        <v>0</v>
      </c>
      <c r="O165" s="136">
        <v>0</v>
      </c>
      <c r="P165" s="136">
        <v>0</v>
      </c>
      <c r="Q165" s="136">
        <v>0</v>
      </c>
      <c r="R165" s="136">
        <v>0</v>
      </c>
      <c r="S165" s="138">
        <f t="shared" si="6"/>
        <v>2373.69</v>
      </c>
      <c r="T165" s="139">
        <f t="shared" si="7"/>
        <v>0</v>
      </c>
      <c r="U165" s="58" t="str">
        <f>VLOOKUP(B165,'FOLHA RESUMIDA'!C:I,2,0)</f>
        <v>WELLIDA CRISTIANE DE M  GUERRA</v>
      </c>
      <c r="V165" s="73">
        <f t="shared" si="8"/>
        <v>162</v>
      </c>
    </row>
    <row r="166" spans="1:22">
      <c r="A166" s="81">
        <v>1</v>
      </c>
      <c r="B166" s="81">
        <v>2614</v>
      </c>
      <c r="C166" s="81" t="s">
        <v>156</v>
      </c>
      <c r="D166" s="82">
        <v>39615</v>
      </c>
      <c r="E166" s="81" t="s">
        <v>586</v>
      </c>
      <c r="F166" s="81" t="s">
        <v>414</v>
      </c>
      <c r="G166" s="136">
        <v>1778.68</v>
      </c>
      <c r="H166" s="136">
        <v>0</v>
      </c>
      <c r="I166" s="81" t="s">
        <v>520</v>
      </c>
      <c r="J166" s="136">
        <v>1187.32</v>
      </c>
      <c r="K166" s="136">
        <v>0</v>
      </c>
      <c r="L166" s="136">
        <v>0</v>
      </c>
      <c r="M166" s="136">
        <v>0</v>
      </c>
      <c r="N166" s="136">
        <v>0</v>
      </c>
      <c r="O166" s="136">
        <v>0</v>
      </c>
      <c r="P166" s="136">
        <v>0</v>
      </c>
      <c r="Q166" s="136">
        <v>0</v>
      </c>
      <c r="R166" s="136">
        <v>0</v>
      </c>
      <c r="S166" s="138">
        <f t="shared" si="6"/>
        <v>1778.68</v>
      </c>
      <c r="T166" s="139">
        <f t="shared" si="7"/>
        <v>1187.32</v>
      </c>
      <c r="U166" s="58" t="str">
        <f>VLOOKUP(B166,'FOLHA RESUMIDA'!C:I,2,0)</f>
        <v>EDVANIA GOMES DE SOUZA PONTES</v>
      </c>
      <c r="V166" s="73">
        <f t="shared" si="8"/>
        <v>163</v>
      </c>
    </row>
    <row r="167" spans="1:22">
      <c r="A167" s="81">
        <v>1</v>
      </c>
      <c r="B167" s="81">
        <v>2618</v>
      </c>
      <c r="C167" s="81" t="s">
        <v>157</v>
      </c>
      <c r="D167" s="82">
        <v>39615</v>
      </c>
      <c r="E167" s="81" t="s">
        <v>586</v>
      </c>
      <c r="F167" s="81" t="s">
        <v>414</v>
      </c>
      <c r="G167" s="136">
        <v>1778.68</v>
      </c>
      <c r="H167" s="136">
        <v>0</v>
      </c>
      <c r="I167" s="81" t="s">
        <v>520</v>
      </c>
      <c r="J167" s="136">
        <v>0</v>
      </c>
      <c r="K167" s="136">
        <v>0</v>
      </c>
      <c r="L167" s="136">
        <v>0</v>
      </c>
      <c r="M167" s="136">
        <v>0</v>
      </c>
      <c r="N167" s="136">
        <v>0</v>
      </c>
      <c r="O167" s="136">
        <v>0</v>
      </c>
      <c r="P167" s="136">
        <v>0</v>
      </c>
      <c r="Q167" s="136">
        <v>0</v>
      </c>
      <c r="R167" s="136">
        <v>0</v>
      </c>
      <c r="S167" s="138">
        <f t="shared" si="6"/>
        <v>1778.68</v>
      </c>
      <c r="T167" s="139">
        <f t="shared" si="7"/>
        <v>0</v>
      </c>
      <c r="U167" s="58" t="str">
        <f>VLOOKUP(B167,'FOLHA RESUMIDA'!C:I,2,0)</f>
        <v>MARIA DA CONCEICAO O DOS SANTO</v>
      </c>
      <c r="V167" s="73">
        <f t="shared" si="8"/>
        <v>164</v>
      </c>
    </row>
    <row r="168" spans="1:22">
      <c r="A168" s="81">
        <v>1</v>
      </c>
      <c r="B168" s="81">
        <v>2623</v>
      </c>
      <c r="C168" s="81" t="s">
        <v>158</v>
      </c>
      <c r="D168" s="82">
        <v>39615</v>
      </c>
      <c r="E168" s="81" t="s">
        <v>586</v>
      </c>
      <c r="F168" s="81" t="s">
        <v>414</v>
      </c>
      <c r="G168" s="136">
        <v>1778.73</v>
      </c>
      <c r="H168" s="136">
        <v>0</v>
      </c>
      <c r="I168" s="81" t="s">
        <v>520</v>
      </c>
      <c r="J168" s="136">
        <v>0</v>
      </c>
      <c r="K168" s="136">
        <v>0</v>
      </c>
      <c r="L168" s="136">
        <v>0</v>
      </c>
      <c r="M168" s="136">
        <v>0</v>
      </c>
      <c r="N168" s="136">
        <v>0</v>
      </c>
      <c r="O168" s="136">
        <v>0</v>
      </c>
      <c r="P168" s="136">
        <v>0</v>
      </c>
      <c r="Q168" s="136">
        <v>0</v>
      </c>
      <c r="R168" s="136">
        <v>0</v>
      </c>
      <c r="S168" s="138">
        <f t="shared" si="6"/>
        <v>1778.73</v>
      </c>
      <c r="T168" s="139">
        <f t="shared" si="7"/>
        <v>0</v>
      </c>
      <c r="U168" s="58" t="str">
        <f>VLOOKUP(B168,'FOLHA RESUMIDA'!C:I,2,0)</f>
        <v>RUTH BARBOSA DE ARAUJO</v>
      </c>
      <c r="V168" s="73">
        <f t="shared" si="8"/>
        <v>165</v>
      </c>
    </row>
    <row r="169" spans="1:22">
      <c r="A169" s="81">
        <v>1</v>
      </c>
      <c r="B169" s="81">
        <v>2627</v>
      </c>
      <c r="C169" s="81" t="s">
        <v>330</v>
      </c>
      <c r="D169" s="82">
        <v>39619</v>
      </c>
      <c r="E169" s="81" t="s">
        <v>586</v>
      </c>
      <c r="F169" s="81" t="s">
        <v>493</v>
      </c>
      <c r="G169" s="136">
        <v>5534.43</v>
      </c>
      <c r="H169" s="136">
        <v>0</v>
      </c>
      <c r="I169" s="81" t="s">
        <v>520</v>
      </c>
      <c r="J169" s="136">
        <v>2544.25</v>
      </c>
      <c r="K169" s="136">
        <v>0</v>
      </c>
      <c r="L169" s="136">
        <v>0</v>
      </c>
      <c r="M169" s="136">
        <v>0</v>
      </c>
      <c r="N169" s="136">
        <v>0</v>
      </c>
      <c r="O169" s="136">
        <v>0</v>
      </c>
      <c r="P169" s="136">
        <v>0</v>
      </c>
      <c r="Q169" s="136">
        <v>0</v>
      </c>
      <c r="R169" s="136">
        <v>0</v>
      </c>
      <c r="S169" s="138">
        <f t="shared" si="6"/>
        <v>5534.43</v>
      </c>
      <c r="T169" s="139">
        <f t="shared" si="7"/>
        <v>2544.25</v>
      </c>
      <c r="U169" s="58" t="str">
        <f>VLOOKUP(B169,'FOLHA RESUMIDA'!C:I,2,0)</f>
        <v>LIBNI DE MEDEIROS MELO</v>
      </c>
      <c r="V169" s="73">
        <f t="shared" si="8"/>
        <v>166</v>
      </c>
    </row>
    <row r="170" spans="1:22">
      <c r="A170" s="81">
        <v>1</v>
      </c>
      <c r="B170" s="81">
        <v>2628</v>
      </c>
      <c r="C170" s="81" t="s">
        <v>159</v>
      </c>
      <c r="D170" s="82">
        <v>39630</v>
      </c>
      <c r="E170" s="81" t="s">
        <v>586</v>
      </c>
      <c r="F170" s="81" t="s">
        <v>476</v>
      </c>
      <c r="G170" s="136">
        <v>2373.69</v>
      </c>
      <c r="H170" s="136">
        <v>0</v>
      </c>
      <c r="I170" s="81" t="s">
        <v>520</v>
      </c>
      <c r="J170" s="136">
        <v>0</v>
      </c>
      <c r="K170" s="136">
        <v>0</v>
      </c>
      <c r="L170" s="136">
        <v>0</v>
      </c>
      <c r="M170" s="136">
        <v>0</v>
      </c>
      <c r="N170" s="136">
        <v>3900</v>
      </c>
      <c r="O170" s="136">
        <v>0</v>
      </c>
      <c r="P170" s="136">
        <v>0</v>
      </c>
      <c r="Q170" s="136">
        <v>0</v>
      </c>
      <c r="R170" s="136">
        <v>0</v>
      </c>
      <c r="S170" s="138">
        <f t="shared" si="6"/>
        <v>2373.69</v>
      </c>
      <c r="T170" s="139">
        <f t="shared" si="7"/>
        <v>3900</v>
      </c>
      <c r="U170" s="58" t="str">
        <f>VLOOKUP(B170,'FOLHA RESUMIDA'!C:I,2,0)</f>
        <v>ADELE GOMES DE SANTANA</v>
      </c>
      <c r="V170" s="73">
        <f t="shared" si="8"/>
        <v>167</v>
      </c>
    </row>
    <row r="171" spans="1:22">
      <c r="A171" s="81">
        <v>1</v>
      </c>
      <c r="B171" s="81">
        <v>2634</v>
      </c>
      <c r="C171" s="81" t="s">
        <v>364</v>
      </c>
      <c r="D171" s="82">
        <v>39630</v>
      </c>
      <c r="E171" s="81" t="s">
        <v>586</v>
      </c>
      <c r="F171" s="81" t="s">
        <v>476</v>
      </c>
      <c r="G171" s="136">
        <v>2152.9499999999998</v>
      </c>
      <c r="H171" s="136">
        <v>0</v>
      </c>
      <c r="I171" s="81" t="s">
        <v>520</v>
      </c>
      <c r="J171" s="136">
        <v>0</v>
      </c>
      <c r="K171" s="136">
        <v>0</v>
      </c>
      <c r="L171" s="136">
        <v>0</v>
      </c>
      <c r="M171" s="136">
        <v>0</v>
      </c>
      <c r="N171" s="136">
        <v>0</v>
      </c>
      <c r="O171" s="136">
        <v>0</v>
      </c>
      <c r="P171" s="136">
        <v>0</v>
      </c>
      <c r="Q171" s="136">
        <v>0</v>
      </c>
      <c r="R171" s="136">
        <v>0</v>
      </c>
      <c r="S171" s="138">
        <f t="shared" si="6"/>
        <v>2152.9499999999998</v>
      </c>
      <c r="T171" s="139">
        <f t="shared" si="7"/>
        <v>0</v>
      </c>
      <c r="U171" s="58" t="str">
        <f>VLOOKUP(B171,'FOLHA RESUMIDA'!C:I,2,0)</f>
        <v>KATHYWSKY MELO PINHEIRO</v>
      </c>
      <c r="V171" s="73">
        <f t="shared" si="8"/>
        <v>168</v>
      </c>
    </row>
    <row r="172" spans="1:22">
      <c r="A172" s="81">
        <v>1</v>
      </c>
      <c r="B172" s="81">
        <v>2642</v>
      </c>
      <c r="C172" s="81" t="s">
        <v>160</v>
      </c>
      <c r="D172" s="82">
        <v>39630</v>
      </c>
      <c r="E172" s="81" t="s">
        <v>586</v>
      </c>
      <c r="F172" s="81" t="s">
        <v>476</v>
      </c>
      <c r="G172" s="136">
        <v>2492.37</v>
      </c>
      <c r="H172" s="136">
        <v>0</v>
      </c>
      <c r="I172" s="81" t="s">
        <v>520</v>
      </c>
      <c r="J172" s="136">
        <v>1187.32</v>
      </c>
      <c r="K172" s="136">
        <v>0</v>
      </c>
      <c r="L172" s="136">
        <v>0</v>
      </c>
      <c r="M172" s="136">
        <v>0</v>
      </c>
      <c r="N172" s="136">
        <v>0</v>
      </c>
      <c r="O172" s="136">
        <v>0</v>
      </c>
      <c r="P172" s="136">
        <v>0</v>
      </c>
      <c r="Q172" s="136">
        <v>0</v>
      </c>
      <c r="R172" s="136">
        <v>0</v>
      </c>
      <c r="S172" s="138">
        <f t="shared" si="6"/>
        <v>2492.37</v>
      </c>
      <c r="T172" s="139">
        <f t="shared" si="7"/>
        <v>1187.32</v>
      </c>
      <c r="U172" s="58" t="str">
        <f>VLOOKUP(B172,'FOLHA RESUMIDA'!C:I,2,0)</f>
        <v>THAMIRYS CLAUDIA R  BATISTA</v>
      </c>
      <c r="V172" s="73">
        <f t="shared" si="8"/>
        <v>169</v>
      </c>
    </row>
    <row r="173" spans="1:22">
      <c r="A173" s="81">
        <v>1</v>
      </c>
      <c r="B173" s="81">
        <v>2656</v>
      </c>
      <c r="C173" s="81" t="s">
        <v>161</v>
      </c>
      <c r="D173" s="82">
        <v>39646</v>
      </c>
      <c r="E173" s="81" t="s">
        <v>586</v>
      </c>
      <c r="F173" s="81" t="s">
        <v>476</v>
      </c>
      <c r="G173" s="136">
        <v>2373.69</v>
      </c>
      <c r="H173" s="136">
        <v>0</v>
      </c>
      <c r="I173" s="81" t="s">
        <v>520</v>
      </c>
      <c r="J173" s="136">
        <v>904.62</v>
      </c>
      <c r="K173" s="136">
        <v>0</v>
      </c>
      <c r="L173" s="136">
        <v>0</v>
      </c>
      <c r="M173" s="136">
        <v>0</v>
      </c>
      <c r="N173" s="136">
        <v>0</v>
      </c>
      <c r="O173" s="136">
        <v>0</v>
      </c>
      <c r="P173" s="136">
        <v>0</v>
      </c>
      <c r="Q173" s="136">
        <v>0</v>
      </c>
      <c r="R173" s="136">
        <v>0</v>
      </c>
      <c r="S173" s="138">
        <f t="shared" si="6"/>
        <v>2373.69</v>
      </c>
      <c r="T173" s="139">
        <f t="shared" si="7"/>
        <v>904.62</v>
      </c>
      <c r="U173" s="58" t="str">
        <f>VLOOKUP(B173,'FOLHA RESUMIDA'!C:I,2,0)</f>
        <v>RAFAELLA ALVES DE ARAUJO SILVA</v>
      </c>
      <c r="V173" s="73">
        <f t="shared" si="8"/>
        <v>170</v>
      </c>
    </row>
    <row r="174" spans="1:22">
      <c r="A174" s="81">
        <v>1</v>
      </c>
      <c r="B174" s="81">
        <v>2659</v>
      </c>
      <c r="C174" s="81" t="s">
        <v>162</v>
      </c>
      <c r="D174" s="82">
        <v>39646</v>
      </c>
      <c r="E174" s="81" t="s">
        <v>586</v>
      </c>
      <c r="F174" s="81" t="s">
        <v>476</v>
      </c>
      <c r="G174" s="136">
        <v>2373.69</v>
      </c>
      <c r="H174" s="136">
        <v>0</v>
      </c>
      <c r="I174" s="81" t="s">
        <v>520</v>
      </c>
      <c r="J174" s="136">
        <v>2544.25</v>
      </c>
      <c r="K174" s="136">
        <v>0</v>
      </c>
      <c r="L174" s="136">
        <v>0</v>
      </c>
      <c r="M174" s="136">
        <v>1800</v>
      </c>
      <c r="N174" s="136">
        <v>0</v>
      </c>
      <c r="O174" s="136">
        <v>0</v>
      </c>
      <c r="P174" s="136">
        <v>0</v>
      </c>
      <c r="Q174" s="136">
        <v>0</v>
      </c>
      <c r="R174" s="136">
        <v>0</v>
      </c>
      <c r="S174" s="138">
        <f t="shared" si="6"/>
        <v>2373.69</v>
      </c>
      <c r="T174" s="139">
        <f t="shared" si="7"/>
        <v>4344.25</v>
      </c>
      <c r="U174" s="58" t="str">
        <f>VLOOKUP(B174,'FOLHA RESUMIDA'!C:I,2,0)</f>
        <v>THIAGO SANTOS DE OLIVEIRA</v>
      </c>
      <c r="V174" s="73">
        <f t="shared" si="8"/>
        <v>171</v>
      </c>
    </row>
    <row r="175" spans="1:22">
      <c r="A175" s="81">
        <v>1</v>
      </c>
      <c r="B175" s="81">
        <v>2665</v>
      </c>
      <c r="C175" s="81" t="s">
        <v>163</v>
      </c>
      <c r="D175" s="82">
        <v>39666</v>
      </c>
      <c r="E175" s="81" t="s">
        <v>586</v>
      </c>
      <c r="F175" s="81" t="s">
        <v>476</v>
      </c>
      <c r="G175" s="136">
        <v>2373.69</v>
      </c>
      <c r="H175" s="136">
        <v>0</v>
      </c>
      <c r="I175" s="81" t="s">
        <v>520</v>
      </c>
      <c r="J175" s="136">
        <v>904.62</v>
      </c>
      <c r="K175" s="136">
        <v>0</v>
      </c>
      <c r="L175" s="136">
        <v>0</v>
      </c>
      <c r="M175" s="136">
        <v>0</v>
      </c>
      <c r="N175" s="136">
        <v>0</v>
      </c>
      <c r="O175" s="136">
        <v>0</v>
      </c>
      <c r="P175" s="136">
        <v>0</v>
      </c>
      <c r="Q175" s="136">
        <v>0</v>
      </c>
      <c r="R175" s="136">
        <v>0</v>
      </c>
      <c r="S175" s="138">
        <f t="shared" si="6"/>
        <v>2373.69</v>
      </c>
      <c r="T175" s="139">
        <f t="shared" si="7"/>
        <v>904.62</v>
      </c>
      <c r="U175" s="58" t="str">
        <f>VLOOKUP(B175,'FOLHA RESUMIDA'!C:I,2,0)</f>
        <v>MARCELO BARLAVENTO DAS C SILVA</v>
      </c>
      <c r="V175" s="73">
        <f t="shared" si="8"/>
        <v>172</v>
      </c>
    </row>
    <row r="176" spans="1:22">
      <c r="A176" s="81">
        <v>1</v>
      </c>
      <c r="B176" s="81">
        <v>2666</v>
      </c>
      <c r="C176" s="81" t="s">
        <v>164</v>
      </c>
      <c r="D176" s="82">
        <v>39666</v>
      </c>
      <c r="E176" s="81" t="s">
        <v>586</v>
      </c>
      <c r="F176" s="81" t="s">
        <v>476</v>
      </c>
      <c r="G176" s="136">
        <v>2152.9499999999998</v>
      </c>
      <c r="H176" s="136">
        <v>0</v>
      </c>
      <c r="I176" s="81" t="s">
        <v>520</v>
      </c>
      <c r="J176" s="136">
        <v>2544.25</v>
      </c>
      <c r="K176" s="136">
        <v>0</v>
      </c>
      <c r="L176" s="136">
        <v>0</v>
      </c>
      <c r="M176" s="136">
        <v>0</v>
      </c>
      <c r="N176" s="136">
        <v>0</v>
      </c>
      <c r="O176" s="136">
        <v>0</v>
      </c>
      <c r="P176" s="136">
        <v>0</v>
      </c>
      <c r="Q176" s="136">
        <v>0</v>
      </c>
      <c r="R176" s="136">
        <v>0</v>
      </c>
      <c r="S176" s="138">
        <f t="shared" si="6"/>
        <v>2152.9499999999998</v>
      </c>
      <c r="T176" s="139">
        <f t="shared" si="7"/>
        <v>2544.25</v>
      </c>
      <c r="U176" s="58" t="str">
        <f>VLOOKUP(B176,'FOLHA RESUMIDA'!C:I,2,0)</f>
        <v>RODRIGO VASCONCELOS DINIZ</v>
      </c>
      <c r="V176" s="73">
        <f t="shared" si="8"/>
        <v>173</v>
      </c>
    </row>
    <row r="177" spans="1:22">
      <c r="A177" s="81">
        <v>1</v>
      </c>
      <c r="B177" s="81">
        <v>2668</v>
      </c>
      <c r="C177" s="81" t="s">
        <v>165</v>
      </c>
      <c r="D177" s="82">
        <v>39666</v>
      </c>
      <c r="E177" s="81" t="s">
        <v>586</v>
      </c>
      <c r="F177" s="81" t="s">
        <v>476</v>
      </c>
      <c r="G177" s="136">
        <v>2152.9499999999998</v>
      </c>
      <c r="H177" s="136">
        <v>0</v>
      </c>
      <c r="I177" s="81" t="s">
        <v>520</v>
      </c>
      <c r="J177" s="136">
        <v>0</v>
      </c>
      <c r="K177" s="136">
        <v>0</v>
      </c>
      <c r="L177" s="136">
        <v>0</v>
      </c>
      <c r="M177" s="136">
        <v>0</v>
      </c>
      <c r="N177" s="136">
        <v>0</v>
      </c>
      <c r="O177" s="136">
        <v>0</v>
      </c>
      <c r="P177" s="136">
        <v>0</v>
      </c>
      <c r="Q177" s="136">
        <v>0</v>
      </c>
      <c r="R177" s="136">
        <v>0</v>
      </c>
      <c r="S177" s="138">
        <f t="shared" si="6"/>
        <v>2152.9499999999998</v>
      </c>
      <c r="T177" s="139">
        <f t="shared" si="7"/>
        <v>0</v>
      </c>
      <c r="U177" s="58" t="str">
        <f>VLOOKUP(B177,'FOLHA RESUMIDA'!C:I,2,0)</f>
        <v>CARLA BRANDAO DE C  FIGUEIREDO</v>
      </c>
      <c r="V177" s="73">
        <f t="shared" si="8"/>
        <v>174</v>
      </c>
    </row>
    <row r="178" spans="1:22">
      <c r="A178" s="81">
        <v>1</v>
      </c>
      <c r="B178" s="81">
        <v>2671</v>
      </c>
      <c r="C178" s="81" t="s">
        <v>166</v>
      </c>
      <c r="D178" s="82">
        <v>39667</v>
      </c>
      <c r="E178" s="81" t="s">
        <v>586</v>
      </c>
      <c r="F178" s="81" t="s">
        <v>414</v>
      </c>
      <c r="G178" s="136">
        <v>1778.68</v>
      </c>
      <c r="H178" s="136">
        <v>0</v>
      </c>
      <c r="I178" s="81" t="s">
        <v>520</v>
      </c>
      <c r="J178" s="136">
        <v>0</v>
      </c>
      <c r="K178" s="136">
        <v>0</v>
      </c>
      <c r="L178" s="136">
        <v>0</v>
      </c>
      <c r="M178" s="136">
        <v>0</v>
      </c>
      <c r="N178" s="136">
        <v>0</v>
      </c>
      <c r="O178" s="136">
        <v>0</v>
      </c>
      <c r="P178" s="136">
        <v>0</v>
      </c>
      <c r="Q178" s="136">
        <v>0</v>
      </c>
      <c r="R178" s="136">
        <v>0</v>
      </c>
      <c r="S178" s="138">
        <f t="shared" si="6"/>
        <v>1778.68</v>
      </c>
      <c r="T178" s="139">
        <f t="shared" si="7"/>
        <v>0</v>
      </c>
      <c r="U178" s="58" t="str">
        <f>VLOOKUP(B178,'FOLHA RESUMIDA'!C:I,2,0)</f>
        <v>KATIA ADRIANA F D SILVA SOARES</v>
      </c>
      <c r="V178" s="73">
        <f t="shared" si="8"/>
        <v>175</v>
      </c>
    </row>
    <row r="179" spans="1:22">
      <c r="A179" s="81">
        <v>1</v>
      </c>
      <c r="B179" s="81">
        <v>2672</v>
      </c>
      <c r="C179" s="81" t="s">
        <v>167</v>
      </c>
      <c r="D179" s="82">
        <v>39667</v>
      </c>
      <c r="E179" s="81" t="s">
        <v>586</v>
      </c>
      <c r="F179" s="81" t="s">
        <v>414</v>
      </c>
      <c r="G179" s="136">
        <v>1693.97</v>
      </c>
      <c r="H179" s="136">
        <v>0</v>
      </c>
      <c r="I179" s="81" t="s">
        <v>520</v>
      </c>
      <c r="J179" s="136">
        <v>0</v>
      </c>
      <c r="K179" s="136">
        <v>0</v>
      </c>
      <c r="L179" s="136">
        <v>0</v>
      </c>
      <c r="M179" s="136">
        <v>0</v>
      </c>
      <c r="N179" s="136">
        <v>0</v>
      </c>
      <c r="O179" s="136">
        <v>0</v>
      </c>
      <c r="P179" s="136">
        <v>0</v>
      </c>
      <c r="Q179" s="136">
        <v>0</v>
      </c>
      <c r="R179" s="136">
        <v>0</v>
      </c>
      <c r="S179" s="138">
        <f t="shared" si="6"/>
        <v>1693.97</v>
      </c>
      <c r="T179" s="139">
        <f t="shared" si="7"/>
        <v>0</v>
      </c>
      <c r="U179" s="58" t="str">
        <f>VLOOKUP(B179,'FOLHA RESUMIDA'!C:I,2,0)</f>
        <v>IVANISE VIANA ALBUQUERQUE</v>
      </c>
      <c r="V179" s="73">
        <f t="shared" si="8"/>
        <v>176</v>
      </c>
    </row>
    <row r="180" spans="1:22">
      <c r="A180" s="81">
        <v>1</v>
      </c>
      <c r="B180" s="81">
        <v>2675</v>
      </c>
      <c r="C180" s="81" t="s">
        <v>168</v>
      </c>
      <c r="D180" s="82">
        <v>39667</v>
      </c>
      <c r="E180" s="81" t="s">
        <v>586</v>
      </c>
      <c r="F180" s="81" t="s">
        <v>496</v>
      </c>
      <c r="G180" s="136">
        <v>1778.72</v>
      </c>
      <c r="H180" s="136">
        <v>0</v>
      </c>
      <c r="I180" s="81" t="s">
        <v>520</v>
      </c>
      <c r="J180" s="136">
        <v>0</v>
      </c>
      <c r="K180" s="136">
        <v>0</v>
      </c>
      <c r="L180" s="136">
        <v>0</v>
      </c>
      <c r="M180" s="136">
        <v>0</v>
      </c>
      <c r="N180" s="136">
        <v>0</v>
      </c>
      <c r="O180" s="136">
        <v>0</v>
      </c>
      <c r="P180" s="136">
        <v>0</v>
      </c>
      <c r="Q180" s="136">
        <v>0</v>
      </c>
      <c r="R180" s="136">
        <v>0</v>
      </c>
      <c r="S180" s="138">
        <f t="shared" si="6"/>
        <v>1778.72</v>
      </c>
      <c r="T180" s="139">
        <f t="shared" si="7"/>
        <v>0</v>
      </c>
      <c r="U180" s="58" t="str">
        <f>VLOOKUP(B180,'FOLHA RESUMIDA'!C:I,2,0)</f>
        <v>RUTE FERNANDES BORBA</v>
      </c>
      <c r="V180" s="73">
        <f t="shared" si="8"/>
        <v>177</v>
      </c>
    </row>
    <row r="181" spans="1:22">
      <c r="A181" s="81">
        <v>1</v>
      </c>
      <c r="B181" s="81">
        <v>2682</v>
      </c>
      <c r="C181" s="81" t="s">
        <v>169</v>
      </c>
      <c r="D181" s="82">
        <v>39675</v>
      </c>
      <c r="E181" s="81" t="s">
        <v>586</v>
      </c>
      <c r="F181" s="81" t="s">
        <v>476</v>
      </c>
      <c r="G181" s="136">
        <v>2152.9699999999998</v>
      </c>
      <c r="H181" s="136">
        <v>0</v>
      </c>
      <c r="I181" s="81" t="s">
        <v>520</v>
      </c>
      <c r="J181" s="136">
        <v>0</v>
      </c>
      <c r="K181" s="136">
        <v>0</v>
      </c>
      <c r="L181" s="136">
        <v>0</v>
      </c>
      <c r="M181" s="136">
        <v>0</v>
      </c>
      <c r="N181" s="136">
        <v>0</v>
      </c>
      <c r="O181" s="136">
        <v>0</v>
      </c>
      <c r="P181" s="136">
        <v>0</v>
      </c>
      <c r="Q181" s="136">
        <v>0</v>
      </c>
      <c r="R181" s="136">
        <v>0</v>
      </c>
      <c r="S181" s="138">
        <f t="shared" si="6"/>
        <v>2152.9699999999998</v>
      </c>
      <c r="T181" s="139">
        <f t="shared" si="7"/>
        <v>0</v>
      </c>
      <c r="U181" s="58" t="str">
        <f>VLOOKUP(B181,'FOLHA RESUMIDA'!C:I,2,0)</f>
        <v>JENARIO LUCENA DA SILVA</v>
      </c>
      <c r="V181" s="73">
        <f t="shared" si="8"/>
        <v>178</v>
      </c>
    </row>
    <row r="182" spans="1:22">
      <c r="A182" s="81">
        <v>1</v>
      </c>
      <c r="B182" s="81">
        <v>2684</v>
      </c>
      <c r="C182" s="81" t="s">
        <v>339</v>
      </c>
      <c r="D182" s="82">
        <v>39692</v>
      </c>
      <c r="E182" s="81" t="s">
        <v>586</v>
      </c>
      <c r="F182" s="81" t="s">
        <v>493</v>
      </c>
      <c r="G182" s="136">
        <v>5534.43</v>
      </c>
      <c r="H182" s="136">
        <v>0</v>
      </c>
      <c r="I182" s="81" t="s">
        <v>520</v>
      </c>
      <c r="J182" s="136">
        <v>2544.25</v>
      </c>
      <c r="K182" s="136">
        <v>0</v>
      </c>
      <c r="L182" s="136">
        <v>0</v>
      </c>
      <c r="M182" s="136">
        <v>0</v>
      </c>
      <c r="N182" s="136">
        <v>0</v>
      </c>
      <c r="O182" s="136">
        <v>0</v>
      </c>
      <c r="P182" s="136">
        <v>0</v>
      </c>
      <c r="Q182" s="136">
        <v>0</v>
      </c>
      <c r="R182" s="136">
        <v>0</v>
      </c>
      <c r="S182" s="138">
        <f t="shared" si="6"/>
        <v>5534.43</v>
      </c>
      <c r="T182" s="139">
        <f t="shared" si="7"/>
        <v>2544.25</v>
      </c>
      <c r="U182" s="58" t="str">
        <f>VLOOKUP(B182,'FOLHA RESUMIDA'!C:I,2,0)</f>
        <v>DULCE NARIELE ANHAIA LEMES</v>
      </c>
      <c r="V182" s="73">
        <f t="shared" si="8"/>
        <v>179</v>
      </c>
    </row>
    <row r="183" spans="1:22">
      <c r="A183" s="81">
        <v>1</v>
      </c>
      <c r="B183" s="81">
        <v>2687</v>
      </c>
      <c r="C183" s="81" t="s">
        <v>170</v>
      </c>
      <c r="D183" s="82">
        <v>39700</v>
      </c>
      <c r="E183" s="81" t="s">
        <v>586</v>
      </c>
      <c r="F183" s="81" t="s">
        <v>476</v>
      </c>
      <c r="G183" s="136">
        <v>2152.9499999999998</v>
      </c>
      <c r="H183" s="136">
        <v>0</v>
      </c>
      <c r="I183" s="81" t="s">
        <v>520</v>
      </c>
      <c r="J183" s="136">
        <v>1187.32</v>
      </c>
      <c r="K183" s="136">
        <v>0</v>
      </c>
      <c r="L183" s="136">
        <v>0</v>
      </c>
      <c r="M183" s="136">
        <v>0</v>
      </c>
      <c r="N183" s="136">
        <v>0</v>
      </c>
      <c r="O183" s="136">
        <v>0</v>
      </c>
      <c r="P183" s="136">
        <v>0</v>
      </c>
      <c r="Q183" s="136">
        <v>0</v>
      </c>
      <c r="R183" s="136">
        <v>0</v>
      </c>
      <c r="S183" s="138">
        <f t="shared" si="6"/>
        <v>2152.9499999999998</v>
      </c>
      <c r="T183" s="139">
        <f t="shared" si="7"/>
        <v>1187.32</v>
      </c>
      <c r="U183" s="58" t="str">
        <f>VLOOKUP(B183,'FOLHA RESUMIDA'!C:I,2,0)</f>
        <v>MONICA MARIA G R F DE OLIVEIRA</v>
      </c>
      <c r="V183" s="73">
        <f t="shared" si="8"/>
        <v>180</v>
      </c>
    </row>
    <row r="184" spans="1:22">
      <c r="A184" s="81">
        <v>1</v>
      </c>
      <c r="B184" s="81">
        <v>2689</v>
      </c>
      <c r="C184" s="81" t="s">
        <v>524</v>
      </c>
      <c r="D184" s="82">
        <v>39707</v>
      </c>
      <c r="E184" s="81" t="s">
        <v>586</v>
      </c>
      <c r="F184" s="81" t="s">
        <v>476</v>
      </c>
      <c r="G184" s="136">
        <v>2152.9499999999998</v>
      </c>
      <c r="H184" s="136">
        <v>0</v>
      </c>
      <c r="I184" s="81" t="s">
        <v>520</v>
      </c>
      <c r="J184" s="136">
        <v>0</v>
      </c>
      <c r="K184" s="136">
        <v>0</v>
      </c>
      <c r="L184" s="136">
        <v>0</v>
      </c>
      <c r="M184" s="136">
        <v>0</v>
      </c>
      <c r="N184" s="136">
        <v>0</v>
      </c>
      <c r="O184" s="136">
        <v>0</v>
      </c>
      <c r="P184" s="136">
        <v>0</v>
      </c>
      <c r="Q184" s="136">
        <v>0</v>
      </c>
      <c r="R184" s="136">
        <v>0</v>
      </c>
      <c r="S184" s="138">
        <f t="shared" si="6"/>
        <v>2152.9499999999998</v>
      </c>
      <c r="T184" s="139">
        <f t="shared" si="7"/>
        <v>0</v>
      </c>
      <c r="U184" s="58" t="str">
        <f>VLOOKUP(B184,'FOLHA RESUMIDA'!C:I,2,0)</f>
        <v>ILMA DE ALBUQUERQUE P MAIA</v>
      </c>
      <c r="V184" s="73">
        <f t="shared" si="8"/>
        <v>181</v>
      </c>
    </row>
    <row r="185" spans="1:22">
      <c r="A185" s="81">
        <v>1</v>
      </c>
      <c r="B185" s="81">
        <v>2697</v>
      </c>
      <c r="C185" s="81" t="s">
        <v>171</v>
      </c>
      <c r="D185" s="82">
        <v>39716</v>
      </c>
      <c r="E185" s="81" t="s">
        <v>586</v>
      </c>
      <c r="F185" s="81" t="s">
        <v>476</v>
      </c>
      <c r="G185" s="136">
        <v>2152.9499999999998</v>
      </c>
      <c r="H185" s="136">
        <v>0</v>
      </c>
      <c r="I185" s="81" t="s">
        <v>520</v>
      </c>
      <c r="J185" s="136">
        <v>0</v>
      </c>
      <c r="K185" s="136">
        <v>0</v>
      </c>
      <c r="L185" s="136">
        <v>0</v>
      </c>
      <c r="M185" s="136">
        <v>0</v>
      </c>
      <c r="N185" s="136">
        <v>0</v>
      </c>
      <c r="O185" s="136">
        <v>0</v>
      </c>
      <c r="P185" s="136">
        <v>0</v>
      </c>
      <c r="Q185" s="136">
        <v>0</v>
      </c>
      <c r="R185" s="136">
        <v>0</v>
      </c>
      <c r="S185" s="138">
        <f t="shared" si="6"/>
        <v>2152.9499999999998</v>
      </c>
      <c r="T185" s="139">
        <f t="shared" si="7"/>
        <v>0</v>
      </c>
      <c r="U185" s="58" t="str">
        <f>VLOOKUP(B185,'FOLHA RESUMIDA'!C:I,2,0)</f>
        <v>ELIANA BEZERRA CARVALHO</v>
      </c>
      <c r="V185" s="73">
        <f t="shared" si="8"/>
        <v>182</v>
      </c>
    </row>
    <row r="186" spans="1:22">
      <c r="A186" s="81">
        <v>1</v>
      </c>
      <c r="B186" s="81">
        <v>2701</v>
      </c>
      <c r="C186" s="81" t="s">
        <v>574</v>
      </c>
      <c r="D186" s="82">
        <v>39720</v>
      </c>
      <c r="E186" s="81" t="s">
        <v>586</v>
      </c>
      <c r="F186" s="81" t="s">
        <v>476</v>
      </c>
      <c r="G186" s="136">
        <v>2152.9499999999998</v>
      </c>
      <c r="H186" s="136">
        <v>0</v>
      </c>
      <c r="I186" s="81" t="s">
        <v>520</v>
      </c>
      <c r="J186" s="136">
        <v>1187.32</v>
      </c>
      <c r="K186" s="136">
        <v>0</v>
      </c>
      <c r="L186" s="136">
        <v>0</v>
      </c>
      <c r="M186" s="136">
        <v>0</v>
      </c>
      <c r="N186" s="136">
        <v>0</v>
      </c>
      <c r="O186" s="136">
        <v>0</v>
      </c>
      <c r="P186" s="136">
        <v>0</v>
      </c>
      <c r="Q186" s="136">
        <v>0</v>
      </c>
      <c r="R186" s="136">
        <v>0</v>
      </c>
      <c r="S186" s="138">
        <f t="shared" si="6"/>
        <v>2152.9499999999998</v>
      </c>
      <c r="T186" s="139">
        <f t="shared" si="7"/>
        <v>1187.32</v>
      </c>
      <c r="U186" s="58" t="str">
        <f>VLOOKUP(B186,'FOLHA RESUMIDA'!C:I,2,0)</f>
        <v>PETULLA DE MOURA E S BERRONDO</v>
      </c>
      <c r="V186" s="73">
        <f t="shared" si="8"/>
        <v>183</v>
      </c>
    </row>
    <row r="187" spans="1:22">
      <c r="A187" s="81">
        <v>1</v>
      </c>
      <c r="B187" s="81">
        <v>2702</v>
      </c>
      <c r="C187" s="81" t="s">
        <v>365</v>
      </c>
      <c r="D187" s="82">
        <v>39722</v>
      </c>
      <c r="E187" s="81" t="s">
        <v>586</v>
      </c>
      <c r="F187" s="81" t="s">
        <v>493</v>
      </c>
      <c r="G187" s="136">
        <v>5534.43</v>
      </c>
      <c r="H187" s="136">
        <v>0</v>
      </c>
      <c r="I187" s="81" t="s">
        <v>520</v>
      </c>
      <c r="J187" s="136">
        <v>2544.25</v>
      </c>
      <c r="K187" s="136">
        <v>0</v>
      </c>
      <c r="L187" s="136">
        <v>0</v>
      </c>
      <c r="M187" s="136">
        <v>0</v>
      </c>
      <c r="N187" s="136">
        <v>0</v>
      </c>
      <c r="O187" s="136">
        <v>0</v>
      </c>
      <c r="P187" s="136">
        <v>0</v>
      </c>
      <c r="Q187" s="136">
        <v>0</v>
      </c>
      <c r="R187" s="136">
        <v>0</v>
      </c>
      <c r="S187" s="138">
        <f t="shared" si="6"/>
        <v>5534.43</v>
      </c>
      <c r="T187" s="139">
        <f t="shared" si="7"/>
        <v>2544.25</v>
      </c>
      <c r="U187" s="58" t="str">
        <f>VLOOKUP(B187,'FOLHA RESUMIDA'!C:I,2,0)</f>
        <v>DANILO DAVI DA SILVA DIAS</v>
      </c>
      <c r="V187" s="73">
        <f t="shared" si="8"/>
        <v>184</v>
      </c>
    </row>
    <row r="188" spans="1:22">
      <c r="A188" s="81">
        <v>1</v>
      </c>
      <c r="B188" s="81">
        <v>2707</v>
      </c>
      <c r="C188" s="81" t="s">
        <v>172</v>
      </c>
      <c r="D188" s="82">
        <v>39734</v>
      </c>
      <c r="E188" s="81" t="s">
        <v>586</v>
      </c>
      <c r="F188" s="81" t="s">
        <v>476</v>
      </c>
      <c r="G188" s="136">
        <v>2152.9499999999998</v>
      </c>
      <c r="H188" s="136">
        <v>0</v>
      </c>
      <c r="I188" s="81" t="s">
        <v>520</v>
      </c>
      <c r="J188" s="136">
        <v>904.62</v>
      </c>
      <c r="K188" s="136">
        <v>0</v>
      </c>
      <c r="L188" s="136">
        <v>0</v>
      </c>
      <c r="M188" s="136">
        <v>0</v>
      </c>
      <c r="N188" s="136">
        <v>0</v>
      </c>
      <c r="O188" s="136">
        <v>0</v>
      </c>
      <c r="P188" s="136">
        <v>0</v>
      </c>
      <c r="Q188" s="136">
        <v>0</v>
      </c>
      <c r="R188" s="136">
        <v>0</v>
      </c>
      <c r="S188" s="138">
        <f t="shared" si="6"/>
        <v>2152.9499999999998</v>
      </c>
      <c r="T188" s="139">
        <f t="shared" si="7"/>
        <v>904.62</v>
      </c>
      <c r="U188" s="58" t="str">
        <f>VLOOKUP(B188,'FOLHA RESUMIDA'!C:I,2,0)</f>
        <v>ROMARIO LUIZ DO NASCIMENTO</v>
      </c>
      <c r="V188" s="73">
        <f t="shared" si="8"/>
        <v>185</v>
      </c>
    </row>
    <row r="189" spans="1:22">
      <c r="A189" s="81">
        <v>1</v>
      </c>
      <c r="B189" s="81">
        <v>2709</v>
      </c>
      <c r="C189" s="81" t="s">
        <v>173</v>
      </c>
      <c r="D189" s="82">
        <v>39734</v>
      </c>
      <c r="E189" s="81" t="s">
        <v>586</v>
      </c>
      <c r="F189" s="81" t="s">
        <v>476</v>
      </c>
      <c r="G189" s="136">
        <v>2152.9499999999998</v>
      </c>
      <c r="H189" s="136">
        <v>0</v>
      </c>
      <c r="I189" s="81" t="s">
        <v>520</v>
      </c>
      <c r="J189" s="136">
        <v>2544.25</v>
      </c>
      <c r="K189" s="136">
        <v>0</v>
      </c>
      <c r="L189" s="136">
        <v>0</v>
      </c>
      <c r="M189" s="136">
        <v>0</v>
      </c>
      <c r="N189" s="136">
        <v>0</v>
      </c>
      <c r="O189" s="136">
        <v>0</v>
      </c>
      <c r="P189" s="136">
        <v>0</v>
      </c>
      <c r="Q189" s="136">
        <v>0</v>
      </c>
      <c r="R189" s="136">
        <v>0</v>
      </c>
      <c r="S189" s="138">
        <f t="shared" si="6"/>
        <v>2152.9499999999998</v>
      </c>
      <c r="T189" s="139">
        <f t="shared" si="7"/>
        <v>2544.25</v>
      </c>
      <c r="U189" s="58" t="str">
        <f>VLOOKUP(B189,'FOLHA RESUMIDA'!C:I,2,0)</f>
        <v>KATIA DA CONCEICAO DA SILVA</v>
      </c>
      <c r="V189" s="73">
        <f t="shared" si="8"/>
        <v>186</v>
      </c>
    </row>
    <row r="190" spans="1:22">
      <c r="A190" s="81">
        <v>1</v>
      </c>
      <c r="B190" s="81">
        <v>2710</v>
      </c>
      <c r="C190" s="81" t="s">
        <v>174</v>
      </c>
      <c r="D190" s="82">
        <v>39734</v>
      </c>
      <c r="E190" s="81" t="s">
        <v>586</v>
      </c>
      <c r="F190" s="81" t="s">
        <v>476</v>
      </c>
      <c r="G190" s="136">
        <v>2260.61</v>
      </c>
      <c r="H190" s="136">
        <v>0</v>
      </c>
      <c r="I190" s="81" t="s">
        <v>520</v>
      </c>
      <c r="J190" s="136">
        <v>904.62</v>
      </c>
      <c r="K190" s="136">
        <v>0</v>
      </c>
      <c r="L190" s="136">
        <v>0</v>
      </c>
      <c r="M190" s="136">
        <v>0</v>
      </c>
      <c r="N190" s="136">
        <v>0</v>
      </c>
      <c r="O190" s="136">
        <v>0</v>
      </c>
      <c r="P190" s="136">
        <v>0</v>
      </c>
      <c r="Q190" s="136">
        <v>0</v>
      </c>
      <c r="R190" s="136">
        <v>0</v>
      </c>
      <c r="S190" s="138">
        <f t="shared" si="6"/>
        <v>2260.61</v>
      </c>
      <c r="T190" s="139">
        <f t="shared" si="7"/>
        <v>904.62</v>
      </c>
      <c r="U190" s="58" t="str">
        <f>VLOOKUP(B190,'FOLHA RESUMIDA'!C:I,2,0)</f>
        <v>PAULA FRASSINETTI S L BELIAN</v>
      </c>
      <c r="V190" s="73">
        <f t="shared" si="8"/>
        <v>187</v>
      </c>
    </row>
    <row r="191" spans="1:22">
      <c r="A191" s="81">
        <v>1</v>
      </c>
      <c r="B191" s="81">
        <v>2712</v>
      </c>
      <c r="C191" s="81" t="s">
        <v>175</v>
      </c>
      <c r="D191" s="82">
        <v>39734</v>
      </c>
      <c r="E191" s="81" t="s">
        <v>586</v>
      </c>
      <c r="F191" s="81" t="s">
        <v>476</v>
      </c>
      <c r="G191" s="136">
        <v>2260.61</v>
      </c>
      <c r="H191" s="136">
        <v>0</v>
      </c>
      <c r="I191" s="81" t="s">
        <v>520</v>
      </c>
      <c r="J191" s="136">
        <v>904.62</v>
      </c>
      <c r="K191" s="136">
        <v>0</v>
      </c>
      <c r="L191" s="136">
        <v>0</v>
      </c>
      <c r="M191" s="136">
        <v>0</v>
      </c>
      <c r="N191" s="136">
        <v>0</v>
      </c>
      <c r="O191" s="136">
        <v>0</v>
      </c>
      <c r="P191" s="136">
        <v>0</v>
      </c>
      <c r="Q191" s="136">
        <v>0</v>
      </c>
      <c r="R191" s="136">
        <v>0</v>
      </c>
      <c r="S191" s="138">
        <f t="shared" si="6"/>
        <v>2260.61</v>
      </c>
      <c r="T191" s="139">
        <f t="shared" si="7"/>
        <v>904.62</v>
      </c>
      <c r="U191" s="58" t="str">
        <f>VLOOKUP(B191,'FOLHA RESUMIDA'!C:I,2,0)</f>
        <v>AUGUSTO CESAR N  A  DA SILVA</v>
      </c>
      <c r="V191" s="73">
        <f t="shared" si="8"/>
        <v>188</v>
      </c>
    </row>
    <row r="192" spans="1:22">
      <c r="A192" s="81">
        <v>1</v>
      </c>
      <c r="B192" s="81">
        <v>2717</v>
      </c>
      <c r="C192" s="81" t="s">
        <v>176</v>
      </c>
      <c r="D192" s="82">
        <v>39748</v>
      </c>
      <c r="E192" s="81" t="s">
        <v>586</v>
      </c>
      <c r="F192" s="81" t="s">
        <v>493</v>
      </c>
      <c r="G192" s="136">
        <v>6101.75</v>
      </c>
      <c r="H192" s="136">
        <v>0</v>
      </c>
      <c r="I192" s="81" t="s">
        <v>520</v>
      </c>
      <c r="J192" s="136">
        <v>2544.25</v>
      </c>
      <c r="K192" s="136">
        <v>0</v>
      </c>
      <c r="L192" s="136">
        <v>0</v>
      </c>
      <c r="M192" s="136">
        <v>0</v>
      </c>
      <c r="N192" s="136">
        <v>0</v>
      </c>
      <c r="O192" s="136">
        <v>0</v>
      </c>
      <c r="P192" s="136">
        <v>0</v>
      </c>
      <c r="Q192" s="136">
        <v>0</v>
      </c>
      <c r="R192" s="136">
        <v>0</v>
      </c>
      <c r="S192" s="138">
        <f t="shared" si="6"/>
        <v>6101.75</v>
      </c>
      <c r="T192" s="139">
        <f t="shared" si="7"/>
        <v>2544.25</v>
      </c>
      <c r="U192" s="58" t="str">
        <f>VLOOKUP(B192,'FOLHA RESUMIDA'!C:I,2,0)</f>
        <v>MARCIA ANDREA F SECUNDINO</v>
      </c>
      <c r="V192" s="73">
        <f t="shared" si="8"/>
        <v>189</v>
      </c>
    </row>
    <row r="193" spans="1:22">
      <c r="A193" s="81">
        <v>1</v>
      </c>
      <c r="B193" s="81">
        <v>2718</v>
      </c>
      <c r="C193" s="81" t="s">
        <v>357</v>
      </c>
      <c r="D193" s="82">
        <v>39749</v>
      </c>
      <c r="E193" s="81" t="s">
        <v>586</v>
      </c>
      <c r="F193" s="81" t="s">
        <v>476</v>
      </c>
      <c r="G193" s="136">
        <v>2152.9499999999998</v>
      </c>
      <c r="H193" s="136">
        <v>0</v>
      </c>
      <c r="I193" s="81" t="s">
        <v>520</v>
      </c>
      <c r="J193" s="136">
        <v>904.62</v>
      </c>
      <c r="K193" s="136">
        <v>0</v>
      </c>
      <c r="L193" s="136">
        <v>0</v>
      </c>
      <c r="M193" s="136">
        <v>0</v>
      </c>
      <c r="N193" s="136">
        <v>0</v>
      </c>
      <c r="O193" s="136">
        <v>0</v>
      </c>
      <c r="P193" s="136">
        <v>0</v>
      </c>
      <c r="Q193" s="136">
        <v>0</v>
      </c>
      <c r="R193" s="136">
        <v>0</v>
      </c>
      <c r="S193" s="138">
        <f t="shared" si="6"/>
        <v>2152.9499999999998</v>
      </c>
      <c r="T193" s="139">
        <f t="shared" si="7"/>
        <v>904.62</v>
      </c>
      <c r="U193" s="58" t="str">
        <f>VLOOKUP(B193,'FOLHA RESUMIDA'!C:I,2,0)</f>
        <v>PAULA SHEMILLY GALDINO SANTIAG</v>
      </c>
      <c r="V193" s="73">
        <f t="shared" si="8"/>
        <v>190</v>
      </c>
    </row>
    <row r="194" spans="1:22">
      <c r="A194" s="81">
        <v>1</v>
      </c>
      <c r="B194" s="81">
        <v>2719</v>
      </c>
      <c r="C194" s="81" t="s">
        <v>343</v>
      </c>
      <c r="D194" s="82">
        <v>39749</v>
      </c>
      <c r="E194" s="81" t="s">
        <v>586</v>
      </c>
      <c r="F194" s="81" t="s">
        <v>476</v>
      </c>
      <c r="G194" s="136">
        <v>2492.37</v>
      </c>
      <c r="H194" s="136">
        <v>0</v>
      </c>
      <c r="I194" s="81" t="s">
        <v>520</v>
      </c>
      <c r="J194" s="136">
        <v>0</v>
      </c>
      <c r="K194" s="136">
        <v>0</v>
      </c>
      <c r="L194" s="136">
        <v>0</v>
      </c>
      <c r="M194" s="136">
        <v>0</v>
      </c>
      <c r="N194" s="136">
        <v>0</v>
      </c>
      <c r="O194" s="136">
        <v>0</v>
      </c>
      <c r="P194" s="136">
        <v>0</v>
      </c>
      <c r="Q194" s="136">
        <v>0</v>
      </c>
      <c r="R194" s="136">
        <v>0</v>
      </c>
      <c r="S194" s="138">
        <f t="shared" si="6"/>
        <v>2492.37</v>
      </c>
      <c r="T194" s="139">
        <f t="shared" si="7"/>
        <v>0</v>
      </c>
      <c r="U194" s="58" t="str">
        <f>VLOOKUP(B194,'FOLHA RESUMIDA'!C:I,2,0)</f>
        <v>DANIELLE MEDEIROS PONTES</v>
      </c>
      <c r="V194" s="73">
        <f t="shared" si="8"/>
        <v>191</v>
      </c>
    </row>
    <row r="195" spans="1:22">
      <c r="A195" s="81">
        <v>1</v>
      </c>
      <c r="B195" s="81">
        <v>2726</v>
      </c>
      <c r="C195" s="81" t="s">
        <v>177</v>
      </c>
      <c r="D195" s="82">
        <v>39818</v>
      </c>
      <c r="E195" s="81" t="s">
        <v>586</v>
      </c>
      <c r="F195" s="81" t="s">
        <v>476</v>
      </c>
      <c r="G195" s="136">
        <v>2260.61</v>
      </c>
      <c r="H195" s="136">
        <v>0</v>
      </c>
      <c r="I195" s="81" t="s">
        <v>520</v>
      </c>
      <c r="J195" s="136">
        <v>2544.25</v>
      </c>
      <c r="K195" s="136">
        <v>0</v>
      </c>
      <c r="L195" s="136">
        <v>0</v>
      </c>
      <c r="M195" s="136">
        <v>0</v>
      </c>
      <c r="N195" s="136">
        <v>0</v>
      </c>
      <c r="O195" s="136">
        <v>0</v>
      </c>
      <c r="P195" s="136">
        <v>0</v>
      </c>
      <c r="Q195" s="136">
        <v>0</v>
      </c>
      <c r="R195" s="136">
        <v>0</v>
      </c>
      <c r="S195" s="138">
        <f t="shared" si="6"/>
        <v>2260.61</v>
      </c>
      <c r="T195" s="139">
        <f t="shared" si="7"/>
        <v>2544.25</v>
      </c>
      <c r="U195" s="58" t="str">
        <f>VLOOKUP(B195,'FOLHA RESUMIDA'!C:I,2,0)</f>
        <v>MARIA GILVANEIDE SANTOS LIMA</v>
      </c>
      <c r="V195" s="73">
        <f t="shared" si="8"/>
        <v>192</v>
      </c>
    </row>
    <row r="196" spans="1:22">
      <c r="A196" s="81">
        <v>1</v>
      </c>
      <c r="B196" s="81">
        <v>2732</v>
      </c>
      <c r="C196" s="81" t="s">
        <v>178</v>
      </c>
      <c r="D196" s="82">
        <v>39874</v>
      </c>
      <c r="E196" s="81" t="s">
        <v>586</v>
      </c>
      <c r="F196" s="81" t="s">
        <v>476</v>
      </c>
      <c r="G196" s="136">
        <v>2260.66</v>
      </c>
      <c r="H196" s="136">
        <v>0</v>
      </c>
      <c r="I196" s="81" t="s">
        <v>520</v>
      </c>
      <c r="J196" s="136">
        <v>0</v>
      </c>
      <c r="K196" s="136">
        <v>0</v>
      </c>
      <c r="L196" s="136">
        <v>0</v>
      </c>
      <c r="M196" s="136">
        <v>0</v>
      </c>
      <c r="N196" s="136">
        <v>0</v>
      </c>
      <c r="O196" s="136">
        <v>0</v>
      </c>
      <c r="P196" s="136">
        <v>0</v>
      </c>
      <c r="Q196" s="136">
        <v>0</v>
      </c>
      <c r="R196" s="136">
        <v>0</v>
      </c>
      <c r="S196" s="138">
        <f t="shared" si="6"/>
        <v>2260.66</v>
      </c>
      <c r="T196" s="139">
        <f t="shared" si="7"/>
        <v>0</v>
      </c>
      <c r="U196" s="58" t="str">
        <f>VLOOKUP(B196,'FOLHA RESUMIDA'!C:I,2,0)</f>
        <v>LILIANE DA SILVA SALVADOR</v>
      </c>
      <c r="V196" s="73">
        <f t="shared" si="8"/>
        <v>193</v>
      </c>
    </row>
    <row r="197" spans="1:22">
      <c r="A197" s="81">
        <v>1</v>
      </c>
      <c r="B197" s="81">
        <v>2748</v>
      </c>
      <c r="C197" s="81" t="s">
        <v>179</v>
      </c>
      <c r="D197" s="82">
        <v>39948</v>
      </c>
      <c r="E197" s="81" t="s">
        <v>586</v>
      </c>
      <c r="F197" s="81" t="s">
        <v>414</v>
      </c>
      <c r="G197" s="136">
        <v>1613.3</v>
      </c>
      <c r="H197" s="136">
        <v>0</v>
      </c>
      <c r="I197" s="81" t="s">
        <v>520</v>
      </c>
      <c r="J197" s="136">
        <v>0</v>
      </c>
      <c r="K197" s="136">
        <v>0</v>
      </c>
      <c r="L197" s="136">
        <v>0</v>
      </c>
      <c r="M197" s="136">
        <v>0</v>
      </c>
      <c r="N197" s="136">
        <v>0</v>
      </c>
      <c r="O197" s="136">
        <v>0</v>
      </c>
      <c r="P197" s="136">
        <v>0</v>
      </c>
      <c r="Q197" s="136">
        <v>0</v>
      </c>
      <c r="R197" s="136">
        <v>0</v>
      </c>
      <c r="S197" s="138">
        <f t="shared" ref="S197:S260" si="9">SUM(G197:H197)+O197+Q197</f>
        <v>1613.3</v>
      </c>
      <c r="T197" s="139">
        <f t="shared" ref="T197:T260" si="10">SUM(J197:N197)+P197+R197</f>
        <v>0</v>
      </c>
      <c r="U197" s="58" t="str">
        <f>VLOOKUP(B197,'FOLHA RESUMIDA'!C:I,2,0)</f>
        <v>LEONINO CLEMENTE DA SILVA</v>
      </c>
      <c r="V197" s="73">
        <f t="shared" si="8"/>
        <v>194</v>
      </c>
    </row>
    <row r="198" spans="1:22">
      <c r="A198" s="81">
        <v>1</v>
      </c>
      <c r="B198" s="81">
        <v>2751</v>
      </c>
      <c r="C198" s="81" t="s">
        <v>180</v>
      </c>
      <c r="D198" s="82">
        <v>39948</v>
      </c>
      <c r="E198" s="81" t="s">
        <v>586</v>
      </c>
      <c r="F198" s="81" t="s">
        <v>414</v>
      </c>
      <c r="G198" s="136">
        <v>1961.03</v>
      </c>
      <c r="H198" s="136">
        <v>0</v>
      </c>
      <c r="I198" s="81" t="s">
        <v>520</v>
      </c>
      <c r="J198" s="136">
        <v>0</v>
      </c>
      <c r="K198" s="136">
        <v>0</v>
      </c>
      <c r="L198" s="136">
        <v>0</v>
      </c>
      <c r="M198" s="136">
        <v>0</v>
      </c>
      <c r="N198" s="136">
        <v>0</v>
      </c>
      <c r="O198" s="136">
        <v>0</v>
      </c>
      <c r="P198" s="136">
        <v>0</v>
      </c>
      <c r="Q198" s="136">
        <v>0</v>
      </c>
      <c r="R198" s="136">
        <v>0</v>
      </c>
      <c r="S198" s="138">
        <f t="shared" si="9"/>
        <v>1961.03</v>
      </c>
      <c r="T198" s="139">
        <f t="shared" si="10"/>
        <v>0</v>
      </c>
      <c r="U198" s="58" t="str">
        <f>VLOOKUP(B198,'FOLHA RESUMIDA'!C:I,2,0)</f>
        <v>DENNYS RYAN GUILHERME PEREIRA</v>
      </c>
      <c r="V198" s="73">
        <f t="shared" ref="V198:V261" si="11">V197+1</f>
        <v>195</v>
      </c>
    </row>
    <row r="199" spans="1:22">
      <c r="A199" s="81">
        <v>1</v>
      </c>
      <c r="B199" s="81">
        <v>2754</v>
      </c>
      <c r="C199" s="81" t="s">
        <v>396</v>
      </c>
      <c r="D199" s="82">
        <v>39948</v>
      </c>
      <c r="E199" s="81" t="s">
        <v>586</v>
      </c>
      <c r="F199" s="81" t="s">
        <v>414</v>
      </c>
      <c r="G199" s="136">
        <v>1463.31</v>
      </c>
      <c r="H199" s="136">
        <v>0</v>
      </c>
      <c r="I199" s="81" t="s">
        <v>520</v>
      </c>
      <c r="J199" s="136">
        <v>0</v>
      </c>
      <c r="K199" s="136">
        <v>0</v>
      </c>
      <c r="L199" s="136">
        <v>0</v>
      </c>
      <c r="M199" s="136">
        <v>0</v>
      </c>
      <c r="N199" s="136">
        <v>0</v>
      </c>
      <c r="O199" s="136">
        <v>0</v>
      </c>
      <c r="P199" s="136">
        <v>0</v>
      </c>
      <c r="Q199" s="136">
        <v>0</v>
      </c>
      <c r="R199" s="136">
        <v>0</v>
      </c>
      <c r="S199" s="138">
        <f t="shared" si="9"/>
        <v>1463.31</v>
      </c>
      <c r="T199" s="139">
        <f t="shared" si="10"/>
        <v>0</v>
      </c>
      <c r="U199" s="58" t="str">
        <f>VLOOKUP(B199,'FOLHA RESUMIDA'!C:I,2,0)</f>
        <v>ROSANGELA BARROS CANTALICE</v>
      </c>
      <c r="V199" s="73">
        <f t="shared" si="11"/>
        <v>196</v>
      </c>
    </row>
    <row r="200" spans="1:22">
      <c r="A200" s="81">
        <v>1</v>
      </c>
      <c r="B200" s="81">
        <v>2757</v>
      </c>
      <c r="C200" s="81" t="s">
        <v>181</v>
      </c>
      <c r="D200" s="82">
        <v>39948</v>
      </c>
      <c r="E200" s="81" t="s">
        <v>586</v>
      </c>
      <c r="F200" s="81" t="s">
        <v>414</v>
      </c>
      <c r="G200" s="136">
        <v>1778.68</v>
      </c>
      <c r="H200" s="136">
        <v>0</v>
      </c>
      <c r="I200" s="81" t="s">
        <v>520</v>
      </c>
      <c r="J200" s="136">
        <v>0</v>
      </c>
      <c r="K200" s="136">
        <v>0</v>
      </c>
      <c r="L200" s="136">
        <v>0</v>
      </c>
      <c r="M200" s="136">
        <v>0</v>
      </c>
      <c r="N200" s="136">
        <v>0</v>
      </c>
      <c r="O200" s="136">
        <v>0</v>
      </c>
      <c r="P200" s="136">
        <v>0</v>
      </c>
      <c r="Q200" s="136">
        <v>0</v>
      </c>
      <c r="R200" s="136">
        <v>0</v>
      </c>
      <c r="S200" s="138">
        <f t="shared" si="9"/>
        <v>1778.68</v>
      </c>
      <c r="T200" s="139">
        <f t="shared" si="10"/>
        <v>0</v>
      </c>
      <c r="U200" s="58" t="str">
        <f>VLOOKUP(B200,'FOLHA RESUMIDA'!C:I,2,0)</f>
        <v>CLAUDIA REGINA NEVES DE MELO</v>
      </c>
      <c r="V200" s="73">
        <f t="shared" si="11"/>
        <v>197</v>
      </c>
    </row>
    <row r="201" spans="1:22">
      <c r="A201" s="81">
        <v>1</v>
      </c>
      <c r="B201" s="81">
        <v>2766</v>
      </c>
      <c r="C201" s="81" t="s">
        <v>182</v>
      </c>
      <c r="D201" s="82">
        <v>39952</v>
      </c>
      <c r="E201" s="81" t="s">
        <v>586</v>
      </c>
      <c r="F201" s="81" t="s">
        <v>482</v>
      </c>
      <c r="G201" s="136">
        <v>2050.41</v>
      </c>
      <c r="H201" s="136">
        <v>0</v>
      </c>
      <c r="I201" s="81" t="s">
        <v>520</v>
      </c>
      <c r="J201" s="136">
        <v>0</v>
      </c>
      <c r="K201" s="136">
        <v>0</v>
      </c>
      <c r="L201" s="136">
        <v>0</v>
      </c>
      <c r="M201" s="136">
        <v>0</v>
      </c>
      <c r="N201" s="136">
        <v>0</v>
      </c>
      <c r="O201" s="136">
        <v>0</v>
      </c>
      <c r="P201" s="136">
        <v>0</v>
      </c>
      <c r="Q201" s="136">
        <v>0</v>
      </c>
      <c r="R201" s="136">
        <v>0</v>
      </c>
      <c r="S201" s="138">
        <f t="shared" si="9"/>
        <v>2050.41</v>
      </c>
      <c r="T201" s="139">
        <f t="shared" si="10"/>
        <v>0</v>
      </c>
      <c r="U201" s="58" t="str">
        <f>VLOOKUP(B201,'FOLHA RESUMIDA'!C:I,2,0)</f>
        <v>EMANOEL VIEIRA LAURIA</v>
      </c>
      <c r="V201" s="73">
        <f t="shared" si="11"/>
        <v>198</v>
      </c>
    </row>
    <row r="202" spans="1:22">
      <c r="A202" s="81">
        <v>1</v>
      </c>
      <c r="B202" s="81">
        <v>2768</v>
      </c>
      <c r="C202" s="81" t="s">
        <v>183</v>
      </c>
      <c r="D202" s="82">
        <v>39965</v>
      </c>
      <c r="E202" s="81" t="s">
        <v>586</v>
      </c>
      <c r="F202" s="81" t="s">
        <v>414</v>
      </c>
      <c r="G202" s="136">
        <v>1778.68</v>
      </c>
      <c r="H202" s="136">
        <v>0</v>
      </c>
      <c r="I202" s="81" t="s">
        <v>520</v>
      </c>
      <c r="J202" s="136">
        <v>0</v>
      </c>
      <c r="K202" s="136">
        <v>0</v>
      </c>
      <c r="L202" s="136">
        <v>0</v>
      </c>
      <c r="M202" s="136">
        <v>0</v>
      </c>
      <c r="N202" s="136">
        <v>0</v>
      </c>
      <c r="O202" s="136">
        <v>0</v>
      </c>
      <c r="P202" s="136">
        <v>0</v>
      </c>
      <c r="Q202" s="136">
        <v>0</v>
      </c>
      <c r="R202" s="136">
        <v>0</v>
      </c>
      <c r="S202" s="138">
        <f t="shared" si="9"/>
        <v>1778.68</v>
      </c>
      <c r="T202" s="139">
        <f t="shared" si="10"/>
        <v>0</v>
      </c>
      <c r="U202" s="58" t="str">
        <f>VLOOKUP(B202,'FOLHA RESUMIDA'!C:I,2,0)</f>
        <v>IZABEL LUIZA SOARES DE SOUZA</v>
      </c>
      <c r="V202" s="73">
        <f t="shared" si="11"/>
        <v>199</v>
      </c>
    </row>
    <row r="203" spans="1:22">
      <c r="A203" s="81">
        <v>1</v>
      </c>
      <c r="B203" s="81">
        <v>2770</v>
      </c>
      <c r="C203" s="81" t="s">
        <v>184</v>
      </c>
      <c r="D203" s="82">
        <v>39965</v>
      </c>
      <c r="E203" s="81" t="s">
        <v>586</v>
      </c>
      <c r="F203" s="81" t="s">
        <v>414</v>
      </c>
      <c r="G203" s="136">
        <v>1613.34</v>
      </c>
      <c r="H203" s="136">
        <v>0</v>
      </c>
      <c r="I203" s="81" t="s">
        <v>520</v>
      </c>
      <c r="J203" s="136">
        <v>0</v>
      </c>
      <c r="K203" s="136">
        <v>0</v>
      </c>
      <c r="L203" s="136">
        <v>0</v>
      </c>
      <c r="M203" s="136">
        <v>0</v>
      </c>
      <c r="N203" s="136">
        <v>0</v>
      </c>
      <c r="O203" s="136">
        <v>0</v>
      </c>
      <c r="P203" s="136">
        <v>0</v>
      </c>
      <c r="Q203" s="136">
        <v>0</v>
      </c>
      <c r="R203" s="136">
        <v>0</v>
      </c>
      <c r="S203" s="138">
        <f t="shared" si="9"/>
        <v>1613.34</v>
      </c>
      <c r="T203" s="139">
        <f t="shared" si="10"/>
        <v>0</v>
      </c>
      <c r="U203" s="58" t="str">
        <f>VLOOKUP(B203,'FOLHA RESUMIDA'!C:I,2,0)</f>
        <v>JOSE PIMENTEL SILVA</v>
      </c>
      <c r="V203" s="73">
        <f t="shared" si="11"/>
        <v>200</v>
      </c>
    </row>
    <row r="204" spans="1:22">
      <c r="A204" s="81">
        <v>1</v>
      </c>
      <c r="B204" s="81">
        <v>2772</v>
      </c>
      <c r="C204" s="81" t="s">
        <v>358</v>
      </c>
      <c r="D204" s="82">
        <v>39972</v>
      </c>
      <c r="E204" s="81" t="s">
        <v>586</v>
      </c>
      <c r="F204" s="81" t="s">
        <v>476</v>
      </c>
      <c r="G204" s="136">
        <v>2152.9499999999998</v>
      </c>
      <c r="H204" s="136">
        <v>0</v>
      </c>
      <c r="I204" s="81" t="s">
        <v>520</v>
      </c>
      <c r="J204" s="136">
        <v>0</v>
      </c>
      <c r="K204" s="136">
        <v>0</v>
      </c>
      <c r="L204" s="136">
        <v>0</v>
      </c>
      <c r="M204" s="136">
        <v>0</v>
      </c>
      <c r="N204" s="136">
        <v>0</v>
      </c>
      <c r="O204" s="136">
        <v>0</v>
      </c>
      <c r="P204" s="136">
        <v>0</v>
      </c>
      <c r="Q204" s="136">
        <v>0</v>
      </c>
      <c r="R204" s="136">
        <v>0</v>
      </c>
      <c r="S204" s="138">
        <f t="shared" si="9"/>
        <v>2152.9499999999998</v>
      </c>
      <c r="T204" s="139">
        <f t="shared" si="10"/>
        <v>0</v>
      </c>
      <c r="U204" s="58" t="str">
        <f>VLOOKUP(B204,'FOLHA RESUMIDA'!C:I,2,0)</f>
        <v>CARMEM ALUISIA LEITE DE ANDRAD</v>
      </c>
      <c r="V204" s="73">
        <f t="shared" si="11"/>
        <v>201</v>
      </c>
    </row>
    <row r="205" spans="1:22">
      <c r="A205" s="81">
        <v>1</v>
      </c>
      <c r="B205" s="81">
        <v>2773</v>
      </c>
      <c r="C205" s="81" t="s">
        <v>185</v>
      </c>
      <c r="D205" s="82">
        <v>39979</v>
      </c>
      <c r="E205" s="81" t="s">
        <v>586</v>
      </c>
      <c r="F205" s="81" t="s">
        <v>482</v>
      </c>
      <c r="G205" s="136">
        <v>2050.41</v>
      </c>
      <c r="H205" s="136">
        <v>0</v>
      </c>
      <c r="I205" s="81" t="s">
        <v>520</v>
      </c>
      <c r="J205" s="136">
        <v>0</v>
      </c>
      <c r="K205" s="136">
        <v>0</v>
      </c>
      <c r="L205" s="136">
        <v>0</v>
      </c>
      <c r="M205" s="136">
        <v>0</v>
      </c>
      <c r="N205" s="136">
        <v>0</v>
      </c>
      <c r="O205" s="136">
        <v>0</v>
      </c>
      <c r="P205" s="136">
        <v>0</v>
      </c>
      <c r="Q205" s="136">
        <v>0</v>
      </c>
      <c r="R205" s="136">
        <v>0</v>
      </c>
      <c r="S205" s="138">
        <f t="shared" si="9"/>
        <v>2050.41</v>
      </c>
      <c r="T205" s="139">
        <f t="shared" si="10"/>
        <v>0</v>
      </c>
      <c r="U205" s="58" t="str">
        <f>VLOOKUP(B205,'FOLHA RESUMIDA'!C:I,2,0)</f>
        <v>WALDNER NERTAM F  DE ALENCAR</v>
      </c>
      <c r="V205" s="73">
        <f t="shared" si="11"/>
        <v>202</v>
      </c>
    </row>
    <row r="206" spans="1:22">
      <c r="A206" s="81">
        <v>1</v>
      </c>
      <c r="B206" s="81">
        <v>2775</v>
      </c>
      <c r="C206" s="81" t="s">
        <v>186</v>
      </c>
      <c r="D206" s="82">
        <v>39981</v>
      </c>
      <c r="E206" s="81" t="s">
        <v>586</v>
      </c>
      <c r="F206" s="81" t="s">
        <v>476</v>
      </c>
      <c r="G206" s="136">
        <v>2260.61</v>
      </c>
      <c r="H206" s="136">
        <v>0</v>
      </c>
      <c r="I206" s="81" t="s">
        <v>520</v>
      </c>
      <c r="J206" s="136">
        <v>0</v>
      </c>
      <c r="K206" s="136">
        <v>0</v>
      </c>
      <c r="L206" s="136">
        <v>0</v>
      </c>
      <c r="M206" s="136">
        <v>0</v>
      </c>
      <c r="N206" s="136">
        <v>0</v>
      </c>
      <c r="O206" s="136">
        <v>0</v>
      </c>
      <c r="P206" s="136">
        <v>0</v>
      </c>
      <c r="Q206" s="136">
        <v>0</v>
      </c>
      <c r="R206" s="136">
        <v>0</v>
      </c>
      <c r="S206" s="138">
        <f t="shared" si="9"/>
        <v>2260.61</v>
      </c>
      <c r="T206" s="139">
        <f t="shared" si="10"/>
        <v>0</v>
      </c>
      <c r="U206" s="58" t="str">
        <f>VLOOKUP(B206,'FOLHA RESUMIDA'!C:I,2,0)</f>
        <v>MARCELA FREITAS DA C SALLES</v>
      </c>
      <c r="V206" s="73">
        <f t="shared" si="11"/>
        <v>203</v>
      </c>
    </row>
    <row r="207" spans="1:22">
      <c r="A207" s="81">
        <v>1</v>
      </c>
      <c r="B207" s="81">
        <v>2779</v>
      </c>
      <c r="C207" s="81" t="s">
        <v>187</v>
      </c>
      <c r="D207" s="82">
        <v>39995</v>
      </c>
      <c r="E207" s="81" t="s">
        <v>586</v>
      </c>
      <c r="F207" s="81" t="s">
        <v>414</v>
      </c>
      <c r="G207" s="136">
        <v>1961.03</v>
      </c>
      <c r="H207" s="136">
        <v>0</v>
      </c>
      <c r="I207" s="81" t="s">
        <v>520</v>
      </c>
      <c r="J207" s="136">
        <v>1413.47</v>
      </c>
      <c r="K207" s="136">
        <v>0</v>
      </c>
      <c r="L207" s="136">
        <v>0</v>
      </c>
      <c r="M207" s="136">
        <v>0</v>
      </c>
      <c r="N207" s="136">
        <v>0</v>
      </c>
      <c r="O207" s="136">
        <v>0</v>
      </c>
      <c r="P207" s="136">
        <v>0</v>
      </c>
      <c r="Q207" s="136">
        <v>0</v>
      </c>
      <c r="R207" s="136">
        <v>0</v>
      </c>
      <c r="S207" s="138">
        <f t="shared" si="9"/>
        <v>1961.03</v>
      </c>
      <c r="T207" s="139">
        <f t="shared" si="10"/>
        <v>1413.47</v>
      </c>
      <c r="U207" s="58" t="str">
        <f>VLOOKUP(B207,'FOLHA RESUMIDA'!C:I,2,0)</f>
        <v>THAIS REGINA BORGES LOPES</v>
      </c>
      <c r="V207" s="73">
        <f t="shared" si="11"/>
        <v>204</v>
      </c>
    </row>
    <row r="208" spans="1:22">
      <c r="A208" s="81">
        <v>1</v>
      </c>
      <c r="B208" s="81">
        <v>2782</v>
      </c>
      <c r="C208" s="81" t="s">
        <v>188</v>
      </c>
      <c r="D208" s="82">
        <v>40042</v>
      </c>
      <c r="E208" s="81" t="s">
        <v>586</v>
      </c>
      <c r="F208" s="81" t="s">
        <v>496</v>
      </c>
      <c r="G208" s="136">
        <v>1778.72</v>
      </c>
      <c r="H208" s="136">
        <v>0</v>
      </c>
      <c r="I208" s="81" t="s">
        <v>520</v>
      </c>
      <c r="J208" s="136">
        <v>0</v>
      </c>
      <c r="K208" s="136">
        <v>0</v>
      </c>
      <c r="L208" s="136">
        <v>0</v>
      </c>
      <c r="M208" s="136">
        <v>0</v>
      </c>
      <c r="N208" s="136">
        <v>0</v>
      </c>
      <c r="O208" s="136">
        <v>0</v>
      </c>
      <c r="P208" s="136">
        <v>0</v>
      </c>
      <c r="Q208" s="136">
        <v>0</v>
      </c>
      <c r="R208" s="136">
        <v>0</v>
      </c>
      <c r="S208" s="138">
        <f t="shared" si="9"/>
        <v>1778.72</v>
      </c>
      <c r="T208" s="139">
        <f t="shared" si="10"/>
        <v>0</v>
      </c>
      <c r="U208" s="58" t="str">
        <f>VLOOKUP(B208,'FOLHA RESUMIDA'!C:I,2,0)</f>
        <v>ELVIS ALVES DA COSTA</v>
      </c>
      <c r="V208" s="73">
        <f t="shared" si="11"/>
        <v>205</v>
      </c>
    </row>
    <row r="209" spans="1:22">
      <c r="A209" s="81">
        <v>1</v>
      </c>
      <c r="B209" s="81">
        <v>2784</v>
      </c>
      <c r="C209" s="81" t="s">
        <v>189</v>
      </c>
      <c r="D209" s="82">
        <v>40042</v>
      </c>
      <c r="E209" s="81" t="s">
        <v>586</v>
      </c>
      <c r="F209" s="81" t="s">
        <v>414</v>
      </c>
      <c r="G209" s="136">
        <v>1693.96</v>
      </c>
      <c r="H209" s="136">
        <v>0</v>
      </c>
      <c r="I209" s="81" t="s">
        <v>520</v>
      </c>
      <c r="J209" s="136">
        <v>0</v>
      </c>
      <c r="K209" s="136">
        <v>0</v>
      </c>
      <c r="L209" s="136">
        <v>0</v>
      </c>
      <c r="M209" s="136">
        <v>0</v>
      </c>
      <c r="N209" s="136">
        <v>0</v>
      </c>
      <c r="O209" s="136">
        <v>0</v>
      </c>
      <c r="P209" s="136">
        <v>0</v>
      </c>
      <c r="Q209" s="136">
        <v>0</v>
      </c>
      <c r="R209" s="136">
        <v>0</v>
      </c>
      <c r="S209" s="138">
        <f t="shared" si="9"/>
        <v>1693.96</v>
      </c>
      <c r="T209" s="139">
        <f t="shared" si="10"/>
        <v>0</v>
      </c>
      <c r="U209" s="58" t="str">
        <f>VLOOKUP(B209,'FOLHA RESUMIDA'!C:I,2,0)</f>
        <v>FERNANDO ALVES DO NASCIMENTO</v>
      </c>
      <c r="V209" s="73">
        <f t="shared" si="11"/>
        <v>206</v>
      </c>
    </row>
    <row r="210" spans="1:22">
      <c r="A210" s="81">
        <v>1</v>
      </c>
      <c r="B210" s="81">
        <v>2785</v>
      </c>
      <c r="C210" s="81" t="s">
        <v>190</v>
      </c>
      <c r="D210" s="82">
        <v>40042</v>
      </c>
      <c r="E210" s="81" t="s">
        <v>586</v>
      </c>
      <c r="F210" s="81" t="s">
        <v>414</v>
      </c>
      <c r="G210" s="136">
        <v>1613.31</v>
      </c>
      <c r="H210" s="136">
        <v>0</v>
      </c>
      <c r="I210" s="81" t="s">
        <v>520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6">
        <v>0</v>
      </c>
      <c r="R210" s="136">
        <v>0</v>
      </c>
      <c r="S210" s="138">
        <f t="shared" si="9"/>
        <v>1613.31</v>
      </c>
      <c r="T210" s="139">
        <f t="shared" si="10"/>
        <v>0</v>
      </c>
      <c r="U210" s="58" t="str">
        <f>VLOOKUP(B210,'FOLHA RESUMIDA'!C:I,2,0)</f>
        <v>JEANNE D ARC PEDROSA PESSOA</v>
      </c>
      <c r="V210" s="73">
        <f t="shared" si="11"/>
        <v>207</v>
      </c>
    </row>
    <row r="211" spans="1:22">
      <c r="A211" s="81">
        <v>1</v>
      </c>
      <c r="B211" s="81">
        <v>2788</v>
      </c>
      <c r="C211" s="81" t="s">
        <v>191</v>
      </c>
      <c r="D211" s="82">
        <v>40042</v>
      </c>
      <c r="E211" s="81" t="s">
        <v>586</v>
      </c>
      <c r="F211" s="81" t="s">
        <v>414</v>
      </c>
      <c r="G211" s="136">
        <v>1778.68</v>
      </c>
      <c r="H211" s="136">
        <v>0</v>
      </c>
      <c r="I211" s="81" t="s">
        <v>520</v>
      </c>
      <c r="J211" s="136">
        <v>0</v>
      </c>
      <c r="K211" s="136">
        <v>0</v>
      </c>
      <c r="L211" s="136">
        <v>0</v>
      </c>
      <c r="M211" s="136">
        <v>0</v>
      </c>
      <c r="N211" s="136">
        <v>0</v>
      </c>
      <c r="O211" s="136">
        <v>0</v>
      </c>
      <c r="P211" s="136">
        <v>0</v>
      </c>
      <c r="Q211" s="136">
        <v>0</v>
      </c>
      <c r="R211" s="136">
        <v>0</v>
      </c>
      <c r="S211" s="138">
        <f t="shared" si="9"/>
        <v>1778.68</v>
      </c>
      <c r="T211" s="139">
        <f t="shared" si="10"/>
        <v>0</v>
      </c>
      <c r="U211" s="58" t="str">
        <f>VLOOKUP(B211,'FOLHA RESUMIDA'!C:I,2,0)</f>
        <v>ROSANIA EMIDIA PEREIRA</v>
      </c>
      <c r="V211" s="73">
        <f t="shared" si="11"/>
        <v>208</v>
      </c>
    </row>
    <row r="212" spans="1:22">
      <c r="A212" s="81">
        <v>1</v>
      </c>
      <c r="B212" s="81">
        <v>2790</v>
      </c>
      <c r="C212" s="81" t="s">
        <v>192</v>
      </c>
      <c r="D212" s="82">
        <v>40057</v>
      </c>
      <c r="E212" s="81" t="s">
        <v>586</v>
      </c>
      <c r="F212" s="81" t="s">
        <v>476</v>
      </c>
      <c r="G212" s="136">
        <v>2152.9499999999998</v>
      </c>
      <c r="H212" s="136">
        <v>0</v>
      </c>
      <c r="I212" s="81" t="s">
        <v>520</v>
      </c>
      <c r="J212" s="136">
        <v>0</v>
      </c>
      <c r="K212" s="136">
        <v>0</v>
      </c>
      <c r="L212" s="136">
        <v>0</v>
      </c>
      <c r="M212" s="136">
        <v>0</v>
      </c>
      <c r="N212" s="136">
        <v>0</v>
      </c>
      <c r="O212" s="136">
        <v>0</v>
      </c>
      <c r="P212" s="136">
        <v>0</v>
      </c>
      <c r="Q212" s="136">
        <v>0</v>
      </c>
      <c r="R212" s="136">
        <v>0</v>
      </c>
      <c r="S212" s="138">
        <f t="shared" si="9"/>
        <v>2152.9499999999998</v>
      </c>
      <c r="T212" s="139">
        <f t="shared" si="10"/>
        <v>0</v>
      </c>
      <c r="U212" s="58" t="str">
        <f>VLOOKUP(B212,'FOLHA RESUMIDA'!C:I,2,0)</f>
        <v>ROSANA DE FATIMA UCHOA  AREDE</v>
      </c>
      <c r="V212" s="73">
        <f t="shared" si="11"/>
        <v>209</v>
      </c>
    </row>
    <row r="213" spans="1:22">
      <c r="A213" s="81">
        <v>1</v>
      </c>
      <c r="B213" s="81">
        <v>2791</v>
      </c>
      <c r="C213" s="81" t="s">
        <v>193</v>
      </c>
      <c r="D213" s="82">
        <v>40058</v>
      </c>
      <c r="E213" s="81" t="s">
        <v>586</v>
      </c>
      <c r="F213" s="81" t="s">
        <v>422</v>
      </c>
      <c r="G213" s="136">
        <v>6210.16</v>
      </c>
      <c r="H213" s="136">
        <v>0</v>
      </c>
      <c r="I213" s="81" t="s">
        <v>520</v>
      </c>
      <c r="J213" s="136">
        <v>0</v>
      </c>
      <c r="K213" s="136">
        <v>0</v>
      </c>
      <c r="L213" s="136">
        <v>0</v>
      </c>
      <c r="M213" s="136">
        <v>0</v>
      </c>
      <c r="N213" s="136">
        <v>0</v>
      </c>
      <c r="O213" s="136">
        <v>0</v>
      </c>
      <c r="P213" s="136">
        <v>0</v>
      </c>
      <c r="Q213" s="136">
        <v>0</v>
      </c>
      <c r="R213" s="136">
        <v>0</v>
      </c>
      <c r="S213" s="138">
        <f t="shared" si="9"/>
        <v>6210.16</v>
      </c>
      <c r="T213" s="139">
        <f t="shared" si="10"/>
        <v>0</v>
      </c>
      <c r="U213" s="58" t="str">
        <f>VLOOKUP(B213,'FOLHA RESUMIDA'!C:I,2,0)</f>
        <v>JOSIMAR SILVA</v>
      </c>
      <c r="V213" s="73">
        <f t="shared" si="11"/>
        <v>210</v>
      </c>
    </row>
    <row r="214" spans="1:22">
      <c r="A214" s="81">
        <v>1</v>
      </c>
      <c r="B214" s="81">
        <v>2797</v>
      </c>
      <c r="C214" s="81" t="s">
        <v>194</v>
      </c>
      <c r="D214" s="82">
        <v>40064</v>
      </c>
      <c r="E214" s="81" t="s">
        <v>586</v>
      </c>
      <c r="F214" s="81" t="s">
        <v>476</v>
      </c>
      <c r="G214" s="136">
        <v>2152.9499999999998</v>
      </c>
      <c r="H214" s="136">
        <v>0</v>
      </c>
      <c r="I214" s="81" t="s">
        <v>520</v>
      </c>
      <c r="J214" s="136">
        <v>2544.25</v>
      </c>
      <c r="K214" s="136">
        <v>0</v>
      </c>
      <c r="L214" s="136">
        <v>0</v>
      </c>
      <c r="M214" s="136">
        <v>0</v>
      </c>
      <c r="N214" s="136">
        <v>0</v>
      </c>
      <c r="O214" s="136">
        <v>0</v>
      </c>
      <c r="P214" s="136">
        <v>0</v>
      </c>
      <c r="Q214" s="136">
        <v>0</v>
      </c>
      <c r="R214" s="136">
        <v>0</v>
      </c>
      <c r="S214" s="138">
        <f t="shared" si="9"/>
        <v>2152.9499999999998</v>
      </c>
      <c r="T214" s="139">
        <f t="shared" si="10"/>
        <v>2544.25</v>
      </c>
      <c r="U214" s="58" t="str">
        <f>VLOOKUP(B214,'FOLHA RESUMIDA'!C:I,2,0)</f>
        <v>JULIANA SILVA CEDRIM</v>
      </c>
      <c r="V214" s="73">
        <f t="shared" si="11"/>
        <v>211</v>
      </c>
    </row>
    <row r="215" spans="1:22">
      <c r="A215" s="81">
        <v>1</v>
      </c>
      <c r="B215" s="81">
        <v>2798</v>
      </c>
      <c r="C215" s="81" t="s">
        <v>195</v>
      </c>
      <c r="D215" s="82">
        <v>40077</v>
      </c>
      <c r="E215" s="81" t="s">
        <v>586</v>
      </c>
      <c r="F215" s="81" t="s">
        <v>476</v>
      </c>
      <c r="G215" s="136">
        <v>2152.9499999999998</v>
      </c>
      <c r="H215" s="136">
        <v>0</v>
      </c>
      <c r="I215" s="81" t="s">
        <v>520</v>
      </c>
      <c r="J215" s="136">
        <v>2544.25</v>
      </c>
      <c r="K215" s="136">
        <v>0</v>
      </c>
      <c r="L215" s="136">
        <v>0</v>
      </c>
      <c r="M215" s="136">
        <v>0</v>
      </c>
      <c r="N215" s="136">
        <v>0</v>
      </c>
      <c r="O215" s="136">
        <v>0</v>
      </c>
      <c r="P215" s="136">
        <v>0</v>
      </c>
      <c r="Q215" s="136">
        <v>0</v>
      </c>
      <c r="R215" s="136">
        <v>0</v>
      </c>
      <c r="S215" s="138">
        <f t="shared" si="9"/>
        <v>2152.9499999999998</v>
      </c>
      <c r="T215" s="139">
        <f t="shared" si="10"/>
        <v>2544.25</v>
      </c>
      <c r="U215" s="58" t="str">
        <f>VLOOKUP(B215,'FOLHA RESUMIDA'!C:I,2,0)</f>
        <v>MARCO ANDRE ANTUNES CORREIA</v>
      </c>
      <c r="V215" s="73">
        <f t="shared" si="11"/>
        <v>212</v>
      </c>
    </row>
    <row r="216" spans="1:22">
      <c r="A216" s="81">
        <v>1</v>
      </c>
      <c r="B216" s="81">
        <v>2801</v>
      </c>
      <c r="C216" s="81" t="s">
        <v>196</v>
      </c>
      <c r="D216" s="82">
        <v>40087</v>
      </c>
      <c r="E216" s="81" t="s">
        <v>586</v>
      </c>
      <c r="F216" s="81" t="s">
        <v>417</v>
      </c>
      <c r="G216" s="136">
        <v>5998.71</v>
      </c>
      <c r="H216" s="136">
        <v>0</v>
      </c>
      <c r="I216" s="81" t="s">
        <v>520</v>
      </c>
      <c r="J216" s="136">
        <v>0</v>
      </c>
      <c r="K216" s="136">
        <v>0</v>
      </c>
      <c r="L216" s="136">
        <v>0</v>
      </c>
      <c r="M216" s="136">
        <v>0</v>
      </c>
      <c r="N216" s="136">
        <v>0</v>
      </c>
      <c r="O216" s="136">
        <v>0</v>
      </c>
      <c r="P216" s="136">
        <v>0</v>
      </c>
      <c r="Q216" s="136">
        <v>0</v>
      </c>
      <c r="R216" s="136">
        <v>0</v>
      </c>
      <c r="S216" s="138">
        <f t="shared" si="9"/>
        <v>5998.71</v>
      </c>
      <c r="T216" s="139">
        <f t="shared" si="10"/>
        <v>0</v>
      </c>
      <c r="U216" s="58" t="str">
        <f>VLOOKUP(B216,'FOLHA RESUMIDA'!C:I,2,0)</f>
        <v>VALERIA JALES DA SILVA</v>
      </c>
      <c r="V216" s="73">
        <f t="shared" si="11"/>
        <v>213</v>
      </c>
    </row>
    <row r="217" spans="1:22">
      <c r="A217" s="81">
        <v>1</v>
      </c>
      <c r="B217" s="81">
        <v>2806</v>
      </c>
      <c r="C217" s="81" t="s">
        <v>197</v>
      </c>
      <c r="D217" s="82">
        <v>40133</v>
      </c>
      <c r="E217" s="81" t="s">
        <v>586</v>
      </c>
      <c r="F217" s="81" t="s">
        <v>417</v>
      </c>
      <c r="G217" s="136">
        <v>2492.3200000000002</v>
      </c>
      <c r="H217" s="136">
        <v>0</v>
      </c>
      <c r="I217" s="81" t="s">
        <v>520</v>
      </c>
      <c r="J217" s="136">
        <v>2544.25</v>
      </c>
      <c r="K217" s="136">
        <v>0</v>
      </c>
      <c r="L217" s="136">
        <v>0</v>
      </c>
      <c r="M217" s="136">
        <v>0</v>
      </c>
      <c r="N217" s="136">
        <v>0</v>
      </c>
      <c r="O217" s="136">
        <v>0</v>
      </c>
      <c r="P217" s="136">
        <v>0</v>
      </c>
      <c r="Q217" s="136">
        <v>0</v>
      </c>
      <c r="R217" s="136">
        <v>0</v>
      </c>
      <c r="S217" s="138">
        <f t="shared" si="9"/>
        <v>2492.3200000000002</v>
      </c>
      <c r="T217" s="139">
        <f t="shared" si="10"/>
        <v>2544.25</v>
      </c>
      <c r="U217" s="58" t="str">
        <f>VLOOKUP(B217,'FOLHA RESUMIDA'!C:I,2,0)</f>
        <v>ANA APARECIDA DE ANDRADE LIMA</v>
      </c>
      <c r="V217" s="73">
        <f t="shared" si="11"/>
        <v>214</v>
      </c>
    </row>
    <row r="218" spans="1:22">
      <c r="A218" s="81">
        <v>1</v>
      </c>
      <c r="B218" s="81">
        <v>2808</v>
      </c>
      <c r="C218" s="81" t="s">
        <v>359</v>
      </c>
      <c r="D218" s="82">
        <v>40137</v>
      </c>
      <c r="E218" s="81" t="s">
        <v>586</v>
      </c>
      <c r="F218" s="81" t="s">
        <v>476</v>
      </c>
      <c r="G218" s="136">
        <v>2492.37</v>
      </c>
      <c r="H218" s="136">
        <v>0</v>
      </c>
      <c r="I218" s="81" t="s">
        <v>520</v>
      </c>
      <c r="J218" s="136">
        <v>904.62</v>
      </c>
      <c r="K218" s="136">
        <v>0</v>
      </c>
      <c r="L218" s="136">
        <v>0</v>
      </c>
      <c r="M218" s="136">
        <v>0</v>
      </c>
      <c r="N218" s="136">
        <v>0</v>
      </c>
      <c r="O218" s="136">
        <v>0</v>
      </c>
      <c r="P218" s="136">
        <v>0</v>
      </c>
      <c r="Q218" s="136">
        <v>0</v>
      </c>
      <c r="R218" s="136">
        <v>0</v>
      </c>
      <c r="S218" s="138">
        <f t="shared" si="9"/>
        <v>2492.37</v>
      </c>
      <c r="T218" s="139">
        <f t="shared" si="10"/>
        <v>904.62</v>
      </c>
      <c r="U218" s="58" t="str">
        <f>VLOOKUP(B218,'FOLHA RESUMIDA'!C:I,2,0)</f>
        <v>GABRIELA FERNANDA M  G  CEAN</v>
      </c>
      <c r="V218" s="73">
        <f t="shared" si="11"/>
        <v>215</v>
      </c>
    </row>
    <row r="219" spans="1:22">
      <c r="A219" s="81">
        <v>1</v>
      </c>
      <c r="B219" s="81">
        <v>2816</v>
      </c>
      <c r="C219" s="81" t="s">
        <v>198</v>
      </c>
      <c r="D219" s="82">
        <v>40247</v>
      </c>
      <c r="E219" s="81" t="s">
        <v>586</v>
      </c>
      <c r="F219" s="81" t="s">
        <v>482</v>
      </c>
      <c r="G219" s="136">
        <v>2050.41</v>
      </c>
      <c r="H219" s="136">
        <v>0</v>
      </c>
      <c r="I219" s="81" t="s">
        <v>520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6">
        <v>0</v>
      </c>
      <c r="R219" s="136">
        <v>0</v>
      </c>
      <c r="S219" s="138">
        <f t="shared" si="9"/>
        <v>2050.41</v>
      </c>
      <c r="T219" s="139">
        <f t="shared" si="10"/>
        <v>0</v>
      </c>
      <c r="U219" s="58" t="str">
        <f>VLOOKUP(B219,'FOLHA RESUMIDA'!C:I,2,0)</f>
        <v>MIRIAM DA SILVA FONSECA</v>
      </c>
      <c r="V219" s="73">
        <f t="shared" si="11"/>
        <v>216</v>
      </c>
    </row>
    <row r="220" spans="1:22">
      <c r="A220" s="81">
        <v>1</v>
      </c>
      <c r="B220" s="81">
        <v>2819</v>
      </c>
      <c r="C220" s="81" t="s">
        <v>199</v>
      </c>
      <c r="D220" s="82">
        <v>40269</v>
      </c>
      <c r="E220" s="81" t="s">
        <v>586</v>
      </c>
      <c r="F220" s="81" t="s">
        <v>476</v>
      </c>
      <c r="G220" s="136">
        <v>2373.69</v>
      </c>
      <c r="H220" s="136">
        <v>0</v>
      </c>
      <c r="I220" s="81" t="s">
        <v>520</v>
      </c>
      <c r="J220" s="136">
        <v>0</v>
      </c>
      <c r="K220" s="136">
        <v>0</v>
      </c>
      <c r="L220" s="136">
        <v>0</v>
      </c>
      <c r="M220" s="136">
        <v>0</v>
      </c>
      <c r="N220" s="136">
        <v>0</v>
      </c>
      <c r="O220" s="136">
        <v>0</v>
      </c>
      <c r="P220" s="136">
        <v>0</v>
      </c>
      <c r="Q220" s="136">
        <v>0</v>
      </c>
      <c r="R220" s="136">
        <v>0</v>
      </c>
      <c r="S220" s="138">
        <f t="shared" si="9"/>
        <v>2373.69</v>
      </c>
      <c r="T220" s="139">
        <f t="shared" si="10"/>
        <v>0</v>
      </c>
      <c r="U220" s="58" t="str">
        <f>VLOOKUP(B220,'FOLHA RESUMIDA'!C:I,2,0)</f>
        <v>RAFAEL LEITAO DE A  G DA SILVA</v>
      </c>
      <c r="V220" s="73">
        <f t="shared" si="11"/>
        <v>217</v>
      </c>
    </row>
    <row r="221" spans="1:22">
      <c r="A221" s="81">
        <v>1</v>
      </c>
      <c r="B221" s="81">
        <v>2820</v>
      </c>
      <c r="C221" s="81" t="s">
        <v>200</v>
      </c>
      <c r="D221" s="82">
        <v>40288</v>
      </c>
      <c r="E221" s="81" t="s">
        <v>586</v>
      </c>
      <c r="F221" s="81" t="s">
        <v>476</v>
      </c>
      <c r="G221" s="136">
        <v>2152.9499999999998</v>
      </c>
      <c r="H221" s="136">
        <v>0</v>
      </c>
      <c r="I221" s="81" t="s">
        <v>520</v>
      </c>
      <c r="J221" s="136">
        <v>0</v>
      </c>
      <c r="K221" s="136">
        <v>0</v>
      </c>
      <c r="L221" s="136">
        <v>0</v>
      </c>
      <c r="M221" s="136">
        <v>0</v>
      </c>
      <c r="N221" s="136">
        <v>3900</v>
      </c>
      <c r="O221" s="136">
        <v>0</v>
      </c>
      <c r="P221" s="136">
        <v>0</v>
      </c>
      <c r="Q221" s="136">
        <v>0</v>
      </c>
      <c r="R221" s="136">
        <v>0</v>
      </c>
      <c r="S221" s="138">
        <f t="shared" si="9"/>
        <v>2152.9499999999998</v>
      </c>
      <c r="T221" s="139">
        <f t="shared" si="10"/>
        <v>3900</v>
      </c>
      <c r="U221" s="58" t="str">
        <f>VLOOKUP(B221,'FOLHA RESUMIDA'!C:I,2,0)</f>
        <v>ROSIANE SANTOS BRITO</v>
      </c>
      <c r="V221" s="73">
        <f t="shared" si="11"/>
        <v>218</v>
      </c>
    </row>
    <row r="222" spans="1:22">
      <c r="A222" s="81">
        <v>1</v>
      </c>
      <c r="B222" s="81">
        <v>2823</v>
      </c>
      <c r="C222" s="81" t="s">
        <v>344</v>
      </c>
      <c r="D222" s="82">
        <v>40310</v>
      </c>
      <c r="E222" s="81" t="s">
        <v>586</v>
      </c>
      <c r="F222" s="81" t="s">
        <v>476</v>
      </c>
      <c r="G222" s="136">
        <v>2373.69</v>
      </c>
      <c r="H222" s="136">
        <v>0</v>
      </c>
      <c r="I222" s="81" t="s">
        <v>520</v>
      </c>
      <c r="J222" s="136">
        <v>0</v>
      </c>
      <c r="K222" s="136">
        <v>0</v>
      </c>
      <c r="L222" s="136">
        <v>0</v>
      </c>
      <c r="M222" s="136">
        <v>0</v>
      </c>
      <c r="N222" s="136">
        <v>0</v>
      </c>
      <c r="O222" s="136">
        <v>0</v>
      </c>
      <c r="P222" s="136">
        <v>0</v>
      </c>
      <c r="Q222" s="136">
        <v>0</v>
      </c>
      <c r="R222" s="136">
        <v>0</v>
      </c>
      <c r="S222" s="138">
        <f t="shared" si="9"/>
        <v>2373.69</v>
      </c>
      <c r="T222" s="139">
        <f t="shared" si="10"/>
        <v>0</v>
      </c>
      <c r="U222" s="58" t="str">
        <f>VLOOKUP(B222,'FOLHA RESUMIDA'!C:I,2,0)</f>
        <v>ADRIANA MARIA DA SILVA</v>
      </c>
      <c r="V222" s="73">
        <f t="shared" si="11"/>
        <v>219</v>
      </c>
    </row>
    <row r="223" spans="1:22">
      <c r="A223" s="81">
        <v>1</v>
      </c>
      <c r="B223" s="81">
        <v>2831</v>
      </c>
      <c r="C223" s="81" t="s">
        <v>201</v>
      </c>
      <c r="D223" s="82">
        <v>40339</v>
      </c>
      <c r="E223" s="81" t="s">
        <v>586</v>
      </c>
      <c r="F223" s="81" t="s">
        <v>476</v>
      </c>
      <c r="G223" s="136">
        <v>2152.9499999999998</v>
      </c>
      <c r="H223" s="136">
        <v>0</v>
      </c>
      <c r="I223" s="81" t="s">
        <v>520</v>
      </c>
      <c r="J223" s="136">
        <v>0</v>
      </c>
      <c r="K223" s="136">
        <v>0</v>
      </c>
      <c r="L223" s="136">
        <v>0</v>
      </c>
      <c r="M223" s="136">
        <v>0</v>
      </c>
      <c r="N223" s="136">
        <v>3900</v>
      </c>
      <c r="O223" s="136">
        <v>0</v>
      </c>
      <c r="P223" s="136">
        <v>0</v>
      </c>
      <c r="Q223" s="136">
        <v>0</v>
      </c>
      <c r="R223" s="136">
        <v>0</v>
      </c>
      <c r="S223" s="138">
        <f t="shared" si="9"/>
        <v>2152.9499999999998</v>
      </c>
      <c r="T223" s="139">
        <f t="shared" si="10"/>
        <v>3900</v>
      </c>
      <c r="U223" s="58" t="str">
        <f>VLOOKUP(B223,'FOLHA RESUMIDA'!C:I,2,0)</f>
        <v>AMANDA BEZERRA MASCARENHAS</v>
      </c>
      <c r="V223" s="73">
        <f t="shared" si="11"/>
        <v>220</v>
      </c>
    </row>
    <row r="224" spans="1:22">
      <c r="A224" s="81">
        <v>1</v>
      </c>
      <c r="B224" s="81">
        <v>2833</v>
      </c>
      <c r="C224" s="81" t="s">
        <v>202</v>
      </c>
      <c r="D224" s="82">
        <v>40350</v>
      </c>
      <c r="E224" s="81" t="s">
        <v>586</v>
      </c>
      <c r="F224" s="81" t="s">
        <v>476</v>
      </c>
      <c r="G224" s="136">
        <v>2492.37</v>
      </c>
      <c r="H224" s="136">
        <v>0</v>
      </c>
      <c r="I224" s="81" t="s">
        <v>520</v>
      </c>
      <c r="J224" s="136">
        <v>1187.32</v>
      </c>
      <c r="K224" s="136">
        <v>0</v>
      </c>
      <c r="L224" s="136">
        <v>0</v>
      </c>
      <c r="M224" s="136">
        <v>1800</v>
      </c>
      <c r="N224" s="136">
        <v>0</v>
      </c>
      <c r="O224" s="136">
        <v>0</v>
      </c>
      <c r="P224" s="136">
        <v>0</v>
      </c>
      <c r="Q224" s="136">
        <v>0</v>
      </c>
      <c r="R224" s="136">
        <v>0</v>
      </c>
      <c r="S224" s="138">
        <f t="shared" si="9"/>
        <v>2492.37</v>
      </c>
      <c r="T224" s="139">
        <f t="shared" si="10"/>
        <v>2987.3199999999997</v>
      </c>
      <c r="U224" s="58" t="str">
        <f>VLOOKUP(B224,'FOLHA RESUMIDA'!C:I,2,0)</f>
        <v>JAMESSON AMANCIO DA ROCHA</v>
      </c>
      <c r="V224" s="73">
        <f t="shared" si="11"/>
        <v>221</v>
      </c>
    </row>
    <row r="225" spans="1:22">
      <c r="A225" s="81">
        <v>1</v>
      </c>
      <c r="B225" s="81">
        <v>2834</v>
      </c>
      <c r="C225" s="81" t="s">
        <v>203</v>
      </c>
      <c r="D225" s="82">
        <v>40350</v>
      </c>
      <c r="E225" s="81" t="s">
        <v>586</v>
      </c>
      <c r="F225" s="81" t="s">
        <v>476</v>
      </c>
      <c r="G225" s="136">
        <v>2152.9499999999998</v>
      </c>
      <c r="H225" s="136">
        <v>0</v>
      </c>
      <c r="I225" s="81" t="s">
        <v>520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6">
        <v>0</v>
      </c>
      <c r="R225" s="136">
        <v>0</v>
      </c>
      <c r="S225" s="138">
        <f t="shared" si="9"/>
        <v>2152.9499999999998</v>
      </c>
      <c r="T225" s="139">
        <f t="shared" si="10"/>
        <v>0</v>
      </c>
      <c r="U225" s="58" t="str">
        <f>VLOOKUP(B225,'FOLHA RESUMIDA'!C:I,2,0)</f>
        <v>LUIZ F  DE LIMA CAVALCANTI</v>
      </c>
      <c r="V225" s="73">
        <f t="shared" si="11"/>
        <v>222</v>
      </c>
    </row>
    <row r="226" spans="1:22">
      <c r="A226" s="81">
        <v>1</v>
      </c>
      <c r="B226" s="81">
        <v>2835</v>
      </c>
      <c r="C226" s="81" t="s">
        <v>384</v>
      </c>
      <c r="D226" s="82">
        <v>40360</v>
      </c>
      <c r="E226" s="81" t="s">
        <v>586</v>
      </c>
      <c r="F226" s="81" t="s">
        <v>476</v>
      </c>
      <c r="G226" s="136">
        <v>2152.9499999999998</v>
      </c>
      <c r="H226" s="136">
        <v>0</v>
      </c>
      <c r="I226" s="81" t="s">
        <v>520</v>
      </c>
      <c r="J226" s="136">
        <v>0</v>
      </c>
      <c r="K226" s="136">
        <v>0</v>
      </c>
      <c r="L226" s="136">
        <v>0</v>
      </c>
      <c r="M226" s="136">
        <v>0</v>
      </c>
      <c r="N226" s="136">
        <v>0</v>
      </c>
      <c r="O226" s="136">
        <v>0</v>
      </c>
      <c r="P226" s="136">
        <v>0</v>
      </c>
      <c r="Q226" s="136">
        <v>0</v>
      </c>
      <c r="R226" s="136">
        <v>0</v>
      </c>
      <c r="S226" s="138">
        <f t="shared" si="9"/>
        <v>2152.9499999999998</v>
      </c>
      <c r="T226" s="139">
        <f t="shared" si="10"/>
        <v>0</v>
      </c>
      <c r="U226" s="58" t="str">
        <f>VLOOKUP(B226,'FOLHA RESUMIDA'!C:I,2,0)</f>
        <v>JOSE MARCELO DE FRANCA MATOS</v>
      </c>
      <c r="V226" s="73">
        <f t="shared" si="11"/>
        <v>223</v>
      </c>
    </row>
    <row r="227" spans="1:22">
      <c r="A227" s="81">
        <v>1</v>
      </c>
      <c r="B227" s="81">
        <v>2837</v>
      </c>
      <c r="C227" s="81" t="s">
        <v>204</v>
      </c>
      <c r="D227" s="82">
        <v>40371</v>
      </c>
      <c r="E227" s="81" t="s">
        <v>586</v>
      </c>
      <c r="F227" s="81" t="s">
        <v>476</v>
      </c>
      <c r="G227" s="136">
        <v>2152.9499999999998</v>
      </c>
      <c r="H227" s="136">
        <v>0</v>
      </c>
      <c r="I227" s="81" t="s">
        <v>520</v>
      </c>
      <c r="J227" s="136">
        <v>2544.25</v>
      </c>
      <c r="K227" s="136">
        <v>0</v>
      </c>
      <c r="L227" s="136">
        <v>0</v>
      </c>
      <c r="M227" s="136">
        <v>0</v>
      </c>
      <c r="N227" s="136">
        <v>0</v>
      </c>
      <c r="O227" s="136">
        <v>0</v>
      </c>
      <c r="P227" s="136">
        <v>0</v>
      </c>
      <c r="Q227" s="136">
        <v>0</v>
      </c>
      <c r="R227" s="136">
        <v>0</v>
      </c>
      <c r="S227" s="138">
        <f t="shared" si="9"/>
        <v>2152.9499999999998</v>
      </c>
      <c r="T227" s="139">
        <f t="shared" si="10"/>
        <v>2544.25</v>
      </c>
      <c r="U227" s="58" t="str">
        <f>VLOOKUP(B227,'FOLHA RESUMIDA'!C:I,2,0)</f>
        <v>BEZALIEL ROSA DOS S JUNIOR</v>
      </c>
      <c r="V227" s="73">
        <f t="shared" si="11"/>
        <v>224</v>
      </c>
    </row>
    <row r="228" spans="1:22">
      <c r="A228" s="81">
        <v>1</v>
      </c>
      <c r="B228" s="81">
        <v>2839</v>
      </c>
      <c r="C228" s="81" t="s">
        <v>205</v>
      </c>
      <c r="D228" s="82">
        <v>40379</v>
      </c>
      <c r="E228" s="81" t="s">
        <v>586</v>
      </c>
      <c r="F228" s="81" t="s">
        <v>417</v>
      </c>
      <c r="G228" s="136">
        <v>2492.3200000000002</v>
      </c>
      <c r="H228" s="136">
        <v>0</v>
      </c>
      <c r="I228" s="81" t="s">
        <v>520</v>
      </c>
      <c r="J228" s="136">
        <v>2544.25</v>
      </c>
      <c r="K228" s="136">
        <v>0</v>
      </c>
      <c r="L228" s="136">
        <v>0</v>
      </c>
      <c r="M228" s="136">
        <v>0</v>
      </c>
      <c r="N228" s="136">
        <v>0</v>
      </c>
      <c r="O228" s="136">
        <v>0</v>
      </c>
      <c r="P228" s="136">
        <v>0</v>
      </c>
      <c r="Q228" s="136">
        <v>0</v>
      </c>
      <c r="R228" s="136">
        <v>0</v>
      </c>
      <c r="S228" s="138">
        <f t="shared" si="9"/>
        <v>2492.3200000000002</v>
      </c>
      <c r="T228" s="139">
        <f t="shared" si="10"/>
        <v>2544.25</v>
      </c>
      <c r="U228" s="58" t="str">
        <f>VLOOKUP(B228,'FOLHA RESUMIDA'!C:I,2,0)</f>
        <v>ANGELINA MEDEIROS VERONESE</v>
      </c>
      <c r="V228" s="73">
        <f t="shared" si="11"/>
        <v>225</v>
      </c>
    </row>
    <row r="229" spans="1:22">
      <c r="A229" s="81">
        <v>1</v>
      </c>
      <c r="B229" s="81">
        <v>2849</v>
      </c>
      <c r="C229" s="81" t="s">
        <v>206</v>
      </c>
      <c r="D229" s="82">
        <v>40422</v>
      </c>
      <c r="E229" s="81" t="s">
        <v>586</v>
      </c>
      <c r="F229" s="81" t="s">
        <v>414</v>
      </c>
      <c r="G229" s="136">
        <v>1463.31</v>
      </c>
      <c r="H229" s="136">
        <v>0</v>
      </c>
      <c r="I229" s="81" t="s">
        <v>520</v>
      </c>
      <c r="J229" s="136">
        <v>0</v>
      </c>
      <c r="K229" s="136">
        <v>0</v>
      </c>
      <c r="L229" s="136">
        <v>0</v>
      </c>
      <c r="M229" s="136">
        <v>0</v>
      </c>
      <c r="N229" s="136">
        <v>0</v>
      </c>
      <c r="O229" s="136">
        <v>0</v>
      </c>
      <c r="P229" s="136">
        <v>0</v>
      </c>
      <c r="Q229" s="136">
        <v>0</v>
      </c>
      <c r="R229" s="136">
        <v>0</v>
      </c>
      <c r="S229" s="138">
        <f t="shared" si="9"/>
        <v>1463.31</v>
      </c>
      <c r="T229" s="139">
        <f t="shared" si="10"/>
        <v>0</v>
      </c>
      <c r="U229" s="58" t="str">
        <f>VLOOKUP(B229,'FOLHA RESUMIDA'!C:I,2,0)</f>
        <v>JULIANA CESAR MARTINS DE LIMA</v>
      </c>
      <c r="V229" s="73">
        <f t="shared" si="11"/>
        <v>226</v>
      </c>
    </row>
    <row r="230" spans="1:22">
      <c r="A230" s="81">
        <v>1</v>
      </c>
      <c r="B230" s="81">
        <v>2850</v>
      </c>
      <c r="C230" s="81" t="s">
        <v>207</v>
      </c>
      <c r="D230" s="82">
        <v>40422</v>
      </c>
      <c r="E230" s="81" t="s">
        <v>586</v>
      </c>
      <c r="F230" s="81" t="s">
        <v>414</v>
      </c>
      <c r="G230" s="136">
        <v>1463.31</v>
      </c>
      <c r="H230" s="136">
        <v>0</v>
      </c>
      <c r="I230" s="81" t="s">
        <v>520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6">
        <v>0</v>
      </c>
      <c r="R230" s="136">
        <v>0</v>
      </c>
      <c r="S230" s="138">
        <f t="shared" si="9"/>
        <v>1463.31</v>
      </c>
      <c r="T230" s="139">
        <f t="shared" si="10"/>
        <v>0</v>
      </c>
      <c r="U230" s="58" t="str">
        <f>VLOOKUP(B230,'FOLHA RESUMIDA'!C:I,2,0)</f>
        <v>JAMERSON A  RAFAEL DE LIMA</v>
      </c>
      <c r="V230" s="73">
        <f t="shared" si="11"/>
        <v>227</v>
      </c>
    </row>
    <row r="231" spans="1:22">
      <c r="A231" s="81">
        <v>1</v>
      </c>
      <c r="B231" s="81">
        <v>2853</v>
      </c>
      <c r="C231" s="81" t="s">
        <v>208</v>
      </c>
      <c r="D231" s="82">
        <v>40422</v>
      </c>
      <c r="E231" s="81" t="s">
        <v>586</v>
      </c>
      <c r="F231" s="81" t="s">
        <v>414</v>
      </c>
      <c r="G231" s="136">
        <v>1613.31</v>
      </c>
      <c r="H231" s="136">
        <v>0</v>
      </c>
      <c r="I231" s="81" t="s">
        <v>520</v>
      </c>
      <c r="J231" s="136">
        <v>0</v>
      </c>
      <c r="K231" s="136">
        <v>0</v>
      </c>
      <c r="L231" s="136">
        <v>0</v>
      </c>
      <c r="M231" s="136">
        <v>0</v>
      </c>
      <c r="N231" s="136">
        <v>0</v>
      </c>
      <c r="O231" s="136">
        <v>0</v>
      </c>
      <c r="P231" s="136">
        <v>0</v>
      </c>
      <c r="Q231" s="136">
        <v>0</v>
      </c>
      <c r="R231" s="136">
        <v>0</v>
      </c>
      <c r="S231" s="138">
        <f t="shared" si="9"/>
        <v>1613.31</v>
      </c>
      <c r="T231" s="139">
        <f t="shared" si="10"/>
        <v>0</v>
      </c>
      <c r="U231" s="58" t="str">
        <f>VLOOKUP(B231,'FOLHA RESUMIDA'!C:I,2,0)</f>
        <v>ALCILEIDE MONTE DA SILVA LIMA</v>
      </c>
      <c r="V231" s="73">
        <f t="shared" si="11"/>
        <v>228</v>
      </c>
    </row>
    <row r="232" spans="1:22">
      <c r="A232" s="81">
        <v>1</v>
      </c>
      <c r="B232" s="81">
        <v>2854</v>
      </c>
      <c r="C232" s="81" t="s">
        <v>209</v>
      </c>
      <c r="D232" s="82">
        <v>40422</v>
      </c>
      <c r="E232" s="81" t="s">
        <v>586</v>
      </c>
      <c r="F232" s="81" t="s">
        <v>414</v>
      </c>
      <c r="G232" s="136">
        <v>1613.33</v>
      </c>
      <c r="H232" s="136">
        <v>0</v>
      </c>
      <c r="I232" s="81" t="s">
        <v>520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6">
        <v>0</v>
      </c>
      <c r="R232" s="136">
        <v>0</v>
      </c>
      <c r="S232" s="138">
        <f t="shared" si="9"/>
        <v>1613.33</v>
      </c>
      <c r="T232" s="139">
        <f t="shared" si="10"/>
        <v>0</v>
      </c>
      <c r="U232" s="58" t="str">
        <f>VLOOKUP(B232,'FOLHA RESUMIDA'!C:I,2,0)</f>
        <v>ANDRE RICARDO CAMARA TORRES</v>
      </c>
      <c r="V232" s="73">
        <f t="shared" si="11"/>
        <v>229</v>
      </c>
    </row>
    <row r="233" spans="1:22">
      <c r="A233" s="81">
        <v>1</v>
      </c>
      <c r="B233" s="81">
        <v>2857</v>
      </c>
      <c r="C233" s="81" t="s">
        <v>210</v>
      </c>
      <c r="D233" s="82">
        <v>40431</v>
      </c>
      <c r="E233" s="81" t="s">
        <v>586</v>
      </c>
      <c r="F233" s="81" t="s">
        <v>476</v>
      </c>
      <c r="G233" s="136">
        <v>2152.9699999999998</v>
      </c>
      <c r="H233" s="136">
        <v>0</v>
      </c>
      <c r="I233" s="81" t="s">
        <v>520</v>
      </c>
      <c r="J233" s="136">
        <v>1413.47</v>
      </c>
      <c r="K233" s="136">
        <v>0</v>
      </c>
      <c r="L233" s="136">
        <v>0</v>
      </c>
      <c r="M233" s="136">
        <v>0</v>
      </c>
      <c r="N233" s="136">
        <v>0</v>
      </c>
      <c r="O233" s="136">
        <v>0</v>
      </c>
      <c r="P233" s="136">
        <v>0</v>
      </c>
      <c r="Q233" s="136">
        <v>0</v>
      </c>
      <c r="R233" s="136">
        <v>0</v>
      </c>
      <c r="S233" s="138">
        <f t="shared" si="9"/>
        <v>2152.9699999999998</v>
      </c>
      <c r="T233" s="139">
        <f t="shared" si="10"/>
        <v>1413.47</v>
      </c>
      <c r="U233" s="58" t="str">
        <f>VLOOKUP(B233,'FOLHA RESUMIDA'!C:I,2,0)</f>
        <v>CAROLINE ALVES LEAL</v>
      </c>
      <c r="V233" s="73">
        <f t="shared" si="11"/>
        <v>230</v>
      </c>
    </row>
    <row r="234" spans="1:22">
      <c r="A234" s="81">
        <v>1</v>
      </c>
      <c r="B234" s="81">
        <v>2860</v>
      </c>
      <c r="C234" s="81" t="s">
        <v>211</v>
      </c>
      <c r="D234" s="82">
        <v>40455</v>
      </c>
      <c r="E234" s="81" t="s">
        <v>586</v>
      </c>
      <c r="F234" s="81" t="s">
        <v>414</v>
      </c>
      <c r="G234" s="136">
        <v>1463.31</v>
      </c>
      <c r="H234" s="136">
        <v>0</v>
      </c>
      <c r="I234" s="81" t="s">
        <v>520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6">
        <v>0</v>
      </c>
      <c r="R234" s="136">
        <v>0</v>
      </c>
      <c r="S234" s="138">
        <f t="shared" si="9"/>
        <v>1463.31</v>
      </c>
      <c r="T234" s="139">
        <f t="shared" si="10"/>
        <v>0</v>
      </c>
      <c r="U234" s="58" t="str">
        <f>VLOOKUP(B234,'FOLHA RESUMIDA'!C:I,2,0)</f>
        <v>ADRIANA MAYO DE SOUZA E SILVA</v>
      </c>
      <c r="V234" s="73">
        <f t="shared" si="11"/>
        <v>231</v>
      </c>
    </row>
    <row r="235" spans="1:22">
      <c r="A235" s="81">
        <v>1</v>
      </c>
      <c r="B235" s="81">
        <v>2864</v>
      </c>
      <c r="C235" s="81" t="s">
        <v>212</v>
      </c>
      <c r="D235" s="82">
        <v>40455</v>
      </c>
      <c r="E235" s="81" t="s">
        <v>586</v>
      </c>
      <c r="F235" s="81" t="s">
        <v>414</v>
      </c>
      <c r="G235" s="136">
        <v>2059.09</v>
      </c>
      <c r="H235" s="136">
        <v>0</v>
      </c>
      <c r="I235" s="81" t="s">
        <v>520</v>
      </c>
      <c r="J235" s="136">
        <v>904.62</v>
      </c>
      <c r="K235" s="136">
        <v>0</v>
      </c>
      <c r="L235" s="136">
        <v>0</v>
      </c>
      <c r="M235" s="136">
        <v>0</v>
      </c>
      <c r="N235" s="136">
        <v>0</v>
      </c>
      <c r="O235" s="136">
        <v>0</v>
      </c>
      <c r="P235" s="136">
        <v>0</v>
      </c>
      <c r="Q235" s="136">
        <v>0</v>
      </c>
      <c r="R235" s="136">
        <v>0</v>
      </c>
      <c r="S235" s="138">
        <f t="shared" si="9"/>
        <v>2059.09</v>
      </c>
      <c r="T235" s="139">
        <f t="shared" si="10"/>
        <v>904.62</v>
      </c>
      <c r="U235" s="58" t="str">
        <f>VLOOKUP(B235,'FOLHA RESUMIDA'!C:I,2,0)</f>
        <v>DULCE HELENA PEREIRA</v>
      </c>
      <c r="V235" s="73">
        <f t="shared" si="11"/>
        <v>232</v>
      </c>
    </row>
    <row r="236" spans="1:22">
      <c r="A236" s="81">
        <v>1</v>
      </c>
      <c r="B236" s="81">
        <v>2866</v>
      </c>
      <c r="C236" s="81" t="s">
        <v>213</v>
      </c>
      <c r="D236" s="82">
        <v>40455</v>
      </c>
      <c r="E236" s="81" t="s">
        <v>586</v>
      </c>
      <c r="F236" s="81" t="s">
        <v>414</v>
      </c>
      <c r="G236" s="136">
        <v>1463.31</v>
      </c>
      <c r="H236" s="136">
        <v>0</v>
      </c>
      <c r="I236" s="81" t="s">
        <v>520</v>
      </c>
      <c r="J236" s="136">
        <v>1187.32</v>
      </c>
      <c r="K236" s="136">
        <v>0</v>
      </c>
      <c r="L236" s="136">
        <v>0</v>
      </c>
      <c r="M236" s="136">
        <v>0</v>
      </c>
      <c r="N236" s="136">
        <v>0</v>
      </c>
      <c r="O236" s="136">
        <v>0</v>
      </c>
      <c r="P236" s="136">
        <v>0</v>
      </c>
      <c r="Q236" s="136">
        <v>0</v>
      </c>
      <c r="R236" s="136">
        <v>0</v>
      </c>
      <c r="S236" s="138">
        <f t="shared" si="9"/>
        <v>1463.31</v>
      </c>
      <c r="T236" s="139">
        <f t="shared" si="10"/>
        <v>1187.32</v>
      </c>
      <c r="U236" s="58" t="str">
        <f>VLOOKUP(B236,'FOLHA RESUMIDA'!C:I,2,0)</f>
        <v>LUCICLEIDE M  DE A  CAMPOS</v>
      </c>
      <c r="V236" s="73">
        <f t="shared" si="11"/>
        <v>233</v>
      </c>
    </row>
    <row r="237" spans="1:22">
      <c r="A237" s="81">
        <v>1</v>
      </c>
      <c r="B237" s="81">
        <v>2869</v>
      </c>
      <c r="C237" s="81" t="s">
        <v>214</v>
      </c>
      <c r="D237" s="82">
        <v>40455</v>
      </c>
      <c r="E237" s="81" t="s">
        <v>586</v>
      </c>
      <c r="F237" s="81" t="s">
        <v>414</v>
      </c>
      <c r="G237" s="136">
        <v>1463.31</v>
      </c>
      <c r="H237" s="136">
        <v>0</v>
      </c>
      <c r="I237" s="81" t="s">
        <v>520</v>
      </c>
      <c r="J237" s="136">
        <v>0</v>
      </c>
      <c r="K237" s="136">
        <v>0</v>
      </c>
      <c r="L237" s="136">
        <v>0</v>
      </c>
      <c r="M237" s="136">
        <v>0</v>
      </c>
      <c r="N237" s="136">
        <v>0</v>
      </c>
      <c r="O237" s="136">
        <v>0</v>
      </c>
      <c r="P237" s="136">
        <v>0</v>
      </c>
      <c r="Q237" s="136">
        <v>0</v>
      </c>
      <c r="R237" s="136">
        <v>0</v>
      </c>
      <c r="S237" s="138">
        <f t="shared" si="9"/>
        <v>1463.31</v>
      </c>
      <c r="T237" s="139">
        <f t="shared" si="10"/>
        <v>0</v>
      </c>
      <c r="U237" s="58" t="str">
        <f>VLOOKUP(B237,'FOLHA RESUMIDA'!C:I,2,0)</f>
        <v>RICARDO J FERNANDES DA CUNHA</v>
      </c>
      <c r="V237" s="73">
        <f t="shared" si="11"/>
        <v>234</v>
      </c>
    </row>
    <row r="238" spans="1:22">
      <c r="A238" s="81">
        <v>1</v>
      </c>
      <c r="B238" s="81">
        <v>2870</v>
      </c>
      <c r="C238" s="81" t="s">
        <v>215</v>
      </c>
      <c r="D238" s="82">
        <v>40455</v>
      </c>
      <c r="E238" s="81" t="s">
        <v>586</v>
      </c>
      <c r="F238" s="81" t="s">
        <v>495</v>
      </c>
      <c r="G238" s="136">
        <v>1613.32</v>
      </c>
      <c r="H238" s="136">
        <v>0</v>
      </c>
      <c r="I238" s="81" t="s">
        <v>520</v>
      </c>
      <c r="J238" s="136">
        <v>0</v>
      </c>
      <c r="K238" s="136">
        <v>0</v>
      </c>
      <c r="L238" s="136">
        <v>0</v>
      </c>
      <c r="M238" s="136">
        <v>0</v>
      </c>
      <c r="N238" s="136">
        <v>0</v>
      </c>
      <c r="O238" s="136">
        <v>0</v>
      </c>
      <c r="P238" s="136">
        <v>0</v>
      </c>
      <c r="Q238" s="136">
        <v>0</v>
      </c>
      <c r="R238" s="136">
        <v>0</v>
      </c>
      <c r="S238" s="138">
        <f t="shared" si="9"/>
        <v>1613.32</v>
      </c>
      <c r="T238" s="139">
        <f t="shared" si="10"/>
        <v>0</v>
      </c>
      <c r="U238" s="58" t="str">
        <f>VLOOKUP(B238,'FOLHA RESUMIDA'!C:I,2,0)</f>
        <v>SUZANA VALERIA PINHEIRO</v>
      </c>
      <c r="V238" s="73">
        <f t="shared" si="11"/>
        <v>235</v>
      </c>
    </row>
    <row r="239" spans="1:22">
      <c r="A239" s="81">
        <v>1</v>
      </c>
      <c r="B239" s="81">
        <v>2871</v>
      </c>
      <c r="C239" s="81" t="s">
        <v>216</v>
      </c>
      <c r="D239" s="82">
        <v>40455</v>
      </c>
      <c r="E239" s="81" t="s">
        <v>586</v>
      </c>
      <c r="F239" s="81" t="s">
        <v>414</v>
      </c>
      <c r="G239" s="136">
        <v>1613.31</v>
      </c>
      <c r="H239" s="136">
        <v>0</v>
      </c>
      <c r="I239" s="81" t="s">
        <v>520</v>
      </c>
      <c r="J239" s="136">
        <v>0</v>
      </c>
      <c r="K239" s="136">
        <v>0</v>
      </c>
      <c r="L239" s="136">
        <v>0</v>
      </c>
      <c r="M239" s="136">
        <v>0</v>
      </c>
      <c r="N239" s="136">
        <v>0</v>
      </c>
      <c r="O239" s="136">
        <v>0</v>
      </c>
      <c r="P239" s="136">
        <v>0</v>
      </c>
      <c r="Q239" s="136">
        <v>0</v>
      </c>
      <c r="R239" s="136">
        <v>0</v>
      </c>
      <c r="S239" s="138">
        <f t="shared" si="9"/>
        <v>1613.31</v>
      </c>
      <c r="T239" s="139">
        <f t="shared" si="10"/>
        <v>0</v>
      </c>
      <c r="U239" s="58" t="str">
        <f>VLOOKUP(B239,'FOLHA RESUMIDA'!C:I,2,0)</f>
        <v>SUZELY ARANTES DA S MELO</v>
      </c>
      <c r="V239" s="73">
        <f t="shared" si="11"/>
        <v>236</v>
      </c>
    </row>
    <row r="240" spans="1:22">
      <c r="A240" s="81">
        <v>1</v>
      </c>
      <c r="B240" s="81">
        <v>2887</v>
      </c>
      <c r="C240" s="81" t="s">
        <v>217</v>
      </c>
      <c r="D240" s="82">
        <v>40513</v>
      </c>
      <c r="E240" s="81" t="s">
        <v>586</v>
      </c>
      <c r="F240" s="81" t="s">
        <v>476</v>
      </c>
      <c r="G240" s="136">
        <v>2152.9699999999998</v>
      </c>
      <c r="H240" s="136">
        <v>0</v>
      </c>
      <c r="I240" s="81" t="s">
        <v>520</v>
      </c>
      <c r="J240" s="136">
        <v>0</v>
      </c>
      <c r="K240" s="136">
        <v>0</v>
      </c>
      <c r="L240" s="136">
        <v>0</v>
      </c>
      <c r="M240" s="136">
        <v>0</v>
      </c>
      <c r="N240" s="136">
        <v>0</v>
      </c>
      <c r="O240" s="136">
        <v>0</v>
      </c>
      <c r="P240" s="136">
        <v>0</v>
      </c>
      <c r="Q240" s="136">
        <v>0</v>
      </c>
      <c r="R240" s="136">
        <v>0</v>
      </c>
      <c r="S240" s="138">
        <f t="shared" si="9"/>
        <v>2152.9699999999998</v>
      </c>
      <c r="T240" s="139">
        <f t="shared" si="10"/>
        <v>0</v>
      </c>
      <c r="U240" s="58" t="str">
        <f>VLOOKUP(B240,'FOLHA RESUMIDA'!C:I,2,0)</f>
        <v>MARIA EUZENI DA SILVA GARCEZ</v>
      </c>
      <c r="V240" s="73">
        <f t="shared" si="11"/>
        <v>237</v>
      </c>
    </row>
    <row r="241" spans="1:22">
      <c r="A241" s="81">
        <v>1</v>
      </c>
      <c r="B241" s="81">
        <v>2889</v>
      </c>
      <c r="C241" s="81" t="s">
        <v>218</v>
      </c>
      <c r="D241" s="82">
        <v>40575</v>
      </c>
      <c r="E241" s="81" t="s">
        <v>586</v>
      </c>
      <c r="F241" s="81" t="s">
        <v>417</v>
      </c>
      <c r="G241" s="136">
        <v>2492.3200000000002</v>
      </c>
      <c r="H241" s="136">
        <v>0</v>
      </c>
      <c r="I241" s="81" t="s">
        <v>520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6">
        <v>0</v>
      </c>
      <c r="R241" s="136">
        <v>0</v>
      </c>
      <c r="S241" s="138">
        <f t="shared" si="9"/>
        <v>2492.3200000000002</v>
      </c>
      <c r="T241" s="139">
        <f t="shared" si="10"/>
        <v>0</v>
      </c>
      <c r="U241" s="58" t="str">
        <f>VLOOKUP(B241,'FOLHA RESUMIDA'!C:I,2,0)</f>
        <v>EJANE FERREIRA TEXEIRA</v>
      </c>
      <c r="V241" s="73">
        <f t="shared" si="11"/>
        <v>238</v>
      </c>
    </row>
    <row r="242" spans="1:22">
      <c r="A242" s="81">
        <v>1</v>
      </c>
      <c r="B242" s="81">
        <v>2890</v>
      </c>
      <c r="C242" s="81" t="s">
        <v>219</v>
      </c>
      <c r="D242" s="82">
        <v>40575</v>
      </c>
      <c r="E242" s="81" t="s">
        <v>586</v>
      </c>
      <c r="F242" s="81" t="s">
        <v>414</v>
      </c>
      <c r="G242" s="136">
        <v>1463.31</v>
      </c>
      <c r="H242" s="136">
        <v>0</v>
      </c>
      <c r="I242" s="81" t="s">
        <v>520</v>
      </c>
      <c r="J242" s="136">
        <v>0</v>
      </c>
      <c r="K242" s="136">
        <v>0</v>
      </c>
      <c r="L242" s="136">
        <v>0</v>
      </c>
      <c r="M242" s="136">
        <v>0</v>
      </c>
      <c r="N242" s="136">
        <v>0</v>
      </c>
      <c r="O242" s="136">
        <v>0</v>
      </c>
      <c r="P242" s="136">
        <v>0</v>
      </c>
      <c r="Q242" s="136">
        <v>0</v>
      </c>
      <c r="R242" s="136">
        <v>0</v>
      </c>
      <c r="S242" s="138">
        <f t="shared" si="9"/>
        <v>1463.31</v>
      </c>
      <c r="T242" s="139">
        <f t="shared" si="10"/>
        <v>0</v>
      </c>
      <c r="U242" s="58" t="str">
        <f>VLOOKUP(B242,'FOLHA RESUMIDA'!C:I,2,0)</f>
        <v>CLELIO FIRMINO SILVA</v>
      </c>
      <c r="V242" s="73">
        <f t="shared" si="11"/>
        <v>239</v>
      </c>
    </row>
    <row r="243" spans="1:22">
      <c r="A243" s="81">
        <v>1</v>
      </c>
      <c r="B243" s="81">
        <v>2891</v>
      </c>
      <c r="C243" s="81" t="s">
        <v>220</v>
      </c>
      <c r="D243" s="82">
        <v>40575</v>
      </c>
      <c r="E243" s="81" t="s">
        <v>586</v>
      </c>
      <c r="F243" s="81" t="s">
        <v>414</v>
      </c>
      <c r="G243" s="136">
        <v>1536.48</v>
      </c>
      <c r="H243" s="136">
        <v>0</v>
      </c>
      <c r="I243" s="81" t="s">
        <v>520</v>
      </c>
      <c r="J243" s="136">
        <v>0</v>
      </c>
      <c r="K243" s="136">
        <v>0</v>
      </c>
      <c r="L243" s="136">
        <v>0</v>
      </c>
      <c r="M243" s="136">
        <v>0</v>
      </c>
      <c r="N243" s="136">
        <v>0</v>
      </c>
      <c r="O243" s="136">
        <v>0</v>
      </c>
      <c r="P243" s="136">
        <v>0</v>
      </c>
      <c r="Q243" s="136">
        <v>0</v>
      </c>
      <c r="R243" s="136">
        <v>0</v>
      </c>
      <c r="S243" s="138">
        <f t="shared" si="9"/>
        <v>1536.48</v>
      </c>
      <c r="T243" s="139">
        <f t="shared" si="10"/>
        <v>0</v>
      </c>
      <c r="U243" s="58" t="str">
        <f>VLOOKUP(B243,'FOLHA RESUMIDA'!C:I,2,0)</f>
        <v>ERICK MEDEIROS</v>
      </c>
      <c r="V243" s="73">
        <f t="shared" si="11"/>
        <v>240</v>
      </c>
    </row>
    <row r="244" spans="1:22">
      <c r="A244" s="81">
        <v>1</v>
      </c>
      <c r="B244" s="81">
        <v>2894</v>
      </c>
      <c r="C244" s="81" t="s">
        <v>221</v>
      </c>
      <c r="D244" s="82">
        <v>40575</v>
      </c>
      <c r="E244" s="81" t="s">
        <v>586</v>
      </c>
      <c r="F244" s="81" t="s">
        <v>475</v>
      </c>
      <c r="G244" s="136">
        <v>1961.04</v>
      </c>
      <c r="H244" s="136">
        <v>0</v>
      </c>
      <c r="I244" s="81" t="s">
        <v>520</v>
      </c>
      <c r="J244" s="136">
        <v>0</v>
      </c>
      <c r="K244" s="136">
        <v>0</v>
      </c>
      <c r="L244" s="136">
        <v>0</v>
      </c>
      <c r="M244" s="136">
        <v>0</v>
      </c>
      <c r="N244" s="136">
        <v>0</v>
      </c>
      <c r="O244" s="136">
        <v>0</v>
      </c>
      <c r="P244" s="136">
        <v>0</v>
      </c>
      <c r="Q244" s="136">
        <v>0</v>
      </c>
      <c r="R244" s="136">
        <v>0</v>
      </c>
      <c r="S244" s="138">
        <f t="shared" si="9"/>
        <v>1961.04</v>
      </c>
      <c r="T244" s="139">
        <f t="shared" si="10"/>
        <v>0</v>
      </c>
      <c r="U244" s="58" t="str">
        <f>VLOOKUP(B244,'FOLHA RESUMIDA'!C:I,2,0)</f>
        <v>JOELNA DINIZ PEREIRA DE SOUSA</v>
      </c>
      <c r="V244" s="73">
        <f t="shared" si="11"/>
        <v>241</v>
      </c>
    </row>
    <row r="245" spans="1:22">
      <c r="A245" s="81">
        <v>1</v>
      </c>
      <c r="B245" s="81">
        <v>2895</v>
      </c>
      <c r="C245" s="81" t="s">
        <v>222</v>
      </c>
      <c r="D245" s="82">
        <v>40575</v>
      </c>
      <c r="E245" s="81" t="s">
        <v>586</v>
      </c>
      <c r="F245" s="81" t="s">
        <v>414</v>
      </c>
      <c r="G245" s="136">
        <v>1463.31</v>
      </c>
      <c r="H245" s="136">
        <v>0</v>
      </c>
      <c r="I245" s="81" t="s">
        <v>520</v>
      </c>
      <c r="J245" s="136">
        <v>0</v>
      </c>
      <c r="K245" s="136">
        <v>0</v>
      </c>
      <c r="L245" s="136">
        <v>0</v>
      </c>
      <c r="M245" s="136">
        <v>0</v>
      </c>
      <c r="N245" s="136">
        <v>0</v>
      </c>
      <c r="O245" s="136">
        <v>0</v>
      </c>
      <c r="P245" s="136">
        <v>0</v>
      </c>
      <c r="Q245" s="136">
        <v>0</v>
      </c>
      <c r="R245" s="136">
        <v>0</v>
      </c>
      <c r="S245" s="138">
        <f t="shared" si="9"/>
        <v>1463.31</v>
      </c>
      <c r="T245" s="139">
        <f t="shared" si="10"/>
        <v>0</v>
      </c>
      <c r="U245" s="58" t="str">
        <f>VLOOKUP(B245,'FOLHA RESUMIDA'!C:I,2,0)</f>
        <v>KLEBER DE OLIVEIRA GALDINO</v>
      </c>
      <c r="V245" s="73">
        <f t="shared" si="11"/>
        <v>242</v>
      </c>
    </row>
    <row r="246" spans="1:22">
      <c r="A246" s="81">
        <v>1</v>
      </c>
      <c r="B246" s="81">
        <v>2907</v>
      </c>
      <c r="C246" s="81" t="s">
        <v>223</v>
      </c>
      <c r="D246" s="82">
        <v>40623</v>
      </c>
      <c r="E246" s="81" t="s">
        <v>586</v>
      </c>
      <c r="F246" s="81" t="s">
        <v>476</v>
      </c>
      <c r="G246" s="136">
        <v>2152.9699999999998</v>
      </c>
      <c r="H246" s="136">
        <v>0</v>
      </c>
      <c r="I246" s="81" t="s">
        <v>520</v>
      </c>
      <c r="J246" s="136">
        <v>0</v>
      </c>
      <c r="K246" s="136">
        <v>0</v>
      </c>
      <c r="L246" s="136">
        <v>0</v>
      </c>
      <c r="M246" s="136">
        <v>0</v>
      </c>
      <c r="N246" s="136">
        <v>0</v>
      </c>
      <c r="O246" s="136">
        <v>0</v>
      </c>
      <c r="P246" s="136">
        <v>0</v>
      </c>
      <c r="Q246" s="136">
        <v>0</v>
      </c>
      <c r="R246" s="136">
        <v>0</v>
      </c>
      <c r="S246" s="138">
        <f t="shared" si="9"/>
        <v>2152.9699999999998</v>
      </c>
      <c r="T246" s="139">
        <f t="shared" si="10"/>
        <v>0</v>
      </c>
      <c r="U246" s="58" t="str">
        <f>VLOOKUP(B246,'FOLHA RESUMIDA'!C:I,2,0)</f>
        <v>JOELINE LIMA DO NASCIMENTO</v>
      </c>
      <c r="V246" s="73">
        <f t="shared" si="11"/>
        <v>243</v>
      </c>
    </row>
    <row r="247" spans="1:22">
      <c r="A247" s="81">
        <v>1</v>
      </c>
      <c r="B247" s="81">
        <v>2909</v>
      </c>
      <c r="C247" s="81" t="s">
        <v>224</v>
      </c>
      <c r="D247" s="82">
        <v>40634</v>
      </c>
      <c r="E247" s="81" t="s">
        <v>586</v>
      </c>
      <c r="F247" s="81" t="s">
        <v>476</v>
      </c>
      <c r="G247" s="136">
        <v>2373.69</v>
      </c>
      <c r="H247" s="136">
        <v>0</v>
      </c>
      <c r="I247" s="81" t="s">
        <v>520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6">
        <v>0</v>
      </c>
      <c r="R247" s="136">
        <v>0</v>
      </c>
      <c r="S247" s="138">
        <f t="shared" si="9"/>
        <v>2373.69</v>
      </c>
      <c r="T247" s="139">
        <f t="shared" si="10"/>
        <v>0</v>
      </c>
      <c r="U247" s="58" t="str">
        <f>VLOOKUP(B247,'FOLHA RESUMIDA'!C:I,2,0)</f>
        <v>ROBSON CARNEIRO DA SILVA</v>
      </c>
      <c r="V247" s="73">
        <f t="shared" si="11"/>
        <v>244</v>
      </c>
    </row>
    <row r="248" spans="1:22">
      <c r="A248" s="81">
        <v>1</v>
      </c>
      <c r="B248" s="81">
        <v>2910</v>
      </c>
      <c r="C248" s="81" t="s">
        <v>225</v>
      </c>
      <c r="D248" s="82">
        <v>40639</v>
      </c>
      <c r="E248" s="81" t="s">
        <v>586</v>
      </c>
      <c r="F248" s="81" t="s">
        <v>476</v>
      </c>
      <c r="G248" s="136">
        <v>2492.37</v>
      </c>
      <c r="H248" s="136">
        <v>0</v>
      </c>
      <c r="I248" s="81" t="s">
        <v>520</v>
      </c>
      <c r="J248" s="136">
        <v>2544.25</v>
      </c>
      <c r="K248" s="136">
        <v>0</v>
      </c>
      <c r="L248" s="136">
        <v>0</v>
      </c>
      <c r="M248" s="136">
        <v>1800</v>
      </c>
      <c r="N248" s="136">
        <v>0</v>
      </c>
      <c r="O248" s="136">
        <v>0</v>
      </c>
      <c r="P248" s="136">
        <v>0</v>
      </c>
      <c r="Q248" s="136">
        <v>0</v>
      </c>
      <c r="R248" s="136">
        <v>0</v>
      </c>
      <c r="S248" s="138">
        <f t="shared" si="9"/>
        <v>2492.37</v>
      </c>
      <c r="T248" s="139">
        <f t="shared" si="10"/>
        <v>4344.25</v>
      </c>
      <c r="U248" s="58" t="str">
        <f>VLOOKUP(B248,'FOLHA RESUMIDA'!C:I,2,0)</f>
        <v>JOSE VITAL DUARTE JUNIOR</v>
      </c>
      <c r="V248" s="73">
        <f t="shared" si="11"/>
        <v>245</v>
      </c>
    </row>
    <row r="249" spans="1:22">
      <c r="A249" s="81">
        <v>1</v>
      </c>
      <c r="B249" s="81">
        <v>2911</v>
      </c>
      <c r="C249" s="81" t="s">
        <v>226</v>
      </c>
      <c r="D249" s="82">
        <v>40644</v>
      </c>
      <c r="E249" s="81" t="s">
        <v>586</v>
      </c>
      <c r="F249" s="81" t="s">
        <v>414</v>
      </c>
      <c r="G249" s="136">
        <v>1613.3</v>
      </c>
      <c r="H249" s="136">
        <v>0</v>
      </c>
      <c r="I249" s="81" t="s">
        <v>520</v>
      </c>
      <c r="J249" s="136">
        <v>0</v>
      </c>
      <c r="K249" s="136">
        <v>0</v>
      </c>
      <c r="L249" s="136">
        <v>0</v>
      </c>
      <c r="M249" s="136">
        <v>0</v>
      </c>
      <c r="N249" s="136">
        <v>0</v>
      </c>
      <c r="O249" s="136">
        <v>0</v>
      </c>
      <c r="P249" s="136">
        <v>0</v>
      </c>
      <c r="Q249" s="136">
        <v>0</v>
      </c>
      <c r="R249" s="136">
        <v>0</v>
      </c>
      <c r="S249" s="138">
        <f t="shared" si="9"/>
        <v>1613.3</v>
      </c>
      <c r="T249" s="139">
        <f t="shared" si="10"/>
        <v>0</v>
      </c>
      <c r="U249" s="58" t="str">
        <f>VLOOKUP(B249,'FOLHA RESUMIDA'!C:I,2,0)</f>
        <v>ALDJANE MARIA DOS SANTOS</v>
      </c>
      <c r="V249" s="73">
        <f t="shared" si="11"/>
        <v>246</v>
      </c>
    </row>
    <row r="250" spans="1:22">
      <c r="A250" s="81">
        <v>1</v>
      </c>
      <c r="B250" s="81">
        <v>2915</v>
      </c>
      <c r="C250" s="81" t="s">
        <v>227</v>
      </c>
      <c r="D250" s="82">
        <v>40647</v>
      </c>
      <c r="E250" s="81" t="s">
        <v>586</v>
      </c>
      <c r="F250" s="81" t="s">
        <v>414</v>
      </c>
      <c r="G250" s="136">
        <v>1613.3</v>
      </c>
      <c r="H250" s="136">
        <v>0</v>
      </c>
      <c r="I250" s="81" t="s">
        <v>520</v>
      </c>
      <c r="J250" s="136">
        <v>0</v>
      </c>
      <c r="K250" s="136">
        <v>0</v>
      </c>
      <c r="L250" s="136">
        <v>0</v>
      </c>
      <c r="M250" s="136">
        <v>0</v>
      </c>
      <c r="N250" s="136">
        <v>0</v>
      </c>
      <c r="O250" s="136">
        <v>0</v>
      </c>
      <c r="P250" s="136">
        <v>0</v>
      </c>
      <c r="Q250" s="136">
        <v>0</v>
      </c>
      <c r="R250" s="136">
        <v>0</v>
      </c>
      <c r="S250" s="138">
        <f t="shared" si="9"/>
        <v>1613.3</v>
      </c>
      <c r="T250" s="139">
        <f t="shared" si="10"/>
        <v>0</v>
      </c>
      <c r="U250" s="58" t="str">
        <f>VLOOKUP(B250,'FOLHA RESUMIDA'!C:I,2,0)</f>
        <v>HAMILTON LINO ALVES</v>
      </c>
      <c r="V250" s="73">
        <f t="shared" si="11"/>
        <v>247</v>
      </c>
    </row>
    <row r="251" spans="1:22">
      <c r="A251" s="81">
        <v>1</v>
      </c>
      <c r="B251" s="81">
        <v>2917</v>
      </c>
      <c r="C251" s="81" t="s">
        <v>228</v>
      </c>
      <c r="D251" s="82">
        <v>40644</v>
      </c>
      <c r="E251" s="81" t="s">
        <v>586</v>
      </c>
      <c r="F251" s="81" t="s">
        <v>414</v>
      </c>
      <c r="G251" s="136">
        <v>1693.96</v>
      </c>
      <c r="H251" s="136">
        <v>0</v>
      </c>
      <c r="I251" s="81" t="s">
        <v>520</v>
      </c>
      <c r="J251" s="136">
        <v>0</v>
      </c>
      <c r="K251" s="136">
        <v>0</v>
      </c>
      <c r="L251" s="136">
        <v>0</v>
      </c>
      <c r="M251" s="136">
        <v>0</v>
      </c>
      <c r="N251" s="136">
        <v>0</v>
      </c>
      <c r="O251" s="136">
        <v>0</v>
      </c>
      <c r="P251" s="136">
        <v>0</v>
      </c>
      <c r="Q251" s="136">
        <v>0</v>
      </c>
      <c r="R251" s="136">
        <v>0</v>
      </c>
      <c r="S251" s="138">
        <f t="shared" si="9"/>
        <v>1693.96</v>
      </c>
      <c r="T251" s="139">
        <f t="shared" si="10"/>
        <v>0</v>
      </c>
      <c r="U251" s="58" t="str">
        <f>VLOOKUP(B251,'FOLHA RESUMIDA'!C:I,2,0)</f>
        <v>LUCICLEIDE PEREIRA DEODATO</v>
      </c>
      <c r="V251" s="73">
        <f t="shared" si="11"/>
        <v>248</v>
      </c>
    </row>
    <row r="252" spans="1:22">
      <c r="A252" s="81">
        <v>1</v>
      </c>
      <c r="B252" s="81">
        <v>2918</v>
      </c>
      <c r="C252" s="81" t="s">
        <v>229</v>
      </c>
      <c r="D252" s="82">
        <v>40644</v>
      </c>
      <c r="E252" s="81" t="s">
        <v>586</v>
      </c>
      <c r="F252" s="81" t="s">
        <v>414</v>
      </c>
      <c r="G252" s="136">
        <v>1463.31</v>
      </c>
      <c r="H252" s="136">
        <v>0</v>
      </c>
      <c r="I252" s="81" t="s">
        <v>520</v>
      </c>
      <c r="J252" s="136">
        <v>0</v>
      </c>
      <c r="K252" s="136">
        <v>0</v>
      </c>
      <c r="L252" s="136">
        <v>0</v>
      </c>
      <c r="M252" s="136">
        <v>0</v>
      </c>
      <c r="N252" s="136">
        <v>0</v>
      </c>
      <c r="O252" s="136">
        <v>0</v>
      </c>
      <c r="P252" s="136">
        <v>0</v>
      </c>
      <c r="Q252" s="136">
        <v>0</v>
      </c>
      <c r="R252" s="136">
        <v>0</v>
      </c>
      <c r="S252" s="138">
        <f t="shared" si="9"/>
        <v>1463.31</v>
      </c>
      <c r="T252" s="139">
        <f t="shared" si="10"/>
        <v>0</v>
      </c>
      <c r="U252" s="58" t="str">
        <f>VLOOKUP(B252,'FOLHA RESUMIDA'!C:I,2,0)</f>
        <v>MARIA DAS NEVES DE BARROS</v>
      </c>
      <c r="V252" s="73">
        <f t="shared" si="11"/>
        <v>249</v>
      </c>
    </row>
    <row r="253" spans="1:22">
      <c r="A253" s="81">
        <v>1</v>
      </c>
      <c r="B253" s="81">
        <v>2921</v>
      </c>
      <c r="C253" s="81" t="s">
        <v>230</v>
      </c>
      <c r="D253" s="82">
        <v>40644</v>
      </c>
      <c r="E253" s="81" t="s">
        <v>586</v>
      </c>
      <c r="F253" s="81" t="s">
        <v>414</v>
      </c>
      <c r="G253" s="136">
        <v>1778.73</v>
      </c>
      <c r="H253" s="136">
        <v>0</v>
      </c>
      <c r="I253" s="81" t="s">
        <v>520</v>
      </c>
      <c r="J253" s="136">
        <v>0</v>
      </c>
      <c r="K253" s="136">
        <v>0</v>
      </c>
      <c r="L253" s="136">
        <v>0</v>
      </c>
      <c r="M253" s="136">
        <v>0</v>
      </c>
      <c r="N253" s="136">
        <v>0</v>
      </c>
      <c r="O253" s="136">
        <v>0</v>
      </c>
      <c r="P253" s="136">
        <v>0</v>
      </c>
      <c r="Q253" s="136">
        <v>0</v>
      </c>
      <c r="R253" s="136">
        <v>0</v>
      </c>
      <c r="S253" s="138">
        <f t="shared" si="9"/>
        <v>1778.73</v>
      </c>
      <c r="T253" s="139">
        <f t="shared" si="10"/>
        <v>0</v>
      </c>
      <c r="U253" s="58" t="str">
        <f>VLOOKUP(B253,'FOLHA RESUMIDA'!C:I,2,0)</f>
        <v>TIAGO MANOEL DE SOUSA LEITE</v>
      </c>
      <c r="V253" s="73">
        <f t="shared" si="11"/>
        <v>250</v>
      </c>
    </row>
    <row r="254" spans="1:22">
      <c r="A254" s="81">
        <v>1</v>
      </c>
      <c r="B254" s="81">
        <v>2922</v>
      </c>
      <c r="C254" s="81" t="s">
        <v>231</v>
      </c>
      <c r="D254" s="82">
        <v>40644</v>
      </c>
      <c r="E254" s="81" t="s">
        <v>586</v>
      </c>
      <c r="F254" s="81" t="s">
        <v>414</v>
      </c>
      <c r="G254" s="136">
        <v>1693.96</v>
      </c>
      <c r="H254" s="136">
        <v>0</v>
      </c>
      <c r="I254" s="81" t="s">
        <v>520</v>
      </c>
      <c r="J254" s="136">
        <v>0</v>
      </c>
      <c r="K254" s="136">
        <v>0</v>
      </c>
      <c r="L254" s="136">
        <v>0</v>
      </c>
      <c r="M254" s="136">
        <v>0</v>
      </c>
      <c r="N254" s="136">
        <v>0</v>
      </c>
      <c r="O254" s="136">
        <v>0</v>
      </c>
      <c r="P254" s="136">
        <v>0</v>
      </c>
      <c r="Q254" s="136">
        <v>0</v>
      </c>
      <c r="R254" s="136">
        <v>0</v>
      </c>
      <c r="S254" s="138">
        <f t="shared" si="9"/>
        <v>1693.96</v>
      </c>
      <c r="T254" s="139">
        <f t="shared" si="10"/>
        <v>0</v>
      </c>
      <c r="U254" s="58" t="str">
        <f>VLOOKUP(B254,'FOLHA RESUMIDA'!C:I,2,0)</f>
        <v>XENIA KELY VERISSIMO DINIZ</v>
      </c>
      <c r="V254" s="73">
        <f t="shared" si="11"/>
        <v>251</v>
      </c>
    </row>
    <row r="255" spans="1:22">
      <c r="A255" s="81">
        <v>1</v>
      </c>
      <c r="B255" s="81">
        <v>2926</v>
      </c>
      <c r="C255" s="81" t="s">
        <v>232</v>
      </c>
      <c r="D255" s="82">
        <v>40665</v>
      </c>
      <c r="E255" s="81" t="s">
        <v>586</v>
      </c>
      <c r="F255" s="81" t="s">
        <v>414</v>
      </c>
      <c r="G255" s="136">
        <v>1778.71</v>
      </c>
      <c r="H255" s="136">
        <v>0</v>
      </c>
      <c r="I255" s="81" t="s">
        <v>520</v>
      </c>
      <c r="J255" s="136">
        <v>0</v>
      </c>
      <c r="K255" s="136">
        <v>0</v>
      </c>
      <c r="L255" s="136">
        <v>0</v>
      </c>
      <c r="M255" s="136">
        <v>0</v>
      </c>
      <c r="N255" s="136">
        <v>0</v>
      </c>
      <c r="O255" s="136">
        <v>0</v>
      </c>
      <c r="P255" s="136">
        <v>0</v>
      </c>
      <c r="Q255" s="136">
        <v>0</v>
      </c>
      <c r="R255" s="136">
        <v>0</v>
      </c>
      <c r="S255" s="138">
        <f t="shared" si="9"/>
        <v>1778.71</v>
      </c>
      <c r="T255" s="139">
        <f t="shared" si="10"/>
        <v>0</v>
      </c>
      <c r="U255" s="58" t="str">
        <f>VLOOKUP(B255,'FOLHA RESUMIDA'!C:I,2,0)</f>
        <v>ANTONIO CARLOS DE LUNA MATOS</v>
      </c>
      <c r="V255" s="73">
        <f t="shared" si="11"/>
        <v>252</v>
      </c>
    </row>
    <row r="256" spans="1:22">
      <c r="A256" s="81">
        <v>1</v>
      </c>
      <c r="B256" s="81">
        <v>2927</v>
      </c>
      <c r="C256" s="81" t="s">
        <v>233</v>
      </c>
      <c r="D256" s="82">
        <v>40665</v>
      </c>
      <c r="E256" s="81" t="s">
        <v>586</v>
      </c>
      <c r="F256" s="81" t="s">
        <v>414</v>
      </c>
      <c r="G256" s="136">
        <v>1613.31</v>
      </c>
      <c r="H256" s="136">
        <v>0</v>
      </c>
      <c r="I256" s="81" t="s">
        <v>520</v>
      </c>
      <c r="J256" s="136">
        <v>0</v>
      </c>
      <c r="K256" s="136">
        <v>0</v>
      </c>
      <c r="L256" s="136">
        <v>0</v>
      </c>
      <c r="M256" s="136">
        <v>0</v>
      </c>
      <c r="N256" s="136">
        <v>0</v>
      </c>
      <c r="O256" s="136">
        <v>0</v>
      </c>
      <c r="P256" s="136">
        <v>0</v>
      </c>
      <c r="Q256" s="136">
        <v>0</v>
      </c>
      <c r="R256" s="136">
        <v>0</v>
      </c>
      <c r="S256" s="138">
        <f t="shared" si="9"/>
        <v>1613.31</v>
      </c>
      <c r="T256" s="139">
        <f t="shared" si="10"/>
        <v>0</v>
      </c>
      <c r="U256" s="58" t="str">
        <f>VLOOKUP(B256,'FOLHA RESUMIDA'!C:I,2,0)</f>
        <v>DEYVISON MACHADO DA SILVA</v>
      </c>
      <c r="V256" s="73">
        <f t="shared" si="11"/>
        <v>253</v>
      </c>
    </row>
    <row r="257" spans="1:22">
      <c r="A257" s="81">
        <v>1</v>
      </c>
      <c r="B257" s="81">
        <v>2930</v>
      </c>
      <c r="C257" s="81" t="s">
        <v>234</v>
      </c>
      <c r="D257" s="82">
        <v>40665</v>
      </c>
      <c r="E257" s="81" t="s">
        <v>586</v>
      </c>
      <c r="F257" s="81" t="s">
        <v>496</v>
      </c>
      <c r="G257" s="136">
        <v>1778.71</v>
      </c>
      <c r="H257" s="136">
        <v>0</v>
      </c>
      <c r="I257" s="81" t="s">
        <v>520</v>
      </c>
      <c r="J257" s="136">
        <v>0</v>
      </c>
      <c r="K257" s="136">
        <v>0</v>
      </c>
      <c r="L257" s="136">
        <v>0</v>
      </c>
      <c r="M257" s="136">
        <v>0</v>
      </c>
      <c r="N257" s="136">
        <v>0</v>
      </c>
      <c r="O257" s="136">
        <v>0</v>
      </c>
      <c r="P257" s="136">
        <v>0</v>
      </c>
      <c r="Q257" s="136">
        <v>0</v>
      </c>
      <c r="R257" s="136">
        <v>0</v>
      </c>
      <c r="S257" s="138">
        <f t="shared" si="9"/>
        <v>1778.71</v>
      </c>
      <c r="T257" s="139">
        <f t="shared" si="10"/>
        <v>0</v>
      </c>
      <c r="U257" s="58" t="str">
        <f>VLOOKUP(B257,'FOLHA RESUMIDA'!C:I,2,0)</f>
        <v>JOSE AURICELIO C DE ARAUJO</v>
      </c>
      <c r="V257" s="73">
        <f t="shared" si="11"/>
        <v>254</v>
      </c>
    </row>
    <row r="258" spans="1:22">
      <c r="A258" s="81">
        <v>1</v>
      </c>
      <c r="B258" s="81">
        <v>2931</v>
      </c>
      <c r="C258" s="81" t="s">
        <v>235</v>
      </c>
      <c r="D258" s="82">
        <v>40665</v>
      </c>
      <c r="E258" s="81" t="s">
        <v>586</v>
      </c>
      <c r="F258" s="81" t="s">
        <v>475</v>
      </c>
      <c r="G258" s="136">
        <v>1961.04</v>
      </c>
      <c r="H258" s="136">
        <v>0</v>
      </c>
      <c r="I258" s="81" t="s">
        <v>520</v>
      </c>
      <c r="J258" s="136">
        <v>904.62</v>
      </c>
      <c r="K258" s="136">
        <v>0</v>
      </c>
      <c r="L258" s="136">
        <v>0</v>
      </c>
      <c r="M258" s="136">
        <v>0</v>
      </c>
      <c r="N258" s="136">
        <v>0</v>
      </c>
      <c r="O258" s="136">
        <v>0</v>
      </c>
      <c r="P258" s="136">
        <v>0</v>
      </c>
      <c r="Q258" s="136">
        <v>0</v>
      </c>
      <c r="R258" s="136">
        <v>0</v>
      </c>
      <c r="S258" s="138">
        <f t="shared" si="9"/>
        <v>1961.04</v>
      </c>
      <c r="T258" s="139">
        <f t="shared" si="10"/>
        <v>904.62</v>
      </c>
      <c r="U258" s="58" t="str">
        <f>VLOOKUP(B258,'FOLHA RESUMIDA'!C:I,2,0)</f>
        <v>JOSILENE FARIAS DOS SANTOS ALM</v>
      </c>
      <c r="V258" s="73">
        <f t="shared" si="11"/>
        <v>255</v>
      </c>
    </row>
    <row r="259" spans="1:22">
      <c r="A259" s="81">
        <v>1</v>
      </c>
      <c r="B259" s="81">
        <v>2933</v>
      </c>
      <c r="C259" s="81" t="s">
        <v>236</v>
      </c>
      <c r="D259" s="82">
        <v>40665</v>
      </c>
      <c r="E259" s="81" t="s">
        <v>586</v>
      </c>
      <c r="F259" s="81" t="s">
        <v>495</v>
      </c>
      <c r="G259" s="136">
        <v>1613.3</v>
      </c>
      <c r="H259" s="136">
        <v>0</v>
      </c>
      <c r="I259" s="81" t="s">
        <v>520</v>
      </c>
      <c r="J259" s="136">
        <v>0</v>
      </c>
      <c r="K259" s="136">
        <v>0</v>
      </c>
      <c r="L259" s="136">
        <v>0</v>
      </c>
      <c r="M259" s="136">
        <v>0</v>
      </c>
      <c r="N259" s="136">
        <v>0</v>
      </c>
      <c r="O259" s="136">
        <v>0</v>
      </c>
      <c r="P259" s="136">
        <v>0</v>
      </c>
      <c r="Q259" s="136">
        <v>0</v>
      </c>
      <c r="R259" s="136">
        <v>0</v>
      </c>
      <c r="S259" s="138">
        <f t="shared" si="9"/>
        <v>1613.3</v>
      </c>
      <c r="T259" s="139">
        <f t="shared" si="10"/>
        <v>0</v>
      </c>
      <c r="U259" s="58" t="str">
        <f>VLOOKUP(B259,'FOLHA RESUMIDA'!C:I,2,0)</f>
        <v>LUCY DIAS DE ANDRADE</v>
      </c>
      <c r="V259" s="73">
        <f t="shared" si="11"/>
        <v>256</v>
      </c>
    </row>
    <row r="260" spans="1:22">
      <c r="A260" s="81">
        <v>1</v>
      </c>
      <c r="B260" s="81">
        <v>2936</v>
      </c>
      <c r="C260" s="81" t="s">
        <v>237</v>
      </c>
      <c r="D260" s="82">
        <v>40665</v>
      </c>
      <c r="E260" s="81" t="s">
        <v>586</v>
      </c>
      <c r="F260" s="81" t="s">
        <v>496</v>
      </c>
      <c r="G260" s="136">
        <v>1778.72</v>
      </c>
      <c r="H260" s="136">
        <v>0</v>
      </c>
      <c r="I260" s="81" t="s">
        <v>520</v>
      </c>
      <c r="J260" s="136">
        <v>0</v>
      </c>
      <c r="K260" s="136">
        <v>0</v>
      </c>
      <c r="L260" s="136">
        <v>0</v>
      </c>
      <c r="M260" s="136">
        <v>0</v>
      </c>
      <c r="N260" s="136">
        <v>0</v>
      </c>
      <c r="O260" s="136">
        <v>0</v>
      </c>
      <c r="P260" s="136">
        <v>0</v>
      </c>
      <c r="Q260" s="136">
        <v>0</v>
      </c>
      <c r="R260" s="136">
        <v>0</v>
      </c>
      <c r="S260" s="138">
        <f t="shared" si="9"/>
        <v>1778.72</v>
      </c>
      <c r="T260" s="139">
        <f t="shared" si="10"/>
        <v>0</v>
      </c>
      <c r="U260" s="58" t="str">
        <f>VLOOKUP(B260,'FOLHA RESUMIDA'!C:I,2,0)</f>
        <v>ROSIMERE SOARES DA SILVA</v>
      </c>
      <c r="V260" s="73">
        <f t="shared" si="11"/>
        <v>257</v>
      </c>
    </row>
    <row r="261" spans="1:22">
      <c r="A261" s="81">
        <v>1</v>
      </c>
      <c r="B261" s="81">
        <v>2937</v>
      </c>
      <c r="C261" s="81" t="s">
        <v>238</v>
      </c>
      <c r="D261" s="82">
        <v>40665</v>
      </c>
      <c r="E261" s="81" t="s">
        <v>586</v>
      </c>
      <c r="F261" s="81" t="s">
        <v>414</v>
      </c>
      <c r="G261" s="136">
        <v>1463.31</v>
      </c>
      <c r="H261" s="136">
        <v>0</v>
      </c>
      <c r="I261" s="81" t="s">
        <v>520</v>
      </c>
      <c r="J261" s="136">
        <v>0</v>
      </c>
      <c r="K261" s="136">
        <v>0</v>
      </c>
      <c r="L261" s="136">
        <v>0</v>
      </c>
      <c r="M261" s="136">
        <v>0</v>
      </c>
      <c r="N261" s="136">
        <v>0</v>
      </c>
      <c r="O261" s="136">
        <v>0</v>
      </c>
      <c r="P261" s="136">
        <v>0</v>
      </c>
      <c r="Q261" s="136">
        <v>0</v>
      </c>
      <c r="R261" s="136">
        <v>0</v>
      </c>
      <c r="S261" s="138">
        <f t="shared" ref="S261:S324" si="12">SUM(G261:H261)+O261+Q261</f>
        <v>1463.31</v>
      </c>
      <c r="T261" s="139">
        <f t="shared" ref="T261:T324" si="13">SUM(J261:N261)+P261+R261</f>
        <v>0</v>
      </c>
      <c r="U261" s="58" t="str">
        <f>VLOOKUP(B261,'FOLHA RESUMIDA'!C:I,2,0)</f>
        <v>SANDRA REGINA V DOS SANTOS</v>
      </c>
      <c r="V261" s="73">
        <f t="shared" si="11"/>
        <v>258</v>
      </c>
    </row>
    <row r="262" spans="1:22">
      <c r="A262" s="81">
        <v>1</v>
      </c>
      <c r="B262" s="81">
        <v>2941</v>
      </c>
      <c r="C262" s="81" t="s">
        <v>239</v>
      </c>
      <c r="D262" s="82">
        <v>40672</v>
      </c>
      <c r="E262" s="81" t="s">
        <v>586</v>
      </c>
      <c r="F262" s="81" t="s">
        <v>476</v>
      </c>
      <c r="G262" s="136">
        <v>2152.9499999999998</v>
      </c>
      <c r="H262" s="136">
        <v>0</v>
      </c>
      <c r="I262" s="81" t="s">
        <v>520</v>
      </c>
      <c r="J262" s="136">
        <v>2544.25</v>
      </c>
      <c r="K262" s="136">
        <v>0</v>
      </c>
      <c r="L262" s="136">
        <v>0</v>
      </c>
      <c r="M262" s="136">
        <v>0</v>
      </c>
      <c r="N262" s="136">
        <v>0</v>
      </c>
      <c r="O262" s="136">
        <v>0</v>
      </c>
      <c r="P262" s="136">
        <v>0</v>
      </c>
      <c r="Q262" s="136">
        <v>0</v>
      </c>
      <c r="R262" s="136">
        <v>0</v>
      </c>
      <c r="S262" s="138">
        <f t="shared" si="12"/>
        <v>2152.9499999999998</v>
      </c>
      <c r="T262" s="139">
        <f t="shared" si="13"/>
        <v>2544.25</v>
      </c>
      <c r="U262" s="58" t="str">
        <f>VLOOKUP(B262,'FOLHA RESUMIDA'!C:I,2,0)</f>
        <v>DANIELLE MARIA P NASCIMENTO</v>
      </c>
      <c r="V262" s="73">
        <f t="shared" ref="V262:V325" si="14">V261+1</f>
        <v>259</v>
      </c>
    </row>
    <row r="263" spans="1:22">
      <c r="A263" s="81">
        <v>1</v>
      </c>
      <c r="B263" s="81">
        <v>2942</v>
      </c>
      <c r="C263" s="81" t="s">
        <v>240</v>
      </c>
      <c r="D263" s="82">
        <v>40682</v>
      </c>
      <c r="E263" s="81" t="s">
        <v>586</v>
      </c>
      <c r="F263" s="81" t="s">
        <v>414</v>
      </c>
      <c r="G263" s="136">
        <v>1613.31</v>
      </c>
      <c r="H263" s="136">
        <v>0</v>
      </c>
      <c r="I263" s="81" t="s">
        <v>520</v>
      </c>
      <c r="J263" s="136">
        <v>0</v>
      </c>
      <c r="K263" s="136">
        <v>0</v>
      </c>
      <c r="L263" s="136">
        <v>0</v>
      </c>
      <c r="M263" s="136">
        <v>0</v>
      </c>
      <c r="N263" s="136">
        <v>0</v>
      </c>
      <c r="O263" s="136">
        <v>0</v>
      </c>
      <c r="P263" s="136">
        <v>0</v>
      </c>
      <c r="Q263" s="136">
        <v>0</v>
      </c>
      <c r="R263" s="136">
        <v>0</v>
      </c>
      <c r="S263" s="138">
        <f t="shared" si="12"/>
        <v>1613.31</v>
      </c>
      <c r="T263" s="139">
        <f t="shared" si="13"/>
        <v>0</v>
      </c>
      <c r="U263" s="58" t="str">
        <f>VLOOKUP(B263,'FOLHA RESUMIDA'!C:I,2,0)</f>
        <v>ELIDIANE BARROS DA CRUZ</v>
      </c>
      <c r="V263" s="73">
        <f t="shared" si="14"/>
        <v>260</v>
      </c>
    </row>
    <row r="264" spans="1:22">
      <c r="A264" s="81">
        <v>1</v>
      </c>
      <c r="B264" s="81">
        <v>2943</v>
      </c>
      <c r="C264" s="81" t="s">
        <v>241</v>
      </c>
      <c r="D264" s="82">
        <v>40682</v>
      </c>
      <c r="E264" s="81" t="s">
        <v>586</v>
      </c>
      <c r="F264" s="81" t="s">
        <v>414</v>
      </c>
      <c r="G264" s="136">
        <v>1463.31</v>
      </c>
      <c r="H264" s="136">
        <v>0</v>
      </c>
      <c r="I264" s="81" t="s">
        <v>520</v>
      </c>
      <c r="J264" s="136">
        <v>0</v>
      </c>
      <c r="K264" s="136">
        <v>0</v>
      </c>
      <c r="L264" s="136">
        <v>0</v>
      </c>
      <c r="M264" s="136">
        <v>0</v>
      </c>
      <c r="N264" s="136">
        <v>0</v>
      </c>
      <c r="O264" s="136">
        <v>0</v>
      </c>
      <c r="P264" s="136">
        <v>0</v>
      </c>
      <c r="Q264" s="136">
        <v>0</v>
      </c>
      <c r="R264" s="136">
        <v>0</v>
      </c>
      <c r="S264" s="138">
        <f t="shared" si="12"/>
        <v>1463.31</v>
      </c>
      <c r="T264" s="139">
        <f t="shared" si="13"/>
        <v>0</v>
      </c>
      <c r="U264" s="58" t="str">
        <f>VLOOKUP(B264,'FOLHA RESUMIDA'!C:I,2,0)</f>
        <v>MARIA JOSE GUILHERME</v>
      </c>
      <c r="V264" s="73">
        <f t="shared" si="14"/>
        <v>261</v>
      </c>
    </row>
    <row r="265" spans="1:22">
      <c r="A265" s="81">
        <v>1</v>
      </c>
      <c r="B265" s="81">
        <v>2969</v>
      </c>
      <c r="C265" s="81" t="s">
        <v>242</v>
      </c>
      <c r="D265" s="82">
        <v>41732</v>
      </c>
      <c r="E265" s="81" t="s">
        <v>586</v>
      </c>
      <c r="F265" s="81" t="s">
        <v>477</v>
      </c>
      <c r="G265" s="136">
        <v>2260.66</v>
      </c>
      <c r="H265" s="136">
        <v>0</v>
      </c>
      <c r="I265" s="81" t="s">
        <v>520</v>
      </c>
      <c r="J265" s="136">
        <v>1187.32</v>
      </c>
      <c r="K265" s="136">
        <v>0</v>
      </c>
      <c r="L265" s="136">
        <v>0</v>
      </c>
      <c r="M265" s="136">
        <v>0</v>
      </c>
      <c r="N265" s="136">
        <v>0</v>
      </c>
      <c r="O265" s="136">
        <v>0</v>
      </c>
      <c r="P265" s="136">
        <v>0</v>
      </c>
      <c r="Q265" s="136">
        <v>0</v>
      </c>
      <c r="R265" s="136">
        <v>0</v>
      </c>
      <c r="S265" s="138">
        <f t="shared" si="12"/>
        <v>2260.66</v>
      </c>
      <c r="T265" s="139">
        <f t="shared" si="13"/>
        <v>1187.32</v>
      </c>
      <c r="U265" s="58" t="str">
        <f>VLOOKUP(B265,'FOLHA RESUMIDA'!C:I,2,0)</f>
        <v>LEYRIANE TELMA V FARIAS</v>
      </c>
      <c r="V265" s="73">
        <f t="shared" si="14"/>
        <v>262</v>
      </c>
    </row>
    <row r="266" spans="1:22">
      <c r="A266" s="81">
        <v>1</v>
      </c>
      <c r="B266" s="81">
        <v>2982</v>
      </c>
      <c r="C266" s="81" t="s">
        <v>243</v>
      </c>
      <c r="D266" s="82">
        <v>41732</v>
      </c>
      <c r="E266" s="81" t="s">
        <v>586</v>
      </c>
      <c r="F266" s="81" t="s">
        <v>490</v>
      </c>
      <c r="G266" s="136">
        <v>3933.25</v>
      </c>
      <c r="H266" s="136">
        <v>0</v>
      </c>
      <c r="I266" s="81" t="s">
        <v>520</v>
      </c>
      <c r="J266" s="136">
        <v>0</v>
      </c>
      <c r="K266" s="136">
        <v>0</v>
      </c>
      <c r="L266" s="136">
        <v>0</v>
      </c>
      <c r="M266" s="136">
        <v>0</v>
      </c>
      <c r="N266" s="136">
        <v>0</v>
      </c>
      <c r="O266" s="136">
        <v>0</v>
      </c>
      <c r="P266" s="136">
        <v>0</v>
      </c>
      <c r="Q266" s="136">
        <v>0</v>
      </c>
      <c r="R266" s="136">
        <v>0</v>
      </c>
      <c r="S266" s="138">
        <f t="shared" si="12"/>
        <v>3933.25</v>
      </c>
      <c r="T266" s="139">
        <f t="shared" si="13"/>
        <v>0</v>
      </c>
      <c r="U266" s="58" t="str">
        <f>VLOOKUP(B266,'FOLHA RESUMIDA'!C:I,2,0)</f>
        <v>CINTIA MARIA LEITE DO N AVELAR</v>
      </c>
      <c r="V266" s="73">
        <f t="shared" si="14"/>
        <v>263</v>
      </c>
    </row>
    <row r="267" spans="1:22">
      <c r="A267" s="81">
        <v>1</v>
      </c>
      <c r="B267" s="81">
        <v>2983</v>
      </c>
      <c r="C267" s="81" t="s">
        <v>244</v>
      </c>
      <c r="D267" s="82">
        <v>41732</v>
      </c>
      <c r="E267" s="81" t="s">
        <v>586</v>
      </c>
      <c r="F267" s="81" t="s">
        <v>483</v>
      </c>
      <c r="G267" s="136">
        <v>2050.41</v>
      </c>
      <c r="H267" s="136">
        <v>0</v>
      </c>
      <c r="I267" s="81" t="s">
        <v>520</v>
      </c>
      <c r="J267" s="136">
        <v>1079.3800000000001</v>
      </c>
      <c r="K267" s="136">
        <v>0</v>
      </c>
      <c r="L267" s="136">
        <v>0</v>
      </c>
      <c r="M267" s="136">
        <v>0</v>
      </c>
      <c r="N267" s="136">
        <v>0</v>
      </c>
      <c r="O267" s="136">
        <v>0</v>
      </c>
      <c r="P267" s="136">
        <v>0</v>
      </c>
      <c r="Q267" s="136">
        <v>0</v>
      </c>
      <c r="R267" s="136">
        <v>0</v>
      </c>
      <c r="S267" s="138">
        <f t="shared" si="12"/>
        <v>2050.41</v>
      </c>
      <c r="T267" s="139">
        <f t="shared" si="13"/>
        <v>1079.3800000000001</v>
      </c>
      <c r="U267" s="58" t="str">
        <f>VLOOKUP(B267,'FOLHA RESUMIDA'!C:I,2,0)</f>
        <v>EMILLY INOCENCIO DA SILVA</v>
      </c>
      <c r="V267" s="73">
        <f t="shared" si="14"/>
        <v>264</v>
      </c>
    </row>
    <row r="268" spans="1:22">
      <c r="A268" s="81">
        <v>1</v>
      </c>
      <c r="B268" s="81">
        <v>2988</v>
      </c>
      <c r="C268" s="81" t="s">
        <v>245</v>
      </c>
      <c r="D268" s="82">
        <v>41732</v>
      </c>
      <c r="E268" s="81" t="s">
        <v>586</v>
      </c>
      <c r="F268" s="81" t="s">
        <v>470</v>
      </c>
      <c r="G268" s="136">
        <v>3567.49</v>
      </c>
      <c r="H268" s="136">
        <v>0</v>
      </c>
      <c r="I268" s="81" t="s">
        <v>520</v>
      </c>
      <c r="J268" s="136">
        <v>0</v>
      </c>
      <c r="K268" s="136">
        <v>0</v>
      </c>
      <c r="L268" s="136">
        <v>0</v>
      </c>
      <c r="M268" s="136">
        <v>0</v>
      </c>
      <c r="N268" s="136">
        <v>0</v>
      </c>
      <c r="O268" s="136">
        <v>0</v>
      </c>
      <c r="P268" s="136">
        <v>0</v>
      </c>
      <c r="Q268" s="136">
        <v>0</v>
      </c>
      <c r="R268" s="136">
        <v>0</v>
      </c>
      <c r="S268" s="138">
        <f t="shared" si="12"/>
        <v>3567.49</v>
      </c>
      <c r="T268" s="139">
        <f t="shared" si="13"/>
        <v>0</v>
      </c>
      <c r="U268" s="58" t="str">
        <f>VLOOKUP(B268,'FOLHA RESUMIDA'!C:I,2,0)</f>
        <v>GERALDO CRISTOVAO DE O FILHO</v>
      </c>
      <c r="V268" s="73">
        <f t="shared" si="14"/>
        <v>265</v>
      </c>
    </row>
    <row r="269" spans="1:22">
      <c r="A269" s="81">
        <v>1</v>
      </c>
      <c r="B269" s="81">
        <v>2996</v>
      </c>
      <c r="C269" s="81" t="s">
        <v>246</v>
      </c>
      <c r="D269" s="82">
        <v>41751</v>
      </c>
      <c r="E269" s="81" t="s">
        <v>586</v>
      </c>
      <c r="F269" s="81" t="s">
        <v>492</v>
      </c>
      <c r="G269" s="136">
        <v>6210.16</v>
      </c>
      <c r="H269" s="136">
        <v>0</v>
      </c>
      <c r="I269" s="81" t="s">
        <v>520</v>
      </c>
      <c r="J269" s="136">
        <v>0</v>
      </c>
      <c r="K269" s="136">
        <v>0</v>
      </c>
      <c r="L269" s="136">
        <v>0</v>
      </c>
      <c r="M269" s="136">
        <v>0</v>
      </c>
      <c r="N269" s="136">
        <v>0</v>
      </c>
      <c r="O269" s="136">
        <v>0</v>
      </c>
      <c r="P269" s="136">
        <v>0</v>
      </c>
      <c r="Q269" s="136">
        <v>0</v>
      </c>
      <c r="R269" s="136">
        <v>0</v>
      </c>
      <c r="S269" s="138">
        <f t="shared" si="12"/>
        <v>6210.16</v>
      </c>
      <c r="T269" s="139">
        <f t="shared" si="13"/>
        <v>0</v>
      </c>
      <c r="U269" s="58" t="str">
        <f>VLOOKUP(B269,'FOLHA RESUMIDA'!C:I,2,0)</f>
        <v>LUCIANO BARROS COSTA</v>
      </c>
      <c r="V269" s="73">
        <f t="shared" si="14"/>
        <v>266</v>
      </c>
    </row>
    <row r="270" spans="1:22">
      <c r="A270" s="81">
        <v>1</v>
      </c>
      <c r="B270" s="81">
        <v>2998</v>
      </c>
      <c r="C270" s="81" t="s">
        <v>247</v>
      </c>
      <c r="D270" s="82">
        <v>41751</v>
      </c>
      <c r="E270" s="81" t="s">
        <v>586</v>
      </c>
      <c r="F270" s="81" t="s">
        <v>492</v>
      </c>
      <c r="G270" s="136">
        <v>6210.16</v>
      </c>
      <c r="H270" s="136">
        <v>0</v>
      </c>
      <c r="I270" s="81" t="s">
        <v>520</v>
      </c>
      <c r="J270" s="136">
        <v>0</v>
      </c>
      <c r="K270" s="136">
        <v>0</v>
      </c>
      <c r="L270" s="136">
        <v>0</v>
      </c>
      <c r="M270" s="136">
        <v>0</v>
      </c>
      <c r="N270" s="136">
        <v>0</v>
      </c>
      <c r="O270" s="136">
        <v>0</v>
      </c>
      <c r="P270" s="136">
        <v>0</v>
      </c>
      <c r="Q270" s="136">
        <v>0</v>
      </c>
      <c r="R270" s="136">
        <v>0</v>
      </c>
      <c r="S270" s="138">
        <f t="shared" si="12"/>
        <v>6210.16</v>
      </c>
      <c r="T270" s="139">
        <f t="shared" si="13"/>
        <v>0</v>
      </c>
      <c r="U270" s="58" t="str">
        <f>VLOOKUP(B270,'FOLHA RESUMIDA'!C:I,2,0)</f>
        <v>MIGUEL WILSON REGUEIRA RIBEIRO</v>
      </c>
      <c r="V270" s="73">
        <f t="shared" si="14"/>
        <v>267</v>
      </c>
    </row>
    <row r="271" spans="1:22">
      <c r="A271" s="81">
        <v>1</v>
      </c>
      <c r="B271" s="81">
        <v>3003</v>
      </c>
      <c r="C271" s="81" t="s">
        <v>248</v>
      </c>
      <c r="D271" s="82">
        <v>41751</v>
      </c>
      <c r="E271" s="81" t="s">
        <v>586</v>
      </c>
      <c r="F271" s="81" t="s">
        <v>419</v>
      </c>
      <c r="G271" s="136">
        <v>3567.49</v>
      </c>
      <c r="H271" s="136">
        <v>0</v>
      </c>
      <c r="I271" s="81" t="s">
        <v>520</v>
      </c>
      <c r="J271" s="136">
        <v>904.62</v>
      </c>
      <c r="K271" s="136">
        <v>0</v>
      </c>
      <c r="L271" s="136">
        <v>0</v>
      </c>
      <c r="M271" s="136">
        <v>0</v>
      </c>
      <c r="N271" s="136">
        <v>0</v>
      </c>
      <c r="O271" s="136">
        <v>0</v>
      </c>
      <c r="P271" s="136">
        <v>0</v>
      </c>
      <c r="Q271" s="136">
        <v>0</v>
      </c>
      <c r="R271" s="136">
        <v>0</v>
      </c>
      <c r="S271" s="138">
        <f t="shared" si="12"/>
        <v>3567.49</v>
      </c>
      <c r="T271" s="139">
        <f t="shared" si="13"/>
        <v>904.62</v>
      </c>
      <c r="U271" s="58" t="str">
        <f>VLOOKUP(B271,'FOLHA RESUMIDA'!C:I,2,0)</f>
        <v>CAETANO SILVA DIAS</v>
      </c>
      <c r="V271" s="73">
        <f t="shared" si="14"/>
        <v>268</v>
      </c>
    </row>
    <row r="272" spans="1:22">
      <c r="A272" s="81">
        <v>1</v>
      </c>
      <c r="B272" s="81">
        <v>3004</v>
      </c>
      <c r="C272" s="81" t="s">
        <v>249</v>
      </c>
      <c r="D272" s="82">
        <v>41751</v>
      </c>
      <c r="E272" s="81" t="s">
        <v>586</v>
      </c>
      <c r="F272" s="81" t="s">
        <v>419</v>
      </c>
      <c r="G272" s="136">
        <v>3567.49</v>
      </c>
      <c r="H272" s="136">
        <v>0</v>
      </c>
      <c r="I272" s="81" t="s">
        <v>520</v>
      </c>
      <c r="J272" s="136">
        <v>904.62</v>
      </c>
      <c r="K272" s="136">
        <v>0</v>
      </c>
      <c r="L272" s="136">
        <v>0</v>
      </c>
      <c r="M272" s="136">
        <v>0</v>
      </c>
      <c r="N272" s="136">
        <v>0</v>
      </c>
      <c r="O272" s="136">
        <v>0</v>
      </c>
      <c r="P272" s="136">
        <v>0</v>
      </c>
      <c r="Q272" s="136">
        <v>0</v>
      </c>
      <c r="R272" s="136">
        <v>0</v>
      </c>
      <c r="S272" s="138">
        <f t="shared" si="12"/>
        <v>3567.49</v>
      </c>
      <c r="T272" s="139">
        <f t="shared" si="13"/>
        <v>904.62</v>
      </c>
      <c r="U272" s="58" t="str">
        <f>VLOOKUP(B272,'FOLHA RESUMIDA'!C:I,2,0)</f>
        <v>ITHALO IGOR DANTAS E SILVA</v>
      </c>
      <c r="V272" s="73">
        <f t="shared" si="14"/>
        <v>269</v>
      </c>
    </row>
    <row r="273" spans="1:22">
      <c r="A273" s="81">
        <v>1</v>
      </c>
      <c r="B273" s="81">
        <v>3015</v>
      </c>
      <c r="C273" s="81" t="s">
        <v>250</v>
      </c>
      <c r="D273" s="82">
        <v>41751</v>
      </c>
      <c r="E273" s="81" t="s">
        <v>586</v>
      </c>
      <c r="F273" s="81" t="s">
        <v>482</v>
      </c>
      <c r="G273" s="136">
        <v>2050.41</v>
      </c>
      <c r="H273" s="136">
        <v>0</v>
      </c>
      <c r="I273" s="81" t="s">
        <v>520</v>
      </c>
      <c r="J273" s="136">
        <v>0</v>
      </c>
      <c r="K273" s="136">
        <v>0</v>
      </c>
      <c r="L273" s="136">
        <v>0</v>
      </c>
      <c r="M273" s="136">
        <v>0</v>
      </c>
      <c r="N273" s="136">
        <v>0</v>
      </c>
      <c r="O273" s="136">
        <v>0</v>
      </c>
      <c r="P273" s="136">
        <v>0</v>
      </c>
      <c r="Q273" s="136">
        <v>0</v>
      </c>
      <c r="R273" s="136">
        <v>0</v>
      </c>
      <c r="S273" s="138">
        <f t="shared" si="12"/>
        <v>2050.41</v>
      </c>
      <c r="T273" s="139">
        <f t="shared" si="13"/>
        <v>0</v>
      </c>
      <c r="U273" s="58" t="str">
        <f>VLOOKUP(B273,'FOLHA RESUMIDA'!C:I,2,0)</f>
        <v>MARIA DANIELLE DE SOUZA SANTOS</v>
      </c>
      <c r="V273" s="73">
        <f t="shared" si="14"/>
        <v>270</v>
      </c>
    </row>
    <row r="274" spans="1:22">
      <c r="A274" s="81">
        <v>1</v>
      </c>
      <c r="B274" s="81">
        <v>3016</v>
      </c>
      <c r="C274" s="81" t="s">
        <v>251</v>
      </c>
      <c r="D274" s="82">
        <v>41751</v>
      </c>
      <c r="E274" s="81" t="s">
        <v>586</v>
      </c>
      <c r="F274" s="81" t="s">
        <v>482</v>
      </c>
      <c r="G274" s="136">
        <v>2050.41</v>
      </c>
      <c r="H274" s="136">
        <v>0</v>
      </c>
      <c r="I274" s="81" t="s">
        <v>520</v>
      </c>
      <c r="J274" s="136">
        <v>0</v>
      </c>
      <c r="K274" s="136">
        <v>0</v>
      </c>
      <c r="L274" s="136">
        <v>0</v>
      </c>
      <c r="M274" s="136">
        <v>0</v>
      </c>
      <c r="N274" s="136">
        <v>0</v>
      </c>
      <c r="O274" s="136">
        <v>0</v>
      </c>
      <c r="P274" s="136">
        <v>0</v>
      </c>
      <c r="Q274" s="136">
        <v>0</v>
      </c>
      <c r="R274" s="136">
        <v>0</v>
      </c>
      <c r="S274" s="138">
        <f t="shared" si="12"/>
        <v>2050.41</v>
      </c>
      <c r="T274" s="139">
        <f t="shared" si="13"/>
        <v>0</v>
      </c>
      <c r="U274" s="58" t="str">
        <f>VLOOKUP(B274,'FOLHA RESUMIDA'!C:I,2,0)</f>
        <v>MARIANA SILVA MONTEIRO</v>
      </c>
      <c r="V274" s="73">
        <f t="shared" si="14"/>
        <v>271</v>
      </c>
    </row>
    <row r="275" spans="1:22">
      <c r="A275" s="81">
        <v>1</v>
      </c>
      <c r="B275" s="81">
        <v>3025</v>
      </c>
      <c r="C275" s="81" t="s">
        <v>385</v>
      </c>
      <c r="D275" s="82">
        <v>41751</v>
      </c>
      <c r="E275" s="81" t="s">
        <v>586</v>
      </c>
      <c r="F275" s="81" t="s">
        <v>493</v>
      </c>
      <c r="G275" s="136">
        <v>4553.1499999999996</v>
      </c>
      <c r="H275" s="136">
        <v>0</v>
      </c>
      <c r="I275" s="81" t="s">
        <v>520</v>
      </c>
      <c r="J275" s="136">
        <v>0</v>
      </c>
      <c r="K275" s="136">
        <v>0</v>
      </c>
      <c r="L275" s="136">
        <v>0</v>
      </c>
      <c r="M275" s="136">
        <v>0</v>
      </c>
      <c r="N275" s="136">
        <v>0</v>
      </c>
      <c r="O275" s="136">
        <v>0</v>
      </c>
      <c r="P275" s="136">
        <v>0</v>
      </c>
      <c r="Q275" s="136">
        <v>0</v>
      </c>
      <c r="R275" s="136">
        <v>0</v>
      </c>
      <c r="S275" s="138">
        <f t="shared" si="12"/>
        <v>4553.1499999999996</v>
      </c>
      <c r="T275" s="139">
        <f t="shared" si="13"/>
        <v>0</v>
      </c>
      <c r="U275" s="58" t="str">
        <f>VLOOKUP(B275,'FOLHA RESUMIDA'!C:I,2,0)</f>
        <v>MARIANA KAROLYNE G DE SOUZA</v>
      </c>
      <c r="V275" s="73">
        <f t="shared" si="14"/>
        <v>272</v>
      </c>
    </row>
    <row r="276" spans="1:22">
      <c r="A276" s="81">
        <v>1</v>
      </c>
      <c r="B276" s="81">
        <v>3031</v>
      </c>
      <c r="C276" s="81" t="s">
        <v>253</v>
      </c>
      <c r="D276" s="82">
        <v>41782</v>
      </c>
      <c r="E276" s="81" t="s">
        <v>586</v>
      </c>
      <c r="F276" s="81" t="s">
        <v>491</v>
      </c>
      <c r="G276" s="136">
        <v>7787.54</v>
      </c>
      <c r="H276" s="136">
        <v>0</v>
      </c>
      <c r="I276" s="81" t="s">
        <v>520</v>
      </c>
      <c r="J276" s="136">
        <v>0</v>
      </c>
      <c r="K276" s="136">
        <v>0</v>
      </c>
      <c r="L276" s="136">
        <v>0</v>
      </c>
      <c r="M276" s="136">
        <v>0</v>
      </c>
      <c r="N276" s="136">
        <v>0</v>
      </c>
      <c r="O276" s="136">
        <v>0</v>
      </c>
      <c r="P276" s="136">
        <v>0</v>
      </c>
      <c r="Q276" s="136">
        <v>0</v>
      </c>
      <c r="R276" s="136">
        <v>0</v>
      </c>
      <c r="S276" s="138">
        <f t="shared" si="12"/>
        <v>7787.54</v>
      </c>
      <c r="T276" s="139">
        <f t="shared" si="13"/>
        <v>0</v>
      </c>
      <c r="U276" s="58" t="str">
        <f>VLOOKUP(B276,'FOLHA RESUMIDA'!C:I,2,0)</f>
        <v>DENNYS LAPENDA FAGUNDES</v>
      </c>
      <c r="V276" s="73">
        <f t="shared" si="14"/>
        <v>273</v>
      </c>
    </row>
    <row r="277" spans="1:22">
      <c r="A277" s="81">
        <v>1</v>
      </c>
      <c r="B277" s="81">
        <v>3032</v>
      </c>
      <c r="C277" s="81" t="s">
        <v>329</v>
      </c>
      <c r="D277" s="82">
        <v>41806</v>
      </c>
      <c r="E277" s="81" t="s">
        <v>586</v>
      </c>
      <c r="F277" s="81" t="s">
        <v>493</v>
      </c>
      <c r="G277" s="136">
        <v>4553.1499999999996</v>
      </c>
      <c r="H277" s="136">
        <v>0</v>
      </c>
      <c r="I277" s="81" t="s">
        <v>520</v>
      </c>
      <c r="J277" s="136">
        <v>0</v>
      </c>
      <c r="K277" s="136">
        <v>0</v>
      </c>
      <c r="L277" s="136">
        <v>0</v>
      </c>
      <c r="M277" s="136">
        <v>0</v>
      </c>
      <c r="N277" s="136">
        <v>0</v>
      </c>
      <c r="O277" s="136">
        <v>0</v>
      </c>
      <c r="P277" s="136">
        <v>0</v>
      </c>
      <c r="Q277" s="136">
        <v>0</v>
      </c>
      <c r="R277" s="136">
        <v>0</v>
      </c>
      <c r="S277" s="138">
        <f t="shared" si="12"/>
        <v>4553.1499999999996</v>
      </c>
      <c r="T277" s="139">
        <f t="shared" si="13"/>
        <v>0</v>
      </c>
      <c r="U277" s="58" t="str">
        <f>VLOOKUP(B277,'FOLHA RESUMIDA'!C:I,2,0)</f>
        <v>KELEN CRISTINA DE AL F E SILVA</v>
      </c>
      <c r="V277" s="73">
        <f t="shared" si="14"/>
        <v>274</v>
      </c>
    </row>
    <row r="278" spans="1:22">
      <c r="A278" s="81">
        <v>1</v>
      </c>
      <c r="B278" s="81">
        <v>3036</v>
      </c>
      <c r="C278" s="81" t="s">
        <v>254</v>
      </c>
      <c r="D278" s="82">
        <v>41837</v>
      </c>
      <c r="E278" s="81" t="s">
        <v>586</v>
      </c>
      <c r="F278" s="81" t="s">
        <v>482</v>
      </c>
      <c r="G278" s="136">
        <v>2050.41</v>
      </c>
      <c r="H278" s="136">
        <v>0</v>
      </c>
      <c r="I278" s="81" t="s">
        <v>520</v>
      </c>
      <c r="J278" s="136">
        <v>2544.25</v>
      </c>
      <c r="K278" s="136">
        <v>0</v>
      </c>
      <c r="L278" s="136">
        <v>0</v>
      </c>
      <c r="M278" s="136">
        <v>0</v>
      </c>
      <c r="N278" s="136">
        <v>0</v>
      </c>
      <c r="O278" s="136">
        <v>0</v>
      </c>
      <c r="P278" s="136">
        <v>0</v>
      </c>
      <c r="Q278" s="136">
        <v>0</v>
      </c>
      <c r="R278" s="136">
        <v>0</v>
      </c>
      <c r="S278" s="138">
        <f t="shared" si="12"/>
        <v>2050.41</v>
      </c>
      <c r="T278" s="139">
        <f t="shared" si="13"/>
        <v>2544.25</v>
      </c>
      <c r="U278" s="58" t="str">
        <f>VLOOKUP(B278,'FOLHA RESUMIDA'!C:I,2,0)</f>
        <v>CECILIA REGINA DO N S CABRAL</v>
      </c>
      <c r="V278" s="73">
        <f t="shared" si="14"/>
        <v>275</v>
      </c>
    </row>
    <row r="279" spans="1:22">
      <c r="A279" s="81">
        <v>1</v>
      </c>
      <c r="B279" s="81">
        <v>3040</v>
      </c>
      <c r="C279" s="81" t="s">
        <v>255</v>
      </c>
      <c r="D279" s="82">
        <v>41837</v>
      </c>
      <c r="E279" s="81" t="s">
        <v>586</v>
      </c>
      <c r="F279" s="81" t="s">
        <v>418</v>
      </c>
      <c r="G279" s="136">
        <v>2260.66</v>
      </c>
      <c r="H279" s="136">
        <v>0</v>
      </c>
      <c r="I279" s="81" t="s">
        <v>520</v>
      </c>
      <c r="J279" s="136">
        <v>0</v>
      </c>
      <c r="K279" s="136">
        <v>0</v>
      </c>
      <c r="L279" s="136">
        <v>0</v>
      </c>
      <c r="M279" s="136">
        <v>0</v>
      </c>
      <c r="N279" s="136">
        <v>0</v>
      </c>
      <c r="O279" s="136">
        <v>0</v>
      </c>
      <c r="P279" s="136">
        <v>0</v>
      </c>
      <c r="Q279" s="136">
        <v>0</v>
      </c>
      <c r="R279" s="136">
        <v>0</v>
      </c>
      <c r="S279" s="138">
        <f t="shared" si="12"/>
        <v>2260.66</v>
      </c>
      <c r="T279" s="139">
        <f t="shared" si="13"/>
        <v>0</v>
      </c>
      <c r="U279" s="58" t="str">
        <f>VLOOKUP(B279,'FOLHA RESUMIDA'!C:I,2,0)</f>
        <v>LORENA ESTHER L M CAVALCANTI</v>
      </c>
      <c r="V279" s="73">
        <f t="shared" si="14"/>
        <v>276</v>
      </c>
    </row>
    <row r="280" spans="1:22">
      <c r="A280" s="81">
        <v>1</v>
      </c>
      <c r="B280" s="81">
        <v>3044</v>
      </c>
      <c r="C280" s="81" t="s">
        <v>337</v>
      </c>
      <c r="D280" s="82">
        <v>41871</v>
      </c>
      <c r="E280" s="81" t="s">
        <v>586</v>
      </c>
      <c r="F280" s="81" t="s">
        <v>493</v>
      </c>
      <c r="G280" s="136">
        <v>4553.1499999999996</v>
      </c>
      <c r="H280" s="136">
        <v>0</v>
      </c>
      <c r="I280" s="81" t="s">
        <v>520</v>
      </c>
      <c r="J280" s="136">
        <v>2544.25</v>
      </c>
      <c r="K280" s="136">
        <v>0</v>
      </c>
      <c r="L280" s="136">
        <v>0</v>
      </c>
      <c r="M280" s="136">
        <v>0</v>
      </c>
      <c r="N280" s="136">
        <v>0</v>
      </c>
      <c r="O280" s="136">
        <v>0</v>
      </c>
      <c r="P280" s="136">
        <v>0</v>
      </c>
      <c r="Q280" s="136">
        <v>0</v>
      </c>
      <c r="R280" s="136">
        <v>0</v>
      </c>
      <c r="S280" s="138">
        <f t="shared" si="12"/>
        <v>4553.1499999999996</v>
      </c>
      <c r="T280" s="139">
        <f t="shared" si="13"/>
        <v>2544.25</v>
      </c>
      <c r="U280" s="58" t="str">
        <f>VLOOKUP(B280,'FOLHA RESUMIDA'!C:I,2,0)</f>
        <v>THIANE NASCIMENTO PAIXAO</v>
      </c>
      <c r="V280" s="73">
        <f t="shared" si="14"/>
        <v>277</v>
      </c>
    </row>
    <row r="281" spans="1:22">
      <c r="A281" s="81">
        <v>1</v>
      </c>
      <c r="B281" s="81">
        <v>3046</v>
      </c>
      <c r="C281" s="81" t="s">
        <v>387</v>
      </c>
      <c r="D281" s="82">
        <v>41871</v>
      </c>
      <c r="E281" s="81" t="s">
        <v>586</v>
      </c>
      <c r="F281" s="81" t="s">
        <v>493</v>
      </c>
      <c r="G281" s="136">
        <v>4780.87</v>
      </c>
      <c r="H281" s="136">
        <v>0</v>
      </c>
      <c r="I281" s="81" t="s">
        <v>520</v>
      </c>
      <c r="J281" s="136">
        <v>0</v>
      </c>
      <c r="K281" s="136">
        <v>0</v>
      </c>
      <c r="L281" s="136">
        <v>0</v>
      </c>
      <c r="M281" s="136">
        <v>0</v>
      </c>
      <c r="N281" s="136">
        <v>0</v>
      </c>
      <c r="O281" s="136">
        <v>0</v>
      </c>
      <c r="P281" s="136">
        <v>0</v>
      </c>
      <c r="Q281" s="136">
        <v>0</v>
      </c>
      <c r="R281" s="136">
        <v>0</v>
      </c>
      <c r="S281" s="138">
        <f t="shared" si="12"/>
        <v>4780.87</v>
      </c>
      <c r="T281" s="139">
        <f t="shared" si="13"/>
        <v>0</v>
      </c>
      <c r="U281" s="58" t="str">
        <f>VLOOKUP(B281,'FOLHA RESUMIDA'!C:I,2,0)</f>
        <v>RONALDO GOMINHO BISPO FILHO</v>
      </c>
      <c r="V281" s="73">
        <f t="shared" si="14"/>
        <v>278</v>
      </c>
    </row>
    <row r="282" spans="1:22">
      <c r="A282" s="81">
        <v>1</v>
      </c>
      <c r="B282" s="81">
        <v>3047</v>
      </c>
      <c r="C282" s="81" t="s">
        <v>256</v>
      </c>
      <c r="D282" s="82">
        <v>41871</v>
      </c>
      <c r="E282" s="81" t="s">
        <v>586</v>
      </c>
      <c r="F282" s="81" t="s">
        <v>476</v>
      </c>
      <c r="G282" s="136">
        <v>2050.41</v>
      </c>
      <c r="H282" s="136">
        <v>0</v>
      </c>
      <c r="I282" s="81" t="s">
        <v>520</v>
      </c>
      <c r="J282" s="136">
        <v>1187.32</v>
      </c>
      <c r="K282" s="136">
        <v>0</v>
      </c>
      <c r="L282" s="136">
        <v>0</v>
      </c>
      <c r="M282" s="136">
        <v>0</v>
      </c>
      <c r="N282" s="136">
        <v>0</v>
      </c>
      <c r="O282" s="136">
        <v>0</v>
      </c>
      <c r="P282" s="136">
        <v>0</v>
      </c>
      <c r="Q282" s="136">
        <v>0</v>
      </c>
      <c r="R282" s="136">
        <v>0</v>
      </c>
      <c r="S282" s="138">
        <f t="shared" si="12"/>
        <v>2050.41</v>
      </c>
      <c r="T282" s="139">
        <f t="shared" si="13"/>
        <v>1187.32</v>
      </c>
      <c r="U282" s="58" t="str">
        <f>VLOOKUP(B282,'FOLHA RESUMIDA'!C:I,2,0)</f>
        <v>SWEET GALLEGHER CAETANO COSTA</v>
      </c>
      <c r="V282" s="73">
        <f t="shared" si="14"/>
        <v>279</v>
      </c>
    </row>
    <row r="283" spans="1:22">
      <c r="A283" s="81">
        <v>1</v>
      </c>
      <c r="B283" s="81">
        <v>3049</v>
      </c>
      <c r="C283" s="81" t="s">
        <v>257</v>
      </c>
      <c r="D283" s="82">
        <v>41871</v>
      </c>
      <c r="E283" s="81" t="s">
        <v>586</v>
      </c>
      <c r="F283" s="81" t="s">
        <v>489</v>
      </c>
      <c r="G283" s="136">
        <v>3567.49</v>
      </c>
      <c r="H283" s="136">
        <v>0</v>
      </c>
      <c r="I283" s="81" t="s">
        <v>520</v>
      </c>
      <c r="J283" s="136">
        <v>2544.25</v>
      </c>
      <c r="K283" s="136">
        <v>0</v>
      </c>
      <c r="L283" s="136">
        <v>0</v>
      </c>
      <c r="M283" s="136">
        <v>0</v>
      </c>
      <c r="N283" s="136">
        <v>0</v>
      </c>
      <c r="O283" s="136">
        <v>0</v>
      </c>
      <c r="P283" s="136">
        <v>0</v>
      </c>
      <c r="Q283" s="136">
        <v>0</v>
      </c>
      <c r="R283" s="136">
        <v>0</v>
      </c>
      <c r="S283" s="138">
        <f t="shared" si="12"/>
        <v>3567.49</v>
      </c>
      <c r="T283" s="139">
        <f t="shared" si="13"/>
        <v>2544.25</v>
      </c>
      <c r="U283" s="58" t="str">
        <f>VLOOKUP(B283,'FOLHA RESUMIDA'!C:I,2,0)</f>
        <v>DEBORA GUEDES NERES</v>
      </c>
      <c r="V283" s="73">
        <f t="shared" si="14"/>
        <v>280</v>
      </c>
    </row>
    <row r="284" spans="1:22">
      <c r="A284" s="81">
        <v>1</v>
      </c>
      <c r="B284" s="81">
        <v>3057</v>
      </c>
      <c r="C284" s="81" t="s">
        <v>258</v>
      </c>
      <c r="D284" s="82">
        <v>41946</v>
      </c>
      <c r="E284" s="81" t="s">
        <v>586</v>
      </c>
      <c r="F284" s="81" t="s">
        <v>482</v>
      </c>
      <c r="G284" s="136">
        <v>2050.41</v>
      </c>
      <c r="H284" s="136">
        <v>0</v>
      </c>
      <c r="I284" s="81" t="s">
        <v>520</v>
      </c>
      <c r="J284" s="136">
        <v>0</v>
      </c>
      <c r="K284" s="136">
        <v>0</v>
      </c>
      <c r="L284" s="136">
        <v>0</v>
      </c>
      <c r="M284" s="136">
        <v>0</v>
      </c>
      <c r="N284" s="136">
        <v>0</v>
      </c>
      <c r="O284" s="136">
        <v>0</v>
      </c>
      <c r="P284" s="136">
        <v>0</v>
      </c>
      <c r="Q284" s="136">
        <v>0</v>
      </c>
      <c r="R284" s="136">
        <v>0</v>
      </c>
      <c r="S284" s="138">
        <f t="shared" si="12"/>
        <v>2050.41</v>
      </c>
      <c r="T284" s="139">
        <f t="shared" si="13"/>
        <v>0</v>
      </c>
      <c r="U284" s="58" t="str">
        <f>VLOOKUP(B284,'FOLHA RESUMIDA'!C:I,2,0)</f>
        <v>YANNE TALITA PEREIRA CALIXTO</v>
      </c>
      <c r="V284" s="73">
        <f t="shared" si="14"/>
        <v>281</v>
      </c>
    </row>
    <row r="285" spans="1:22">
      <c r="A285" s="81">
        <v>1</v>
      </c>
      <c r="B285" s="81">
        <v>3063</v>
      </c>
      <c r="C285" s="81" t="s">
        <v>259</v>
      </c>
      <c r="D285" s="82">
        <v>41978</v>
      </c>
      <c r="E285" s="81" t="s">
        <v>586</v>
      </c>
      <c r="F285" s="81" t="s">
        <v>477</v>
      </c>
      <c r="G285" s="136">
        <v>2050.42</v>
      </c>
      <c r="H285" s="136">
        <v>0</v>
      </c>
      <c r="I285" s="81" t="s">
        <v>520</v>
      </c>
      <c r="J285" s="136">
        <v>0</v>
      </c>
      <c r="K285" s="136">
        <v>0</v>
      </c>
      <c r="L285" s="136">
        <v>0</v>
      </c>
      <c r="M285" s="136">
        <v>0</v>
      </c>
      <c r="N285" s="136">
        <v>0</v>
      </c>
      <c r="O285" s="136">
        <v>0</v>
      </c>
      <c r="P285" s="136">
        <v>0</v>
      </c>
      <c r="Q285" s="136">
        <v>0</v>
      </c>
      <c r="R285" s="136">
        <v>0</v>
      </c>
      <c r="S285" s="138">
        <f t="shared" si="12"/>
        <v>2050.42</v>
      </c>
      <c r="T285" s="139">
        <f t="shared" si="13"/>
        <v>0</v>
      </c>
      <c r="U285" s="58" t="str">
        <f>VLOOKUP(B285,'FOLHA RESUMIDA'!C:I,2,0)</f>
        <v>DEYBISON AFONSO PEREIRA</v>
      </c>
      <c r="V285" s="73">
        <f t="shared" si="14"/>
        <v>282</v>
      </c>
    </row>
    <row r="286" spans="1:22">
      <c r="A286" s="81">
        <v>1</v>
      </c>
      <c r="B286" s="81">
        <v>3066</v>
      </c>
      <c r="C286" s="81" t="s">
        <v>260</v>
      </c>
      <c r="D286" s="82">
        <v>42009</v>
      </c>
      <c r="E286" s="81" t="s">
        <v>586</v>
      </c>
      <c r="F286" s="81" t="s">
        <v>421</v>
      </c>
      <c r="G286" s="136">
        <v>3567.49</v>
      </c>
      <c r="H286" s="136">
        <v>0</v>
      </c>
      <c r="I286" s="81" t="s">
        <v>520</v>
      </c>
      <c r="J286" s="136">
        <v>0</v>
      </c>
      <c r="K286" s="136">
        <v>0</v>
      </c>
      <c r="L286" s="136">
        <v>0</v>
      </c>
      <c r="M286" s="136">
        <v>0</v>
      </c>
      <c r="N286" s="136">
        <v>0</v>
      </c>
      <c r="O286" s="136">
        <v>0</v>
      </c>
      <c r="P286" s="136">
        <v>0</v>
      </c>
      <c r="Q286" s="136">
        <v>0</v>
      </c>
      <c r="R286" s="136">
        <v>0</v>
      </c>
      <c r="S286" s="138">
        <f t="shared" si="12"/>
        <v>3567.49</v>
      </c>
      <c r="T286" s="139">
        <f t="shared" si="13"/>
        <v>0</v>
      </c>
      <c r="U286" s="58" t="str">
        <f>VLOOKUP(B286,'FOLHA RESUMIDA'!C:I,2,0)</f>
        <v>GENIVAL F DA SILVA JUNIOR</v>
      </c>
      <c r="V286" s="73">
        <f t="shared" si="14"/>
        <v>283</v>
      </c>
    </row>
    <row r="287" spans="1:22">
      <c r="A287" s="81">
        <v>1</v>
      </c>
      <c r="B287" s="81">
        <v>3067</v>
      </c>
      <c r="C287" s="81" t="s">
        <v>261</v>
      </c>
      <c r="D287" s="82">
        <v>42009</v>
      </c>
      <c r="E287" s="81" t="s">
        <v>586</v>
      </c>
      <c r="F287" s="81" t="s">
        <v>476</v>
      </c>
      <c r="G287" s="136">
        <v>2050.41</v>
      </c>
      <c r="H287" s="136">
        <v>0</v>
      </c>
      <c r="I287" s="81" t="s">
        <v>520</v>
      </c>
      <c r="J287" s="136">
        <v>904.62</v>
      </c>
      <c r="K287" s="136">
        <v>0</v>
      </c>
      <c r="L287" s="136">
        <v>0</v>
      </c>
      <c r="M287" s="136">
        <v>0</v>
      </c>
      <c r="N287" s="136">
        <v>0</v>
      </c>
      <c r="O287" s="136">
        <v>0</v>
      </c>
      <c r="P287" s="136">
        <v>0</v>
      </c>
      <c r="Q287" s="136">
        <v>0</v>
      </c>
      <c r="R287" s="136">
        <v>0</v>
      </c>
      <c r="S287" s="138">
        <f t="shared" si="12"/>
        <v>2050.41</v>
      </c>
      <c r="T287" s="139">
        <f t="shared" si="13"/>
        <v>904.62</v>
      </c>
      <c r="U287" s="58" t="str">
        <f>VLOOKUP(B287,'FOLHA RESUMIDA'!C:I,2,0)</f>
        <v>EMANUELA AMELIA DE A  AGUIAR</v>
      </c>
      <c r="V287" s="73">
        <f t="shared" si="14"/>
        <v>284</v>
      </c>
    </row>
    <row r="288" spans="1:22">
      <c r="A288" s="81">
        <v>1</v>
      </c>
      <c r="B288" s="81">
        <v>3081</v>
      </c>
      <c r="C288" s="81" t="s">
        <v>262</v>
      </c>
      <c r="D288" s="82">
        <v>42024</v>
      </c>
      <c r="E288" s="81" t="s">
        <v>586</v>
      </c>
      <c r="F288" s="81" t="s">
        <v>497</v>
      </c>
      <c r="G288" s="136">
        <v>0</v>
      </c>
      <c r="H288" s="136">
        <v>0</v>
      </c>
      <c r="I288" s="81" t="s">
        <v>522</v>
      </c>
      <c r="J288" s="136">
        <v>0</v>
      </c>
      <c r="K288" s="136">
        <v>0</v>
      </c>
      <c r="L288" s="136">
        <v>0</v>
      </c>
      <c r="M288" s="136">
        <v>0</v>
      </c>
      <c r="N288" s="136">
        <v>0</v>
      </c>
      <c r="O288" s="136">
        <v>323.08</v>
      </c>
      <c r="P288" s="136">
        <v>1292.31</v>
      </c>
      <c r="Q288" s="136">
        <v>0</v>
      </c>
      <c r="R288" s="136">
        <v>0</v>
      </c>
      <c r="S288" s="138">
        <f t="shared" si="12"/>
        <v>323.08</v>
      </c>
      <c r="T288" s="139">
        <f t="shared" si="13"/>
        <v>1292.31</v>
      </c>
      <c r="U288" s="58" t="str">
        <f>VLOOKUP(B288,'FOLHA RESUMIDA'!C:I,2,0)</f>
        <v>MAILTON NOBRE DE MEDEIROS</v>
      </c>
      <c r="V288" s="73">
        <f t="shared" si="14"/>
        <v>285</v>
      </c>
    </row>
    <row r="289" spans="1:22">
      <c r="A289" s="81">
        <v>1</v>
      </c>
      <c r="B289" s="81">
        <v>3086</v>
      </c>
      <c r="C289" s="81" t="s">
        <v>333</v>
      </c>
      <c r="D289" s="82">
        <v>42030</v>
      </c>
      <c r="E289" s="81" t="s">
        <v>586</v>
      </c>
      <c r="F289" s="81" t="s">
        <v>493</v>
      </c>
      <c r="G289" s="136">
        <v>5019.93</v>
      </c>
      <c r="H289" s="136">
        <v>0</v>
      </c>
      <c r="I289" s="81" t="s">
        <v>520</v>
      </c>
      <c r="J289" s="136">
        <v>0</v>
      </c>
      <c r="K289" s="136">
        <v>0</v>
      </c>
      <c r="L289" s="136">
        <v>0</v>
      </c>
      <c r="M289" s="136">
        <v>0</v>
      </c>
      <c r="N289" s="136">
        <v>0</v>
      </c>
      <c r="O289" s="136">
        <v>0</v>
      </c>
      <c r="P289" s="136">
        <v>0</v>
      </c>
      <c r="Q289" s="136">
        <v>0</v>
      </c>
      <c r="R289" s="136">
        <v>0</v>
      </c>
      <c r="S289" s="138">
        <f t="shared" si="12"/>
        <v>5019.93</v>
      </c>
      <c r="T289" s="139">
        <f t="shared" si="13"/>
        <v>0</v>
      </c>
      <c r="U289" s="58" t="str">
        <f>VLOOKUP(B289,'FOLHA RESUMIDA'!C:I,2,0)</f>
        <v>DIMAS CARDOSO CAMPOS</v>
      </c>
      <c r="V289" s="73">
        <f t="shared" si="14"/>
        <v>286</v>
      </c>
    </row>
    <row r="290" spans="1:22">
      <c r="A290" s="81">
        <v>1</v>
      </c>
      <c r="B290" s="81">
        <v>3092</v>
      </c>
      <c r="C290" s="81" t="s">
        <v>529</v>
      </c>
      <c r="D290" s="82">
        <v>42058</v>
      </c>
      <c r="E290" s="81" t="s">
        <v>586</v>
      </c>
      <c r="F290" s="81" t="s">
        <v>462</v>
      </c>
      <c r="G290" s="136">
        <v>0</v>
      </c>
      <c r="H290" s="136">
        <v>0</v>
      </c>
      <c r="I290" s="81" t="s">
        <v>522</v>
      </c>
      <c r="J290" s="136">
        <v>0</v>
      </c>
      <c r="K290" s="136">
        <v>0</v>
      </c>
      <c r="L290" s="136">
        <v>0</v>
      </c>
      <c r="M290" s="136">
        <v>0</v>
      </c>
      <c r="N290" s="136">
        <v>0</v>
      </c>
      <c r="O290" s="136">
        <v>0</v>
      </c>
      <c r="P290" s="136">
        <v>0</v>
      </c>
      <c r="Q290" s="136">
        <v>4196.22</v>
      </c>
      <c r="R290" s="136">
        <v>16784.88</v>
      </c>
      <c r="S290" s="138">
        <f t="shared" si="12"/>
        <v>4196.22</v>
      </c>
      <c r="T290" s="139">
        <f t="shared" si="13"/>
        <v>16784.88</v>
      </c>
      <c r="U290" s="58" t="str">
        <f>VLOOKUP(B290,'FOLHA RESUMIDA'!C:I,2,0)</f>
        <v>BETY ANNE DE A SENNA</v>
      </c>
      <c r="V290" s="73">
        <f t="shared" si="14"/>
        <v>287</v>
      </c>
    </row>
    <row r="291" spans="1:22">
      <c r="A291" s="81">
        <v>1</v>
      </c>
      <c r="B291" s="81">
        <v>3112</v>
      </c>
      <c r="C291" s="81" t="s">
        <v>263</v>
      </c>
      <c r="D291" s="82">
        <v>42065</v>
      </c>
      <c r="E291" s="81" t="s">
        <v>586</v>
      </c>
      <c r="F291" s="81" t="s">
        <v>479</v>
      </c>
      <c r="G291" s="136">
        <v>2260.66</v>
      </c>
      <c r="H291" s="136">
        <v>0</v>
      </c>
      <c r="I291" s="81" t="s">
        <v>520</v>
      </c>
      <c r="J291" s="136">
        <v>904.62</v>
      </c>
      <c r="K291" s="136">
        <v>0</v>
      </c>
      <c r="L291" s="136">
        <v>0</v>
      </c>
      <c r="M291" s="136">
        <v>0</v>
      </c>
      <c r="N291" s="136">
        <v>0</v>
      </c>
      <c r="O291" s="136">
        <v>0</v>
      </c>
      <c r="P291" s="136">
        <v>0</v>
      </c>
      <c r="Q291" s="136">
        <v>0</v>
      </c>
      <c r="R291" s="136">
        <v>0</v>
      </c>
      <c r="S291" s="138">
        <f t="shared" si="12"/>
        <v>2260.66</v>
      </c>
      <c r="T291" s="139">
        <f t="shared" si="13"/>
        <v>904.62</v>
      </c>
      <c r="U291" s="58" t="str">
        <f>VLOOKUP(B291,'FOLHA RESUMIDA'!C:I,2,0)</f>
        <v>DIEGO SCHMITH OLIVEIRA DE LIMA</v>
      </c>
      <c r="V291" s="73">
        <f t="shared" si="14"/>
        <v>288</v>
      </c>
    </row>
    <row r="292" spans="1:22">
      <c r="A292" s="81">
        <v>1</v>
      </c>
      <c r="B292" s="81">
        <v>3132</v>
      </c>
      <c r="C292" s="81" t="s">
        <v>264</v>
      </c>
      <c r="D292" s="82">
        <v>42100</v>
      </c>
      <c r="E292" s="81" t="s">
        <v>586</v>
      </c>
      <c r="F292" s="81" t="s">
        <v>476</v>
      </c>
      <c r="G292" s="136">
        <v>2050.41</v>
      </c>
      <c r="H292" s="136">
        <v>0</v>
      </c>
      <c r="I292" s="81" t="s">
        <v>520</v>
      </c>
      <c r="J292" s="136">
        <v>0</v>
      </c>
      <c r="K292" s="136">
        <v>0</v>
      </c>
      <c r="L292" s="136">
        <v>0</v>
      </c>
      <c r="M292" s="136">
        <v>0</v>
      </c>
      <c r="N292" s="136">
        <v>0</v>
      </c>
      <c r="O292" s="136">
        <v>0</v>
      </c>
      <c r="P292" s="136">
        <v>0</v>
      </c>
      <c r="Q292" s="136">
        <v>0</v>
      </c>
      <c r="R292" s="136">
        <v>0</v>
      </c>
      <c r="S292" s="138">
        <f t="shared" si="12"/>
        <v>2050.41</v>
      </c>
      <c r="T292" s="139">
        <f t="shared" si="13"/>
        <v>0</v>
      </c>
      <c r="U292" s="58" t="str">
        <f>VLOOKUP(B292,'FOLHA RESUMIDA'!C:I,2,0)</f>
        <v>TALITA ANDREIA MARTINS GONZAGA</v>
      </c>
      <c r="V292" s="73">
        <f t="shared" si="14"/>
        <v>289</v>
      </c>
    </row>
    <row r="293" spans="1:22">
      <c r="A293" s="81">
        <v>1</v>
      </c>
      <c r="B293" s="81">
        <v>3135</v>
      </c>
      <c r="C293" s="81" t="s">
        <v>265</v>
      </c>
      <c r="D293" s="82">
        <v>42107</v>
      </c>
      <c r="E293" s="81" t="s">
        <v>586</v>
      </c>
      <c r="F293" s="81" t="s">
        <v>420</v>
      </c>
      <c r="G293" s="136">
        <v>3933.25</v>
      </c>
      <c r="H293" s="136">
        <v>0</v>
      </c>
      <c r="I293" s="81" t="s">
        <v>520</v>
      </c>
      <c r="J293" s="136">
        <v>2544.25</v>
      </c>
      <c r="K293" s="136">
        <v>0</v>
      </c>
      <c r="L293" s="136">
        <v>0</v>
      </c>
      <c r="M293" s="136">
        <v>0</v>
      </c>
      <c r="N293" s="136">
        <v>0</v>
      </c>
      <c r="O293" s="136">
        <v>0</v>
      </c>
      <c r="P293" s="136">
        <v>0</v>
      </c>
      <c r="Q293" s="136">
        <v>0</v>
      </c>
      <c r="R293" s="136">
        <v>0</v>
      </c>
      <c r="S293" s="138">
        <f t="shared" si="12"/>
        <v>3933.25</v>
      </c>
      <c r="T293" s="139">
        <f t="shared" si="13"/>
        <v>2544.25</v>
      </c>
      <c r="U293" s="58" t="str">
        <f>VLOOKUP(B293,'FOLHA RESUMIDA'!C:I,2,0)</f>
        <v>RAFAEL DE MENEZES E S PIRES</v>
      </c>
      <c r="V293" s="73">
        <f t="shared" si="14"/>
        <v>290</v>
      </c>
    </row>
    <row r="294" spans="1:22">
      <c r="A294" s="81">
        <v>1</v>
      </c>
      <c r="B294" s="81">
        <v>3136</v>
      </c>
      <c r="C294" s="81" t="s">
        <v>266</v>
      </c>
      <c r="D294" s="82">
        <v>42107</v>
      </c>
      <c r="E294" s="81" t="s">
        <v>586</v>
      </c>
      <c r="F294" s="81" t="s">
        <v>481</v>
      </c>
      <c r="G294" s="136">
        <v>2050.41</v>
      </c>
      <c r="H294" s="136">
        <v>0</v>
      </c>
      <c r="I294" s="81" t="s">
        <v>520</v>
      </c>
      <c r="J294" s="136">
        <v>2544.25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6">
        <v>0</v>
      </c>
      <c r="R294" s="136">
        <v>0</v>
      </c>
      <c r="S294" s="138">
        <f t="shared" si="12"/>
        <v>2050.41</v>
      </c>
      <c r="T294" s="139">
        <f t="shared" si="13"/>
        <v>2544.25</v>
      </c>
      <c r="U294" s="58" t="str">
        <f>VLOOKUP(B294,'FOLHA RESUMIDA'!C:I,2,0)</f>
        <v>ALEXANDER BEZERRA</v>
      </c>
      <c r="V294" s="73">
        <f t="shared" si="14"/>
        <v>291</v>
      </c>
    </row>
    <row r="295" spans="1:22">
      <c r="A295" s="81">
        <v>1</v>
      </c>
      <c r="B295" s="81">
        <v>3138</v>
      </c>
      <c r="C295" s="81" t="s">
        <v>267</v>
      </c>
      <c r="D295" s="82">
        <v>42107</v>
      </c>
      <c r="E295" s="81" t="s">
        <v>586</v>
      </c>
      <c r="F295" s="81" t="s">
        <v>482</v>
      </c>
      <c r="G295" s="136">
        <v>2050.41</v>
      </c>
      <c r="H295" s="136">
        <v>0</v>
      </c>
      <c r="I295" s="81" t="s">
        <v>520</v>
      </c>
      <c r="J295" s="136">
        <v>2544.25</v>
      </c>
      <c r="K295" s="136">
        <v>0</v>
      </c>
      <c r="L295" s="136">
        <v>0</v>
      </c>
      <c r="M295" s="136">
        <v>0</v>
      </c>
      <c r="N295" s="136">
        <v>0</v>
      </c>
      <c r="O295" s="136">
        <v>0</v>
      </c>
      <c r="P295" s="136">
        <v>0</v>
      </c>
      <c r="Q295" s="136">
        <v>0</v>
      </c>
      <c r="R295" s="136">
        <v>0</v>
      </c>
      <c r="S295" s="138">
        <f t="shared" si="12"/>
        <v>2050.41</v>
      </c>
      <c r="T295" s="139">
        <f t="shared" si="13"/>
        <v>2544.25</v>
      </c>
      <c r="U295" s="58" t="str">
        <f>VLOOKUP(B295,'FOLHA RESUMIDA'!C:I,2,0)</f>
        <v>MANUELA SILVA DE LIMA B DA PAZ</v>
      </c>
      <c r="V295" s="73">
        <f t="shared" si="14"/>
        <v>292</v>
      </c>
    </row>
    <row r="296" spans="1:22">
      <c r="A296" s="81">
        <v>1</v>
      </c>
      <c r="B296" s="81">
        <v>3139</v>
      </c>
      <c r="C296" s="81" t="s">
        <v>268</v>
      </c>
      <c r="D296" s="82">
        <v>42107</v>
      </c>
      <c r="E296" s="81" t="s">
        <v>586</v>
      </c>
      <c r="F296" s="81" t="s">
        <v>482</v>
      </c>
      <c r="G296" s="136">
        <v>2050.41</v>
      </c>
      <c r="H296" s="136">
        <v>0</v>
      </c>
      <c r="I296" s="81" t="s">
        <v>520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6">
        <v>0</v>
      </c>
      <c r="R296" s="136">
        <v>0</v>
      </c>
      <c r="S296" s="138">
        <f t="shared" si="12"/>
        <v>2050.41</v>
      </c>
      <c r="T296" s="139">
        <f t="shared" si="13"/>
        <v>0</v>
      </c>
      <c r="U296" s="58" t="str">
        <f>VLOOKUP(B296,'FOLHA RESUMIDA'!C:I,2,0)</f>
        <v>JOAO ROBERTO  MACHADO ARAUJO</v>
      </c>
      <c r="V296" s="73">
        <f t="shared" si="14"/>
        <v>293</v>
      </c>
    </row>
    <row r="297" spans="1:22">
      <c r="A297" s="81">
        <v>1</v>
      </c>
      <c r="B297" s="81">
        <v>3147</v>
      </c>
      <c r="C297" s="81" t="s">
        <v>269</v>
      </c>
      <c r="D297" s="82">
        <v>42128</v>
      </c>
      <c r="E297" s="81" t="s">
        <v>586</v>
      </c>
      <c r="F297" s="81" t="s">
        <v>414</v>
      </c>
      <c r="G297" s="136">
        <v>1398.81</v>
      </c>
      <c r="H297" s="136">
        <v>0</v>
      </c>
      <c r="I297" s="81" t="s">
        <v>520</v>
      </c>
      <c r="J297" s="136">
        <v>0</v>
      </c>
      <c r="K297" s="136">
        <v>0</v>
      </c>
      <c r="L297" s="136">
        <v>0</v>
      </c>
      <c r="M297" s="136">
        <v>0</v>
      </c>
      <c r="N297" s="136">
        <v>0</v>
      </c>
      <c r="O297" s="136">
        <v>0</v>
      </c>
      <c r="P297" s="136">
        <v>0</v>
      </c>
      <c r="Q297" s="136">
        <v>0</v>
      </c>
      <c r="R297" s="136">
        <v>0</v>
      </c>
      <c r="S297" s="138">
        <f t="shared" si="12"/>
        <v>1398.81</v>
      </c>
      <c r="T297" s="139">
        <f t="shared" si="13"/>
        <v>0</v>
      </c>
      <c r="U297" s="58" t="str">
        <f>VLOOKUP(B297,'FOLHA RESUMIDA'!C:I,2,0)</f>
        <v>ALZENIRA PEREIRA DA SILVA</v>
      </c>
      <c r="V297" s="73">
        <f t="shared" si="14"/>
        <v>294</v>
      </c>
    </row>
    <row r="298" spans="1:22">
      <c r="A298" s="81">
        <v>1</v>
      </c>
      <c r="B298" s="81">
        <v>3152</v>
      </c>
      <c r="C298" s="81" t="s">
        <v>270</v>
      </c>
      <c r="D298" s="82">
        <v>42128</v>
      </c>
      <c r="E298" s="81" t="s">
        <v>586</v>
      </c>
      <c r="F298" s="81" t="s">
        <v>414</v>
      </c>
      <c r="G298" s="136">
        <v>1398.81</v>
      </c>
      <c r="H298" s="136">
        <v>0</v>
      </c>
      <c r="I298" s="81" t="s">
        <v>520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6">
        <v>0</v>
      </c>
      <c r="R298" s="136">
        <v>0</v>
      </c>
      <c r="S298" s="138">
        <f t="shared" si="12"/>
        <v>1398.81</v>
      </c>
      <c r="T298" s="139">
        <f t="shared" si="13"/>
        <v>0</v>
      </c>
      <c r="U298" s="58" t="str">
        <f>VLOOKUP(B298,'FOLHA RESUMIDA'!C:I,2,0)</f>
        <v>DANIEL CIRILO DOS SANTOS</v>
      </c>
      <c r="V298" s="73">
        <f t="shared" si="14"/>
        <v>295</v>
      </c>
    </row>
    <row r="299" spans="1:22">
      <c r="A299" s="81">
        <v>1</v>
      </c>
      <c r="B299" s="81">
        <v>3154</v>
      </c>
      <c r="C299" s="81" t="s">
        <v>271</v>
      </c>
      <c r="D299" s="82">
        <v>42128</v>
      </c>
      <c r="E299" s="81" t="s">
        <v>586</v>
      </c>
      <c r="F299" s="81" t="s">
        <v>414</v>
      </c>
      <c r="G299" s="136">
        <v>1398.81</v>
      </c>
      <c r="H299" s="136">
        <v>0</v>
      </c>
      <c r="I299" s="81" t="s">
        <v>520</v>
      </c>
      <c r="J299" s="136">
        <v>0</v>
      </c>
      <c r="K299" s="136">
        <v>0</v>
      </c>
      <c r="L299" s="136">
        <v>0</v>
      </c>
      <c r="M299" s="136">
        <v>0</v>
      </c>
      <c r="N299" s="136">
        <v>0</v>
      </c>
      <c r="O299" s="136">
        <v>0</v>
      </c>
      <c r="P299" s="136">
        <v>0</v>
      </c>
      <c r="Q299" s="136">
        <v>0</v>
      </c>
      <c r="R299" s="136">
        <v>0</v>
      </c>
      <c r="S299" s="138">
        <f t="shared" si="12"/>
        <v>1398.81</v>
      </c>
      <c r="T299" s="139">
        <f t="shared" si="13"/>
        <v>0</v>
      </c>
      <c r="U299" s="58" t="str">
        <f>VLOOKUP(B299,'FOLHA RESUMIDA'!C:I,2,0)</f>
        <v>DANIELLE D O A DE MIRANDA</v>
      </c>
      <c r="V299" s="73">
        <f t="shared" si="14"/>
        <v>296</v>
      </c>
    </row>
    <row r="300" spans="1:22">
      <c r="A300" s="81">
        <v>1</v>
      </c>
      <c r="B300" s="81">
        <v>3156</v>
      </c>
      <c r="C300" s="81" t="s">
        <v>272</v>
      </c>
      <c r="D300" s="82">
        <v>42128</v>
      </c>
      <c r="E300" s="81" t="s">
        <v>586</v>
      </c>
      <c r="F300" s="81" t="s">
        <v>495</v>
      </c>
      <c r="G300" s="136">
        <v>1536.52</v>
      </c>
      <c r="H300" s="136">
        <v>0</v>
      </c>
      <c r="I300" s="81" t="s">
        <v>520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6">
        <v>0</v>
      </c>
      <c r="R300" s="136">
        <v>0</v>
      </c>
      <c r="S300" s="138">
        <f t="shared" si="12"/>
        <v>1536.52</v>
      </c>
      <c r="T300" s="139">
        <f t="shared" si="13"/>
        <v>0</v>
      </c>
      <c r="U300" s="58" t="str">
        <f>VLOOKUP(B300,'FOLHA RESUMIDA'!C:I,2,0)</f>
        <v>GILVANEIDE LAURENTINO MARTINS</v>
      </c>
      <c r="V300" s="73">
        <f t="shared" si="14"/>
        <v>297</v>
      </c>
    </row>
    <row r="301" spans="1:22">
      <c r="A301" s="81">
        <v>1</v>
      </c>
      <c r="B301" s="81">
        <v>3160</v>
      </c>
      <c r="C301" s="81" t="s">
        <v>273</v>
      </c>
      <c r="D301" s="82">
        <v>42128</v>
      </c>
      <c r="E301" s="81" t="s">
        <v>586</v>
      </c>
      <c r="F301" s="81" t="s">
        <v>482</v>
      </c>
      <c r="G301" s="136">
        <v>2050.41</v>
      </c>
      <c r="H301" s="136">
        <v>0</v>
      </c>
      <c r="I301" s="81" t="s">
        <v>520</v>
      </c>
      <c r="J301" s="136">
        <v>0</v>
      </c>
      <c r="K301" s="136">
        <v>0</v>
      </c>
      <c r="L301" s="136">
        <v>0</v>
      </c>
      <c r="M301" s="136">
        <v>0</v>
      </c>
      <c r="N301" s="136">
        <v>0</v>
      </c>
      <c r="O301" s="136">
        <v>0</v>
      </c>
      <c r="P301" s="136">
        <v>0</v>
      </c>
      <c r="Q301" s="136">
        <v>0</v>
      </c>
      <c r="R301" s="136">
        <v>0</v>
      </c>
      <c r="S301" s="138">
        <f t="shared" si="12"/>
        <v>2050.41</v>
      </c>
      <c r="T301" s="139">
        <f t="shared" si="13"/>
        <v>0</v>
      </c>
      <c r="U301" s="58" t="str">
        <f>VLOOKUP(B301,'FOLHA RESUMIDA'!C:I,2,0)</f>
        <v>LUCIANNA NUNES LIRA</v>
      </c>
      <c r="V301" s="73">
        <f t="shared" si="14"/>
        <v>298</v>
      </c>
    </row>
    <row r="302" spans="1:22">
      <c r="A302" s="81">
        <v>1</v>
      </c>
      <c r="B302" s="81">
        <v>3165</v>
      </c>
      <c r="C302" s="81" t="s">
        <v>274</v>
      </c>
      <c r="D302" s="82">
        <v>42128</v>
      </c>
      <c r="E302" s="81" t="s">
        <v>586</v>
      </c>
      <c r="F302" s="81" t="s">
        <v>482</v>
      </c>
      <c r="G302" s="136">
        <v>2050.41</v>
      </c>
      <c r="H302" s="136">
        <v>0</v>
      </c>
      <c r="I302" s="81" t="s">
        <v>520</v>
      </c>
      <c r="J302" s="136">
        <v>904.62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6">
        <v>0</v>
      </c>
      <c r="R302" s="136">
        <v>0</v>
      </c>
      <c r="S302" s="138">
        <f t="shared" si="12"/>
        <v>2050.41</v>
      </c>
      <c r="T302" s="139">
        <f t="shared" si="13"/>
        <v>904.62</v>
      </c>
      <c r="U302" s="58" t="str">
        <f>VLOOKUP(B302,'FOLHA RESUMIDA'!C:I,2,0)</f>
        <v>PATRICIA SERPA PEIXOTO</v>
      </c>
      <c r="V302" s="73">
        <f t="shared" si="14"/>
        <v>299</v>
      </c>
    </row>
    <row r="303" spans="1:22">
      <c r="A303" s="81">
        <v>1</v>
      </c>
      <c r="B303" s="81">
        <v>3167</v>
      </c>
      <c r="C303" s="81" t="s">
        <v>275</v>
      </c>
      <c r="D303" s="82">
        <v>42128</v>
      </c>
      <c r="E303" s="81" t="s">
        <v>586</v>
      </c>
      <c r="F303" s="81" t="s">
        <v>422</v>
      </c>
      <c r="G303" s="136">
        <v>6210.16</v>
      </c>
      <c r="H303" s="136">
        <v>0</v>
      </c>
      <c r="I303" s="81" t="s">
        <v>520</v>
      </c>
      <c r="J303" s="136">
        <v>0</v>
      </c>
      <c r="K303" s="136">
        <v>0</v>
      </c>
      <c r="L303" s="136">
        <v>0</v>
      </c>
      <c r="M303" s="136">
        <v>0</v>
      </c>
      <c r="N303" s="136">
        <v>0</v>
      </c>
      <c r="O303" s="136">
        <v>0</v>
      </c>
      <c r="P303" s="136">
        <v>0</v>
      </c>
      <c r="Q303" s="136">
        <v>0</v>
      </c>
      <c r="R303" s="136">
        <v>0</v>
      </c>
      <c r="S303" s="138">
        <f t="shared" si="12"/>
        <v>6210.16</v>
      </c>
      <c r="T303" s="139">
        <f t="shared" si="13"/>
        <v>0</v>
      </c>
      <c r="U303" s="58" t="str">
        <f>VLOOKUP(B303,'FOLHA RESUMIDA'!C:I,2,0)</f>
        <v>POLYANA BEZERRA SOUTO SANTOS</v>
      </c>
      <c r="V303" s="73">
        <f t="shared" si="14"/>
        <v>300</v>
      </c>
    </row>
    <row r="304" spans="1:22">
      <c r="A304" s="81">
        <v>1</v>
      </c>
      <c r="B304" s="81">
        <v>3169</v>
      </c>
      <c r="C304" s="81" t="s">
        <v>276</v>
      </c>
      <c r="D304" s="82">
        <v>42128</v>
      </c>
      <c r="E304" s="81" t="s">
        <v>586</v>
      </c>
      <c r="F304" s="81" t="s">
        <v>414</v>
      </c>
      <c r="G304" s="136">
        <v>1398.81</v>
      </c>
      <c r="H304" s="136">
        <v>0</v>
      </c>
      <c r="I304" s="81" t="s">
        <v>520</v>
      </c>
      <c r="J304" s="136">
        <v>0</v>
      </c>
      <c r="K304" s="136">
        <v>0</v>
      </c>
      <c r="L304" s="136">
        <v>0</v>
      </c>
      <c r="M304" s="136">
        <v>1800</v>
      </c>
      <c r="N304" s="136">
        <v>0</v>
      </c>
      <c r="O304" s="136">
        <v>0</v>
      </c>
      <c r="P304" s="136">
        <v>0</v>
      </c>
      <c r="Q304" s="136">
        <v>0</v>
      </c>
      <c r="R304" s="136">
        <v>0</v>
      </c>
      <c r="S304" s="138">
        <f t="shared" si="12"/>
        <v>1398.81</v>
      </c>
      <c r="T304" s="139">
        <f t="shared" si="13"/>
        <v>1800</v>
      </c>
      <c r="U304" s="58" t="str">
        <f>VLOOKUP(B304,'FOLHA RESUMIDA'!C:I,2,0)</f>
        <v>RENATA BEZERRA DA SILVA</v>
      </c>
      <c r="V304" s="73">
        <f t="shared" si="14"/>
        <v>301</v>
      </c>
    </row>
    <row r="305" spans="1:22">
      <c r="A305" s="81">
        <v>1</v>
      </c>
      <c r="B305" s="81">
        <v>3172</v>
      </c>
      <c r="C305" s="81" t="s">
        <v>277</v>
      </c>
      <c r="D305" s="82">
        <v>42128</v>
      </c>
      <c r="E305" s="81" t="s">
        <v>586</v>
      </c>
      <c r="F305" s="81" t="s">
        <v>414</v>
      </c>
      <c r="G305" s="136">
        <v>1398.81</v>
      </c>
      <c r="H305" s="136">
        <v>0</v>
      </c>
      <c r="I305" s="81" t="s">
        <v>520</v>
      </c>
      <c r="J305" s="136">
        <v>0</v>
      </c>
      <c r="K305" s="136">
        <v>0</v>
      </c>
      <c r="L305" s="136">
        <v>0</v>
      </c>
      <c r="M305" s="136">
        <v>0</v>
      </c>
      <c r="N305" s="136">
        <v>0</v>
      </c>
      <c r="O305" s="136">
        <v>0</v>
      </c>
      <c r="P305" s="136">
        <v>0</v>
      </c>
      <c r="Q305" s="136">
        <v>0</v>
      </c>
      <c r="R305" s="136">
        <v>0</v>
      </c>
      <c r="S305" s="138">
        <f t="shared" si="12"/>
        <v>1398.81</v>
      </c>
      <c r="T305" s="139">
        <f t="shared" si="13"/>
        <v>0</v>
      </c>
      <c r="U305" s="58" t="str">
        <f>VLOOKUP(B305,'FOLHA RESUMIDA'!C:I,2,0)</f>
        <v>SAVIO BARCELOS DE MELO</v>
      </c>
      <c r="V305" s="73">
        <f t="shared" si="14"/>
        <v>302</v>
      </c>
    </row>
    <row r="306" spans="1:22">
      <c r="A306" s="81">
        <v>1</v>
      </c>
      <c r="B306" s="81">
        <v>3175</v>
      </c>
      <c r="C306" s="81" t="s">
        <v>278</v>
      </c>
      <c r="D306" s="82">
        <v>42128</v>
      </c>
      <c r="E306" s="81" t="s">
        <v>586</v>
      </c>
      <c r="F306" s="81" t="s">
        <v>422</v>
      </c>
      <c r="G306" s="136">
        <v>6210.16</v>
      </c>
      <c r="H306" s="136">
        <v>0</v>
      </c>
      <c r="I306" s="81" t="s">
        <v>520</v>
      </c>
      <c r="J306" s="136">
        <v>0</v>
      </c>
      <c r="K306" s="136">
        <v>0</v>
      </c>
      <c r="L306" s="136">
        <v>0</v>
      </c>
      <c r="M306" s="136">
        <v>0</v>
      </c>
      <c r="N306" s="136">
        <v>0</v>
      </c>
      <c r="O306" s="136">
        <v>0</v>
      </c>
      <c r="P306" s="136">
        <v>7323.56</v>
      </c>
      <c r="Q306" s="136">
        <v>0</v>
      </c>
      <c r="R306" s="136">
        <v>0</v>
      </c>
      <c r="S306" s="138">
        <f t="shared" si="12"/>
        <v>6210.16</v>
      </c>
      <c r="T306" s="139">
        <f t="shared" si="13"/>
        <v>7323.56</v>
      </c>
      <c r="U306" s="58" t="str">
        <f>VLOOKUP(B306,'FOLHA RESUMIDA'!C:I,2,0)</f>
        <v>VIVIANE SOARES DE JESUS</v>
      </c>
      <c r="V306" s="73">
        <f t="shared" si="14"/>
        <v>303</v>
      </c>
    </row>
    <row r="307" spans="1:22">
      <c r="A307" s="81">
        <v>1</v>
      </c>
      <c r="B307" s="81">
        <v>3177</v>
      </c>
      <c r="C307" s="81" t="s">
        <v>279</v>
      </c>
      <c r="D307" s="82">
        <v>42135</v>
      </c>
      <c r="E307" s="81" t="s">
        <v>586</v>
      </c>
      <c r="F307" s="81" t="s">
        <v>492</v>
      </c>
      <c r="G307" s="136">
        <v>6210.16</v>
      </c>
      <c r="H307" s="136">
        <v>0</v>
      </c>
      <c r="I307" s="81" t="s">
        <v>520</v>
      </c>
      <c r="J307" s="136">
        <v>2544.25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6">
        <v>0</v>
      </c>
      <c r="R307" s="136">
        <v>0</v>
      </c>
      <c r="S307" s="138">
        <f t="shared" si="12"/>
        <v>6210.16</v>
      </c>
      <c r="T307" s="139">
        <f t="shared" si="13"/>
        <v>2544.25</v>
      </c>
      <c r="U307" s="58" t="str">
        <f>VLOOKUP(B307,'FOLHA RESUMIDA'!C:I,2,0)</f>
        <v>DEMOSTENES FIGUEIREDO DE SOUSA</v>
      </c>
      <c r="V307" s="73">
        <f t="shared" si="14"/>
        <v>304</v>
      </c>
    </row>
    <row r="308" spans="1:22">
      <c r="A308" s="81">
        <v>1</v>
      </c>
      <c r="B308" s="81">
        <v>3178</v>
      </c>
      <c r="C308" s="81" t="s">
        <v>280</v>
      </c>
      <c r="D308" s="82">
        <v>42142</v>
      </c>
      <c r="E308" s="81" t="s">
        <v>586</v>
      </c>
      <c r="F308" s="81" t="s">
        <v>492</v>
      </c>
      <c r="G308" s="136">
        <v>6210.16</v>
      </c>
      <c r="H308" s="136">
        <v>0</v>
      </c>
      <c r="I308" s="81" t="s">
        <v>520</v>
      </c>
      <c r="J308" s="136">
        <v>2544.25</v>
      </c>
      <c r="K308" s="136">
        <v>0</v>
      </c>
      <c r="L308" s="136">
        <v>0</v>
      </c>
      <c r="M308" s="136">
        <v>0</v>
      </c>
      <c r="N308" s="136">
        <v>0</v>
      </c>
      <c r="O308" s="136">
        <v>0</v>
      </c>
      <c r="P308" s="136">
        <v>0</v>
      </c>
      <c r="Q308" s="136">
        <v>0</v>
      </c>
      <c r="R308" s="136">
        <v>0</v>
      </c>
      <c r="S308" s="138">
        <f t="shared" si="12"/>
        <v>6210.16</v>
      </c>
      <c r="T308" s="139">
        <f t="shared" si="13"/>
        <v>2544.25</v>
      </c>
      <c r="U308" s="58" t="str">
        <f>VLOOKUP(B308,'FOLHA RESUMIDA'!C:I,2,0)</f>
        <v>HOSANA SUELEM S DE MIRANDA</v>
      </c>
      <c r="V308" s="73">
        <f t="shared" si="14"/>
        <v>305</v>
      </c>
    </row>
    <row r="309" spans="1:22">
      <c r="A309" s="81">
        <v>1</v>
      </c>
      <c r="B309" s="81">
        <v>3180</v>
      </c>
      <c r="C309" s="81" t="s">
        <v>281</v>
      </c>
      <c r="D309" s="82">
        <v>42156</v>
      </c>
      <c r="E309" s="81" t="s">
        <v>586</v>
      </c>
      <c r="F309" s="81" t="s">
        <v>492</v>
      </c>
      <c r="G309" s="136">
        <v>6210.16</v>
      </c>
      <c r="H309" s="136">
        <v>0</v>
      </c>
      <c r="I309" s="81" t="s">
        <v>520</v>
      </c>
      <c r="J309" s="136">
        <v>2544.25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6">
        <v>0</v>
      </c>
      <c r="R309" s="136">
        <v>0</v>
      </c>
      <c r="S309" s="138">
        <f t="shared" si="12"/>
        <v>6210.16</v>
      </c>
      <c r="T309" s="139">
        <f t="shared" si="13"/>
        <v>2544.25</v>
      </c>
      <c r="U309" s="58" t="str">
        <f>VLOOKUP(B309,'FOLHA RESUMIDA'!C:I,2,0)</f>
        <v>CAIO CESAR DE A R SILVA</v>
      </c>
      <c r="V309" s="73">
        <f t="shared" si="14"/>
        <v>306</v>
      </c>
    </row>
    <row r="310" spans="1:22">
      <c r="A310" s="81">
        <v>1</v>
      </c>
      <c r="B310" s="81">
        <v>3182</v>
      </c>
      <c r="C310" s="81" t="s">
        <v>282</v>
      </c>
      <c r="D310" s="82">
        <v>42186</v>
      </c>
      <c r="E310" s="81" t="s">
        <v>586</v>
      </c>
      <c r="F310" s="81" t="s">
        <v>482</v>
      </c>
      <c r="G310" s="136">
        <v>2050.41</v>
      </c>
      <c r="H310" s="136">
        <v>0</v>
      </c>
      <c r="I310" s="81" t="s">
        <v>520</v>
      </c>
      <c r="J310" s="136">
        <v>0</v>
      </c>
      <c r="K310" s="136">
        <v>0</v>
      </c>
      <c r="L310" s="136">
        <v>0</v>
      </c>
      <c r="M310" s="136">
        <v>0</v>
      </c>
      <c r="N310" s="136">
        <v>0</v>
      </c>
      <c r="O310" s="136">
        <v>0</v>
      </c>
      <c r="P310" s="136">
        <v>0</v>
      </c>
      <c r="Q310" s="136">
        <v>0</v>
      </c>
      <c r="R310" s="136">
        <v>0</v>
      </c>
      <c r="S310" s="138">
        <f t="shared" si="12"/>
        <v>2050.41</v>
      </c>
      <c r="T310" s="139">
        <f t="shared" si="13"/>
        <v>0</v>
      </c>
      <c r="U310" s="58" t="str">
        <f>VLOOKUP(B310,'FOLHA RESUMIDA'!C:I,2,0)</f>
        <v>VANELLY FERREIRA DE SOUZA</v>
      </c>
      <c r="V310" s="73">
        <f t="shared" si="14"/>
        <v>307</v>
      </c>
    </row>
    <row r="311" spans="1:22">
      <c r="A311" s="81">
        <v>1</v>
      </c>
      <c r="B311" s="81">
        <v>3183</v>
      </c>
      <c r="C311" s="81" t="s">
        <v>283</v>
      </c>
      <c r="D311" s="82">
        <v>42192</v>
      </c>
      <c r="E311" s="81" t="s">
        <v>586</v>
      </c>
      <c r="F311" s="81" t="s">
        <v>478</v>
      </c>
      <c r="G311" s="136">
        <v>2050.41</v>
      </c>
      <c r="H311" s="136">
        <v>0</v>
      </c>
      <c r="I311" s="81" t="s">
        <v>520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6">
        <v>0</v>
      </c>
      <c r="R311" s="136">
        <v>0</v>
      </c>
      <c r="S311" s="138">
        <f t="shared" si="12"/>
        <v>2050.41</v>
      </c>
      <c r="T311" s="139">
        <f t="shared" si="13"/>
        <v>0</v>
      </c>
      <c r="U311" s="58" t="str">
        <f>VLOOKUP(B311,'FOLHA RESUMIDA'!C:I,2,0)</f>
        <v>DALETE VICENTE DE LIMA</v>
      </c>
      <c r="V311" s="73">
        <f t="shared" si="14"/>
        <v>308</v>
      </c>
    </row>
    <row r="312" spans="1:22">
      <c r="A312" s="81">
        <v>1</v>
      </c>
      <c r="B312" s="81">
        <v>3194</v>
      </c>
      <c r="C312" s="81" t="s">
        <v>284</v>
      </c>
      <c r="D312" s="82">
        <v>42226</v>
      </c>
      <c r="E312" s="81" t="s">
        <v>586</v>
      </c>
      <c r="F312" s="81" t="s">
        <v>486</v>
      </c>
      <c r="G312" s="136">
        <v>3933.25</v>
      </c>
      <c r="H312" s="136">
        <v>0</v>
      </c>
      <c r="I312" s="81" t="s">
        <v>520</v>
      </c>
      <c r="J312" s="136">
        <v>2544.25</v>
      </c>
      <c r="K312" s="136">
        <v>0</v>
      </c>
      <c r="L312" s="136">
        <v>0</v>
      </c>
      <c r="M312" s="136">
        <v>0</v>
      </c>
      <c r="N312" s="136">
        <v>0</v>
      </c>
      <c r="O312" s="136">
        <v>0</v>
      </c>
      <c r="P312" s="136">
        <v>0</v>
      </c>
      <c r="Q312" s="136">
        <v>0</v>
      </c>
      <c r="R312" s="136">
        <v>0</v>
      </c>
      <c r="S312" s="138">
        <f t="shared" si="12"/>
        <v>3933.25</v>
      </c>
      <c r="T312" s="139">
        <f t="shared" si="13"/>
        <v>2544.25</v>
      </c>
      <c r="U312" s="58" t="str">
        <f>VLOOKUP(B312,'FOLHA RESUMIDA'!C:I,2,0)</f>
        <v>ODAYANNA KESSY F MONTEIRO</v>
      </c>
      <c r="V312" s="73">
        <f t="shared" si="14"/>
        <v>309</v>
      </c>
    </row>
    <row r="313" spans="1:22">
      <c r="A313" s="81">
        <v>1</v>
      </c>
      <c r="B313" s="81">
        <v>3208</v>
      </c>
      <c r="C313" s="81" t="s">
        <v>285</v>
      </c>
      <c r="D313" s="82">
        <v>42388</v>
      </c>
      <c r="E313" s="81" t="s">
        <v>586</v>
      </c>
      <c r="F313" s="81" t="s">
        <v>408</v>
      </c>
      <c r="G313" s="136">
        <v>0</v>
      </c>
      <c r="H313" s="136">
        <v>0</v>
      </c>
      <c r="I313" s="81" t="s">
        <v>522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969.24</v>
      </c>
      <c r="P313" s="136">
        <v>3876.93</v>
      </c>
      <c r="Q313" s="136">
        <v>0</v>
      </c>
      <c r="R313" s="136">
        <v>0</v>
      </c>
      <c r="S313" s="138">
        <f t="shared" si="12"/>
        <v>969.24</v>
      </c>
      <c r="T313" s="139">
        <f t="shared" si="13"/>
        <v>3876.93</v>
      </c>
      <c r="U313" s="58" t="str">
        <f>VLOOKUP(B313,'FOLHA RESUMIDA'!C:I,2,0)</f>
        <v>FABIOLA LAPORTE DE A TRINDADE</v>
      </c>
      <c r="V313" s="73">
        <f t="shared" si="14"/>
        <v>310</v>
      </c>
    </row>
    <row r="314" spans="1:22">
      <c r="A314" s="81">
        <v>1</v>
      </c>
      <c r="B314" s="81">
        <v>3228</v>
      </c>
      <c r="C314" s="81" t="s">
        <v>386</v>
      </c>
      <c r="D314" s="82">
        <v>42706</v>
      </c>
      <c r="E314" s="81" t="s">
        <v>586</v>
      </c>
      <c r="F314" s="81" t="s">
        <v>477</v>
      </c>
      <c r="G314" s="136">
        <v>2050.41</v>
      </c>
      <c r="H314" s="136">
        <v>0</v>
      </c>
      <c r="I314" s="81" t="s">
        <v>520</v>
      </c>
      <c r="J314" s="136">
        <v>904.62</v>
      </c>
      <c r="K314" s="136">
        <v>0</v>
      </c>
      <c r="L314" s="136">
        <v>0</v>
      </c>
      <c r="M314" s="136">
        <v>0</v>
      </c>
      <c r="N314" s="136">
        <v>0</v>
      </c>
      <c r="O314" s="136">
        <v>0</v>
      </c>
      <c r="P314" s="136">
        <v>0</v>
      </c>
      <c r="Q314" s="136">
        <v>0</v>
      </c>
      <c r="R314" s="136">
        <v>0</v>
      </c>
      <c r="S314" s="138">
        <f t="shared" si="12"/>
        <v>2050.41</v>
      </c>
      <c r="T314" s="139">
        <f t="shared" si="13"/>
        <v>904.62</v>
      </c>
      <c r="U314" s="58" t="str">
        <f>VLOOKUP(B314,'FOLHA RESUMIDA'!C:I,2,0)</f>
        <v>RENATO VELOSO LINO DE OLIVEIRA</v>
      </c>
      <c r="V314" s="73">
        <f t="shared" si="14"/>
        <v>311</v>
      </c>
    </row>
    <row r="315" spans="1:22">
      <c r="A315" s="81">
        <v>1</v>
      </c>
      <c r="B315" s="81">
        <v>3229</v>
      </c>
      <c r="C315" s="81" t="s">
        <v>286</v>
      </c>
      <c r="D315" s="82">
        <v>42737</v>
      </c>
      <c r="E315" s="81" t="s">
        <v>586</v>
      </c>
      <c r="F315" s="81" t="s">
        <v>484</v>
      </c>
      <c r="G315" s="136">
        <v>2050.41</v>
      </c>
      <c r="H315" s="136">
        <v>0</v>
      </c>
      <c r="I315" s="81" t="s">
        <v>520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6">
        <v>0</v>
      </c>
      <c r="R315" s="136">
        <v>0</v>
      </c>
      <c r="S315" s="138">
        <f t="shared" si="12"/>
        <v>2050.41</v>
      </c>
      <c r="T315" s="139">
        <f t="shared" si="13"/>
        <v>0</v>
      </c>
      <c r="U315" s="58" t="str">
        <f>VLOOKUP(B315,'FOLHA RESUMIDA'!C:I,2,0)</f>
        <v>WELTON FERNANDES DE PAULA</v>
      </c>
      <c r="V315" s="73">
        <f t="shared" si="14"/>
        <v>312</v>
      </c>
    </row>
    <row r="316" spans="1:22">
      <c r="A316" s="81">
        <v>1</v>
      </c>
      <c r="B316" s="81">
        <v>3232</v>
      </c>
      <c r="C316" s="81" t="s">
        <v>287</v>
      </c>
      <c r="D316" s="82">
        <v>42737</v>
      </c>
      <c r="E316" s="81" t="s">
        <v>586</v>
      </c>
      <c r="F316" s="81" t="s">
        <v>484</v>
      </c>
      <c r="G316" s="136">
        <v>2050.41</v>
      </c>
      <c r="H316" s="136">
        <v>0</v>
      </c>
      <c r="I316" s="81" t="s">
        <v>520</v>
      </c>
      <c r="J316" s="136">
        <v>0</v>
      </c>
      <c r="K316" s="136">
        <v>0</v>
      </c>
      <c r="L316" s="136">
        <v>0</v>
      </c>
      <c r="M316" s="136">
        <v>0</v>
      </c>
      <c r="N316" s="136">
        <v>0</v>
      </c>
      <c r="O316" s="136">
        <v>0</v>
      </c>
      <c r="P316" s="136">
        <v>0</v>
      </c>
      <c r="Q316" s="136">
        <v>0</v>
      </c>
      <c r="R316" s="136">
        <v>0</v>
      </c>
      <c r="S316" s="138">
        <f t="shared" si="12"/>
        <v>2050.41</v>
      </c>
      <c r="T316" s="139">
        <f t="shared" si="13"/>
        <v>0</v>
      </c>
      <c r="U316" s="58" t="str">
        <f>VLOOKUP(B316,'FOLHA RESUMIDA'!C:I,2,0)</f>
        <v>MARCOS ANTONIO SILVA DE LIMA</v>
      </c>
      <c r="V316" s="73">
        <f t="shared" si="14"/>
        <v>313</v>
      </c>
    </row>
    <row r="317" spans="1:22">
      <c r="A317" s="81">
        <v>1</v>
      </c>
      <c r="B317" s="81">
        <v>3233</v>
      </c>
      <c r="C317" s="81" t="s">
        <v>288</v>
      </c>
      <c r="D317" s="82">
        <v>42737</v>
      </c>
      <c r="E317" s="81" t="s">
        <v>586</v>
      </c>
      <c r="F317" s="81" t="s">
        <v>480</v>
      </c>
      <c r="G317" s="136">
        <v>2050.41</v>
      </c>
      <c r="H317" s="136">
        <v>0</v>
      </c>
      <c r="I317" s="81" t="s">
        <v>520</v>
      </c>
      <c r="J317" s="136">
        <v>0</v>
      </c>
      <c r="K317" s="136">
        <v>0</v>
      </c>
      <c r="L317" s="136">
        <v>0</v>
      </c>
      <c r="M317" s="136">
        <v>0</v>
      </c>
      <c r="N317" s="136">
        <v>0</v>
      </c>
      <c r="O317" s="136">
        <v>0</v>
      </c>
      <c r="P317" s="136">
        <v>0</v>
      </c>
      <c r="Q317" s="136">
        <v>0</v>
      </c>
      <c r="R317" s="136">
        <v>0</v>
      </c>
      <c r="S317" s="138">
        <f t="shared" si="12"/>
        <v>2050.41</v>
      </c>
      <c r="T317" s="139">
        <f t="shared" si="13"/>
        <v>0</v>
      </c>
      <c r="U317" s="58" t="str">
        <f>VLOOKUP(B317,'FOLHA RESUMIDA'!C:I,2,0)</f>
        <v>MARIANA JOYCE BEZERRA DA SILVA</v>
      </c>
      <c r="V317" s="73">
        <f t="shared" si="14"/>
        <v>314</v>
      </c>
    </row>
    <row r="318" spans="1:22">
      <c r="A318" s="81">
        <v>1</v>
      </c>
      <c r="B318" s="81">
        <v>3237</v>
      </c>
      <c r="C318" s="81" t="s">
        <v>289</v>
      </c>
      <c r="D318" s="82">
        <v>42751</v>
      </c>
      <c r="E318" s="81" t="s">
        <v>586</v>
      </c>
      <c r="F318" s="81" t="s">
        <v>481</v>
      </c>
      <c r="G318" s="136">
        <v>2050.41</v>
      </c>
      <c r="H318" s="136">
        <v>0</v>
      </c>
      <c r="I318" s="81" t="s">
        <v>520</v>
      </c>
      <c r="J318" s="136">
        <v>904.62</v>
      </c>
      <c r="K318" s="136">
        <v>0</v>
      </c>
      <c r="L318" s="136">
        <v>0</v>
      </c>
      <c r="M318" s="136">
        <v>0</v>
      </c>
      <c r="N318" s="136">
        <v>0</v>
      </c>
      <c r="O318" s="136">
        <v>0</v>
      </c>
      <c r="P318" s="136">
        <v>0</v>
      </c>
      <c r="Q318" s="136">
        <v>0</v>
      </c>
      <c r="R318" s="136">
        <v>0</v>
      </c>
      <c r="S318" s="138">
        <f t="shared" si="12"/>
        <v>2050.41</v>
      </c>
      <c r="T318" s="139">
        <f t="shared" si="13"/>
        <v>904.62</v>
      </c>
      <c r="U318" s="58" t="str">
        <f>VLOOKUP(B318,'FOLHA RESUMIDA'!C:I,2,0)</f>
        <v>LIVIA MARIA DE MORAES</v>
      </c>
      <c r="V318" s="73">
        <f t="shared" si="14"/>
        <v>315</v>
      </c>
    </row>
    <row r="319" spans="1:22">
      <c r="A319" s="81">
        <v>1</v>
      </c>
      <c r="B319" s="81">
        <v>3241</v>
      </c>
      <c r="C319" s="81" t="s">
        <v>290</v>
      </c>
      <c r="D319" s="82">
        <v>42814</v>
      </c>
      <c r="E319" s="81" t="s">
        <v>586</v>
      </c>
      <c r="F319" s="81" t="s">
        <v>484</v>
      </c>
      <c r="G319" s="136">
        <v>2050.41</v>
      </c>
      <c r="H319" s="136">
        <v>0</v>
      </c>
      <c r="I319" s="81" t="s">
        <v>520</v>
      </c>
      <c r="J319" s="136">
        <v>0</v>
      </c>
      <c r="K319" s="136">
        <v>0</v>
      </c>
      <c r="L319" s="136">
        <v>0</v>
      </c>
      <c r="M319" s="136">
        <v>0</v>
      </c>
      <c r="N319" s="136">
        <v>0</v>
      </c>
      <c r="O319" s="136">
        <v>0</v>
      </c>
      <c r="P319" s="136">
        <v>0</v>
      </c>
      <c r="Q319" s="136">
        <v>0</v>
      </c>
      <c r="R319" s="136">
        <v>0</v>
      </c>
      <c r="S319" s="138">
        <f t="shared" si="12"/>
        <v>2050.41</v>
      </c>
      <c r="T319" s="139">
        <f t="shared" si="13"/>
        <v>0</v>
      </c>
      <c r="U319" s="58" t="str">
        <f>VLOOKUP(B319,'FOLHA RESUMIDA'!C:I,2,0)</f>
        <v>EDNALDO LUIZ TRAJANO</v>
      </c>
      <c r="V319" s="73">
        <f t="shared" si="14"/>
        <v>316</v>
      </c>
    </row>
    <row r="320" spans="1:22">
      <c r="A320" s="81">
        <v>1</v>
      </c>
      <c r="B320" s="81">
        <v>3242</v>
      </c>
      <c r="C320" s="81" t="s">
        <v>291</v>
      </c>
      <c r="D320" s="82">
        <v>42814</v>
      </c>
      <c r="E320" s="81" t="s">
        <v>586</v>
      </c>
      <c r="F320" s="81" t="s">
        <v>484</v>
      </c>
      <c r="G320" s="136">
        <v>2050.41</v>
      </c>
      <c r="H320" s="136">
        <v>0</v>
      </c>
      <c r="I320" s="81" t="s">
        <v>520</v>
      </c>
      <c r="J320" s="136">
        <v>2544.25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6">
        <v>0</v>
      </c>
      <c r="R320" s="136">
        <v>0</v>
      </c>
      <c r="S320" s="138">
        <f t="shared" si="12"/>
        <v>2050.41</v>
      </c>
      <c r="T320" s="139">
        <f t="shared" si="13"/>
        <v>2544.25</v>
      </c>
      <c r="U320" s="58" t="str">
        <f>VLOOKUP(B320,'FOLHA RESUMIDA'!C:I,2,0)</f>
        <v>CLAUDIO HENRIQUE G DE OLIVEIRA</v>
      </c>
      <c r="V320" s="73">
        <f t="shared" si="14"/>
        <v>317</v>
      </c>
    </row>
    <row r="321" spans="1:22">
      <c r="A321" s="81">
        <v>1</v>
      </c>
      <c r="B321" s="81">
        <v>3247</v>
      </c>
      <c r="C321" s="81" t="s">
        <v>292</v>
      </c>
      <c r="D321" s="82">
        <v>42845</v>
      </c>
      <c r="E321" s="81" t="s">
        <v>586</v>
      </c>
      <c r="F321" s="81" t="s">
        <v>411</v>
      </c>
      <c r="G321" s="136">
        <v>0</v>
      </c>
      <c r="H321" s="136">
        <v>0</v>
      </c>
      <c r="I321" s="81" t="s">
        <v>522</v>
      </c>
      <c r="J321" s="136">
        <v>0</v>
      </c>
      <c r="K321" s="136">
        <v>0</v>
      </c>
      <c r="L321" s="136">
        <v>0</v>
      </c>
      <c r="M321" s="136">
        <v>1800</v>
      </c>
      <c r="N321" s="136">
        <v>0</v>
      </c>
      <c r="O321" s="136">
        <v>1992.45</v>
      </c>
      <c r="P321" s="136">
        <v>7969.76</v>
      </c>
      <c r="Q321" s="136">
        <v>0</v>
      </c>
      <c r="R321" s="136">
        <v>0</v>
      </c>
      <c r="S321" s="138">
        <f t="shared" si="12"/>
        <v>1992.45</v>
      </c>
      <c r="T321" s="139">
        <f t="shared" si="13"/>
        <v>9769.76</v>
      </c>
      <c r="U321" s="58" t="str">
        <f>VLOOKUP(B321,'FOLHA RESUMIDA'!C:I,2,0)</f>
        <v>LEONARDO ARAUJO PAES BARRETO</v>
      </c>
      <c r="V321" s="73">
        <f t="shared" si="14"/>
        <v>318</v>
      </c>
    </row>
    <row r="322" spans="1:22">
      <c r="A322" s="81">
        <v>1</v>
      </c>
      <c r="B322" s="81">
        <v>3256</v>
      </c>
      <c r="C322" s="81" t="s">
        <v>293</v>
      </c>
      <c r="D322" s="82">
        <v>42859</v>
      </c>
      <c r="E322" s="81" t="s">
        <v>586</v>
      </c>
      <c r="F322" s="81" t="s">
        <v>460</v>
      </c>
      <c r="G322" s="136">
        <v>0</v>
      </c>
      <c r="H322" s="136">
        <v>0</v>
      </c>
      <c r="I322" s="81" t="s">
        <v>522</v>
      </c>
      <c r="J322" s="136">
        <v>0</v>
      </c>
      <c r="K322" s="136">
        <v>0</v>
      </c>
      <c r="L322" s="136">
        <v>0</v>
      </c>
      <c r="M322" s="136">
        <v>0</v>
      </c>
      <c r="N322" s="136">
        <v>0</v>
      </c>
      <c r="O322" s="136">
        <v>1076.93</v>
      </c>
      <c r="P322" s="136">
        <v>4307.71</v>
      </c>
      <c r="Q322" s="136">
        <v>0</v>
      </c>
      <c r="R322" s="136">
        <v>0</v>
      </c>
      <c r="S322" s="138">
        <f t="shared" si="12"/>
        <v>1076.93</v>
      </c>
      <c r="T322" s="139">
        <f t="shared" si="13"/>
        <v>4307.71</v>
      </c>
      <c r="U322" s="58" t="str">
        <f>VLOOKUP(B322,'FOLHA RESUMIDA'!C:I,2,0)</f>
        <v>JOAO ALFREDO SOARES DE AVELLAR</v>
      </c>
      <c r="V322" s="73">
        <f t="shared" si="14"/>
        <v>319</v>
      </c>
    </row>
    <row r="323" spans="1:22">
      <c r="A323" s="81">
        <v>1</v>
      </c>
      <c r="B323" s="81">
        <v>3263</v>
      </c>
      <c r="C323" s="81" t="s">
        <v>294</v>
      </c>
      <c r="D323" s="82">
        <v>42859</v>
      </c>
      <c r="E323" s="81" t="s">
        <v>586</v>
      </c>
      <c r="F323" s="81" t="s">
        <v>500</v>
      </c>
      <c r="G323" s="136">
        <v>0</v>
      </c>
      <c r="H323" s="136">
        <v>0</v>
      </c>
      <c r="I323" s="81" t="s">
        <v>522</v>
      </c>
      <c r="J323" s="136">
        <v>0</v>
      </c>
      <c r="K323" s="136">
        <v>0</v>
      </c>
      <c r="L323" s="136">
        <v>0</v>
      </c>
      <c r="M323" s="136">
        <v>0</v>
      </c>
      <c r="N323" s="136">
        <v>0</v>
      </c>
      <c r="O323" s="136">
        <v>1830.89</v>
      </c>
      <c r="P323" s="136">
        <v>7323.56</v>
      </c>
      <c r="Q323" s="136">
        <v>0</v>
      </c>
      <c r="R323" s="136">
        <v>0</v>
      </c>
      <c r="S323" s="138">
        <f t="shared" si="12"/>
        <v>1830.89</v>
      </c>
      <c r="T323" s="139">
        <f t="shared" si="13"/>
        <v>7323.56</v>
      </c>
      <c r="U323" s="58" t="str">
        <f>VLOOKUP(B323,'FOLHA RESUMIDA'!C:I,2,0)</f>
        <v>ANA CECILIA DE SENA T SOUZA</v>
      </c>
      <c r="V323" s="73">
        <f t="shared" si="14"/>
        <v>320</v>
      </c>
    </row>
    <row r="324" spans="1:22">
      <c r="A324" s="81">
        <v>1</v>
      </c>
      <c r="B324" s="81">
        <v>3281</v>
      </c>
      <c r="C324" s="81" t="s">
        <v>295</v>
      </c>
      <c r="D324" s="82">
        <v>42870</v>
      </c>
      <c r="E324" s="81" t="s">
        <v>586</v>
      </c>
      <c r="F324" s="81" t="s">
        <v>480</v>
      </c>
      <c r="G324" s="136">
        <v>2050.41</v>
      </c>
      <c r="H324" s="136">
        <v>0</v>
      </c>
      <c r="I324" s="81" t="s">
        <v>520</v>
      </c>
      <c r="J324" s="136">
        <v>904.62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6">
        <v>0</v>
      </c>
      <c r="R324" s="136">
        <v>0</v>
      </c>
      <c r="S324" s="138">
        <f t="shared" si="12"/>
        <v>2050.41</v>
      </c>
      <c r="T324" s="139">
        <f t="shared" si="13"/>
        <v>904.62</v>
      </c>
      <c r="U324" s="58" t="str">
        <f>VLOOKUP(B324,'FOLHA RESUMIDA'!C:I,2,0)</f>
        <v>PAULO AUGUSTO DA SILVA</v>
      </c>
      <c r="V324" s="73">
        <f t="shared" si="14"/>
        <v>321</v>
      </c>
    </row>
    <row r="325" spans="1:22">
      <c r="A325" s="81">
        <v>1</v>
      </c>
      <c r="B325" s="81">
        <v>3283</v>
      </c>
      <c r="C325" s="81" t="s">
        <v>296</v>
      </c>
      <c r="D325" s="82">
        <v>42879</v>
      </c>
      <c r="E325" s="81" t="s">
        <v>586</v>
      </c>
      <c r="F325" s="81" t="s">
        <v>474</v>
      </c>
      <c r="G325" s="136">
        <v>0</v>
      </c>
      <c r="H325" s="136">
        <v>0</v>
      </c>
      <c r="I325" s="81" t="s">
        <v>522</v>
      </c>
      <c r="J325" s="136">
        <v>0</v>
      </c>
      <c r="K325" s="136">
        <v>0</v>
      </c>
      <c r="L325" s="136">
        <v>0</v>
      </c>
      <c r="M325" s="136">
        <v>0</v>
      </c>
      <c r="N325" s="136">
        <v>0</v>
      </c>
      <c r="O325" s="136">
        <v>1830.89</v>
      </c>
      <c r="P325" s="136">
        <v>7323.56</v>
      </c>
      <c r="Q325" s="136">
        <v>0</v>
      </c>
      <c r="R325" s="136">
        <v>0</v>
      </c>
      <c r="S325" s="138">
        <f t="shared" ref="S325:S388" si="15">SUM(G325:H325)+O325+Q325</f>
        <v>1830.89</v>
      </c>
      <c r="T325" s="139">
        <f t="shared" ref="T325:T388" si="16">SUM(J325:N325)+P325+R325</f>
        <v>7323.56</v>
      </c>
      <c r="U325" s="58" t="str">
        <f>VLOOKUP(B325,'FOLHA RESUMIDA'!C:I,2,0)</f>
        <v>MANUELA A DE SENA L VENTURA</v>
      </c>
      <c r="V325" s="73">
        <f t="shared" si="14"/>
        <v>322</v>
      </c>
    </row>
    <row r="326" spans="1:22">
      <c r="A326" s="81">
        <v>1</v>
      </c>
      <c r="B326" s="81">
        <v>3316</v>
      </c>
      <c r="C326" s="81" t="s">
        <v>297</v>
      </c>
      <c r="D326" s="82">
        <v>42948</v>
      </c>
      <c r="E326" s="81" t="s">
        <v>586</v>
      </c>
      <c r="F326" s="81" t="s">
        <v>498</v>
      </c>
      <c r="G326" s="136">
        <v>0</v>
      </c>
      <c r="H326" s="136">
        <v>0</v>
      </c>
      <c r="I326" s="81" t="s">
        <v>522</v>
      </c>
      <c r="J326" s="136">
        <v>0</v>
      </c>
      <c r="K326" s="136">
        <v>0</v>
      </c>
      <c r="L326" s="136">
        <v>0</v>
      </c>
      <c r="M326" s="136">
        <v>0</v>
      </c>
      <c r="N326" s="136">
        <v>0</v>
      </c>
      <c r="O326" s="136">
        <v>323.08</v>
      </c>
      <c r="P326" s="136">
        <v>1292.31</v>
      </c>
      <c r="Q326" s="136">
        <v>0</v>
      </c>
      <c r="R326" s="136">
        <v>0</v>
      </c>
      <c r="S326" s="138">
        <f t="shared" si="15"/>
        <v>323.08</v>
      </c>
      <c r="T326" s="139">
        <f t="shared" si="16"/>
        <v>1292.31</v>
      </c>
      <c r="U326" s="58" t="str">
        <f>VLOOKUP(B326,'FOLHA RESUMIDA'!C:I,2,0)</f>
        <v>MAYARA CRISTINA NUNES DE LIRA</v>
      </c>
      <c r="V326" s="73">
        <f t="shared" ref="V326:V389" si="17">V325+1</f>
        <v>323</v>
      </c>
    </row>
    <row r="327" spans="1:22">
      <c r="A327" s="81">
        <v>1</v>
      </c>
      <c r="B327" s="81">
        <v>3317</v>
      </c>
      <c r="C327" s="81" t="s">
        <v>298</v>
      </c>
      <c r="D327" s="82">
        <v>42948</v>
      </c>
      <c r="E327" s="81" t="s">
        <v>586</v>
      </c>
      <c r="F327" s="81" t="s">
        <v>417</v>
      </c>
      <c r="G327" s="136">
        <v>2050.4299999999998</v>
      </c>
      <c r="H327" s="136">
        <v>0</v>
      </c>
      <c r="I327" s="81" t="s">
        <v>520</v>
      </c>
      <c r="J327" s="136">
        <v>0</v>
      </c>
      <c r="K327" s="136">
        <v>0</v>
      </c>
      <c r="L327" s="136">
        <v>0</v>
      </c>
      <c r="M327" s="136">
        <v>0</v>
      </c>
      <c r="N327" s="136">
        <v>0</v>
      </c>
      <c r="O327" s="136">
        <v>0</v>
      </c>
      <c r="P327" s="136">
        <v>0</v>
      </c>
      <c r="Q327" s="136">
        <v>0</v>
      </c>
      <c r="R327" s="136">
        <v>0</v>
      </c>
      <c r="S327" s="138">
        <f t="shared" si="15"/>
        <v>2050.4299999999998</v>
      </c>
      <c r="T327" s="139">
        <f t="shared" si="16"/>
        <v>0</v>
      </c>
      <c r="U327" s="58" t="str">
        <f>VLOOKUP(B327,'FOLHA RESUMIDA'!C:I,2,0)</f>
        <v>KATIA CRISTINA B DA SILVA</v>
      </c>
      <c r="V327" s="73">
        <f t="shared" si="17"/>
        <v>324</v>
      </c>
    </row>
    <row r="328" spans="1:22">
      <c r="A328" s="81">
        <v>1</v>
      </c>
      <c r="B328" s="81">
        <v>3322</v>
      </c>
      <c r="C328" s="81" t="s">
        <v>299</v>
      </c>
      <c r="D328" s="82">
        <v>42997</v>
      </c>
      <c r="E328" s="81" t="s">
        <v>586</v>
      </c>
      <c r="F328" s="81" t="s">
        <v>483</v>
      </c>
      <c r="G328" s="136">
        <v>2050.4299999999998</v>
      </c>
      <c r="H328" s="136">
        <v>0</v>
      </c>
      <c r="I328" s="81" t="s">
        <v>520</v>
      </c>
      <c r="J328" s="136">
        <v>904.62</v>
      </c>
      <c r="K328" s="136">
        <v>0</v>
      </c>
      <c r="L328" s="136">
        <v>0</v>
      </c>
      <c r="M328" s="136">
        <v>0</v>
      </c>
      <c r="N328" s="136">
        <v>0</v>
      </c>
      <c r="O328" s="136">
        <v>0</v>
      </c>
      <c r="P328" s="136">
        <v>0</v>
      </c>
      <c r="Q328" s="136">
        <v>0</v>
      </c>
      <c r="R328" s="136">
        <v>0</v>
      </c>
      <c r="S328" s="138">
        <f t="shared" si="15"/>
        <v>2050.4299999999998</v>
      </c>
      <c r="T328" s="139">
        <f t="shared" si="16"/>
        <v>904.62</v>
      </c>
      <c r="U328" s="58" t="str">
        <f>VLOOKUP(B328,'FOLHA RESUMIDA'!C:I,2,0)</f>
        <v>JOSEFINA DA SILVA RODRIGUES</v>
      </c>
      <c r="V328" s="73">
        <f t="shared" si="17"/>
        <v>325</v>
      </c>
    </row>
    <row r="329" spans="1:22">
      <c r="A329" s="81">
        <v>1</v>
      </c>
      <c r="B329" s="81">
        <v>3325</v>
      </c>
      <c r="C329" s="81" t="s">
        <v>300</v>
      </c>
      <c r="D329" s="82">
        <v>43053</v>
      </c>
      <c r="E329" s="81" t="s">
        <v>586</v>
      </c>
      <c r="F329" s="81" t="s">
        <v>468</v>
      </c>
      <c r="G329" s="136">
        <v>0</v>
      </c>
      <c r="H329" s="136">
        <v>0</v>
      </c>
      <c r="I329" s="81" t="s">
        <v>522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1830.89</v>
      </c>
      <c r="P329" s="136">
        <v>7323.56</v>
      </c>
      <c r="Q329" s="136">
        <v>0</v>
      </c>
      <c r="R329" s="136">
        <v>0</v>
      </c>
      <c r="S329" s="138">
        <f t="shared" si="15"/>
        <v>1830.89</v>
      </c>
      <c r="T329" s="139">
        <f t="shared" si="16"/>
        <v>7323.56</v>
      </c>
      <c r="U329" s="58" t="str">
        <f>VLOOKUP(B329,'FOLHA RESUMIDA'!C:I,2,0)</f>
        <v>MANOEL DE LIMA BARBOSA</v>
      </c>
      <c r="V329" s="73">
        <f t="shared" si="17"/>
        <v>326</v>
      </c>
    </row>
    <row r="330" spans="1:22">
      <c r="A330" s="81">
        <v>1</v>
      </c>
      <c r="B330" s="81">
        <v>3327</v>
      </c>
      <c r="C330" s="81" t="s">
        <v>301</v>
      </c>
      <c r="D330" s="82">
        <v>43102</v>
      </c>
      <c r="E330" s="81" t="s">
        <v>586</v>
      </c>
      <c r="F330" s="81" t="s">
        <v>465</v>
      </c>
      <c r="G330" s="136">
        <v>0</v>
      </c>
      <c r="H330" s="136">
        <v>0</v>
      </c>
      <c r="I330" s="81" t="s">
        <v>522</v>
      </c>
      <c r="J330" s="136">
        <v>0</v>
      </c>
      <c r="K330" s="136">
        <v>0</v>
      </c>
      <c r="L330" s="136">
        <v>0</v>
      </c>
      <c r="M330" s="136">
        <v>0</v>
      </c>
      <c r="N330" s="136">
        <v>0</v>
      </c>
      <c r="O330" s="136">
        <v>1830.89</v>
      </c>
      <c r="P330" s="136">
        <v>7323.56</v>
      </c>
      <c r="Q330" s="136">
        <v>0</v>
      </c>
      <c r="R330" s="136">
        <v>0</v>
      </c>
      <c r="S330" s="138">
        <f t="shared" si="15"/>
        <v>1830.89</v>
      </c>
      <c r="T330" s="139">
        <f t="shared" si="16"/>
        <v>7323.56</v>
      </c>
      <c r="U330" s="58" t="str">
        <f>VLOOKUP(B330,'FOLHA RESUMIDA'!C:I,2,0)</f>
        <v>NATALIA DOURADO DA FONTE</v>
      </c>
      <c r="V330" s="73">
        <f t="shared" si="17"/>
        <v>327</v>
      </c>
    </row>
    <row r="331" spans="1:22">
      <c r="A331" s="81">
        <v>1</v>
      </c>
      <c r="B331" s="81">
        <v>3328</v>
      </c>
      <c r="C331" s="81" t="s">
        <v>302</v>
      </c>
      <c r="D331" s="82">
        <v>43108</v>
      </c>
      <c r="E331" s="81" t="s">
        <v>586</v>
      </c>
      <c r="F331" s="81" t="s">
        <v>460</v>
      </c>
      <c r="G331" s="136">
        <v>0</v>
      </c>
      <c r="H331" s="136">
        <v>0</v>
      </c>
      <c r="I331" s="81" t="s">
        <v>522</v>
      </c>
      <c r="J331" s="136">
        <v>0</v>
      </c>
      <c r="K331" s="136">
        <v>0</v>
      </c>
      <c r="L331" s="136">
        <v>0</v>
      </c>
      <c r="M331" s="136">
        <v>0</v>
      </c>
      <c r="N331" s="136">
        <v>0</v>
      </c>
      <c r="O331" s="136">
        <v>1076.93</v>
      </c>
      <c r="P331" s="136">
        <v>4307.71</v>
      </c>
      <c r="Q331" s="136">
        <v>0</v>
      </c>
      <c r="R331" s="136">
        <v>0</v>
      </c>
      <c r="S331" s="138">
        <f t="shared" si="15"/>
        <v>1076.93</v>
      </c>
      <c r="T331" s="139">
        <f t="shared" si="16"/>
        <v>4307.71</v>
      </c>
      <c r="U331" s="58" t="str">
        <f>VLOOKUP(B331,'FOLHA RESUMIDA'!C:I,2,0)</f>
        <v>VINICIUS JOSE OLIVEIRA D SOUSA</v>
      </c>
      <c r="V331" s="73">
        <f t="shared" si="17"/>
        <v>328</v>
      </c>
    </row>
    <row r="332" spans="1:22">
      <c r="A332" s="81">
        <v>1</v>
      </c>
      <c r="B332" s="81">
        <v>3333</v>
      </c>
      <c r="C332" s="81" t="s">
        <v>303</v>
      </c>
      <c r="D332" s="82">
        <v>43192</v>
      </c>
      <c r="E332" s="81" t="s">
        <v>586</v>
      </c>
      <c r="F332" s="81" t="s">
        <v>414</v>
      </c>
      <c r="G332" s="136">
        <v>1536.49</v>
      </c>
      <c r="H332" s="136">
        <v>0</v>
      </c>
      <c r="I332" s="81" t="s">
        <v>520</v>
      </c>
      <c r="J332" s="136">
        <v>0</v>
      </c>
      <c r="K332" s="136">
        <v>0</v>
      </c>
      <c r="L332" s="136">
        <v>0</v>
      </c>
      <c r="M332" s="136">
        <v>0</v>
      </c>
      <c r="N332" s="136">
        <v>0</v>
      </c>
      <c r="O332" s="136">
        <v>0</v>
      </c>
      <c r="P332" s="136">
        <v>0</v>
      </c>
      <c r="Q332" s="136">
        <v>0</v>
      </c>
      <c r="R332" s="136">
        <v>0</v>
      </c>
      <c r="S332" s="138">
        <f t="shared" si="15"/>
        <v>1536.49</v>
      </c>
      <c r="T332" s="139">
        <f t="shared" si="16"/>
        <v>0</v>
      </c>
      <c r="U332" s="58" t="str">
        <f>VLOOKUP(B332,'FOLHA RESUMIDA'!C:I,2,0)</f>
        <v>JOSE HIGO MARQUES RENER</v>
      </c>
      <c r="V332" s="73">
        <f t="shared" si="17"/>
        <v>329</v>
      </c>
    </row>
    <row r="333" spans="1:22">
      <c r="A333" s="81">
        <v>1</v>
      </c>
      <c r="B333" s="81">
        <v>3336</v>
      </c>
      <c r="C333" s="81" t="s">
        <v>304</v>
      </c>
      <c r="D333" s="82">
        <v>43255</v>
      </c>
      <c r="E333" s="81" t="s">
        <v>586</v>
      </c>
      <c r="F333" s="81" t="s">
        <v>414</v>
      </c>
      <c r="G333" s="136">
        <v>1536.49</v>
      </c>
      <c r="H333" s="136">
        <v>0</v>
      </c>
      <c r="I333" s="81" t="s">
        <v>520</v>
      </c>
      <c r="J333" s="136">
        <v>0</v>
      </c>
      <c r="K333" s="136">
        <v>0</v>
      </c>
      <c r="L333" s="136">
        <v>0</v>
      </c>
      <c r="M333" s="136">
        <v>0</v>
      </c>
      <c r="N333" s="136">
        <v>0</v>
      </c>
      <c r="O333" s="136">
        <v>0</v>
      </c>
      <c r="P333" s="136">
        <v>0</v>
      </c>
      <c r="Q333" s="136">
        <v>0</v>
      </c>
      <c r="R333" s="136">
        <v>0</v>
      </c>
      <c r="S333" s="138">
        <f t="shared" si="15"/>
        <v>1536.49</v>
      </c>
      <c r="T333" s="139">
        <f t="shared" si="16"/>
        <v>0</v>
      </c>
      <c r="U333" s="58" t="str">
        <f>VLOOKUP(B333,'FOLHA RESUMIDA'!C:I,2,0)</f>
        <v>MICHELLI HELENA LIMA DA SILVA</v>
      </c>
      <c r="V333" s="73">
        <f t="shared" si="17"/>
        <v>330</v>
      </c>
    </row>
    <row r="334" spans="1:22">
      <c r="A334" s="81">
        <v>1</v>
      </c>
      <c r="B334" s="81">
        <v>3338</v>
      </c>
      <c r="C334" s="81" t="s">
        <v>305</v>
      </c>
      <c r="D334" s="82">
        <v>43262</v>
      </c>
      <c r="E334" s="81" t="s">
        <v>586</v>
      </c>
      <c r="F334" s="81" t="s">
        <v>460</v>
      </c>
      <c r="G334" s="136">
        <v>0</v>
      </c>
      <c r="H334" s="136">
        <v>0</v>
      </c>
      <c r="I334" s="81" t="s">
        <v>522</v>
      </c>
      <c r="J334" s="136">
        <v>0</v>
      </c>
      <c r="K334" s="136">
        <v>0</v>
      </c>
      <c r="L334" s="136">
        <v>0</v>
      </c>
      <c r="M334" s="136">
        <v>0</v>
      </c>
      <c r="N334" s="136">
        <v>0</v>
      </c>
      <c r="O334" s="136">
        <v>1076.93</v>
      </c>
      <c r="P334" s="136">
        <v>4307.71</v>
      </c>
      <c r="Q334" s="136">
        <v>0</v>
      </c>
      <c r="R334" s="136">
        <v>0</v>
      </c>
      <c r="S334" s="138">
        <f t="shared" si="15"/>
        <v>1076.93</v>
      </c>
      <c r="T334" s="139">
        <f t="shared" si="16"/>
        <v>4307.71</v>
      </c>
      <c r="U334" s="58" t="str">
        <f>VLOOKUP(B334,'FOLHA RESUMIDA'!C:I,2,0)</f>
        <v>IAN THIAGO DE LIMA BARBOSA</v>
      </c>
      <c r="V334" s="73">
        <f t="shared" si="17"/>
        <v>331</v>
      </c>
    </row>
    <row r="335" spans="1:22">
      <c r="A335" s="81">
        <v>1</v>
      </c>
      <c r="B335" s="81">
        <v>3339</v>
      </c>
      <c r="C335" s="81" t="s">
        <v>306</v>
      </c>
      <c r="D335" s="82">
        <v>43271</v>
      </c>
      <c r="E335" s="81" t="s">
        <v>586</v>
      </c>
      <c r="F335" s="81" t="s">
        <v>521</v>
      </c>
      <c r="G335" s="136">
        <v>3567.49</v>
      </c>
      <c r="H335" s="136">
        <v>0</v>
      </c>
      <c r="I335" s="81" t="s">
        <v>520</v>
      </c>
      <c r="J335" s="136">
        <v>904.62</v>
      </c>
      <c r="K335" s="136">
        <v>0</v>
      </c>
      <c r="L335" s="136">
        <v>0</v>
      </c>
      <c r="M335" s="136">
        <v>0</v>
      </c>
      <c r="N335" s="136">
        <v>0</v>
      </c>
      <c r="O335" s="136">
        <v>0</v>
      </c>
      <c r="P335" s="136">
        <v>0</v>
      </c>
      <c r="Q335" s="136">
        <v>0</v>
      </c>
      <c r="R335" s="136">
        <v>0</v>
      </c>
      <c r="S335" s="138">
        <f t="shared" si="15"/>
        <v>3567.49</v>
      </c>
      <c r="T335" s="139">
        <f t="shared" si="16"/>
        <v>904.62</v>
      </c>
      <c r="U335" s="58" t="str">
        <f>VLOOKUP(B335,'FOLHA RESUMIDA'!C:I,2,0)</f>
        <v>ANA CAROLINA CALLAND ROSA</v>
      </c>
      <c r="V335" s="73">
        <f t="shared" si="17"/>
        <v>332</v>
      </c>
    </row>
    <row r="336" spans="1:22">
      <c r="A336" s="81">
        <v>1</v>
      </c>
      <c r="B336" s="81">
        <v>3340</v>
      </c>
      <c r="C336" s="81" t="s">
        <v>307</v>
      </c>
      <c r="D336" s="82">
        <v>43286</v>
      </c>
      <c r="E336" s="81" t="s">
        <v>586</v>
      </c>
      <c r="F336" s="81" t="s">
        <v>471</v>
      </c>
      <c r="G336" s="136">
        <v>0</v>
      </c>
      <c r="H336" s="136">
        <v>0</v>
      </c>
      <c r="I336" s="81" t="s">
        <v>522</v>
      </c>
      <c r="J336" s="136">
        <v>0</v>
      </c>
      <c r="K336" s="136">
        <v>0</v>
      </c>
      <c r="L336" s="136">
        <v>0</v>
      </c>
      <c r="M336" s="136">
        <v>0</v>
      </c>
      <c r="N336" s="136">
        <v>0</v>
      </c>
      <c r="O336" s="136">
        <v>1830.89</v>
      </c>
      <c r="P336" s="136">
        <v>7323.56</v>
      </c>
      <c r="Q336" s="136">
        <v>0</v>
      </c>
      <c r="R336" s="136">
        <v>0</v>
      </c>
      <c r="S336" s="138">
        <f t="shared" si="15"/>
        <v>1830.89</v>
      </c>
      <c r="T336" s="139">
        <f t="shared" si="16"/>
        <v>7323.56</v>
      </c>
      <c r="U336" s="58" t="str">
        <f>VLOOKUP(B336,'FOLHA RESUMIDA'!C:I,2,0)</f>
        <v>SANDRO MARQUES TEIXEIRA</v>
      </c>
      <c r="V336" s="73">
        <f t="shared" si="17"/>
        <v>333</v>
      </c>
    </row>
    <row r="337" spans="1:22">
      <c r="A337" s="81">
        <v>1</v>
      </c>
      <c r="B337" s="81">
        <v>3341</v>
      </c>
      <c r="C337" s="81" t="s">
        <v>308</v>
      </c>
      <c r="D337" s="82">
        <v>43293</v>
      </c>
      <c r="E337" s="81" t="s">
        <v>586</v>
      </c>
      <c r="F337" s="81" t="s">
        <v>408</v>
      </c>
      <c r="G337" s="136">
        <v>0</v>
      </c>
      <c r="H337" s="136">
        <v>0</v>
      </c>
      <c r="I337" s="81" t="s">
        <v>522</v>
      </c>
      <c r="J337" s="136">
        <v>0</v>
      </c>
      <c r="K337" s="136">
        <v>0</v>
      </c>
      <c r="L337" s="136">
        <v>0</v>
      </c>
      <c r="M337" s="136">
        <v>0</v>
      </c>
      <c r="N337" s="136">
        <v>0</v>
      </c>
      <c r="O337" s="136">
        <v>969.24</v>
      </c>
      <c r="P337" s="136">
        <v>3876.93</v>
      </c>
      <c r="Q337" s="136">
        <v>0</v>
      </c>
      <c r="R337" s="136">
        <v>0</v>
      </c>
      <c r="S337" s="138">
        <f t="shared" si="15"/>
        <v>969.24</v>
      </c>
      <c r="T337" s="139">
        <f t="shared" si="16"/>
        <v>3876.93</v>
      </c>
      <c r="U337" s="58" t="str">
        <f>VLOOKUP(B337,'FOLHA RESUMIDA'!C:I,2,0)</f>
        <v>JOSE VICTOR M A BARBOSA</v>
      </c>
      <c r="V337" s="73">
        <f t="shared" si="17"/>
        <v>334</v>
      </c>
    </row>
    <row r="338" spans="1:22">
      <c r="A338" s="81">
        <v>1</v>
      </c>
      <c r="B338" s="81">
        <v>3343</v>
      </c>
      <c r="C338" s="81" t="s">
        <v>309</v>
      </c>
      <c r="D338" s="82">
        <v>43321</v>
      </c>
      <c r="E338" s="81" t="s">
        <v>586</v>
      </c>
      <c r="F338" s="81" t="s">
        <v>497</v>
      </c>
      <c r="G338" s="136">
        <v>0</v>
      </c>
      <c r="H338" s="136">
        <v>0</v>
      </c>
      <c r="I338" s="81" t="s">
        <v>522</v>
      </c>
      <c r="J338" s="136">
        <v>0</v>
      </c>
      <c r="K338" s="136">
        <v>0</v>
      </c>
      <c r="L338" s="136">
        <v>0</v>
      </c>
      <c r="M338" s="136">
        <v>0</v>
      </c>
      <c r="N338" s="136">
        <v>0</v>
      </c>
      <c r="O338" s="136">
        <v>323.08</v>
      </c>
      <c r="P338" s="136">
        <v>1292.31</v>
      </c>
      <c r="Q338" s="136">
        <v>0</v>
      </c>
      <c r="R338" s="136">
        <v>0</v>
      </c>
      <c r="S338" s="138">
        <f t="shared" si="15"/>
        <v>323.08</v>
      </c>
      <c r="T338" s="139">
        <f t="shared" si="16"/>
        <v>1292.31</v>
      </c>
      <c r="U338" s="58" t="str">
        <f>VLOOKUP(B338,'FOLHA RESUMIDA'!C:I,2,0)</f>
        <v>MARCELO MONTEIRO DE C. FILHO</v>
      </c>
      <c r="V338" s="73">
        <f t="shared" si="17"/>
        <v>335</v>
      </c>
    </row>
    <row r="339" spans="1:22">
      <c r="A339" s="81">
        <v>1</v>
      </c>
      <c r="B339" s="81">
        <v>3344</v>
      </c>
      <c r="C339" s="81" t="s">
        <v>310</v>
      </c>
      <c r="D339" s="82">
        <v>43346</v>
      </c>
      <c r="E339" s="81" t="s">
        <v>586</v>
      </c>
      <c r="F339" s="81" t="s">
        <v>475</v>
      </c>
      <c r="G339" s="136">
        <v>1867.64</v>
      </c>
      <c r="H339" s="136">
        <v>0</v>
      </c>
      <c r="I339" s="81" t="s">
        <v>520</v>
      </c>
      <c r="J339" s="136">
        <v>0</v>
      </c>
      <c r="K339" s="136">
        <v>0</v>
      </c>
      <c r="L339" s="136">
        <v>0</v>
      </c>
      <c r="M339" s="136">
        <v>0</v>
      </c>
      <c r="N339" s="136">
        <v>0</v>
      </c>
      <c r="O339" s="136">
        <v>0</v>
      </c>
      <c r="P339" s="136">
        <v>0</v>
      </c>
      <c r="Q339" s="136">
        <v>0</v>
      </c>
      <c r="R339" s="136">
        <v>0</v>
      </c>
      <c r="S339" s="138">
        <f t="shared" si="15"/>
        <v>1867.64</v>
      </c>
      <c r="T339" s="139">
        <f t="shared" si="16"/>
        <v>0</v>
      </c>
      <c r="U339" s="58" t="str">
        <f>VLOOKUP(B339,'FOLHA RESUMIDA'!C:I,2,0)</f>
        <v>JEANE DE ALMEIDA C REVOREDO</v>
      </c>
      <c r="V339" s="73">
        <f t="shared" si="17"/>
        <v>336</v>
      </c>
    </row>
    <row r="340" spans="1:22">
      <c r="A340" s="81">
        <v>1</v>
      </c>
      <c r="B340" s="81">
        <v>3345</v>
      </c>
      <c r="C340" s="81" t="s">
        <v>311</v>
      </c>
      <c r="D340" s="82">
        <v>43346</v>
      </c>
      <c r="E340" s="81" t="s">
        <v>586</v>
      </c>
      <c r="F340" s="81" t="s">
        <v>475</v>
      </c>
      <c r="G340" s="136">
        <v>1867.64</v>
      </c>
      <c r="H340" s="136">
        <v>0</v>
      </c>
      <c r="I340" s="81" t="s">
        <v>520</v>
      </c>
      <c r="J340" s="136">
        <v>904.62</v>
      </c>
      <c r="K340" s="136">
        <v>0</v>
      </c>
      <c r="L340" s="136">
        <v>0</v>
      </c>
      <c r="M340" s="136">
        <v>0</v>
      </c>
      <c r="N340" s="136">
        <v>0</v>
      </c>
      <c r="O340" s="136">
        <v>0</v>
      </c>
      <c r="P340" s="136">
        <v>0</v>
      </c>
      <c r="Q340" s="136">
        <v>0</v>
      </c>
      <c r="R340" s="136">
        <v>0</v>
      </c>
      <c r="S340" s="138">
        <f t="shared" si="15"/>
        <v>1867.64</v>
      </c>
      <c r="T340" s="139">
        <f t="shared" si="16"/>
        <v>904.62</v>
      </c>
      <c r="U340" s="58" t="str">
        <f>VLOOKUP(B340,'FOLHA RESUMIDA'!C:I,2,0)</f>
        <v>ELIZABETE BARBOSA W D OLIVEIRA</v>
      </c>
      <c r="V340" s="73">
        <f t="shared" si="17"/>
        <v>337</v>
      </c>
    </row>
    <row r="341" spans="1:22">
      <c r="A341" s="81">
        <v>1</v>
      </c>
      <c r="B341" s="81">
        <v>3346</v>
      </c>
      <c r="C341" s="81" t="s">
        <v>312</v>
      </c>
      <c r="D341" s="82">
        <v>43346</v>
      </c>
      <c r="E341" s="81" t="s">
        <v>586</v>
      </c>
      <c r="F341" s="81" t="s">
        <v>414</v>
      </c>
      <c r="G341" s="136">
        <v>1536.53</v>
      </c>
      <c r="H341" s="136">
        <v>0</v>
      </c>
      <c r="I341" s="81" t="s">
        <v>520</v>
      </c>
      <c r="J341" s="136">
        <v>0</v>
      </c>
      <c r="K341" s="136">
        <v>0</v>
      </c>
      <c r="L341" s="136">
        <v>0</v>
      </c>
      <c r="M341" s="136">
        <v>0</v>
      </c>
      <c r="N341" s="136">
        <v>0</v>
      </c>
      <c r="O341" s="136">
        <v>0</v>
      </c>
      <c r="P341" s="136">
        <v>0</v>
      </c>
      <c r="Q341" s="136">
        <v>0</v>
      </c>
      <c r="R341" s="136">
        <v>0</v>
      </c>
      <c r="S341" s="138">
        <f t="shared" si="15"/>
        <v>1536.53</v>
      </c>
      <c r="T341" s="139">
        <f t="shared" si="16"/>
        <v>0</v>
      </c>
      <c r="U341" s="58" t="str">
        <f>VLOOKUP(B341,'FOLHA RESUMIDA'!C:I,2,0)</f>
        <v>EMANOELLA RAFAELA D S A SILVA</v>
      </c>
      <c r="V341" s="73">
        <f t="shared" si="17"/>
        <v>338</v>
      </c>
    </row>
    <row r="342" spans="1:22">
      <c r="A342" s="81">
        <v>1</v>
      </c>
      <c r="B342" s="81">
        <v>3348</v>
      </c>
      <c r="C342" s="81" t="s">
        <v>313</v>
      </c>
      <c r="D342" s="82">
        <v>43346</v>
      </c>
      <c r="E342" s="81" t="s">
        <v>586</v>
      </c>
      <c r="F342" s="81" t="s">
        <v>496</v>
      </c>
      <c r="G342" s="136">
        <v>1694.02</v>
      </c>
      <c r="H342" s="136">
        <v>0</v>
      </c>
      <c r="I342" s="81" t="s">
        <v>520</v>
      </c>
      <c r="J342" s="136">
        <v>0</v>
      </c>
      <c r="K342" s="136">
        <v>0</v>
      </c>
      <c r="L342" s="136">
        <v>0</v>
      </c>
      <c r="M342" s="136">
        <v>0</v>
      </c>
      <c r="N342" s="136">
        <v>0</v>
      </c>
      <c r="O342" s="136">
        <v>0</v>
      </c>
      <c r="P342" s="136">
        <v>0</v>
      </c>
      <c r="Q342" s="136">
        <v>0</v>
      </c>
      <c r="R342" s="136">
        <v>0</v>
      </c>
      <c r="S342" s="138">
        <f t="shared" si="15"/>
        <v>1694.02</v>
      </c>
      <c r="T342" s="139">
        <f t="shared" si="16"/>
        <v>0</v>
      </c>
      <c r="U342" s="58" t="str">
        <f>VLOOKUP(B342,'FOLHA RESUMIDA'!C:I,2,0)</f>
        <v>KARLA FERREIRA DA SILVA</v>
      </c>
      <c r="V342" s="73">
        <f t="shared" si="17"/>
        <v>339</v>
      </c>
    </row>
    <row r="343" spans="1:22">
      <c r="A343" s="81">
        <v>1</v>
      </c>
      <c r="B343" s="81">
        <v>3349</v>
      </c>
      <c r="C343" s="81" t="s">
        <v>314</v>
      </c>
      <c r="D343" s="82">
        <v>43346</v>
      </c>
      <c r="E343" s="81" t="s">
        <v>586</v>
      </c>
      <c r="F343" s="81" t="s">
        <v>414</v>
      </c>
      <c r="G343" s="136">
        <v>1398.81</v>
      </c>
      <c r="H343" s="136">
        <v>0</v>
      </c>
      <c r="I343" s="81" t="s">
        <v>520</v>
      </c>
      <c r="J343" s="136">
        <v>0</v>
      </c>
      <c r="K343" s="136">
        <v>0</v>
      </c>
      <c r="L343" s="136">
        <v>0</v>
      </c>
      <c r="M343" s="136">
        <v>0</v>
      </c>
      <c r="N343" s="136">
        <v>0</v>
      </c>
      <c r="O343" s="136">
        <v>0</v>
      </c>
      <c r="P343" s="136">
        <v>0</v>
      </c>
      <c r="Q343" s="136">
        <v>0</v>
      </c>
      <c r="R343" s="136">
        <v>0</v>
      </c>
      <c r="S343" s="138">
        <f t="shared" si="15"/>
        <v>1398.81</v>
      </c>
      <c r="T343" s="139">
        <f t="shared" si="16"/>
        <v>0</v>
      </c>
      <c r="U343" s="58" t="str">
        <f>VLOOKUP(B343,'FOLHA RESUMIDA'!C:I,2,0)</f>
        <v>NILZA PEREIRA DA SILVA</v>
      </c>
      <c r="V343" s="73">
        <f t="shared" si="17"/>
        <v>340</v>
      </c>
    </row>
    <row r="344" spans="1:22">
      <c r="A344" s="81">
        <v>1</v>
      </c>
      <c r="B344" s="81">
        <v>3351</v>
      </c>
      <c r="C344" s="81" t="s">
        <v>315</v>
      </c>
      <c r="D344" s="82">
        <v>43346</v>
      </c>
      <c r="E344" s="81" t="s">
        <v>586</v>
      </c>
      <c r="F344" s="81" t="s">
        <v>414</v>
      </c>
      <c r="G344" s="136">
        <v>1463.31</v>
      </c>
      <c r="H344" s="136">
        <v>0</v>
      </c>
      <c r="I344" s="81" t="s">
        <v>520</v>
      </c>
      <c r="J344" s="136">
        <v>0</v>
      </c>
      <c r="K344" s="136">
        <v>0</v>
      </c>
      <c r="L344" s="136">
        <v>0</v>
      </c>
      <c r="M344" s="136">
        <v>0</v>
      </c>
      <c r="N344" s="136">
        <v>0</v>
      </c>
      <c r="O344" s="136">
        <v>0</v>
      </c>
      <c r="P344" s="136">
        <v>0</v>
      </c>
      <c r="Q344" s="136">
        <v>0</v>
      </c>
      <c r="R344" s="136">
        <v>0</v>
      </c>
      <c r="S344" s="138">
        <f t="shared" si="15"/>
        <v>1463.31</v>
      </c>
      <c r="T344" s="139">
        <f t="shared" si="16"/>
        <v>0</v>
      </c>
      <c r="U344" s="58" t="str">
        <f>VLOOKUP(B344,'FOLHA RESUMIDA'!C:I,2,0)</f>
        <v>SIMONE ARAUJO DE ALMEIDA</v>
      </c>
      <c r="V344" s="73">
        <f t="shared" si="17"/>
        <v>341</v>
      </c>
    </row>
    <row r="345" spans="1:22">
      <c r="A345" s="81">
        <v>1</v>
      </c>
      <c r="B345" s="81">
        <v>3352</v>
      </c>
      <c r="C345" s="81" t="s">
        <v>316</v>
      </c>
      <c r="D345" s="82">
        <v>43346</v>
      </c>
      <c r="E345" s="81" t="s">
        <v>586</v>
      </c>
      <c r="F345" s="81" t="s">
        <v>417</v>
      </c>
      <c r="G345" s="136">
        <v>2050.42</v>
      </c>
      <c r="H345" s="136">
        <v>0</v>
      </c>
      <c r="I345" s="81" t="s">
        <v>520</v>
      </c>
      <c r="J345" s="136">
        <v>904.62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6">
        <v>0</v>
      </c>
      <c r="R345" s="136">
        <v>0</v>
      </c>
      <c r="S345" s="138">
        <f t="shared" si="15"/>
        <v>2050.42</v>
      </c>
      <c r="T345" s="139">
        <f t="shared" si="16"/>
        <v>904.62</v>
      </c>
      <c r="U345" s="58" t="str">
        <f>VLOOKUP(B345,'FOLHA RESUMIDA'!C:I,2,0)</f>
        <v>CARLA SABRINA DE FREITAS LIMA</v>
      </c>
      <c r="V345" s="73">
        <f t="shared" si="17"/>
        <v>342</v>
      </c>
    </row>
    <row r="346" spans="1:22">
      <c r="A346" s="81">
        <v>1</v>
      </c>
      <c r="B346" s="81">
        <v>3353</v>
      </c>
      <c r="C346" s="81" t="s">
        <v>317</v>
      </c>
      <c r="D346" s="82">
        <v>43346</v>
      </c>
      <c r="E346" s="81" t="s">
        <v>586</v>
      </c>
      <c r="F346" s="81" t="s">
        <v>414</v>
      </c>
      <c r="G346" s="136">
        <v>1536.49</v>
      </c>
      <c r="H346" s="136">
        <v>0</v>
      </c>
      <c r="I346" s="81" t="s">
        <v>520</v>
      </c>
      <c r="J346" s="136">
        <v>0</v>
      </c>
      <c r="K346" s="136">
        <v>0</v>
      </c>
      <c r="L346" s="136">
        <v>0</v>
      </c>
      <c r="M346" s="136">
        <v>0</v>
      </c>
      <c r="N346" s="136">
        <v>0</v>
      </c>
      <c r="O346" s="136">
        <v>0</v>
      </c>
      <c r="P346" s="136">
        <v>0</v>
      </c>
      <c r="Q346" s="136">
        <v>0</v>
      </c>
      <c r="R346" s="136">
        <v>0</v>
      </c>
      <c r="S346" s="138">
        <f t="shared" si="15"/>
        <v>1536.49</v>
      </c>
      <c r="T346" s="139">
        <f t="shared" si="16"/>
        <v>0</v>
      </c>
      <c r="U346" s="58" t="str">
        <f>VLOOKUP(B346,'FOLHA RESUMIDA'!C:I,2,0)</f>
        <v>LUCIO ANDRE DA SILVA</v>
      </c>
      <c r="V346" s="73">
        <f t="shared" si="17"/>
        <v>343</v>
      </c>
    </row>
    <row r="347" spans="1:22">
      <c r="A347" s="81">
        <v>1</v>
      </c>
      <c r="B347" s="81">
        <v>3355</v>
      </c>
      <c r="C347" s="81" t="s">
        <v>318</v>
      </c>
      <c r="D347" s="82">
        <v>43362</v>
      </c>
      <c r="E347" s="81" t="s">
        <v>586</v>
      </c>
      <c r="F347" s="81" t="s">
        <v>495</v>
      </c>
      <c r="G347" s="136">
        <v>1536.49</v>
      </c>
      <c r="H347" s="136">
        <v>0</v>
      </c>
      <c r="I347" s="81" t="s">
        <v>520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6">
        <v>0</v>
      </c>
      <c r="R347" s="136">
        <v>0</v>
      </c>
      <c r="S347" s="138">
        <f t="shared" si="15"/>
        <v>1536.49</v>
      </c>
      <c r="T347" s="139">
        <f t="shared" si="16"/>
        <v>0</v>
      </c>
      <c r="U347" s="58" t="str">
        <f>VLOOKUP(B347,'FOLHA RESUMIDA'!C:I,2,0)</f>
        <v>ANA CAROLINE GOMES PEREIRA</v>
      </c>
      <c r="V347" s="73">
        <f t="shared" si="17"/>
        <v>344</v>
      </c>
    </row>
    <row r="348" spans="1:22">
      <c r="A348" s="81">
        <v>1</v>
      </c>
      <c r="B348" s="81">
        <v>3358</v>
      </c>
      <c r="C348" s="81" t="s">
        <v>320</v>
      </c>
      <c r="D348" s="82">
        <v>43501</v>
      </c>
      <c r="E348" s="81" t="s">
        <v>586</v>
      </c>
      <c r="F348" s="81" t="s">
        <v>579</v>
      </c>
      <c r="G348" s="136">
        <v>0</v>
      </c>
      <c r="H348" s="136">
        <v>0</v>
      </c>
      <c r="I348" s="81" t="s">
        <v>522</v>
      </c>
      <c r="J348" s="136">
        <v>0</v>
      </c>
      <c r="K348" s="136">
        <v>0</v>
      </c>
      <c r="L348" s="136">
        <v>0</v>
      </c>
      <c r="M348" s="136">
        <v>0</v>
      </c>
      <c r="N348" s="136">
        <v>0</v>
      </c>
      <c r="O348" s="136">
        <v>0</v>
      </c>
      <c r="P348" s="136">
        <v>0</v>
      </c>
      <c r="Q348" s="136">
        <v>4196.22</v>
      </c>
      <c r="R348" s="136">
        <v>16784.88</v>
      </c>
      <c r="S348" s="138">
        <f t="shared" si="15"/>
        <v>4196.22</v>
      </c>
      <c r="T348" s="139">
        <f t="shared" si="16"/>
        <v>16784.88</v>
      </c>
      <c r="U348" s="58" t="str">
        <f>VLOOKUP(B348,'FOLHA RESUMIDA'!C:I,2,0)</f>
        <v>SERGIO LUIZ DE NORONHA</v>
      </c>
      <c r="V348" s="73">
        <f t="shared" si="17"/>
        <v>345</v>
      </c>
    </row>
    <row r="349" spans="1:22">
      <c r="A349" s="81">
        <v>1</v>
      </c>
      <c r="B349" s="81">
        <v>3359</v>
      </c>
      <c r="C349" s="81" t="s">
        <v>321</v>
      </c>
      <c r="D349" s="82">
        <v>43514</v>
      </c>
      <c r="E349" s="81" t="s">
        <v>586</v>
      </c>
      <c r="F349" s="81" t="s">
        <v>473</v>
      </c>
      <c r="G349" s="136">
        <v>0</v>
      </c>
      <c r="H349" s="136">
        <v>0</v>
      </c>
      <c r="I349" s="81" t="s">
        <v>522</v>
      </c>
      <c r="J349" s="136">
        <v>0</v>
      </c>
      <c r="K349" s="136">
        <v>0</v>
      </c>
      <c r="L349" s="136">
        <v>0</v>
      </c>
      <c r="M349" s="136">
        <v>0</v>
      </c>
      <c r="N349" s="136">
        <v>0</v>
      </c>
      <c r="O349" s="136">
        <v>1830.89</v>
      </c>
      <c r="P349" s="136">
        <v>7323.56</v>
      </c>
      <c r="Q349" s="136">
        <v>0</v>
      </c>
      <c r="R349" s="136">
        <v>0</v>
      </c>
      <c r="S349" s="138">
        <f t="shared" si="15"/>
        <v>1830.89</v>
      </c>
      <c r="T349" s="139">
        <f t="shared" si="16"/>
        <v>7323.56</v>
      </c>
      <c r="U349" s="58" t="str">
        <f>VLOOKUP(B349,'FOLHA RESUMIDA'!C:I,2,0)</f>
        <v>ALICE ANA BARBOSA ROSENDO</v>
      </c>
      <c r="V349" s="73">
        <f t="shared" si="17"/>
        <v>346</v>
      </c>
    </row>
    <row r="350" spans="1:22">
      <c r="A350" s="81">
        <v>1</v>
      </c>
      <c r="B350" s="81">
        <v>3361</v>
      </c>
      <c r="C350" s="81" t="s">
        <v>322</v>
      </c>
      <c r="D350" s="82">
        <v>43587</v>
      </c>
      <c r="E350" s="81" t="s">
        <v>586</v>
      </c>
      <c r="F350" s="81" t="s">
        <v>407</v>
      </c>
      <c r="G350" s="136">
        <v>0</v>
      </c>
      <c r="H350" s="136">
        <v>0</v>
      </c>
      <c r="I350" s="81" t="s">
        <v>522</v>
      </c>
      <c r="J350" s="136">
        <v>0</v>
      </c>
      <c r="K350" s="136">
        <v>0</v>
      </c>
      <c r="L350" s="136">
        <v>0</v>
      </c>
      <c r="M350" s="136">
        <v>0</v>
      </c>
      <c r="N350" s="136">
        <v>0</v>
      </c>
      <c r="O350" s="136">
        <v>430.76</v>
      </c>
      <c r="P350" s="136">
        <v>1723.08</v>
      </c>
      <c r="Q350" s="136">
        <v>0</v>
      </c>
      <c r="R350" s="136">
        <v>0</v>
      </c>
      <c r="S350" s="138">
        <f t="shared" si="15"/>
        <v>430.76</v>
      </c>
      <c r="T350" s="139">
        <f t="shared" si="16"/>
        <v>1723.08</v>
      </c>
      <c r="U350" s="58" t="str">
        <f>VLOOKUP(B350,'FOLHA RESUMIDA'!C:I,2,0)</f>
        <v>DANIELLY C. DO NASCIMENTO</v>
      </c>
      <c r="V350" s="73">
        <f t="shared" si="17"/>
        <v>347</v>
      </c>
    </row>
    <row r="351" spans="1:22">
      <c r="A351" s="81">
        <v>1</v>
      </c>
      <c r="B351" s="81">
        <v>3362</v>
      </c>
      <c r="C351" s="81" t="s">
        <v>323</v>
      </c>
      <c r="D351" s="82">
        <v>43587</v>
      </c>
      <c r="E351" s="81" t="s">
        <v>586</v>
      </c>
      <c r="F351" s="81" t="s">
        <v>408</v>
      </c>
      <c r="G351" s="136">
        <v>0</v>
      </c>
      <c r="H351" s="136">
        <v>0</v>
      </c>
      <c r="I351" s="81" t="s">
        <v>522</v>
      </c>
      <c r="J351" s="136">
        <v>0</v>
      </c>
      <c r="K351" s="136">
        <v>0</v>
      </c>
      <c r="L351" s="136">
        <v>0</v>
      </c>
      <c r="M351" s="136">
        <v>0</v>
      </c>
      <c r="N351" s="136">
        <v>0</v>
      </c>
      <c r="O351" s="136">
        <v>969.24</v>
      </c>
      <c r="P351" s="136">
        <v>3876.93</v>
      </c>
      <c r="Q351" s="136">
        <v>0</v>
      </c>
      <c r="R351" s="136">
        <v>0</v>
      </c>
      <c r="S351" s="138">
        <f t="shared" si="15"/>
        <v>969.24</v>
      </c>
      <c r="T351" s="139">
        <f t="shared" si="16"/>
        <v>3876.93</v>
      </c>
      <c r="U351" s="58" t="str">
        <f>VLOOKUP(B351,'FOLHA RESUMIDA'!C:I,2,0)</f>
        <v>LEANDRA NASCIMENTO ESTEFANIO</v>
      </c>
      <c r="V351" s="73">
        <f t="shared" si="17"/>
        <v>348</v>
      </c>
    </row>
    <row r="352" spans="1:22">
      <c r="A352" s="81">
        <v>1</v>
      </c>
      <c r="B352" s="81">
        <v>3364</v>
      </c>
      <c r="C352" s="81" t="s">
        <v>324</v>
      </c>
      <c r="D352" s="82">
        <v>43699</v>
      </c>
      <c r="E352" s="81" t="s">
        <v>586</v>
      </c>
      <c r="F352" s="81" t="s">
        <v>414</v>
      </c>
      <c r="G352" s="136">
        <v>1536.51</v>
      </c>
      <c r="H352" s="136">
        <v>0</v>
      </c>
      <c r="I352" s="81" t="s">
        <v>520</v>
      </c>
      <c r="J352" s="136">
        <v>0</v>
      </c>
      <c r="K352" s="136">
        <v>0</v>
      </c>
      <c r="L352" s="136">
        <v>0</v>
      </c>
      <c r="M352" s="136">
        <v>0</v>
      </c>
      <c r="N352" s="136">
        <v>0</v>
      </c>
      <c r="O352" s="136">
        <v>0</v>
      </c>
      <c r="P352" s="136">
        <v>0</v>
      </c>
      <c r="Q352" s="136">
        <v>0</v>
      </c>
      <c r="R352" s="136">
        <v>0</v>
      </c>
      <c r="S352" s="138">
        <f t="shared" si="15"/>
        <v>1536.51</v>
      </c>
      <c r="T352" s="139">
        <f t="shared" si="16"/>
        <v>0</v>
      </c>
      <c r="U352" s="58" t="str">
        <f>VLOOKUP(B352,'FOLHA RESUMIDA'!C:I,2,0)</f>
        <v>ADRIANO JOSE MARTINS DA SILVA</v>
      </c>
      <c r="V352" s="73">
        <f t="shared" si="17"/>
        <v>349</v>
      </c>
    </row>
    <row r="353" spans="1:22">
      <c r="A353" s="81">
        <v>1</v>
      </c>
      <c r="B353" s="81">
        <v>3366</v>
      </c>
      <c r="C353" s="81" t="s">
        <v>325</v>
      </c>
      <c r="D353" s="82">
        <v>43857</v>
      </c>
      <c r="E353" s="81" t="s">
        <v>586</v>
      </c>
      <c r="F353" s="81" t="s">
        <v>467</v>
      </c>
      <c r="G353" s="136">
        <v>0</v>
      </c>
      <c r="H353" s="136">
        <v>0</v>
      </c>
      <c r="I353" s="81" t="s">
        <v>522</v>
      </c>
      <c r="J353" s="136">
        <v>0</v>
      </c>
      <c r="K353" s="136">
        <v>0</v>
      </c>
      <c r="L353" s="136">
        <v>0</v>
      </c>
      <c r="M353" s="136">
        <v>0</v>
      </c>
      <c r="N353" s="136">
        <v>0</v>
      </c>
      <c r="O353" s="136">
        <v>1830.89</v>
      </c>
      <c r="P353" s="136">
        <v>7323.56</v>
      </c>
      <c r="Q353" s="136">
        <v>0</v>
      </c>
      <c r="R353" s="136">
        <v>0</v>
      </c>
      <c r="S353" s="138">
        <f t="shared" si="15"/>
        <v>1830.89</v>
      </c>
      <c r="T353" s="139">
        <f t="shared" si="16"/>
        <v>7323.56</v>
      </c>
      <c r="U353" s="58" t="str">
        <f>VLOOKUP(B353,'FOLHA RESUMIDA'!C:I,2,0)</f>
        <v>JOSE RICARDO OLIVEIRA CHAGAS</v>
      </c>
      <c r="V353" s="73">
        <f t="shared" si="17"/>
        <v>350</v>
      </c>
    </row>
    <row r="354" spans="1:22">
      <c r="A354" s="81">
        <v>1</v>
      </c>
      <c r="B354" s="81">
        <v>3373</v>
      </c>
      <c r="C354" s="81" t="s">
        <v>443</v>
      </c>
      <c r="D354" s="82">
        <v>44013</v>
      </c>
      <c r="E354" s="81" t="s">
        <v>586</v>
      </c>
      <c r="F354" s="81" t="s">
        <v>460</v>
      </c>
      <c r="G354" s="136">
        <v>0</v>
      </c>
      <c r="H354" s="136">
        <v>0</v>
      </c>
      <c r="I354" s="81" t="s">
        <v>522</v>
      </c>
      <c r="J354" s="136">
        <v>0</v>
      </c>
      <c r="K354" s="136">
        <v>0</v>
      </c>
      <c r="L354" s="136">
        <v>0</v>
      </c>
      <c r="M354" s="136">
        <v>0</v>
      </c>
      <c r="N354" s="136">
        <v>0</v>
      </c>
      <c r="O354" s="136">
        <v>1076.93</v>
      </c>
      <c r="P354" s="136">
        <v>4307.71</v>
      </c>
      <c r="Q354" s="136">
        <v>0</v>
      </c>
      <c r="R354" s="136">
        <v>0</v>
      </c>
      <c r="S354" s="138">
        <f t="shared" si="15"/>
        <v>1076.93</v>
      </c>
      <c r="T354" s="139">
        <f t="shared" si="16"/>
        <v>4307.71</v>
      </c>
      <c r="U354" s="58" t="str">
        <f>VLOOKUP(B354,'FOLHA RESUMIDA'!C:I,2,0)</f>
        <v>LEANDRO RAMOS M DE ANDRADE</v>
      </c>
      <c r="V354" s="73">
        <f t="shared" si="17"/>
        <v>351</v>
      </c>
    </row>
    <row r="355" spans="1:22">
      <c r="A355" s="81">
        <v>1</v>
      </c>
      <c r="B355" s="81">
        <v>3376</v>
      </c>
      <c r="C355" s="81" t="s">
        <v>446</v>
      </c>
      <c r="D355" s="82">
        <v>44158</v>
      </c>
      <c r="E355" s="81" t="s">
        <v>586</v>
      </c>
      <c r="F355" s="81" t="s">
        <v>414</v>
      </c>
      <c r="G355" s="136">
        <v>1536.52</v>
      </c>
      <c r="H355" s="136">
        <v>0</v>
      </c>
      <c r="I355" s="81" t="s">
        <v>520</v>
      </c>
      <c r="J355" s="136">
        <v>0</v>
      </c>
      <c r="K355" s="136">
        <v>0</v>
      </c>
      <c r="L355" s="136">
        <v>0</v>
      </c>
      <c r="M355" s="136">
        <v>0</v>
      </c>
      <c r="N355" s="136">
        <v>0</v>
      </c>
      <c r="O355" s="136">
        <v>0</v>
      </c>
      <c r="P355" s="136">
        <v>0</v>
      </c>
      <c r="Q355" s="136">
        <v>0</v>
      </c>
      <c r="R355" s="136">
        <v>0</v>
      </c>
      <c r="S355" s="138">
        <f t="shared" si="15"/>
        <v>1536.52</v>
      </c>
      <c r="T355" s="139">
        <f t="shared" si="16"/>
        <v>0</v>
      </c>
      <c r="U355" s="58" t="str">
        <f>VLOOKUP(B355,'FOLHA RESUMIDA'!C:I,2,0)</f>
        <v>SILVIA LUIZA DE SOUZA E SILVA</v>
      </c>
      <c r="V355" s="73">
        <f t="shared" si="17"/>
        <v>352</v>
      </c>
    </row>
    <row r="356" spans="1:22">
      <c r="A356" s="81">
        <v>1</v>
      </c>
      <c r="B356" s="81">
        <v>3383</v>
      </c>
      <c r="C356" s="81" t="s">
        <v>450</v>
      </c>
      <c r="D356" s="82">
        <v>44260</v>
      </c>
      <c r="E356" s="81" t="s">
        <v>586</v>
      </c>
      <c r="F356" s="81" t="s">
        <v>461</v>
      </c>
      <c r="G356" s="136">
        <v>0</v>
      </c>
      <c r="H356" s="136">
        <v>0</v>
      </c>
      <c r="I356" s="81" t="s">
        <v>522</v>
      </c>
      <c r="J356" s="136">
        <v>0</v>
      </c>
      <c r="K356" s="136">
        <v>0</v>
      </c>
      <c r="L356" s="136">
        <v>0</v>
      </c>
      <c r="M356" s="136">
        <v>0</v>
      </c>
      <c r="N356" s="136">
        <v>0</v>
      </c>
      <c r="O356" s="136">
        <v>0</v>
      </c>
      <c r="P356" s="136">
        <v>0</v>
      </c>
      <c r="Q356" s="136">
        <v>4511.08</v>
      </c>
      <c r="R356" s="136">
        <v>18044.29</v>
      </c>
      <c r="S356" s="138">
        <f t="shared" si="15"/>
        <v>4511.08</v>
      </c>
      <c r="T356" s="139">
        <f t="shared" si="16"/>
        <v>18044.29</v>
      </c>
      <c r="U356" s="58" t="str">
        <f>VLOOKUP(B356,'FOLHA RESUMIDA'!C:I,2,0)</f>
        <v>PLINIO ANTONIO L P FILHO</v>
      </c>
      <c r="V356" s="73">
        <f t="shared" si="17"/>
        <v>353</v>
      </c>
    </row>
    <row r="357" spans="1:22">
      <c r="A357" s="81">
        <v>1</v>
      </c>
      <c r="B357" s="81">
        <v>3386</v>
      </c>
      <c r="C357" s="81" t="s">
        <v>454</v>
      </c>
      <c r="D357" s="82">
        <v>44354</v>
      </c>
      <c r="E357" s="81" t="s">
        <v>586</v>
      </c>
      <c r="F357" s="81" t="s">
        <v>497</v>
      </c>
      <c r="G357" s="136">
        <v>0</v>
      </c>
      <c r="H357" s="136">
        <v>0</v>
      </c>
      <c r="I357" s="81" t="s">
        <v>522</v>
      </c>
      <c r="J357" s="136">
        <v>0</v>
      </c>
      <c r="K357" s="136">
        <v>0</v>
      </c>
      <c r="L357" s="136">
        <v>0</v>
      </c>
      <c r="M357" s="136">
        <v>0</v>
      </c>
      <c r="N357" s="136">
        <v>0</v>
      </c>
      <c r="O357" s="136">
        <v>323.08</v>
      </c>
      <c r="P357" s="136">
        <v>1292.31</v>
      </c>
      <c r="Q357" s="136">
        <v>0</v>
      </c>
      <c r="R357" s="136">
        <v>0</v>
      </c>
      <c r="S357" s="138">
        <f t="shared" si="15"/>
        <v>323.08</v>
      </c>
      <c r="T357" s="139">
        <f t="shared" si="16"/>
        <v>1292.31</v>
      </c>
      <c r="U357" s="58" t="str">
        <f>VLOOKUP(B357,'FOLHA RESUMIDA'!C:I,2,0)</f>
        <v>EWERTON RODRIGO PAZ DE SANTANA</v>
      </c>
      <c r="V357" s="73">
        <f t="shared" si="17"/>
        <v>354</v>
      </c>
    </row>
    <row r="358" spans="1:22">
      <c r="A358" s="81">
        <v>1</v>
      </c>
      <c r="B358" s="81">
        <v>3387</v>
      </c>
      <c r="C358" s="81" t="s">
        <v>455</v>
      </c>
      <c r="D358" s="82">
        <v>44354</v>
      </c>
      <c r="E358" s="81" t="s">
        <v>586</v>
      </c>
      <c r="F358" s="81" t="s">
        <v>497</v>
      </c>
      <c r="G358" s="136">
        <v>0</v>
      </c>
      <c r="H358" s="136">
        <v>0</v>
      </c>
      <c r="I358" s="81" t="s">
        <v>522</v>
      </c>
      <c r="J358" s="136">
        <v>0</v>
      </c>
      <c r="K358" s="136">
        <v>0</v>
      </c>
      <c r="L358" s="136">
        <v>0</v>
      </c>
      <c r="M358" s="136">
        <v>0</v>
      </c>
      <c r="N358" s="136">
        <v>0</v>
      </c>
      <c r="O358" s="136">
        <v>323.08</v>
      </c>
      <c r="P358" s="136">
        <v>1292.31</v>
      </c>
      <c r="Q358" s="136">
        <v>0</v>
      </c>
      <c r="R358" s="136">
        <v>0</v>
      </c>
      <c r="S358" s="138">
        <f t="shared" si="15"/>
        <v>323.08</v>
      </c>
      <c r="T358" s="139">
        <f t="shared" si="16"/>
        <v>1292.31</v>
      </c>
      <c r="U358" s="58" t="str">
        <f>VLOOKUP(B358,'FOLHA RESUMIDA'!C:I,2,0)</f>
        <v>ELHO WENIO DA SILVA</v>
      </c>
      <c r="V358" s="73">
        <f t="shared" si="17"/>
        <v>355</v>
      </c>
    </row>
    <row r="359" spans="1:22">
      <c r="A359" s="81">
        <v>1</v>
      </c>
      <c r="B359" s="81">
        <v>3388</v>
      </c>
      <c r="C359" s="81" t="s">
        <v>458</v>
      </c>
      <c r="D359" s="82">
        <v>44460</v>
      </c>
      <c r="E359" s="81" t="s">
        <v>586</v>
      </c>
      <c r="F359" s="81" t="s">
        <v>460</v>
      </c>
      <c r="G359" s="136">
        <v>0</v>
      </c>
      <c r="H359" s="136">
        <v>0</v>
      </c>
      <c r="I359" s="81" t="s">
        <v>522</v>
      </c>
      <c r="J359" s="136">
        <v>0</v>
      </c>
      <c r="K359" s="136">
        <v>0</v>
      </c>
      <c r="L359" s="136">
        <v>0</v>
      </c>
      <c r="M359" s="136">
        <v>0</v>
      </c>
      <c r="N359" s="136">
        <v>0</v>
      </c>
      <c r="O359" s="136">
        <v>1076.93</v>
      </c>
      <c r="P359" s="136">
        <v>4307.71</v>
      </c>
      <c r="Q359" s="136">
        <v>0</v>
      </c>
      <c r="R359" s="136">
        <v>0</v>
      </c>
      <c r="S359" s="138">
        <f t="shared" si="15"/>
        <v>1076.93</v>
      </c>
      <c r="T359" s="139">
        <f t="shared" si="16"/>
        <v>4307.71</v>
      </c>
      <c r="U359" s="58" t="str">
        <f>VLOOKUP(B359,'FOLHA RESUMIDA'!C:I,2,0)</f>
        <v>SERGIO GOUVEIA LOYO</v>
      </c>
      <c r="V359" s="73">
        <f t="shared" si="17"/>
        <v>356</v>
      </c>
    </row>
    <row r="360" spans="1:22">
      <c r="A360" s="81">
        <v>1</v>
      </c>
      <c r="B360" s="81">
        <v>3390</v>
      </c>
      <c r="C360" s="81" t="s">
        <v>459</v>
      </c>
      <c r="D360" s="82">
        <v>44491</v>
      </c>
      <c r="E360" s="81" t="s">
        <v>586</v>
      </c>
      <c r="F360" s="81" t="s">
        <v>414</v>
      </c>
      <c r="G360" s="136">
        <v>1398.81</v>
      </c>
      <c r="H360" s="136">
        <v>0</v>
      </c>
      <c r="I360" s="81" t="s">
        <v>520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6">
        <v>0</v>
      </c>
      <c r="R360" s="136">
        <v>0</v>
      </c>
      <c r="S360" s="138">
        <f t="shared" si="15"/>
        <v>1398.81</v>
      </c>
      <c r="T360" s="139">
        <f t="shared" si="16"/>
        <v>0</v>
      </c>
      <c r="U360" s="58" t="str">
        <f>VLOOKUP(B360,'FOLHA RESUMIDA'!C:I,2,0)</f>
        <v>ELISABETH DE ARAUJO LOPES</v>
      </c>
      <c r="V360" s="73">
        <f t="shared" si="17"/>
        <v>357</v>
      </c>
    </row>
    <row r="361" spans="1:22">
      <c r="A361" s="81">
        <v>1</v>
      </c>
      <c r="B361" s="81">
        <v>3392</v>
      </c>
      <c r="C361" s="81" t="s">
        <v>501</v>
      </c>
      <c r="D361" s="82">
        <v>44508</v>
      </c>
      <c r="E361" s="81" t="s">
        <v>586</v>
      </c>
      <c r="F361" s="81" t="s">
        <v>409</v>
      </c>
      <c r="G361" s="136">
        <v>0</v>
      </c>
      <c r="H361" s="136">
        <v>0</v>
      </c>
      <c r="I361" s="81" t="s">
        <v>522</v>
      </c>
      <c r="J361" s="136">
        <v>0</v>
      </c>
      <c r="K361" s="136">
        <v>0</v>
      </c>
      <c r="L361" s="136">
        <v>0</v>
      </c>
      <c r="M361" s="136">
        <v>0</v>
      </c>
      <c r="N361" s="136">
        <v>0</v>
      </c>
      <c r="O361" s="136">
        <v>1830.89</v>
      </c>
      <c r="P361" s="136">
        <v>7323.56</v>
      </c>
      <c r="Q361" s="136">
        <v>0</v>
      </c>
      <c r="R361" s="136">
        <v>0</v>
      </c>
      <c r="S361" s="138">
        <f t="shared" si="15"/>
        <v>1830.89</v>
      </c>
      <c r="T361" s="139">
        <f t="shared" si="16"/>
        <v>7323.56</v>
      </c>
      <c r="U361" s="58" t="str">
        <f>VLOOKUP(B361,'FOLHA RESUMIDA'!C:I,2,0)</f>
        <v>MARCILIO BATISTA M MOURA</v>
      </c>
      <c r="V361" s="73">
        <f t="shared" si="17"/>
        <v>358</v>
      </c>
    </row>
    <row r="362" spans="1:22">
      <c r="A362" s="81">
        <v>1</v>
      </c>
      <c r="B362" s="81">
        <v>3395</v>
      </c>
      <c r="C362" s="81" t="s">
        <v>502</v>
      </c>
      <c r="D362" s="82">
        <v>44511</v>
      </c>
      <c r="E362" s="81" t="s">
        <v>586</v>
      </c>
      <c r="F362" s="81" t="s">
        <v>445</v>
      </c>
      <c r="G362" s="136">
        <v>0</v>
      </c>
      <c r="H362" s="136">
        <v>0</v>
      </c>
      <c r="I362" s="81" t="s">
        <v>522</v>
      </c>
      <c r="J362" s="136">
        <v>0</v>
      </c>
      <c r="K362" s="136">
        <v>0</v>
      </c>
      <c r="L362" s="136">
        <v>0</v>
      </c>
      <c r="M362" s="136">
        <v>0</v>
      </c>
      <c r="N362" s="136">
        <v>0</v>
      </c>
      <c r="O362" s="136">
        <v>700</v>
      </c>
      <c r="P362" s="136">
        <v>2800.02</v>
      </c>
      <c r="Q362" s="136">
        <v>0</v>
      </c>
      <c r="R362" s="136">
        <v>0</v>
      </c>
      <c r="S362" s="138">
        <f t="shared" si="15"/>
        <v>700</v>
      </c>
      <c r="T362" s="139">
        <f t="shared" si="16"/>
        <v>2800.02</v>
      </c>
      <c r="U362" s="58" t="str">
        <f>VLOOKUP(B362,'FOLHA RESUMIDA'!C:I,2,0)</f>
        <v>ALBERTO ANACLETO BARBOSA</v>
      </c>
      <c r="V362" s="73">
        <f t="shared" si="17"/>
        <v>359</v>
      </c>
    </row>
    <row r="363" spans="1:22">
      <c r="A363" s="81">
        <v>1</v>
      </c>
      <c r="B363" s="81">
        <v>3396</v>
      </c>
      <c r="C363" s="81" t="s">
        <v>503</v>
      </c>
      <c r="D363" s="82">
        <v>44511</v>
      </c>
      <c r="E363" s="81" t="s">
        <v>586</v>
      </c>
      <c r="F363" s="81" t="s">
        <v>445</v>
      </c>
      <c r="G363" s="136">
        <v>0</v>
      </c>
      <c r="H363" s="136">
        <v>0</v>
      </c>
      <c r="I363" s="81" t="s">
        <v>522</v>
      </c>
      <c r="J363" s="136">
        <v>0</v>
      </c>
      <c r="K363" s="136">
        <v>0</v>
      </c>
      <c r="L363" s="136">
        <v>0</v>
      </c>
      <c r="M363" s="136">
        <v>0</v>
      </c>
      <c r="N363" s="136">
        <v>0</v>
      </c>
      <c r="O363" s="136">
        <v>700</v>
      </c>
      <c r="P363" s="136">
        <v>2800.02</v>
      </c>
      <c r="Q363" s="136">
        <v>0</v>
      </c>
      <c r="R363" s="136">
        <v>0</v>
      </c>
      <c r="S363" s="138">
        <f t="shared" si="15"/>
        <v>700</v>
      </c>
      <c r="T363" s="139">
        <f t="shared" si="16"/>
        <v>2800.02</v>
      </c>
      <c r="U363" s="58" t="str">
        <f>VLOOKUP(B363,'FOLHA RESUMIDA'!C:I,2,0)</f>
        <v>SUYANE KELLY DE SOUZA</v>
      </c>
      <c r="V363" s="73">
        <f t="shared" si="17"/>
        <v>360</v>
      </c>
    </row>
    <row r="364" spans="1:22">
      <c r="A364" s="81">
        <v>1</v>
      </c>
      <c r="B364" s="81">
        <v>3397</v>
      </c>
      <c r="C364" s="81" t="s">
        <v>504</v>
      </c>
      <c r="D364" s="82">
        <v>44532</v>
      </c>
      <c r="E364" s="81" t="s">
        <v>586</v>
      </c>
      <c r="F364" s="81" t="s">
        <v>498</v>
      </c>
      <c r="G364" s="136">
        <v>0</v>
      </c>
      <c r="H364" s="136">
        <v>0</v>
      </c>
      <c r="I364" s="81" t="s">
        <v>522</v>
      </c>
      <c r="J364" s="136">
        <v>0</v>
      </c>
      <c r="K364" s="136">
        <v>0</v>
      </c>
      <c r="L364" s="136">
        <v>0</v>
      </c>
      <c r="M364" s="136">
        <v>0</v>
      </c>
      <c r="N364" s="136">
        <v>0</v>
      </c>
      <c r="O364" s="136">
        <v>323.08</v>
      </c>
      <c r="P364" s="136">
        <v>1292.31</v>
      </c>
      <c r="Q364" s="136">
        <v>0</v>
      </c>
      <c r="R364" s="136">
        <v>0</v>
      </c>
      <c r="S364" s="138">
        <f t="shared" si="15"/>
        <v>323.08</v>
      </c>
      <c r="T364" s="139">
        <f t="shared" si="16"/>
        <v>1292.31</v>
      </c>
      <c r="U364" s="58" t="str">
        <f>VLOOKUP(B364,'FOLHA RESUMIDA'!C:I,2,0)</f>
        <v>GENIMAR TAVARES GANDOLFO</v>
      </c>
      <c r="V364" s="73">
        <f t="shared" si="17"/>
        <v>361</v>
      </c>
    </row>
    <row r="365" spans="1:22">
      <c r="A365" s="81">
        <v>1</v>
      </c>
      <c r="B365" s="81">
        <v>3398</v>
      </c>
      <c r="C365" s="81" t="s">
        <v>523</v>
      </c>
      <c r="D365" s="82">
        <v>44602</v>
      </c>
      <c r="E365" s="81" t="s">
        <v>586</v>
      </c>
      <c r="F365" s="81" t="s">
        <v>498</v>
      </c>
      <c r="G365" s="136">
        <v>0</v>
      </c>
      <c r="H365" s="136">
        <v>0</v>
      </c>
      <c r="I365" s="81" t="s">
        <v>522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323.08</v>
      </c>
      <c r="P365" s="136">
        <v>1292.31</v>
      </c>
      <c r="Q365" s="136">
        <v>0</v>
      </c>
      <c r="R365" s="136">
        <v>0</v>
      </c>
      <c r="S365" s="138">
        <f t="shared" si="15"/>
        <v>323.08</v>
      </c>
      <c r="T365" s="139">
        <f t="shared" si="16"/>
        <v>1292.31</v>
      </c>
      <c r="U365" s="58" t="str">
        <f>VLOOKUP(B365,'FOLHA RESUMIDA'!C:I,2,0)</f>
        <v>RINALDO SOARES DE BARROS</v>
      </c>
      <c r="V365" s="73">
        <f t="shared" si="17"/>
        <v>362</v>
      </c>
    </row>
    <row r="366" spans="1:22">
      <c r="A366" s="81">
        <v>1</v>
      </c>
      <c r="B366" s="81">
        <v>3400</v>
      </c>
      <c r="C366" s="81" t="s">
        <v>525</v>
      </c>
      <c r="D366" s="82">
        <v>44635</v>
      </c>
      <c r="E366" s="81" t="s">
        <v>586</v>
      </c>
      <c r="F366" s="81" t="s">
        <v>408</v>
      </c>
      <c r="G366" s="136">
        <v>0</v>
      </c>
      <c r="H366" s="136">
        <v>0</v>
      </c>
      <c r="I366" s="81" t="s">
        <v>522</v>
      </c>
      <c r="J366" s="136">
        <v>0</v>
      </c>
      <c r="K366" s="136">
        <v>0</v>
      </c>
      <c r="L366" s="136">
        <v>0</v>
      </c>
      <c r="M366" s="136">
        <v>0</v>
      </c>
      <c r="N366" s="136">
        <v>0</v>
      </c>
      <c r="O366" s="136">
        <v>969.24</v>
      </c>
      <c r="P366" s="136">
        <v>3876.93</v>
      </c>
      <c r="Q366" s="136">
        <v>0</v>
      </c>
      <c r="R366" s="136">
        <v>0</v>
      </c>
      <c r="S366" s="138">
        <f t="shared" si="15"/>
        <v>969.24</v>
      </c>
      <c r="T366" s="139">
        <f t="shared" si="16"/>
        <v>3876.93</v>
      </c>
      <c r="U366" s="58" t="str">
        <f>VLOOKUP(B366,'FOLHA RESUMIDA'!C:I,2,0)</f>
        <v>LUCIANO ALVES DE S JUNIOR</v>
      </c>
      <c r="V366" s="73">
        <f t="shared" si="17"/>
        <v>363</v>
      </c>
    </row>
    <row r="367" spans="1:22">
      <c r="A367" s="81">
        <v>1</v>
      </c>
      <c r="B367" s="81">
        <v>3401</v>
      </c>
      <c r="C367" s="81" t="s">
        <v>526</v>
      </c>
      <c r="D367" s="82">
        <v>44641</v>
      </c>
      <c r="E367" s="81" t="s">
        <v>586</v>
      </c>
      <c r="F367" s="81" t="s">
        <v>414</v>
      </c>
      <c r="G367" s="136">
        <v>1398.81</v>
      </c>
      <c r="H367" s="136">
        <v>0</v>
      </c>
      <c r="I367" s="81" t="s">
        <v>520</v>
      </c>
      <c r="J367" s="136">
        <v>0</v>
      </c>
      <c r="K367" s="136">
        <v>0</v>
      </c>
      <c r="L367" s="136">
        <v>0</v>
      </c>
      <c r="M367" s="136">
        <v>0</v>
      </c>
      <c r="N367" s="136">
        <v>0</v>
      </c>
      <c r="O367" s="136">
        <v>0</v>
      </c>
      <c r="P367" s="136">
        <v>0</v>
      </c>
      <c r="Q367" s="136">
        <v>0</v>
      </c>
      <c r="R367" s="136">
        <v>0</v>
      </c>
      <c r="S367" s="138">
        <f t="shared" si="15"/>
        <v>1398.81</v>
      </c>
      <c r="T367" s="139">
        <f t="shared" si="16"/>
        <v>0</v>
      </c>
      <c r="U367" s="58" t="str">
        <f>VLOOKUP(B367,'FOLHA RESUMIDA'!C:I,2,0)</f>
        <v>TATIANE RAPHAELLA S DA SILVA N</v>
      </c>
      <c r="V367" s="73">
        <f t="shared" si="17"/>
        <v>364</v>
      </c>
    </row>
    <row r="368" spans="1:22">
      <c r="A368" s="81">
        <v>1</v>
      </c>
      <c r="B368" s="81">
        <v>3409</v>
      </c>
      <c r="C368" s="81" t="s">
        <v>527</v>
      </c>
      <c r="D368" s="82">
        <v>44805</v>
      </c>
      <c r="E368" s="81" t="s">
        <v>586</v>
      </c>
      <c r="F368" s="81" t="s">
        <v>406</v>
      </c>
      <c r="G368" s="136">
        <v>0</v>
      </c>
      <c r="H368" s="136">
        <v>0</v>
      </c>
      <c r="I368" s="81" t="s">
        <v>522</v>
      </c>
      <c r="J368" s="136">
        <v>0</v>
      </c>
      <c r="K368" s="136">
        <v>0</v>
      </c>
      <c r="L368" s="136">
        <v>0</v>
      </c>
      <c r="M368" s="136">
        <v>0</v>
      </c>
      <c r="N368" s="136">
        <v>0</v>
      </c>
      <c r="O368" s="136">
        <v>1830.89</v>
      </c>
      <c r="P368" s="136">
        <v>7323.56</v>
      </c>
      <c r="Q368" s="136">
        <v>0</v>
      </c>
      <c r="R368" s="136">
        <v>0</v>
      </c>
      <c r="S368" s="138">
        <f t="shared" si="15"/>
        <v>1830.89</v>
      </c>
      <c r="T368" s="139">
        <f t="shared" si="16"/>
        <v>7323.56</v>
      </c>
      <c r="U368" s="58" t="str">
        <f>VLOOKUP(B368,'FOLHA RESUMIDA'!C:I,2,0)</f>
        <v>SIMONE CARLA ALVES PEREIRA</v>
      </c>
      <c r="V368" s="73">
        <f t="shared" si="17"/>
        <v>365</v>
      </c>
    </row>
    <row r="369" spans="1:22">
      <c r="A369" s="81">
        <v>1</v>
      </c>
      <c r="B369" s="81">
        <v>3410</v>
      </c>
      <c r="C369" s="81" t="s">
        <v>528</v>
      </c>
      <c r="D369" s="82">
        <v>44897</v>
      </c>
      <c r="E369" s="81" t="s">
        <v>586</v>
      </c>
      <c r="F369" s="81" t="s">
        <v>497</v>
      </c>
      <c r="G369" s="136">
        <v>0</v>
      </c>
      <c r="H369" s="136">
        <v>0</v>
      </c>
      <c r="I369" s="81" t="s">
        <v>522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323.08</v>
      </c>
      <c r="P369" s="136">
        <v>1292.31</v>
      </c>
      <c r="Q369" s="136">
        <v>0</v>
      </c>
      <c r="R369" s="136">
        <v>0</v>
      </c>
      <c r="S369" s="138">
        <f t="shared" si="15"/>
        <v>323.08</v>
      </c>
      <c r="T369" s="139">
        <f t="shared" si="16"/>
        <v>1292.31</v>
      </c>
      <c r="U369" s="58" t="str">
        <f>VLOOKUP(B369,'FOLHA RESUMIDA'!C:I,2,0)</f>
        <v>SARA MEDEIROS C CABRAL</v>
      </c>
      <c r="V369" s="73">
        <f t="shared" si="17"/>
        <v>366</v>
      </c>
    </row>
    <row r="370" spans="1:22">
      <c r="A370" s="81">
        <v>1</v>
      </c>
      <c r="B370" s="81">
        <v>3411</v>
      </c>
      <c r="C370" s="81" t="s">
        <v>535</v>
      </c>
      <c r="D370" s="82">
        <v>45091</v>
      </c>
      <c r="E370" s="81" t="s">
        <v>586</v>
      </c>
      <c r="F370" s="81" t="s">
        <v>537</v>
      </c>
      <c r="G370" s="136">
        <v>0</v>
      </c>
      <c r="H370" s="136">
        <v>0</v>
      </c>
      <c r="I370" s="81" t="s">
        <v>522</v>
      </c>
      <c r="J370" s="136">
        <v>0</v>
      </c>
      <c r="K370" s="136">
        <v>0</v>
      </c>
      <c r="L370" s="136">
        <v>0</v>
      </c>
      <c r="M370" s="136">
        <v>0</v>
      </c>
      <c r="N370" s="136">
        <v>0</v>
      </c>
      <c r="O370" s="136">
        <v>1992.45</v>
      </c>
      <c r="P370" s="136">
        <v>7969.76</v>
      </c>
      <c r="Q370" s="136">
        <v>0</v>
      </c>
      <c r="R370" s="136">
        <v>0</v>
      </c>
      <c r="S370" s="138">
        <f t="shared" si="15"/>
        <v>1992.45</v>
      </c>
      <c r="T370" s="139">
        <f t="shared" si="16"/>
        <v>7969.76</v>
      </c>
      <c r="U370" s="58" t="str">
        <f>VLOOKUP(B370,'FOLHA RESUMIDA'!C:I,2,0)</f>
        <v>THALES ETELVAN CABRAL OLIVEIRA</v>
      </c>
      <c r="V370" s="73">
        <f t="shared" si="17"/>
        <v>367</v>
      </c>
    </row>
    <row r="371" spans="1:22">
      <c r="A371" s="81">
        <v>1</v>
      </c>
      <c r="B371" s="81">
        <v>3412</v>
      </c>
      <c r="C371" s="81" t="s">
        <v>536</v>
      </c>
      <c r="D371" s="82">
        <v>45091</v>
      </c>
      <c r="E371" s="81" t="s">
        <v>586</v>
      </c>
      <c r="F371" s="81" t="s">
        <v>538</v>
      </c>
      <c r="G371" s="136">
        <v>0</v>
      </c>
      <c r="H371" s="136">
        <v>0</v>
      </c>
      <c r="I371" s="81" t="s">
        <v>522</v>
      </c>
      <c r="J371" s="136">
        <v>0</v>
      </c>
      <c r="K371" s="136">
        <v>0</v>
      </c>
      <c r="L371" s="136">
        <v>0</v>
      </c>
      <c r="M371" s="136">
        <v>0</v>
      </c>
      <c r="N371" s="136">
        <v>0</v>
      </c>
      <c r="O371" s="136">
        <v>1992.45</v>
      </c>
      <c r="P371" s="136">
        <v>7969.76</v>
      </c>
      <c r="Q371" s="136">
        <v>0</v>
      </c>
      <c r="R371" s="136">
        <v>0</v>
      </c>
      <c r="S371" s="138">
        <f t="shared" si="15"/>
        <v>1992.45</v>
      </c>
      <c r="T371" s="139">
        <f t="shared" si="16"/>
        <v>7969.76</v>
      </c>
      <c r="U371" s="58" t="str">
        <f>VLOOKUP(B371,'FOLHA RESUMIDA'!C:I,2,0)</f>
        <v>CARLOS EDUARDO MIRANDA D SOUSA</v>
      </c>
      <c r="V371" s="73">
        <f t="shared" si="17"/>
        <v>368</v>
      </c>
    </row>
    <row r="372" spans="1:22">
      <c r="A372" s="81">
        <v>1</v>
      </c>
      <c r="B372" s="81">
        <v>3413</v>
      </c>
      <c r="C372" s="81" t="s">
        <v>540</v>
      </c>
      <c r="D372" s="82">
        <v>45124</v>
      </c>
      <c r="E372" s="81" t="s">
        <v>586</v>
      </c>
      <c r="F372" s="81" t="s">
        <v>494</v>
      </c>
      <c r="G372" s="136">
        <v>0</v>
      </c>
      <c r="H372" s="136">
        <v>0</v>
      </c>
      <c r="I372" s="81" t="s">
        <v>522</v>
      </c>
      <c r="J372" s="136">
        <v>0</v>
      </c>
      <c r="K372" s="136">
        <v>0</v>
      </c>
      <c r="L372" s="136">
        <v>0</v>
      </c>
      <c r="M372" s="136">
        <v>0</v>
      </c>
      <c r="N372" s="136">
        <v>0</v>
      </c>
      <c r="O372" s="136">
        <v>1830.89</v>
      </c>
      <c r="P372" s="136">
        <v>7323.56</v>
      </c>
      <c r="Q372" s="136">
        <v>0</v>
      </c>
      <c r="R372" s="136">
        <v>0</v>
      </c>
      <c r="S372" s="138">
        <f t="shared" si="15"/>
        <v>1830.89</v>
      </c>
      <c r="T372" s="139">
        <f t="shared" si="16"/>
        <v>7323.56</v>
      </c>
      <c r="U372" s="58" t="str">
        <f>VLOOKUP(B372,'FOLHA RESUMIDA'!C:I,2,0)</f>
        <v>RONALDO FRANCISCO DOS SANTOS</v>
      </c>
      <c r="V372" s="73">
        <f t="shared" si="17"/>
        <v>369</v>
      </c>
    </row>
    <row r="373" spans="1:22">
      <c r="A373" s="81">
        <v>1</v>
      </c>
      <c r="B373" s="81">
        <v>3414</v>
      </c>
      <c r="C373" s="81" t="s">
        <v>570</v>
      </c>
      <c r="D373" s="82">
        <v>45124</v>
      </c>
      <c r="E373" s="81" t="s">
        <v>586</v>
      </c>
      <c r="F373" s="81" t="s">
        <v>541</v>
      </c>
      <c r="G373" s="136">
        <v>0</v>
      </c>
      <c r="H373" s="136">
        <v>0</v>
      </c>
      <c r="I373" s="81" t="s">
        <v>522</v>
      </c>
      <c r="J373" s="136">
        <v>0</v>
      </c>
      <c r="K373" s="136">
        <v>0</v>
      </c>
      <c r="L373" s="136">
        <v>0</v>
      </c>
      <c r="M373" s="136">
        <v>0</v>
      </c>
      <c r="N373" s="136">
        <v>0</v>
      </c>
      <c r="O373" s="136">
        <v>1830.89</v>
      </c>
      <c r="P373" s="136">
        <v>7323.56</v>
      </c>
      <c r="Q373" s="136">
        <v>0</v>
      </c>
      <c r="R373" s="136">
        <v>0</v>
      </c>
      <c r="S373" s="138">
        <f t="shared" si="15"/>
        <v>1830.89</v>
      </c>
      <c r="T373" s="139">
        <f t="shared" si="16"/>
        <v>7323.56</v>
      </c>
      <c r="U373" s="58" t="str">
        <f>VLOOKUP(B373,'FOLHA RESUMIDA'!C:I,2,0)</f>
        <v>FERNANDA DE LOURDES M G ALONSO</v>
      </c>
      <c r="V373" s="73">
        <f t="shared" si="17"/>
        <v>370</v>
      </c>
    </row>
    <row r="374" spans="1:22">
      <c r="A374" s="81">
        <v>1</v>
      </c>
      <c r="B374" s="81">
        <v>3415</v>
      </c>
      <c r="C374" s="81" t="s">
        <v>542</v>
      </c>
      <c r="D374" s="82">
        <v>45159</v>
      </c>
      <c r="E374" s="81" t="s">
        <v>586</v>
      </c>
      <c r="F374" s="81" t="s">
        <v>417</v>
      </c>
      <c r="G374" s="136">
        <v>2050.42</v>
      </c>
      <c r="H374" s="136">
        <v>0</v>
      </c>
      <c r="I374" s="81" t="s">
        <v>520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6">
        <v>0</v>
      </c>
      <c r="R374" s="136">
        <v>0</v>
      </c>
      <c r="S374" s="138">
        <f t="shared" si="15"/>
        <v>2050.42</v>
      </c>
      <c r="T374" s="139">
        <f t="shared" si="16"/>
        <v>0</v>
      </c>
      <c r="U374" s="58" t="str">
        <f>VLOOKUP(B374,'FOLHA RESUMIDA'!C:I,2,0)</f>
        <v>MARIA DO SOCORRO SILVA VIEIRA</v>
      </c>
      <c r="V374" s="73">
        <f t="shared" si="17"/>
        <v>371</v>
      </c>
    </row>
    <row r="375" spans="1:22">
      <c r="A375" s="81">
        <v>1</v>
      </c>
      <c r="B375" s="81">
        <v>3416</v>
      </c>
      <c r="C375" s="81" t="s">
        <v>543</v>
      </c>
      <c r="D375" s="82">
        <v>45170</v>
      </c>
      <c r="E375" s="81" t="s">
        <v>586</v>
      </c>
      <c r="F375" s="81" t="s">
        <v>497</v>
      </c>
      <c r="G375" s="136">
        <v>0</v>
      </c>
      <c r="H375" s="136">
        <v>0</v>
      </c>
      <c r="I375" s="81" t="s">
        <v>522</v>
      </c>
      <c r="J375" s="136">
        <v>0</v>
      </c>
      <c r="K375" s="136">
        <v>0</v>
      </c>
      <c r="L375" s="136">
        <v>0</v>
      </c>
      <c r="M375" s="136">
        <v>1800</v>
      </c>
      <c r="N375" s="136">
        <v>0</v>
      </c>
      <c r="O375" s="136">
        <v>323.08</v>
      </c>
      <c r="P375" s="136">
        <v>1292.31</v>
      </c>
      <c r="Q375" s="136">
        <v>0</v>
      </c>
      <c r="R375" s="136">
        <v>0</v>
      </c>
      <c r="S375" s="138">
        <f t="shared" si="15"/>
        <v>323.08</v>
      </c>
      <c r="T375" s="139">
        <f t="shared" si="16"/>
        <v>3092.31</v>
      </c>
      <c r="U375" s="58" t="str">
        <f>VLOOKUP(B375,'FOLHA RESUMIDA'!C:I,2,0)</f>
        <v>DAYVSON ALVES VANDERLEI</v>
      </c>
      <c r="V375" s="73">
        <f t="shared" si="17"/>
        <v>372</v>
      </c>
    </row>
    <row r="376" spans="1:22">
      <c r="A376" s="81">
        <v>1</v>
      </c>
      <c r="B376" s="81">
        <v>3418</v>
      </c>
      <c r="C376" s="81" t="s">
        <v>544</v>
      </c>
      <c r="D376" s="82">
        <v>45201</v>
      </c>
      <c r="E376" s="81" t="s">
        <v>586</v>
      </c>
      <c r="F376" s="81" t="s">
        <v>549</v>
      </c>
      <c r="G376" s="136">
        <v>0</v>
      </c>
      <c r="H376" s="136">
        <v>0</v>
      </c>
      <c r="I376" s="81" t="s">
        <v>522</v>
      </c>
      <c r="J376" s="136">
        <v>0</v>
      </c>
      <c r="K376" s="136">
        <v>0</v>
      </c>
      <c r="L376" s="136">
        <v>0</v>
      </c>
      <c r="M376" s="136">
        <v>0</v>
      </c>
      <c r="N376" s="136">
        <v>0</v>
      </c>
      <c r="O376" s="136">
        <v>1830.89</v>
      </c>
      <c r="P376" s="136">
        <v>7323.56</v>
      </c>
      <c r="Q376" s="136">
        <v>0</v>
      </c>
      <c r="R376" s="136">
        <v>0</v>
      </c>
      <c r="S376" s="138">
        <f t="shared" si="15"/>
        <v>1830.89</v>
      </c>
      <c r="T376" s="139">
        <f t="shared" si="16"/>
        <v>7323.56</v>
      </c>
      <c r="U376" s="58" t="str">
        <f>VLOOKUP(B376,'FOLHA RESUMIDA'!C:I,2,0)</f>
        <v>DOMINGOS SAVIO F C DA S JUNIOR</v>
      </c>
      <c r="V376" s="73">
        <f t="shared" si="17"/>
        <v>373</v>
      </c>
    </row>
    <row r="377" spans="1:22">
      <c r="A377" s="81">
        <v>1</v>
      </c>
      <c r="B377" s="81">
        <v>3421</v>
      </c>
      <c r="C377" s="81" t="s">
        <v>545</v>
      </c>
      <c r="D377" s="82">
        <v>45204</v>
      </c>
      <c r="E377" s="81" t="s">
        <v>586</v>
      </c>
      <c r="F377" s="81" t="s">
        <v>407</v>
      </c>
      <c r="G377" s="136">
        <v>0</v>
      </c>
      <c r="H377" s="136">
        <v>0</v>
      </c>
      <c r="I377" s="81" t="s">
        <v>522</v>
      </c>
      <c r="J377" s="136">
        <v>0</v>
      </c>
      <c r="K377" s="136">
        <v>0</v>
      </c>
      <c r="L377" s="136">
        <v>0</v>
      </c>
      <c r="M377" s="136">
        <v>0</v>
      </c>
      <c r="N377" s="136">
        <v>0</v>
      </c>
      <c r="O377" s="136">
        <v>430.76</v>
      </c>
      <c r="P377" s="136">
        <v>1723.08</v>
      </c>
      <c r="Q377" s="136">
        <v>0</v>
      </c>
      <c r="R377" s="136">
        <v>0</v>
      </c>
      <c r="S377" s="138">
        <f t="shared" si="15"/>
        <v>430.76</v>
      </c>
      <c r="T377" s="139">
        <f t="shared" si="16"/>
        <v>1723.08</v>
      </c>
      <c r="U377" s="58" t="str">
        <f>VLOOKUP(B377,'FOLHA RESUMIDA'!C:I,2,0)</f>
        <v>ROSEANE LOPES DA SILVA</v>
      </c>
      <c r="V377" s="73">
        <f t="shared" si="17"/>
        <v>374</v>
      </c>
    </row>
    <row r="378" spans="1:22">
      <c r="A378" s="81">
        <v>1</v>
      </c>
      <c r="B378" s="81">
        <v>3422</v>
      </c>
      <c r="C378" s="81" t="s">
        <v>546</v>
      </c>
      <c r="D378" s="82">
        <v>45201</v>
      </c>
      <c r="E378" s="81" t="s">
        <v>586</v>
      </c>
      <c r="F378" s="81" t="s">
        <v>410</v>
      </c>
      <c r="G378" s="136">
        <v>0</v>
      </c>
      <c r="H378" s="136">
        <v>0</v>
      </c>
      <c r="I378" s="81" t="s">
        <v>522</v>
      </c>
      <c r="J378" s="136">
        <v>0</v>
      </c>
      <c r="K378" s="136">
        <v>0</v>
      </c>
      <c r="L378" s="136">
        <v>0</v>
      </c>
      <c r="M378" s="136">
        <v>0</v>
      </c>
      <c r="N378" s="136">
        <v>0</v>
      </c>
      <c r="O378" s="136">
        <v>1992.45</v>
      </c>
      <c r="P378" s="136">
        <v>7969.76</v>
      </c>
      <c r="Q378" s="136">
        <v>0</v>
      </c>
      <c r="R378" s="136">
        <v>0</v>
      </c>
      <c r="S378" s="138">
        <f t="shared" si="15"/>
        <v>1992.45</v>
      </c>
      <c r="T378" s="139">
        <f t="shared" si="16"/>
        <v>7969.76</v>
      </c>
      <c r="U378" s="58" t="str">
        <f>VLOOKUP(B378,'FOLHA RESUMIDA'!C:I,2,0)</f>
        <v>LUCIANA C ANUNCIACAO CUNHA</v>
      </c>
      <c r="V378" s="73">
        <f t="shared" si="17"/>
        <v>375</v>
      </c>
    </row>
    <row r="379" spans="1:22">
      <c r="A379" s="81">
        <v>1</v>
      </c>
      <c r="B379" s="81">
        <v>3423</v>
      </c>
      <c r="C379" s="81" t="s">
        <v>547</v>
      </c>
      <c r="D379" s="82">
        <v>45231</v>
      </c>
      <c r="E379" s="81" t="s">
        <v>586</v>
      </c>
      <c r="F379" s="81" t="s">
        <v>460</v>
      </c>
      <c r="G379" s="136">
        <v>0</v>
      </c>
      <c r="H379" s="136">
        <v>0</v>
      </c>
      <c r="I379" s="81" t="s">
        <v>522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1076.93</v>
      </c>
      <c r="P379" s="136">
        <v>4307.71</v>
      </c>
      <c r="Q379" s="136">
        <v>0</v>
      </c>
      <c r="R379" s="136">
        <v>0</v>
      </c>
      <c r="S379" s="138">
        <f t="shared" si="15"/>
        <v>1076.93</v>
      </c>
      <c r="T379" s="139">
        <f t="shared" si="16"/>
        <v>4307.71</v>
      </c>
      <c r="U379" s="58" t="str">
        <f>VLOOKUP(B379,'FOLHA RESUMIDA'!C:I,2,0)</f>
        <v>AMANDA M DE QUEIROZ RODRIGUES</v>
      </c>
      <c r="V379" s="73">
        <f t="shared" si="17"/>
        <v>376</v>
      </c>
    </row>
    <row r="380" spans="1:22">
      <c r="A380" s="81">
        <v>1</v>
      </c>
      <c r="B380" s="81">
        <v>3424</v>
      </c>
      <c r="C380" s="81" t="s">
        <v>548</v>
      </c>
      <c r="D380" s="82">
        <v>45236</v>
      </c>
      <c r="E380" s="81" t="s">
        <v>586</v>
      </c>
      <c r="F380" s="81" t="s">
        <v>472</v>
      </c>
      <c r="G380" s="136">
        <v>0</v>
      </c>
      <c r="H380" s="136">
        <v>0</v>
      </c>
      <c r="I380" s="81" t="s">
        <v>522</v>
      </c>
      <c r="J380" s="136">
        <v>0</v>
      </c>
      <c r="K380" s="136">
        <v>0</v>
      </c>
      <c r="L380" s="136">
        <v>0</v>
      </c>
      <c r="M380" s="136">
        <v>0</v>
      </c>
      <c r="N380" s="136">
        <v>0</v>
      </c>
      <c r="O380" s="136">
        <v>1992.45</v>
      </c>
      <c r="P380" s="136">
        <v>7969.76</v>
      </c>
      <c r="Q380" s="136">
        <v>0</v>
      </c>
      <c r="R380" s="136">
        <v>0</v>
      </c>
      <c r="S380" s="138">
        <f t="shared" si="15"/>
        <v>1992.45</v>
      </c>
      <c r="T380" s="139">
        <f t="shared" si="16"/>
        <v>7969.76</v>
      </c>
      <c r="U380" s="58" t="str">
        <f>VLOOKUP(B380,'FOLHA RESUMIDA'!C:I,2,0)</f>
        <v>WEVERTON RODRIGO C DA SILVA</v>
      </c>
      <c r="V380" s="73">
        <f t="shared" si="17"/>
        <v>377</v>
      </c>
    </row>
    <row r="381" spans="1:22">
      <c r="A381" s="81">
        <v>1</v>
      </c>
      <c r="B381" s="81">
        <v>3425</v>
      </c>
      <c r="C381" s="81" t="s">
        <v>550</v>
      </c>
      <c r="D381" s="82">
        <v>45243</v>
      </c>
      <c r="E381" s="81" t="s">
        <v>586</v>
      </c>
      <c r="F381" s="81" t="s">
        <v>534</v>
      </c>
      <c r="G381" s="136">
        <v>0</v>
      </c>
      <c r="H381" s="136">
        <v>0</v>
      </c>
      <c r="I381" s="81" t="s">
        <v>522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1830.89</v>
      </c>
      <c r="P381" s="136">
        <v>7323.56</v>
      </c>
      <c r="Q381" s="136">
        <v>0</v>
      </c>
      <c r="R381" s="136">
        <v>0</v>
      </c>
      <c r="S381" s="138">
        <f t="shared" si="15"/>
        <v>1830.89</v>
      </c>
      <c r="T381" s="139">
        <f t="shared" si="16"/>
        <v>7323.56</v>
      </c>
      <c r="U381" s="58" t="str">
        <f>VLOOKUP(B381,'FOLHA RESUMIDA'!C:I,2,0)</f>
        <v>ISMAR HENRIQUE RAMOS BARBOSA</v>
      </c>
      <c r="V381" s="73">
        <f t="shared" si="17"/>
        <v>378</v>
      </c>
    </row>
    <row r="382" spans="1:22">
      <c r="A382" s="81">
        <v>1</v>
      </c>
      <c r="B382" s="81">
        <v>3426</v>
      </c>
      <c r="C382" s="81" t="s">
        <v>552</v>
      </c>
      <c r="D382" s="82">
        <v>45328</v>
      </c>
      <c r="E382" s="81" t="s">
        <v>586</v>
      </c>
      <c r="F382" s="81" t="s">
        <v>539</v>
      </c>
      <c r="G382" s="136">
        <v>0</v>
      </c>
      <c r="H382" s="136">
        <v>0</v>
      </c>
      <c r="I382" s="81" t="s">
        <v>522</v>
      </c>
      <c r="J382" s="136">
        <v>0</v>
      </c>
      <c r="K382" s="136">
        <v>0</v>
      </c>
      <c r="L382" s="136">
        <v>0</v>
      </c>
      <c r="M382" s="136">
        <v>0</v>
      </c>
      <c r="N382" s="136">
        <v>0</v>
      </c>
      <c r="O382" s="136">
        <v>1830.89</v>
      </c>
      <c r="P382" s="136">
        <v>7323.56</v>
      </c>
      <c r="Q382" s="136">
        <v>0</v>
      </c>
      <c r="R382" s="136">
        <v>0</v>
      </c>
      <c r="S382" s="138">
        <f t="shared" si="15"/>
        <v>1830.89</v>
      </c>
      <c r="T382" s="139">
        <f t="shared" si="16"/>
        <v>7323.56</v>
      </c>
      <c r="U382" s="58" t="str">
        <f>VLOOKUP(B382,'FOLHA RESUMIDA'!C:I,2,0)</f>
        <v>UDO DE MELO AMAZONAS</v>
      </c>
      <c r="V382" s="73">
        <f t="shared" si="17"/>
        <v>379</v>
      </c>
    </row>
    <row r="383" spans="1:22">
      <c r="A383" s="81">
        <v>1</v>
      </c>
      <c r="B383" s="81">
        <v>3427</v>
      </c>
      <c r="C383" s="81" t="s">
        <v>553</v>
      </c>
      <c r="D383" s="82">
        <v>45328</v>
      </c>
      <c r="E383" s="81" t="s">
        <v>586</v>
      </c>
      <c r="F383" s="81" t="s">
        <v>405</v>
      </c>
      <c r="G383" s="136">
        <v>0</v>
      </c>
      <c r="H383" s="136">
        <v>0</v>
      </c>
      <c r="I383" s="81" t="s">
        <v>522</v>
      </c>
      <c r="J383" s="136">
        <v>0</v>
      </c>
      <c r="K383" s="136">
        <v>0</v>
      </c>
      <c r="L383" s="136">
        <v>0</v>
      </c>
      <c r="M383" s="136">
        <v>0</v>
      </c>
      <c r="N383" s="136">
        <v>0</v>
      </c>
      <c r="O383" s="136">
        <v>1830.89</v>
      </c>
      <c r="P383" s="136">
        <v>7323.56</v>
      </c>
      <c r="Q383" s="136">
        <v>0</v>
      </c>
      <c r="R383" s="136">
        <v>0</v>
      </c>
      <c r="S383" s="138">
        <f t="shared" si="15"/>
        <v>1830.89</v>
      </c>
      <c r="T383" s="139">
        <f t="shared" si="16"/>
        <v>7323.56</v>
      </c>
      <c r="U383" s="58" t="str">
        <f>VLOOKUP(B383,'FOLHA RESUMIDA'!C:I,2,0)</f>
        <v>BIANCA DE CASTRO ALMEIDA</v>
      </c>
      <c r="V383" s="73">
        <f t="shared" si="17"/>
        <v>380</v>
      </c>
    </row>
    <row r="384" spans="1:22">
      <c r="A384" s="81">
        <v>1</v>
      </c>
      <c r="B384" s="81">
        <v>3428</v>
      </c>
      <c r="C384" s="81" t="s">
        <v>554</v>
      </c>
      <c r="D384" s="82">
        <v>45343</v>
      </c>
      <c r="E384" s="81" t="s">
        <v>586</v>
      </c>
      <c r="F384" s="81" t="s">
        <v>460</v>
      </c>
      <c r="G384" s="136">
        <v>0</v>
      </c>
      <c r="H384" s="136">
        <v>0</v>
      </c>
      <c r="I384" s="81" t="s">
        <v>522</v>
      </c>
      <c r="J384" s="136">
        <v>0</v>
      </c>
      <c r="K384" s="136">
        <v>0</v>
      </c>
      <c r="L384" s="136">
        <v>0</v>
      </c>
      <c r="M384" s="136">
        <v>0</v>
      </c>
      <c r="N384" s="136">
        <v>0</v>
      </c>
      <c r="O384" s="136">
        <v>1076.93</v>
      </c>
      <c r="P384" s="136">
        <v>4307.71</v>
      </c>
      <c r="Q384" s="136">
        <v>0</v>
      </c>
      <c r="R384" s="136">
        <v>0</v>
      </c>
      <c r="S384" s="138">
        <f t="shared" si="15"/>
        <v>1076.93</v>
      </c>
      <c r="T384" s="139">
        <f t="shared" si="16"/>
        <v>4307.71</v>
      </c>
      <c r="U384" s="58" t="str">
        <f>VLOOKUP(B384,'FOLHA RESUMIDA'!C:I,2,0)</f>
        <v>ISIS RUANA PARENTE GONCALVES</v>
      </c>
      <c r="V384" s="73">
        <f t="shared" si="17"/>
        <v>381</v>
      </c>
    </row>
    <row r="385" spans="1:22">
      <c r="A385" s="81">
        <v>1</v>
      </c>
      <c r="B385" s="81">
        <v>3429</v>
      </c>
      <c r="C385" s="81" t="s">
        <v>555</v>
      </c>
      <c r="D385" s="82">
        <v>45362</v>
      </c>
      <c r="E385" s="81" t="s">
        <v>586</v>
      </c>
      <c r="F385" s="81" t="s">
        <v>551</v>
      </c>
      <c r="G385" s="136">
        <v>0</v>
      </c>
      <c r="H385" s="136">
        <v>0</v>
      </c>
      <c r="I385" s="81" t="s">
        <v>522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1830.89</v>
      </c>
      <c r="P385" s="136">
        <v>7323.56</v>
      </c>
      <c r="Q385" s="136">
        <v>0</v>
      </c>
      <c r="R385" s="136">
        <v>0</v>
      </c>
      <c r="S385" s="138">
        <f t="shared" si="15"/>
        <v>1830.89</v>
      </c>
      <c r="T385" s="139">
        <f t="shared" si="16"/>
        <v>7323.56</v>
      </c>
      <c r="U385" s="58" t="str">
        <f>VLOOKUP(B385,'FOLHA RESUMIDA'!C:I,2,0)</f>
        <v>WASHINGTON LUIZ S DE L JUNIOR</v>
      </c>
      <c r="V385" s="73">
        <f t="shared" si="17"/>
        <v>382</v>
      </c>
    </row>
    <row r="386" spans="1:22">
      <c r="A386" s="81">
        <v>1</v>
      </c>
      <c r="B386" s="81">
        <v>3430</v>
      </c>
      <c r="C386" s="81" t="s">
        <v>556</v>
      </c>
      <c r="D386" s="82">
        <v>45384</v>
      </c>
      <c r="E386" s="81" t="s">
        <v>586</v>
      </c>
      <c r="F386" s="81" t="s">
        <v>408</v>
      </c>
      <c r="G386" s="136">
        <v>0</v>
      </c>
      <c r="H386" s="136">
        <v>0</v>
      </c>
      <c r="I386" s="81" t="s">
        <v>522</v>
      </c>
      <c r="J386" s="136">
        <v>0</v>
      </c>
      <c r="K386" s="136">
        <v>0</v>
      </c>
      <c r="L386" s="136">
        <v>0</v>
      </c>
      <c r="M386" s="136">
        <v>0</v>
      </c>
      <c r="N386" s="136">
        <v>0</v>
      </c>
      <c r="O386" s="136">
        <v>969.24</v>
      </c>
      <c r="P386" s="136">
        <v>3876.93</v>
      </c>
      <c r="Q386" s="136">
        <v>0</v>
      </c>
      <c r="R386" s="136">
        <v>0</v>
      </c>
      <c r="S386" s="138">
        <f t="shared" si="15"/>
        <v>969.24</v>
      </c>
      <c r="T386" s="139">
        <f t="shared" si="16"/>
        <v>3876.93</v>
      </c>
      <c r="U386" s="58" t="str">
        <f>VLOOKUP(B386,'FOLHA RESUMIDA'!C:I,2,0)</f>
        <v>TATIANA NOGUEIRA SANTOS</v>
      </c>
      <c r="V386" s="73">
        <f t="shared" si="17"/>
        <v>383</v>
      </c>
    </row>
    <row r="387" spans="1:22">
      <c r="A387" s="81">
        <v>1</v>
      </c>
      <c r="B387" s="81">
        <v>3431</v>
      </c>
      <c r="C387" s="81" t="s">
        <v>557</v>
      </c>
      <c r="D387" s="82">
        <v>45384</v>
      </c>
      <c r="E387" s="81" t="s">
        <v>586</v>
      </c>
      <c r="F387" s="81" t="s">
        <v>498</v>
      </c>
      <c r="G387" s="136">
        <v>0</v>
      </c>
      <c r="H387" s="136">
        <v>0</v>
      </c>
      <c r="I387" s="81" t="s">
        <v>522</v>
      </c>
      <c r="J387" s="136">
        <v>0</v>
      </c>
      <c r="K387" s="136">
        <v>0</v>
      </c>
      <c r="L387" s="136">
        <v>0</v>
      </c>
      <c r="M387" s="136">
        <v>1800</v>
      </c>
      <c r="N387" s="136">
        <v>0</v>
      </c>
      <c r="O387" s="136">
        <v>323.08</v>
      </c>
      <c r="P387" s="136">
        <v>1292.31</v>
      </c>
      <c r="Q387" s="136">
        <v>0</v>
      </c>
      <c r="R387" s="136">
        <v>0</v>
      </c>
      <c r="S387" s="138">
        <f t="shared" si="15"/>
        <v>323.08</v>
      </c>
      <c r="T387" s="139">
        <f t="shared" si="16"/>
        <v>3092.31</v>
      </c>
      <c r="U387" s="58" t="str">
        <f>VLOOKUP(B387,'FOLHA RESUMIDA'!C:I,2,0)</f>
        <v>SAMIA RAFAELA B CAVALCANTE</v>
      </c>
      <c r="V387" s="73">
        <f t="shared" si="17"/>
        <v>384</v>
      </c>
    </row>
    <row r="388" spans="1:22">
      <c r="A388" s="81">
        <v>1</v>
      </c>
      <c r="B388" s="81">
        <v>3432</v>
      </c>
      <c r="C388" s="81" t="s">
        <v>558</v>
      </c>
      <c r="D388" s="82">
        <v>45387</v>
      </c>
      <c r="E388" s="81" t="s">
        <v>586</v>
      </c>
      <c r="F388" s="81" t="s">
        <v>402</v>
      </c>
      <c r="G388" s="136">
        <v>0</v>
      </c>
      <c r="H388" s="136">
        <v>0</v>
      </c>
      <c r="I388" s="81" t="s">
        <v>522</v>
      </c>
      <c r="J388" s="136">
        <v>0</v>
      </c>
      <c r="K388" s="136">
        <v>0</v>
      </c>
      <c r="L388" s="136">
        <v>0</v>
      </c>
      <c r="M388" s="136">
        <v>0</v>
      </c>
      <c r="N388" s="136">
        <v>0</v>
      </c>
      <c r="O388" s="136">
        <v>430.76</v>
      </c>
      <c r="P388" s="136">
        <v>1723.08</v>
      </c>
      <c r="Q388" s="136">
        <v>0</v>
      </c>
      <c r="R388" s="136">
        <v>0</v>
      </c>
      <c r="S388" s="138">
        <f t="shared" si="15"/>
        <v>430.76</v>
      </c>
      <c r="T388" s="139">
        <f t="shared" si="16"/>
        <v>1723.08</v>
      </c>
      <c r="U388" s="58" t="str">
        <f>VLOOKUP(B388,'FOLHA RESUMIDA'!C:I,2,0)</f>
        <v>EVELYN TAYRINE S DE OLIVEIRA</v>
      </c>
      <c r="V388" s="73">
        <f t="shared" si="17"/>
        <v>385</v>
      </c>
    </row>
    <row r="389" spans="1:22">
      <c r="A389" s="81">
        <v>1</v>
      </c>
      <c r="B389" s="81">
        <v>3433</v>
      </c>
      <c r="C389" s="81" t="s">
        <v>559</v>
      </c>
      <c r="D389" s="82">
        <v>45394</v>
      </c>
      <c r="E389" s="81" t="s">
        <v>586</v>
      </c>
      <c r="F389" s="81" t="s">
        <v>408</v>
      </c>
      <c r="G389" s="136">
        <v>0</v>
      </c>
      <c r="H389" s="136">
        <v>0</v>
      </c>
      <c r="I389" s="81" t="s">
        <v>522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969.24</v>
      </c>
      <c r="P389" s="136">
        <v>3876.93</v>
      </c>
      <c r="Q389" s="136">
        <v>0</v>
      </c>
      <c r="R389" s="136">
        <v>0</v>
      </c>
      <c r="S389" s="138">
        <f t="shared" ref="S389:S449" si="18">SUM(G389:H389)+O389+Q389</f>
        <v>969.24</v>
      </c>
      <c r="T389" s="139">
        <f t="shared" ref="T389:T449" si="19">SUM(J389:N389)+P389+R389</f>
        <v>3876.93</v>
      </c>
      <c r="U389" s="58" t="str">
        <f>VLOOKUP(B389,'FOLHA RESUMIDA'!C:I,2,0)</f>
        <v>BRENDAH NICHOLLY A MACIEL FRAZ</v>
      </c>
      <c r="V389" s="73">
        <f t="shared" si="17"/>
        <v>386</v>
      </c>
    </row>
    <row r="390" spans="1:22">
      <c r="A390" s="81">
        <v>1</v>
      </c>
      <c r="B390" s="81">
        <v>3434</v>
      </c>
      <c r="C390" s="81" t="s">
        <v>560</v>
      </c>
      <c r="D390" s="82">
        <v>45398</v>
      </c>
      <c r="E390" s="81" t="s">
        <v>586</v>
      </c>
      <c r="F390" s="81" t="s">
        <v>444</v>
      </c>
      <c r="G390" s="136">
        <v>0</v>
      </c>
      <c r="H390" s="136">
        <v>0</v>
      </c>
      <c r="I390" s="81" t="s">
        <v>522</v>
      </c>
      <c r="J390" s="136">
        <v>0</v>
      </c>
      <c r="K390" s="136">
        <v>0</v>
      </c>
      <c r="L390" s="136">
        <v>0</v>
      </c>
      <c r="M390" s="136">
        <v>0</v>
      </c>
      <c r="N390" s="136">
        <v>0</v>
      </c>
      <c r="O390" s="136">
        <v>1830.89</v>
      </c>
      <c r="P390" s="136">
        <v>7323.56</v>
      </c>
      <c r="Q390" s="136">
        <v>0</v>
      </c>
      <c r="R390" s="136">
        <v>0</v>
      </c>
      <c r="S390" s="138">
        <f t="shared" si="18"/>
        <v>1830.89</v>
      </c>
      <c r="T390" s="139">
        <f t="shared" si="19"/>
        <v>7323.56</v>
      </c>
      <c r="U390" s="58" t="str">
        <f>VLOOKUP(B390,'FOLHA RESUMIDA'!C:I,2,0)</f>
        <v>DANIEL PEREIRA DA SILVA</v>
      </c>
      <c r="V390" s="73">
        <f t="shared" ref="V390:V450" si="20">V389+1</f>
        <v>387</v>
      </c>
    </row>
    <row r="391" spans="1:22">
      <c r="A391" s="81">
        <v>1</v>
      </c>
      <c r="B391" s="81">
        <v>3436</v>
      </c>
      <c r="C391" s="81" t="s">
        <v>561</v>
      </c>
      <c r="D391" s="82">
        <v>45414</v>
      </c>
      <c r="E391" s="81" t="s">
        <v>586</v>
      </c>
      <c r="F391" s="81" t="s">
        <v>562</v>
      </c>
      <c r="G391" s="136">
        <v>0</v>
      </c>
      <c r="H391" s="136">
        <v>0</v>
      </c>
      <c r="I391" s="81" t="s">
        <v>522</v>
      </c>
      <c r="J391" s="136">
        <v>0</v>
      </c>
      <c r="K391" s="136">
        <v>0</v>
      </c>
      <c r="L391" s="136">
        <v>0</v>
      </c>
      <c r="M391" s="136">
        <v>0</v>
      </c>
      <c r="N391" s="136">
        <v>0</v>
      </c>
      <c r="O391" s="136">
        <v>1830.89</v>
      </c>
      <c r="P391" s="136">
        <v>7323.56</v>
      </c>
      <c r="Q391" s="136">
        <v>0</v>
      </c>
      <c r="R391" s="136">
        <v>0</v>
      </c>
      <c r="S391" s="138">
        <f t="shared" si="18"/>
        <v>1830.89</v>
      </c>
      <c r="T391" s="139">
        <f t="shared" si="19"/>
        <v>7323.56</v>
      </c>
      <c r="U391" s="58" t="str">
        <f>VLOOKUP(B391,'FOLHA RESUMIDA'!C:I,2,0)</f>
        <v>FABIO RICARDO SILVA</v>
      </c>
      <c r="V391" s="73">
        <f t="shared" si="20"/>
        <v>388</v>
      </c>
    </row>
    <row r="392" spans="1:22">
      <c r="A392" s="81">
        <v>1</v>
      </c>
      <c r="B392" s="81">
        <v>3437</v>
      </c>
      <c r="C392" s="81" t="s">
        <v>563</v>
      </c>
      <c r="D392" s="82">
        <v>45414</v>
      </c>
      <c r="E392" s="81" t="s">
        <v>586</v>
      </c>
      <c r="F392" s="81" t="s">
        <v>404</v>
      </c>
      <c r="G392" s="136">
        <v>0</v>
      </c>
      <c r="H392" s="136">
        <v>0</v>
      </c>
      <c r="I392" s="81" t="s">
        <v>522</v>
      </c>
      <c r="J392" s="136">
        <v>0</v>
      </c>
      <c r="K392" s="136">
        <v>0</v>
      </c>
      <c r="L392" s="136">
        <v>0</v>
      </c>
      <c r="M392" s="136">
        <v>0</v>
      </c>
      <c r="N392" s="136">
        <v>0</v>
      </c>
      <c r="O392" s="136">
        <v>1830.89</v>
      </c>
      <c r="P392" s="136">
        <v>7323.56</v>
      </c>
      <c r="Q392" s="136">
        <v>0</v>
      </c>
      <c r="R392" s="136">
        <v>0</v>
      </c>
      <c r="S392" s="138">
        <f t="shared" si="18"/>
        <v>1830.89</v>
      </c>
      <c r="T392" s="139">
        <f t="shared" si="19"/>
        <v>7323.56</v>
      </c>
      <c r="U392" s="58" t="str">
        <f>VLOOKUP(B392,'FOLHA RESUMIDA'!C:I,2,0)</f>
        <v>MARIA SONIA C DE VASCONCELOS</v>
      </c>
      <c r="V392" s="73">
        <f t="shared" si="20"/>
        <v>389</v>
      </c>
    </row>
    <row r="393" spans="1:22">
      <c r="A393" s="81">
        <v>1</v>
      </c>
      <c r="B393" s="81">
        <v>3439</v>
      </c>
      <c r="C393" s="81" t="s">
        <v>564</v>
      </c>
      <c r="D393" s="82">
        <v>45434</v>
      </c>
      <c r="E393" s="81" t="s">
        <v>586</v>
      </c>
      <c r="F393" s="81" t="s">
        <v>469</v>
      </c>
      <c r="G393" s="136">
        <v>0</v>
      </c>
      <c r="H393" s="136">
        <v>0</v>
      </c>
      <c r="I393" s="81" t="s">
        <v>522</v>
      </c>
      <c r="J393" s="136">
        <v>0</v>
      </c>
      <c r="K393" s="136">
        <v>0</v>
      </c>
      <c r="L393" s="136">
        <v>0</v>
      </c>
      <c r="M393" s="136">
        <v>0</v>
      </c>
      <c r="N393" s="136">
        <v>0</v>
      </c>
      <c r="O393" s="136">
        <v>1992.45</v>
      </c>
      <c r="P393" s="136">
        <v>7969.76</v>
      </c>
      <c r="Q393" s="136">
        <v>0</v>
      </c>
      <c r="R393" s="136">
        <v>0</v>
      </c>
      <c r="S393" s="138">
        <f t="shared" si="18"/>
        <v>1992.45</v>
      </c>
      <c r="T393" s="139">
        <f t="shared" si="19"/>
        <v>7969.76</v>
      </c>
      <c r="U393" s="58" t="str">
        <f>VLOOKUP(B393,'FOLHA RESUMIDA'!C:I,2,0)</f>
        <v>EVELINE ALMEIDA O DOS SANTOS</v>
      </c>
      <c r="V393" s="73">
        <f t="shared" si="20"/>
        <v>390</v>
      </c>
    </row>
    <row r="394" spans="1:22">
      <c r="A394" s="81">
        <v>1</v>
      </c>
      <c r="B394" s="81">
        <v>3440</v>
      </c>
      <c r="C394" s="81" t="s">
        <v>566</v>
      </c>
      <c r="D394" s="82">
        <v>45454</v>
      </c>
      <c r="E394" s="81" t="s">
        <v>586</v>
      </c>
      <c r="F394" s="81" t="s">
        <v>466</v>
      </c>
      <c r="G394" s="136">
        <v>0</v>
      </c>
      <c r="H394" s="136">
        <v>0</v>
      </c>
      <c r="I394" s="81" t="s">
        <v>522</v>
      </c>
      <c r="J394" s="136">
        <v>0</v>
      </c>
      <c r="K394" s="136">
        <v>0</v>
      </c>
      <c r="L394" s="136">
        <v>0</v>
      </c>
      <c r="M394" s="136">
        <v>0</v>
      </c>
      <c r="N394" s="136">
        <v>0</v>
      </c>
      <c r="O394" s="136">
        <v>1992.45</v>
      </c>
      <c r="P394" s="136">
        <v>7969.76</v>
      </c>
      <c r="Q394" s="136">
        <v>0</v>
      </c>
      <c r="R394" s="136">
        <v>0</v>
      </c>
      <c r="S394" s="138">
        <f t="shared" si="18"/>
        <v>1992.45</v>
      </c>
      <c r="T394" s="139">
        <f t="shared" si="19"/>
        <v>7969.76</v>
      </c>
      <c r="U394" s="58" t="str">
        <f>VLOOKUP(B394,'FOLHA RESUMIDA'!C:I,2,0)</f>
        <v>KELBY DE MENEZES LAFAYETTE</v>
      </c>
      <c r="V394" s="73">
        <f t="shared" si="20"/>
        <v>391</v>
      </c>
    </row>
    <row r="395" spans="1:22">
      <c r="A395" s="81">
        <v>1</v>
      </c>
      <c r="B395" s="81">
        <v>3441</v>
      </c>
      <c r="C395" s="81" t="s">
        <v>567</v>
      </c>
      <c r="D395" s="82">
        <v>45474</v>
      </c>
      <c r="E395" s="81" t="s">
        <v>586</v>
      </c>
      <c r="F395" s="81" t="s">
        <v>460</v>
      </c>
      <c r="G395" s="136">
        <v>0</v>
      </c>
      <c r="H395" s="136">
        <v>0</v>
      </c>
      <c r="I395" s="81" t="s">
        <v>522</v>
      </c>
      <c r="J395" s="136">
        <v>0</v>
      </c>
      <c r="K395" s="136">
        <v>0</v>
      </c>
      <c r="L395" s="136">
        <v>0</v>
      </c>
      <c r="M395" s="136">
        <v>0</v>
      </c>
      <c r="N395" s="136">
        <v>0</v>
      </c>
      <c r="O395" s="136">
        <v>1076.93</v>
      </c>
      <c r="P395" s="136">
        <v>4307.71</v>
      </c>
      <c r="Q395" s="136">
        <v>0</v>
      </c>
      <c r="R395" s="136">
        <v>0</v>
      </c>
      <c r="S395" s="138">
        <f t="shared" si="18"/>
        <v>1076.93</v>
      </c>
      <c r="T395" s="139">
        <f t="shared" si="19"/>
        <v>4307.71</v>
      </c>
      <c r="U395" s="58" t="str">
        <f>VLOOKUP(B395,'FOLHA RESUMIDA'!C:I,2,0)</f>
        <v>ELISON CARLOS FERREIRA SILVA</v>
      </c>
      <c r="V395" s="73">
        <f t="shared" si="20"/>
        <v>392</v>
      </c>
    </row>
    <row r="396" spans="1:22">
      <c r="A396" s="81">
        <v>1</v>
      </c>
      <c r="B396" s="81">
        <v>3443</v>
      </c>
      <c r="C396" s="81" t="s">
        <v>571</v>
      </c>
      <c r="D396" s="82">
        <v>45537</v>
      </c>
      <c r="E396" s="81" t="s">
        <v>586</v>
      </c>
      <c r="F396" s="81" t="s">
        <v>408</v>
      </c>
      <c r="G396" s="136">
        <v>0</v>
      </c>
      <c r="H396" s="136">
        <v>0</v>
      </c>
      <c r="I396" s="81" t="s">
        <v>522</v>
      </c>
      <c r="J396" s="136">
        <v>0</v>
      </c>
      <c r="K396" s="136">
        <v>0</v>
      </c>
      <c r="L396" s="136">
        <v>0</v>
      </c>
      <c r="M396" s="136">
        <v>0</v>
      </c>
      <c r="N396" s="136">
        <v>0</v>
      </c>
      <c r="O396" s="136">
        <v>969.24</v>
      </c>
      <c r="P396" s="136">
        <v>3876.93</v>
      </c>
      <c r="Q396" s="136">
        <v>0</v>
      </c>
      <c r="R396" s="136">
        <v>0</v>
      </c>
      <c r="S396" s="138">
        <f t="shared" si="18"/>
        <v>969.24</v>
      </c>
      <c r="T396" s="139">
        <f t="shared" si="19"/>
        <v>3876.93</v>
      </c>
      <c r="U396" s="58" t="str">
        <f>VLOOKUP(B396,'FOLHA RESUMIDA'!C:I,2,0)</f>
        <v>CAIO HENRIQUE SOUZA FERREIRA</v>
      </c>
      <c r="V396" s="73">
        <f t="shared" si="20"/>
        <v>393</v>
      </c>
    </row>
    <row r="397" spans="1:22">
      <c r="A397" s="81">
        <v>1</v>
      </c>
      <c r="B397" s="81">
        <v>3444</v>
      </c>
      <c r="C397" s="81" t="s">
        <v>572</v>
      </c>
      <c r="D397" s="82">
        <v>45544</v>
      </c>
      <c r="E397" s="81" t="s">
        <v>586</v>
      </c>
      <c r="F397" s="81" t="s">
        <v>414</v>
      </c>
      <c r="G397" s="136">
        <v>1398.81</v>
      </c>
      <c r="H397" s="136">
        <v>0</v>
      </c>
      <c r="I397" s="81" t="s">
        <v>520</v>
      </c>
      <c r="J397" s="136">
        <v>0</v>
      </c>
      <c r="K397" s="136">
        <v>0</v>
      </c>
      <c r="L397" s="136">
        <v>0</v>
      </c>
      <c r="M397" s="136">
        <v>0</v>
      </c>
      <c r="N397" s="136">
        <v>0</v>
      </c>
      <c r="O397" s="136">
        <v>0</v>
      </c>
      <c r="P397" s="136">
        <v>0</v>
      </c>
      <c r="Q397" s="136">
        <v>0</v>
      </c>
      <c r="R397" s="136">
        <v>0</v>
      </c>
      <c r="S397" s="138">
        <f t="shared" si="18"/>
        <v>1398.81</v>
      </c>
      <c r="T397" s="139">
        <f t="shared" si="19"/>
        <v>0</v>
      </c>
      <c r="U397" s="58" t="str">
        <f>VLOOKUP(B397,'FOLHA RESUMIDA'!C:I,2,0)</f>
        <v>DAIANNE LANNES DE LIMA</v>
      </c>
      <c r="V397" s="73">
        <f t="shared" si="20"/>
        <v>394</v>
      </c>
    </row>
    <row r="398" spans="1:22">
      <c r="A398" s="81">
        <v>1</v>
      </c>
      <c r="B398" s="81">
        <v>3445</v>
      </c>
      <c r="C398" s="81" t="s">
        <v>575</v>
      </c>
      <c r="D398" s="82">
        <v>45572</v>
      </c>
      <c r="E398" s="81" t="s">
        <v>586</v>
      </c>
      <c r="F398" s="81" t="s">
        <v>576</v>
      </c>
      <c r="G398" s="136">
        <v>0</v>
      </c>
      <c r="H398" s="136">
        <v>0</v>
      </c>
      <c r="I398" s="81" t="s">
        <v>522</v>
      </c>
      <c r="J398" s="136">
        <v>0</v>
      </c>
      <c r="K398" s="136">
        <v>0</v>
      </c>
      <c r="L398" s="136">
        <v>0</v>
      </c>
      <c r="M398" s="136">
        <v>0</v>
      </c>
      <c r="N398" s="136">
        <v>0</v>
      </c>
      <c r="O398" s="136">
        <v>1830.89</v>
      </c>
      <c r="P398" s="136">
        <v>7323.56</v>
      </c>
      <c r="Q398" s="136">
        <v>0</v>
      </c>
      <c r="R398" s="136">
        <v>0</v>
      </c>
      <c r="S398" s="138">
        <f t="shared" si="18"/>
        <v>1830.89</v>
      </c>
      <c r="T398" s="139">
        <f t="shared" si="19"/>
        <v>7323.56</v>
      </c>
      <c r="U398" s="58" t="str">
        <f>VLOOKUP(B398,'FOLHA RESUMIDA'!C:I,2,0)</f>
        <v>MARIA SOCORRO MARQUES NUNES</v>
      </c>
      <c r="V398" s="73">
        <f t="shared" si="20"/>
        <v>395</v>
      </c>
    </row>
    <row r="399" spans="1:22">
      <c r="A399" s="81">
        <v>1</v>
      </c>
      <c r="B399" s="81">
        <v>3446</v>
      </c>
      <c r="C399" s="81" t="s">
        <v>577</v>
      </c>
      <c r="D399" s="82">
        <v>45602</v>
      </c>
      <c r="E399" s="81" t="s">
        <v>586</v>
      </c>
      <c r="F399" s="81" t="s">
        <v>568</v>
      </c>
      <c r="G399" s="136">
        <v>0</v>
      </c>
      <c r="H399" s="136">
        <v>0</v>
      </c>
      <c r="I399" s="81" t="s">
        <v>522</v>
      </c>
      <c r="J399" s="136">
        <v>0</v>
      </c>
      <c r="K399" s="136">
        <v>0</v>
      </c>
      <c r="L399" s="136">
        <v>0</v>
      </c>
      <c r="M399" s="136">
        <v>0</v>
      </c>
      <c r="N399" s="136">
        <v>0</v>
      </c>
      <c r="O399" s="136">
        <v>1830.89</v>
      </c>
      <c r="P399" s="136">
        <v>7323.56</v>
      </c>
      <c r="Q399" s="136">
        <v>0</v>
      </c>
      <c r="R399" s="136">
        <v>0</v>
      </c>
      <c r="S399" s="138">
        <f t="shared" si="18"/>
        <v>1830.89</v>
      </c>
      <c r="T399" s="139">
        <f t="shared" si="19"/>
        <v>7323.56</v>
      </c>
      <c r="U399" s="58" t="str">
        <f>VLOOKUP(B399,'FOLHA RESUMIDA'!C:I,2,0)</f>
        <v>JOAO BOSCO GONCALVES DA SILVA</v>
      </c>
      <c r="V399" s="73">
        <f t="shared" si="20"/>
        <v>396</v>
      </c>
    </row>
    <row r="400" spans="1:22">
      <c r="A400" s="81">
        <v>1</v>
      </c>
      <c r="B400" s="81">
        <v>3447</v>
      </c>
      <c r="C400" s="81" t="s">
        <v>580</v>
      </c>
      <c r="D400" s="82">
        <v>45649</v>
      </c>
      <c r="E400" s="81" t="s">
        <v>586</v>
      </c>
      <c r="F400" s="81" t="s">
        <v>460</v>
      </c>
      <c r="G400" s="136">
        <v>0</v>
      </c>
      <c r="H400" s="136">
        <v>0</v>
      </c>
      <c r="I400" s="81" t="s">
        <v>522</v>
      </c>
      <c r="J400" s="136">
        <v>0</v>
      </c>
      <c r="K400" s="136">
        <v>0</v>
      </c>
      <c r="L400" s="136">
        <v>0</v>
      </c>
      <c r="M400" s="136">
        <v>0</v>
      </c>
      <c r="N400" s="136">
        <v>0</v>
      </c>
      <c r="O400" s="136">
        <v>1076.93</v>
      </c>
      <c r="P400" s="136">
        <v>4307.71</v>
      </c>
      <c r="Q400" s="136">
        <v>0</v>
      </c>
      <c r="R400" s="136">
        <v>0</v>
      </c>
      <c r="S400" s="138">
        <f t="shared" si="18"/>
        <v>1076.93</v>
      </c>
      <c r="T400" s="139">
        <f t="shared" si="19"/>
        <v>4307.71</v>
      </c>
      <c r="U400" s="58" t="str">
        <f>VLOOKUP(B400,'FOLHA RESUMIDA'!C:I,2,0)</f>
        <v>ITAMAR XAVIER DE SA</v>
      </c>
      <c r="V400" s="73">
        <f t="shared" si="20"/>
        <v>397</v>
      </c>
    </row>
    <row r="401" spans="1:22" s="86" customFormat="1">
      <c r="A401" s="84">
        <v>1</v>
      </c>
      <c r="B401" s="84">
        <v>3448</v>
      </c>
      <c r="C401" s="84" t="s">
        <v>587</v>
      </c>
      <c r="D401" s="85">
        <v>45715</v>
      </c>
      <c r="E401" s="84" t="s">
        <v>586</v>
      </c>
      <c r="F401" s="84" t="s">
        <v>408</v>
      </c>
      <c r="G401" s="137">
        <v>0</v>
      </c>
      <c r="H401" s="137">
        <v>0</v>
      </c>
      <c r="I401" s="84" t="s">
        <v>522</v>
      </c>
      <c r="J401" s="137">
        <v>0</v>
      </c>
      <c r="K401" s="137">
        <v>0</v>
      </c>
      <c r="L401" s="137">
        <v>0</v>
      </c>
      <c r="M401" s="137">
        <v>0</v>
      </c>
      <c r="N401" s="137">
        <v>0</v>
      </c>
      <c r="O401" s="137">
        <v>969.24</v>
      </c>
      <c r="P401" s="137">
        <v>3876.93</v>
      </c>
      <c r="Q401" s="137">
        <v>0</v>
      </c>
      <c r="R401" s="137">
        <v>0</v>
      </c>
      <c r="S401" s="138">
        <f t="shared" si="18"/>
        <v>969.24</v>
      </c>
      <c r="T401" s="139">
        <f t="shared" si="19"/>
        <v>3876.93</v>
      </c>
      <c r="U401" s="86" t="e">
        <f>VLOOKUP(B401,'FOLHA RESUMIDA'!C:I,2,0)</f>
        <v>#N/A</v>
      </c>
      <c r="V401" s="87">
        <f t="shared" si="20"/>
        <v>398</v>
      </c>
    </row>
    <row r="402" spans="1:22">
      <c r="A402" s="81">
        <v>1</v>
      </c>
      <c r="B402" s="81">
        <v>7001</v>
      </c>
      <c r="C402" s="81" t="s">
        <v>530</v>
      </c>
      <c r="D402" s="82">
        <v>45051</v>
      </c>
      <c r="E402" s="81" t="s">
        <v>586</v>
      </c>
      <c r="F402" s="81" t="s">
        <v>531</v>
      </c>
      <c r="G402" s="136">
        <v>0</v>
      </c>
      <c r="H402" s="136">
        <v>0</v>
      </c>
      <c r="I402" s="81" t="s">
        <v>532</v>
      </c>
      <c r="J402" s="136">
        <v>0</v>
      </c>
      <c r="K402" s="136">
        <v>0</v>
      </c>
      <c r="L402" s="136">
        <v>0</v>
      </c>
      <c r="M402" s="136">
        <v>0</v>
      </c>
      <c r="N402" s="136">
        <v>0</v>
      </c>
      <c r="O402" s="136">
        <v>0</v>
      </c>
      <c r="P402" s="136">
        <v>0</v>
      </c>
      <c r="Q402" s="136">
        <v>0</v>
      </c>
      <c r="R402" s="136">
        <v>0</v>
      </c>
      <c r="S402" s="138">
        <f t="shared" si="18"/>
        <v>0</v>
      </c>
      <c r="T402" s="139">
        <f t="shared" si="19"/>
        <v>0</v>
      </c>
      <c r="U402" s="58" t="str">
        <f>VLOOKUP(B402,'FOLHA RESUMIDA'!C:I,2,0)</f>
        <v>VICTOR ALEXANDER A VIEIRA</v>
      </c>
      <c r="V402" s="73">
        <f t="shared" si="20"/>
        <v>399</v>
      </c>
    </row>
    <row r="403" spans="1:22">
      <c r="A403" s="81">
        <v>1</v>
      </c>
      <c r="B403" s="81">
        <v>7002</v>
      </c>
      <c r="C403" s="81" t="s">
        <v>533</v>
      </c>
      <c r="D403" s="82">
        <v>45050</v>
      </c>
      <c r="E403" s="81" t="s">
        <v>586</v>
      </c>
      <c r="F403" s="81" t="s">
        <v>499</v>
      </c>
      <c r="G403" s="136">
        <v>0</v>
      </c>
      <c r="H403" s="136">
        <v>0</v>
      </c>
      <c r="I403" s="81" t="s">
        <v>532</v>
      </c>
      <c r="J403" s="136">
        <v>0</v>
      </c>
      <c r="K403" s="136">
        <v>0</v>
      </c>
      <c r="L403" s="136">
        <v>0</v>
      </c>
      <c r="M403" s="136">
        <v>0</v>
      </c>
      <c r="N403" s="136">
        <v>0</v>
      </c>
      <c r="O403" s="136">
        <v>0</v>
      </c>
      <c r="P403" s="136">
        <v>0</v>
      </c>
      <c r="Q403" s="136">
        <v>0</v>
      </c>
      <c r="R403" s="136">
        <v>16784.88</v>
      </c>
      <c r="S403" s="138">
        <f t="shared" si="18"/>
        <v>0</v>
      </c>
      <c r="T403" s="139">
        <f t="shared" si="19"/>
        <v>16784.88</v>
      </c>
      <c r="U403" s="58" t="str">
        <f>VLOOKUP(B403,'FOLHA RESUMIDA'!C:I,2,0)</f>
        <v>ANTONIO LUIZ DOLIVEIRA AZEVEDO</v>
      </c>
      <c r="V403" s="73">
        <f t="shared" si="20"/>
        <v>400</v>
      </c>
    </row>
    <row r="404" spans="1:22">
      <c r="A404" s="81">
        <v>1</v>
      </c>
      <c r="B404" s="81">
        <v>8249</v>
      </c>
      <c r="C404" s="81" t="s">
        <v>326</v>
      </c>
      <c r="D404" s="82">
        <v>38285</v>
      </c>
      <c r="E404" s="81" t="s">
        <v>586</v>
      </c>
      <c r="F404" s="81" t="s">
        <v>402</v>
      </c>
      <c r="G404" s="136">
        <v>0</v>
      </c>
      <c r="H404" s="136">
        <v>0</v>
      </c>
      <c r="I404" s="81" t="s">
        <v>522</v>
      </c>
      <c r="J404" s="136">
        <v>0</v>
      </c>
      <c r="K404" s="136">
        <v>0</v>
      </c>
      <c r="L404" s="136">
        <v>0</v>
      </c>
      <c r="M404" s="136">
        <v>0</v>
      </c>
      <c r="N404" s="136">
        <v>0</v>
      </c>
      <c r="O404" s="136">
        <v>700</v>
      </c>
      <c r="P404" s="136">
        <v>2800.02</v>
      </c>
      <c r="Q404" s="136">
        <v>0</v>
      </c>
      <c r="R404" s="136">
        <v>0</v>
      </c>
      <c r="S404" s="138">
        <f t="shared" si="18"/>
        <v>700</v>
      </c>
      <c r="T404" s="139">
        <f t="shared" si="19"/>
        <v>2800.02</v>
      </c>
      <c r="U404" s="58" t="str">
        <f>VLOOKUP(B404,'FOLHA RESUMIDA'!C:I,2,0)</f>
        <v>SELMA BEZERRA DE CARVALHO</v>
      </c>
      <c r="V404" s="73">
        <f t="shared" si="20"/>
        <v>401</v>
      </c>
    </row>
    <row r="405" spans="1:22">
      <c r="A405" s="81">
        <v>3</v>
      </c>
      <c r="B405" s="81">
        <v>2906</v>
      </c>
      <c r="C405" s="81" t="s">
        <v>345</v>
      </c>
      <c r="D405" s="82">
        <v>40612</v>
      </c>
      <c r="E405" s="81" t="s">
        <v>586</v>
      </c>
      <c r="F405" s="81" t="s">
        <v>493</v>
      </c>
      <c r="G405" s="136">
        <v>5270.88</v>
      </c>
      <c r="H405" s="136">
        <v>0</v>
      </c>
      <c r="I405" s="81" t="s">
        <v>520</v>
      </c>
      <c r="J405" s="136">
        <v>0</v>
      </c>
      <c r="K405" s="136">
        <v>0</v>
      </c>
      <c r="L405" s="136">
        <v>0</v>
      </c>
      <c r="M405" s="136">
        <v>0</v>
      </c>
      <c r="N405" s="136">
        <v>0</v>
      </c>
      <c r="O405" s="136">
        <v>0</v>
      </c>
      <c r="P405" s="136">
        <v>0</v>
      </c>
      <c r="Q405" s="136">
        <v>0</v>
      </c>
      <c r="R405" s="136">
        <v>0</v>
      </c>
      <c r="S405" s="138">
        <f t="shared" si="18"/>
        <v>5270.88</v>
      </c>
      <c r="T405" s="139">
        <f t="shared" si="19"/>
        <v>0</v>
      </c>
      <c r="U405" s="58" t="str">
        <f>VLOOKUP(B405,'FOLHA RESUMIDA'!C:I,2,0)</f>
        <v>ARTHUR A SANTOS WANDERLEY</v>
      </c>
      <c r="V405" s="73">
        <f t="shared" si="20"/>
        <v>402</v>
      </c>
    </row>
    <row r="406" spans="1:22">
      <c r="A406" s="81">
        <v>3</v>
      </c>
      <c r="B406" s="81">
        <v>2970</v>
      </c>
      <c r="C406" s="81" t="s">
        <v>331</v>
      </c>
      <c r="D406" s="82">
        <v>41732</v>
      </c>
      <c r="E406" s="81" t="s">
        <v>586</v>
      </c>
      <c r="F406" s="81" t="s">
        <v>477</v>
      </c>
      <c r="G406" s="136">
        <v>2050.41</v>
      </c>
      <c r="H406" s="136">
        <v>0</v>
      </c>
      <c r="I406" s="81" t="s">
        <v>520</v>
      </c>
      <c r="J406" s="136">
        <v>0</v>
      </c>
      <c r="K406" s="136">
        <v>0</v>
      </c>
      <c r="L406" s="136">
        <v>0</v>
      </c>
      <c r="M406" s="136">
        <v>0</v>
      </c>
      <c r="N406" s="136">
        <v>0</v>
      </c>
      <c r="O406" s="136">
        <v>0</v>
      </c>
      <c r="P406" s="136">
        <v>0</v>
      </c>
      <c r="Q406" s="136">
        <v>0</v>
      </c>
      <c r="R406" s="136">
        <v>0</v>
      </c>
      <c r="S406" s="138">
        <f t="shared" si="18"/>
        <v>2050.41</v>
      </c>
      <c r="T406" s="139">
        <f t="shared" si="19"/>
        <v>0</v>
      </c>
      <c r="U406" s="58" t="str">
        <f>VLOOKUP(B406,'FOLHA RESUMIDA'!C:I,2,0)</f>
        <v>DAYANE M VALENCA DE OLIVEIRA</v>
      </c>
      <c r="V406" s="73">
        <f t="shared" si="20"/>
        <v>403</v>
      </c>
    </row>
    <row r="407" spans="1:22">
      <c r="A407" s="81">
        <v>3</v>
      </c>
      <c r="B407" s="81">
        <v>2973</v>
      </c>
      <c r="C407" s="81" t="s">
        <v>340</v>
      </c>
      <c r="D407" s="82">
        <v>41732</v>
      </c>
      <c r="E407" s="81" t="s">
        <v>586</v>
      </c>
      <c r="F407" s="81" t="s">
        <v>477</v>
      </c>
      <c r="G407" s="136">
        <v>2050.41</v>
      </c>
      <c r="H407" s="136">
        <v>0</v>
      </c>
      <c r="I407" s="81" t="s">
        <v>520</v>
      </c>
      <c r="J407" s="136">
        <v>0</v>
      </c>
      <c r="K407" s="136">
        <v>0</v>
      </c>
      <c r="L407" s="136">
        <v>233.32</v>
      </c>
      <c r="M407" s="136">
        <v>0</v>
      </c>
      <c r="N407" s="136">
        <v>0</v>
      </c>
      <c r="O407" s="136">
        <v>0</v>
      </c>
      <c r="P407" s="136">
        <v>0</v>
      </c>
      <c r="Q407" s="136">
        <v>0</v>
      </c>
      <c r="R407" s="136">
        <v>0</v>
      </c>
      <c r="S407" s="138">
        <f t="shared" si="18"/>
        <v>2050.41</v>
      </c>
      <c r="T407" s="139">
        <f t="shared" si="19"/>
        <v>233.32</v>
      </c>
      <c r="U407" s="58" t="str">
        <f>VLOOKUP(B407,'FOLHA RESUMIDA'!C:I,2,0)</f>
        <v>ELDERSON GOMES DA CUNHA</v>
      </c>
      <c r="V407" s="73">
        <f t="shared" si="20"/>
        <v>404</v>
      </c>
    </row>
    <row r="408" spans="1:22">
      <c r="A408" s="81">
        <v>3</v>
      </c>
      <c r="B408" s="81">
        <v>2974</v>
      </c>
      <c r="C408" s="81" t="s">
        <v>341</v>
      </c>
      <c r="D408" s="82">
        <v>41732</v>
      </c>
      <c r="E408" s="81" t="s">
        <v>586</v>
      </c>
      <c r="F408" s="81" t="s">
        <v>477</v>
      </c>
      <c r="G408" s="136">
        <v>2050.41</v>
      </c>
      <c r="H408" s="136">
        <v>0</v>
      </c>
      <c r="I408" s="81" t="s">
        <v>520</v>
      </c>
      <c r="J408" s="136">
        <v>0</v>
      </c>
      <c r="K408" s="136">
        <v>0</v>
      </c>
      <c r="L408" s="136">
        <v>0</v>
      </c>
      <c r="M408" s="136">
        <v>0</v>
      </c>
      <c r="N408" s="136">
        <v>0</v>
      </c>
      <c r="O408" s="136">
        <v>0</v>
      </c>
      <c r="P408" s="136">
        <v>0</v>
      </c>
      <c r="Q408" s="136">
        <v>0</v>
      </c>
      <c r="R408" s="136">
        <v>0</v>
      </c>
      <c r="S408" s="138">
        <f t="shared" si="18"/>
        <v>2050.41</v>
      </c>
      <c r="T408" s="139">
        <f t="shared" si="19"/>
        <v>0</v>
      </c>
      <c r="U408" s="58" t="str">
        <f>VLOOKUP(B408,'FOLHA RESUMIDA'!C:I,2,0)</f>
        <v>MARCELO DIEDERICHS PRATES</v>
      </c>
      <c r="V408" s="73">
        <f t="shared" si="20"/>
        <v>405</v>
      </c>
    </row>
    <row r="409" spans="1:22">
      <c r="A409" s="81">
        <v>10</v>
      </c>
      <c r="B409" s="81">
        <v>1135</v>
      </c>
      <c r="C409" s="81" t="s">
        <v>327</v>
      </c>
      <c r="D409" s="82">
        <v>29031</v>
      </c>
      <c r="E409" s="81" t="s">
        <v>586</v>
      </c>
      <c r="F409" s="81" t="s">
        <v>476</v>
      </c>
      <c r="G409" s="136">
        <v>3682.31</v>
      </c>
      <c r="H409" s="136">
        <v>0</v>
      </c>
      <c r="I409" s="81" t="s">
        <v>520</v>
      </c>
      <c r="J409" s="136">
        <v>0</v>
      </c>
      <c r="K409" s="136">
        <v>0</v>
      </c>
      <c r="L409" s="136">
        <v>0</v>
      </c>
      <c r="M409" s="136">
        <v>0</v>
      </c>
      <c r="N409" s="136">
        <v>0</v>
      </c>
      <c r="O409" s="136">
        <v>0</v>
      </c>
      <c r="P409" s="136">
        <v>0</v>
      </c>
      <c r="Q409" s="136">
        <v>0</v>
      </c>
      <c r="R409" s="136">
        <v>0</v>
      </c>
      <c r="S409" s="138">
        <f t="shared" si="18"/>
        <v>3682.31</v>
      </c>
      <c r="T409" s="139">
        <f t="shared" si="19"/>
        <v>0</v>
      </c>
      <c r="U409" s="58" t="str">
        <f>VLOOKUP(B409,'FOLHA RESUMIDA'!C:I,2,0)</f>
        <v>ANTONIO LUIZ DOS SANTOS</v>
      </c>
      <c r="V409" s="73">
        <f t="shared" si="20"/>
        <v>406</v>
      </c>
    </row>
    <row r="410" spans="1:22">
      <c r="A410" s="81">
        <v>10</v>
      </c>
      <c r="B410" s="81">
        <v>1683</v>
      </c>
      <c r="C410" s="81" t="s">
        <v>380</v>
      </c>
      <c r="D410" s="82">
        <v>31232</v>
      </c>
      <c r="E410" s="81" t="s">
        <v>586</v>
      </c>
      <c r="F410" s="81" t="s">
        <v>581</v>
      </c>
      <c r="G410" s="136">
        <v>3354.02</v>
      </c>
      <c r="H410" s="136">
        <v>0</v>
      </c>
      <c r="I410" s="81" t="s">
        <v>520</v>
      </c>
      <c r="J410" s="136">
        <v>0</v>
      </c>
      <c r="K410" s="136">
        <v>0</v>
      </c>
      <c r="L410" s="136">
        <v>0</v>
      </c>
      <c r="M410" s="136">
        <v>0</v>
      </c>
      <c r="N410" s="136">
        <v>0</v>
      </c>
      <c r="O410" s="136">
        <v>0</v>
      </c>
      <c r="P410" s="136">
        <v>0</v>
      </c>
      <c r="Q410" s="136">
        <v>0</v>
      </c>
      <c r="R410" s="136">
        <v>0</v>
      </c>
      <c r="S410" s="138">
        <f t="shared" si="18"/>
        <v>3354.02</v>
      </c>
      <c r="T410" s="139">
        <f t="shared" si="19"/>
        <v>0</v>
      </c>
      <c r="U410" s="58" t="str">
        <f>VLOOKUP(B410,'FOLHA RESUMIDA'!C:I,2,0)</f>
        <v>ADEMIR LOPES DA SILVA</v>
      </c>
      <c r="V410" s="73">
        <f t="shared" si="20"/>
        <v>407</v>
      </c>
    </row>
    <row r="411" spans="1:22">
      <c r="A411" s="81">
        <v>10</v>
      </c>
      <c r="B411" s="81">
        <v>2124</v>
      </c>
      <c r="C411" s="81" t="s">
        <v>338</v>
      </c>
      <c r="D411" s="82">
        <v>35597</v>
      </c>
      <c r="E411" s="81" t="s">
        <v>586</v>
      </c>
      <c r="F411" s="81" t="s">
        <v>581</v>
      </c>
      <c r="G411" s="136">
        <v>3354.02</v>
      </c>
      <c r="H411" s="136">
        <v>0</v>
      </c>
      <c r="I411" s="81" t="s">
        <v>520</v>
      </c>
      <c r="J411" s="136">
        <v>0</v>
      </c>
      <c r="K411" s="136">
        <v>0</v>
      </c>
      <c r="L411" s="136">
        <v>0</v>
      </c>
      <c r="M411" s="136">
        <v>0</v>
      </c>
      <c r="N411" s="136">
        <v>0</v>
      </c>
      <c r="O411" s="136">
        <v>0</v>
      </c>
      <c r="P411" s="136">
        <v>0</v>
      </c>
      <c r="Q411" s="136">
        <v>0</v>
      </c>
      <c r="R411" s="136">
        <v>0</v>
      </c>
      <c r="S411" s="138">
        <f t="shared" si="18"/>
        <v>3354.02</v>
      </c>
      <c r="T411" s="139">
        <f t="shared" si="19"/>
        <v>0</v>
      </c>
      <c r="U411" s="58" t="str">
        <f>VLOOKUP(B411,'FOLHA RESUMIDA'!C:I,2,0)</f>
        <v>JOSE ALVES FIGUEIREDO FILHO</v>
      </c>
      <c r="V411" s="73">
        <f t="shared" si="20"/>
        <v>408</v>
      </c>
    </row>
    <row r="412" spans="1:22">
      <c r="A412" s="81">
        <v>10</v>
      </c>
      <c r="B412" s="81">
        <v>2525</v>
      </c>
      <c r="C412" s="81" t="s">
        <v>328</v>
      </c>
      <c r="D412" s="82">
        <v>39588</v>
      </c>
      <c r="E412" s="81" t="s">
        <v>586</v>
      </c>
      <c r="F412" s="81" t="s">
        <v>476</v>
      </c>
      <c r="G412" s="136">
        <v>2152.9499999999998</v>
      </c>
      <c r="H412" s="136">
        <v>0</v>
      </c>
      <c r="I412" s="81" t="s">
        <v>520</v>
      </c>
      <c r="J412" s="136">
        <v>0</v>
      </c>
      <c r="K412" s="136">
        <v>0</v>
      </c>
      <c r="L412" s="136">
        <v>233.32</v>
      </c>
      <c r="M412" s="136">
        <v>0</v>
      </c>
      <c r="N412" s="136">
        <v>0</v>
      </c>
      <c r="O412" s="136">
        <v>0</v>
      </c>
      <c r="P412" s="136">
        <v>0</v>
      </c>
      <c r="Q412" s="136">
        <v>0</v>
      </c>
      <c r="R412" s="136">
        <v>0</v>
      </c>
      <c r="S412" s="138">
        <f t="shared" si="18"/>
        <v>2152.9499999999998</v>
      </c>
      <c r="T412" s="139">
        <f t="shared" si="19"/>
        <v>233.32</v>
      </c>
      <c r="U412" s="58" t="str">
        <f>VLOOKUP(B412,'FOLHA RESUMIDA'!C:I,2,0)</f>
        <v>FABIANE TAVARES DE SOUZA</v>
      </c>
      <c r="V412" s="73">
        <f t="shared" si="20"/>
        <v>409</v>
      </c>
    </row>
    <row r="413" spans="1:22">
      <c r="A413" s="81">
        <v>10</v>
      </c>
      <c r="B413" s="81">
        <v>2971</v>
      </c>
      <c r="C413" s="81" t="s">
        <v>382</v>
      </c>
      <c r="D413" s="82">
        <v>41732</v>
      </c>
      <c r="E413" s="81" t="s">
        <v>586</v>
      </c>
      <c r="F413" s="81" t="s">
        <v>477</v>
      </c>
      <c r="G413" s="136">
        <v>2050.41</v>
      </c>
      <c r="H413" s="136">
        <v>0</v>
      </c>
      <c r="I413" s="81" t="s">
        <v>520</v>
      </c>
      <c r="J413" s="136">
        <v>0</v>
      </c>
      <c r="K413" s="136">
        <v>0</v>
      </c>
      <c r="L413" s="136">
        <v>0</v>
      </c>
      <c r="M413" s="136">
        <v>0</v>
      </c>
      <c r="N413" s="136">
        <v>0</v>
      </c>
      <c r="O413" s="136">
        <v>0</v>
      </c>
      <c r="P413" s="136">
        <v>0</v>
      </c>
      <c r="Q413" s="136">
        <v>0</v>
      </c>
      <c r="R413" s="136">
        <v>0</v>
      </c>
      <c r="S413" s="138">
        <f t="shared" si="18"/>
        <v>2050.41</v>
      </c>
      <c r="T413" s="139">
        <f t="shared" si="19"/>
        <v>0</v>
      </c>
      <c r="U413" s="58" t="str">
        <f>VLOOKUP(B413,'FOLHA RESUMIDA'!C:I,2,0)</f>
        <v>LETYCIA THAISA V FARIAS</v>
      </c>
      <c r="V413" s="73">
        <f t="shared" si="20"/>
        <v>410</v>
      </c>
    </row>
    <row r="414" spans="1:22">
      <c r="A414" s="81">
        <v>10</v>
      </c>
      <c r="B414" s="81">
        <v>3023</v>
      </c>
      <c r="C414" s="81" t="s">
        <v>350</v>
      </c>
      <c r="D414" s="82">
        <v>41751</v>
      </c>
      <c r="E414" s="81" t="s">
        <v>586</v>
      </c>
      <c r="F414" s="81" t="s">
        <v>493</v>
      </c>
      <c r="G414" s="136">
        <v>5019.93</v>
      </c>
      <c r="H414" s="136">
        <v>0</v>
      </c>
      <c r="I414" s="81" t="s">
        <v>520</v>
      </c>
      <c r="J414" s="136">
        <v>0</v>
      </c>
      <c r="K414" s="136">
        <v>0</v>
      </c>
      <c r="L414" s="136">
        <v>0</v>
      </c>
      <c r="M414" s="136">
        <v>0</v>
      </c>
      <c r="N414" s="136">
        <v>0</v>
      </c>
      <c r="O414" s="136">
        <v>0</v>
      </c>
      <c r="P414" s="136">
        <v>0</v>
      </c>
      <c r="Q414" s="136">
        <v>0</v>
      </c>
      <c r="R414" s="136">
        <v>0</v>
      </c>
      <c r="S414" s="138">
        <f t="shared" si="18"/>
        <v>5019.93</v>
      </c>
      <c r="T414" s="139">
        <f t="shared" si="19"/>
        <v>0</v>
      </c>
      <c r="U414" s="58" t="str">
        <f>VLOOKUP(B414,'FOLHA RESUMIDA'!C:I,2,0)</f>
        <v>SERGIO ARAUJO DE OLIVEIRA</v>
      </c>
      <c r="V414" s="73">
        <f t="shared" si="20"/>
        <v>411</v>
      </c>
    </row>
    <row r="415" spans="1:22">
      <c r="A415" s="81">
        <v>16</v>
      </c>
      <c r="B415" s="81">
        <v>1682</v>
      </c>
      <c r="C415" s="81" t="s">
        <v>346</v>
      </c>
      <c r="D415" s="82">
        <v>31232</v>
      </c>
      <c r="E415" s="81" t="s">
        <v>586</v>
      </c>
      <c r="F415" s="81" t="s">
        <v>581</v>
      </c>
      <c r="G415" s="136">
        <v>3354.02</v>
      </c>
      <c r="H415" s="136">
        <v>0</v>
      </c>
      <c r="I415" s="81" t="s">
        <v>520</v>
      </c>
      <c r="J415" s="136">
        <v>0</v>
      </c>
      <c r="K415" s="136">
        <v>0</v>
      </c>
      <c r="L415" s="136">
        <v>0</v>
      </c>
      <c r="M415" s="136">
        <v>0</v>
      </c>
      <c r="N415" s="136">
        <v>0</v>
      </c>
      <c r="O415" s="136">
        <v>0</v>
      </c>
      <c r="P415" s="136">
        <v>0</v>
      </c>
      <c r="Q415" s="136">
        <v>0</v>
      </c>
      <c r="R415" s="136">
        <v>0</v>
      </c>
      <c r="S415" s="138">
        <f t="shared" si="18"/>
        <v>3354.02</v>
      </c>
      <c r="T415" s="139">
        <f t="shared" si="19"/>
        <v>0</v>
      </c>
      <c r="U415" s="58" t="str">
        <f>VLOOKUP(B415,'FOLHA RESUMIDA'!C:I,2,0)</f>
        <v>MOISES MARTINS DE MELO NETO</v>
      </c>
      <c r="V415" s="73">
        <f t="shared" si="20"/>
        <v>412</v>
      </c>
    </row>
    <row r="416" spans="1:22">
      <c r="A416" s="81">
        <v>16</v>
      </c>
      <c r="B416" s="81">
        <v>2115</v>
      </c>
      <c r="C416" s="81" t="s">
        <v>347</v>
      </c>
      <c r="D416" s="82">
        <v>35521</v>
      </c>
      <c r="E416" s="81" t="s">
        <v>586</v>
      </c>
      <c r="F416" s="81" t="s">
        <v>581</v>
      </c>
      <c r="G416" s="136">
        <v>3354.02</v>
      </c>
      <c r="H416" s="136">
        <v>0</v>
      </c>
      <c r="I416" s="81" t="s">
        <v>520</v>
      </c>
      <c r="J416" s="136">
        <v>0</v>
      </c>
      <c r="K416" s="136">
        <v>0</v>
      </c>
      <c r="L416" s="136">
        <v>0</v>
      </c>
      <c r="M416" s="136">
        <v>0</v>
      </c>
      <c r="N416" s="136">
        <v>0</v>
      </c>
      <c r="O416" s="136">
        <v>0</v>
      </c>
      <c r="P416" s="136">
        <v>0</v>
      </c>
      <c r="Q416" s="136">
        <v>0</v>
      </c>
      <c r="R416" s="136">
        <v>0</v>
      </c>
      <c r="S416" s="138">
        <f t="shared" si="18"/>
        <v>3354.02</v>
      </c>
      <c r="T416" s="139">
        <f t="shared" si="19"/>
        <v>0</v>
      </c>
      <c r="U416" s="58" t="str">
        <f>VLOOKUP(B416,'FOLHA RESUMIDA'!C:I,2,0)</f>
        <v>SEVERINO JOSE RAMOS DE SOUZA</v>
      </c>
      <c r="V416" s="73">
        <f t="shared" si="20"/>
        <v>413</v>
      </c>
    </row>
    <row r="417" spans="1:22">
      <c r="A417" s="81">
        <v>16</v>
      </c>
      <c r="B417" s="81">
        <v>2151</v>
      </c>
      <c r="C417" s="81" t="s">
        <v>101</v>
      </c>
      <c r="D417" s="82">
        <v>35765</v>
      </c>
      <c r="E417" s="81" t="s">
        <v>586</v>
      </c>
      <c r="F417" s="81" t="s">
        <v>475</v>
      </c>
      <c r="G417" s="136">
        <v>2152.9499999999998</v>
      </c>
      <c r="H417" s="136">
        <v>1179.1400000000001</v>
      </c>
      <c r="I417" s="81" t="s">
        <v>520</v>
      </c>
      <c r="J417" s="136">
        <v>0</v>
      </c>
      <c r="K417" s="136">
        <v>0</v>
      </c>
      <c r="L417" s="136">
        <v>0</v>
      </c>
      <c r="M417" s="136">
        <v>0</v>
      </c>
      <c r="N417" s="136">
        <v>0</v>
      </c>
      <c r="O417" s="136">
        <v>0</v>
      </c>
      <c r="P417" s="136">
        <v>0</v>
      </c>
      <c r="Q417" s="136">
        <v>0</v>
      </c>
      <c r="R417" s="136">
        <v>0</v>
      </c>
      <c r="S417" s="138">
        <f t="shared" si="18"/>
        <v>3332.09</v>
      </c>
      <c r="T417" s="139">
        <f t="shared" si="19"/>
        <v>0</v>
      </c>
      <c r="U417" s="58" t="str">
        <f>VLOOKUP(B417,'FOLHA RESUMIDA'!C:I,2,0)</f>
        <v>JUREMA MARIA BONGALHARDO</v>
      </c>
      <c r="V417" s="73">
        <f t="shared" si="20"/>
        <v>414</v>
      </c>
    </row>
    <row r="418" spans="1:22">
      <c r="A418" s="81">
        <v>16</v>
      </c>
      <c r="B418" s="81">
        <v>2827</v>
      </c>
      <c r="C418" s="81" t="s">
        <v>368</v>
      </c>
      <c r="D418" s="82">
        <v>40330</v>
      </c>
      <c r="E418" s="81" t="s">
        <v>586</v>
      </c>
      <c r="F418" s="81" t="s">
        <v>476</v>
      </c>
      <c r="G418" s="136">
        <v>2152.9499999999998</v>
      </c>
      <c r="H418" s="136">
        <v>0</v>
      </c>
      <c r="I418" s="81" t="s">
        <v>520</v>
      </c>
      <c r="J418" s="136">
        <v>0</v>
      </c>
      <c r="K418" s="136">
        <v>0</v>
      </c>
      <c r="L418" s="136">
        <v>233.32</v>
      </c>
      <c r="M418" s="136">
        <v>0</v>
      </c>
      <c r="N418" s="136">
        <v>0</v>
      </c>
      <c r="O418" s="136">
        <v>0</v>
      </c>
      <c r="P418" s="136">
        <v>0</v>
      </c>
      <c r="Q418" s="136">
        <v>0</v>
      </c>
      <c r="R418" s="136">
        <v>0</v>
      </c>
      <c r="S418" s="138">
        <f t="shared" si="18"/>
        <v>2152.9499999999998</v>
      </c>
      <c r="T418" s="139">
        <f t="shared" si="19"/>
        <v>233.32</v>
      </c>
      <c r="U418" s="58" t="str">
        <f>VLOOKUP(B418,'FOLHA RESUMIDA'!C:I,2,0)</f>
        <v>FABIO BARBOSA S  DE LIMA</v>
      </c>
      <c r="V418" s="73">
        <f t="shared" si="20"/>
        <v>415</v>
      </c>
    </row>
    <row r="419" spans="1:22">
      <c r="A419" s="81">
        <v>16</v>
      </c>
      <c r="B419" s="81">
        <v>2873</v>
      </c>
      <c r="C419" s="81" t="s">
        <v>349</v>
      </c>
      <c r="D419" s="82">
        <v>40455</v>
      </c>
      <c r="E419" s="81" t="s">
        <v>586</v>
      </c>
      <c r="F419" s="81" t="s">
        <v>493</v>
      </c>
      <c r="G419" s="136">
        <v>5270.88</v>
      </c>
      <c r="H419" s="136">
        <v>0</v>
      </c>
      <c r="I419" s="81" t="s">
        <v>520</v>
      </c>
      <c r="J419" s="136">
        <v>0</v>
      </c>
      <c r="K419" s="136">
        <v>0</v>
      </c>
      <c r="L419" s="136">
        <v>0</v>
      </c>
      <c r="M419" s="136">
        <v>0</v>
      </c>
      <c r="N419" s="136">
        <v>0</v>
      </c>
      <c r="O419" s="136">
        <v>0</v>
      </c>
      <c r="P419" s="136">
        <v>0</v>
      </c>
      <c r="Q419" s="136">
        <v>0</v>
      </c>
      <c r="R419" s="136">
        <v>0</v>
      </c>
      <c r="S419" s="138">
        <f t="shared" si="18"/>
        <v>5270.88</v>
      </c>
      <c r="T419" s="139">
        <f t="shared" si="19"/>
        <v>0</v>
      </c>
      <c r="U419" s="58" t="str">
        <f>VLOOKUP(B419,'FOLHA RESUMIDA'!C:I,2,0)</f>
        <v>AURELIA RODRIGUES TORREIRO</v>
      </c>
      <c r="V419" s="73">
        <f t="shared" si="20"/>
        <v>416</v>
      </c>
    </row>
    <row r="420" spans="1:22">
      <c r="A420" s="81">
        <v>16</v>
      </c>
      <c r="B420" s="81">
        <v>3069</v>
      </c>
      <c r="C420" s="81" t="s">
        <v>332</v>
      </c>
      <c r="D420" s="82">
        <v>42009</v>
      </c>
      <c r="E420" s="81" t="s">
        <v>586</v>
      </c>
      <c r="F420" s="81" t="s">
        <v>477</v>
      </c>
      <c r="G420" s="136">
        <v>2050.41</v>
      </c>
      <c r="H420" s="136">
        <v>0</v>
      </c>
      <c r="I420" s="81" t="s">
        <v>520</v>
      </c>
      <c r="J420" s="136">
        <v>0</v>
      </c>
      <c r="K420" s="136">
        <v>0</v>
      </c>
      <c r="L420" s="136">
        <v>0</v>
      </c>
      <c r="M420" s="136">
        <v>0</v>
      </c>
      <c r="N420" s="136">
        <v>0</v>
      </c>
      <c r="O420" s="136">
        <v>0</v>
      </c>
      <c r="P420" s="136">
        <v>0</v>
      </c>
      <c r="Q420" s="136">
        <v>0</v>
      </c>
      <c r="R420" s="136">
        <v>0</v>
      </c>
      <c r="S420" s="138">
        <f t="shared" si="18"/>
        <v>2050.41</v>
      </c>
      <c r="T420" s="139">
        <f t="shared" si="19"/>
        <v>0</v>
      </c>
      <c r="U420" s="58" t="str">
        <f>VLOOKUP(B420,'FOLHA RESUMIDA'!C:I,2,0)</f>
        <v>ANDRE LUIS MOTA PIRES</v>
      </c>
      <c r="V420" s="73">
        <f t="shared" si="20"/>
        <v>417</v>
      </c>
    </row>
    <row r="421" spans="1:22">
      <c r="A421" s="81">
        <v>20</v>
      </c>
      <c r="B421" s="81">
        <v>2481</v>
      </c>
      <c r="C421" s="81" t="s">
        <v>351</v>
      </c>
      <c r="D421" s="82">
        <v>39524</v>
      </c>
      <c r="E421" s="81" t="s">
        <v>586</v>
      </c>
      <c r="F421" s="81" t="s">
        <v>493</v>
      </c>
      <c r="G421" s="136">
        <v>5534.43</v>
      </c>
      <c r="H421" s="136">
        <v>0</v>
      </c>
      <c r="I421" s="81" t="s">
        <v>520</v>
      </c>
      <c r="J421" s="136">
        <v>0</v>
      </c>
      <c r="K421" s="136">
        <v>0</v>
      </c>
      <c r="L421" s="136">
        <v>0</v>
      </c>
      <c r="M421" s="136">
        <v>0</v>
      </c>
      <c r="N421" s="136">
        <v>0</v>
      </c>
      <c r="O421" s="136">
        <v>0</v>
      </c>
      <c r="P421" s="136">
        <v>0</v>
      </c>
      <c r="Q421" s="136">
        <v>0</v>
      </c>
      <c r="R421" s="136">
        <v>0</v>
      </c>
      <c r="S421" s="138">
        <f t="shared" si="18"/>
        <v>5534.43</v>
      </c>
      <c r="T421" s="139">
        <f t="shared" si="19"/>
        <v>0</v>
      </c>
      <c r="U421" s="58" t="str">
        <f>VLOOKUP(B421,'FOLHA RESUMIDA'!C:I,2,0)</f>
        <v>RAFAELLA MICHELLE DE L MIRANDA</v>
      </c>
      <c r="V421" s="73">
        <f t="shared" si="20"/>
        <v>418</v>
      </c>
    </row>
    <row r="422" spans="1:22">
      <c r="A422" s="81">
        <v>20</v>
      </c>
      <c r="B422" s="81">
        <v>2799</v>
      </c>
      <c r="C422" s="81" t="s">
        <v>352</v>
      </c>
      <c r="D422" s="82">
        <v>40081</v>
      </c>
      <c r="E422" s="81" t="s">
        <v>586</v>
      </c>
      <c r="F422" s="81" t="s">
        <v>476</v>
      </c>
      <c r="G422" s="136">
        <v>2373.69</v>
      </c>
      <c r="H422" s="136">
        <v>0</v>
      </c>
      <c r="I422" s="81" t="s">
        <v>520</v>
      </c>
      <c r="J422" s="136">
        <v>0</v>
      </c>
      <c r="K422" s="136">
        <v>0</v>
      </c>
      <c r="L422" s="136">
        <v>233.32</v>
      </c>
      <c r="M422" s="136">
        <v>0</v>
      </c>
      <c r="N422" s="136">
        <v>0</v>
      </c>
      <c r="O422" s="136">
        <v>0</v>
      </c>
      <c r="P422" s="136">
        <v>0</v>
      </c>
      <c r="Q422" s="136">
        <v>0</v>
      </c>
      <c r="R422" s="136">
        <v>0</v>
      </c>
      <c r="S422" s="138">
        <f t="shared" si="18"/>
        <v>2373.69</v>
      </c>
      <c r="T422" s="139">
        <f t="shared" si="19"/>
        <v>233.32</v>
      </c>
      <c r="U422" s="58" t="str">
        <f>VLOOKUP(B422,'FOLHA RESUMIDA'!C:I,2,0)</f>
        <v>ALYSSON FABIO O FLORENCIO</v>
      </c>
      <c r="V422" s="73">
        <f t="shared" si="20"/>
        <v>419</v>
      </c>
    </row>
    <row r="423" spans="1:22">
      <c r="A423" s="81">
        <v>23</v>
      </c>
      <c r="B423" s="81">
        <v>2977</v>
      </c>
      <c r="C423" s="81" t="s">
        <v>354</v>
      </c>
      <c r="D423" s="82">
        <v>41732</v>
      </c>
      <c r="E423" s="81" t="s">
        <v>586</v>
      </c>
      <c r="F423" s="81" t="s">
        <v>493</v>
      </c>
      <c r="G423" s="136">
        <v>4553.1499999999996</v>
      </c>
      <c r="H423" s="136">
        <v>0</v>
      </c>
      <c r="I423" s="81" t="s">
        <v>520</v>
      </c>
      <c r="J423" s="136">
        <v>0</v>
      </c>
      <c r="K423" s="136">
        <v>0</v>
      </c>
      <c r="L423" s="136">
        <v>0</v>
      </c>
      <c r="M423" s="136">
        <v>0</v>
      </c>
      <c r="N423" s="136">
        <v>0</v>
      </c>
      <c r="O423" s="136">
        <v>0</v>
      </c>
      <c r="P423" s="136">
        <v>0</v>
      </c>
      <c r="Q423" s="136">
        <v>0</v>
      </c>
      <c r="R423" s="136">
        <v>0</v>
      </c>
      <c r="S423" s="138">
        <f t="shared" si="18"/>
        <v>4553.1499999999996</v>
      </c>
      <c r="T423" s="139">
        <f t="shared" si="19"/>
        <v>0</v>
      </c>
      <c r="U423" s="58" t="str">
        <f>VLOOKUP(B423,'FOLHA RESUMIDA'!C:I,2,0)</f>
        <v>VENILTON CARLOS M CARDOSO</v>
      </c>
      <c r="V423" s="73">
        <f t="shared" si="20"/>
        <v>420</v>
      </c>
    </row>
    <row r="424" spans="1:22">
      <c r="A424" s="81">
        <v>23</v>
      </c>
      <c r="B424" s="81">
        <v>2978</v>
      </c>
      <c r="C424" s="81" t="s">
        <v>355</v>
      </c>
      <c r="D424" s="82">
        <v>41732</v>
      </c>
      <c r="E424" s="81" t="s">
        <v>586</v>
      </c>
      <c r="F424" s="81" t="s">
        <v>477</v>
      </c>
      <c r="G424" s="136">
        <v>2050.41</v>
      </c>
      <c r="H424" s="136">
        <v>0</v>
      </c>
      <c r="I424" s="81" t="s">
        <v>520</v>
      </c>
      <c r="J424" s="136">
        <v>0</v>
      </c>
      <c r="K424" s="136">
        <v>0</v>
      </c>
      <c r="L424" s="136">
        <v>233.32</v>
      </c>
      <c r="M424" s="136">
        <v>0</v>
      </c>
      <c r="N424" s="136">
        <v>0</v>
      </c>
      <c r="O424" s="136">
        <v>0</v>
      </c>
      <c r="P424" s="136">
        <v>0</v>
      </c>
      <c r="Q424" s="136">
        <v>0</v>
      </c>
      <c r="R424" s="136">
        <v>0</v>
      </c>
      <c r="S424" s="138">
        <f t="shared" si="18"/>
        <v>2050.41</v>
      </c>
      <c r="T424" s="139">
        <f t="shared" si="19"/>
        <v>233.32</v>
      </c>
      <c r="U424" s="58" t="str">
        <f>VLOOKUP(B424,'FOLHA RESUMIDA'!C:I,2,0)</f>
        <v>CARLOS BRUNO GOMES MACEDO</v>
      </c>
      <c r="V424" s="73">
        <f t="shared" si="20"/>
        <v>421</v>
      </c>
    </row>
    <row r="425" spans="1:22">
      <c r="A425" s="81">
        <v>25</v>
      </c>
      <c r="B425" s="81">
        <v>2705</v>
      </c>
      <c r="C425" s="81" t="s">
        <v>366</v>
      </c>
      <c r="D425" s="82">
        <v>39728</v>
      </c>
      <c r="E425" s="81" t="s">
        <v>586</v>
      </c>
      <c r="F425" s="81" t="s">
        <v>476</v>
      </c>
      <c r="G425" s="136">
        <v>2373.69</v>
      </c>
      <c r="H425" s="136">
        <v>0</v>
      </c>
      <c r="I425" s="81" t="s">
        <v>520</v>
      </c>
      <c r="J425" s="136">
        <v>0</v>
      </c>
      <c r="K425" s="136">
        <v>0</v>
      </c>
      <c r="L425" s="136">
        <v>0</v>
      </c>
      <c r="M425" s="136">
        <v>0</v>
      </c>
      <c r="N425" s="136">
        <v>0</v>
      </c>
      <c r="O425" s="136">
        <v>0</v>
      </c>
      <c r="P425" s="136">
        <v>0</v>
      </c>
      <c r="Q425" s="136">
        <v>0</v>
      </c>
      <c r="R425" s="136">
        <v>0</v>
      </c>
      <c r="S425" s="138">
        <f t="shared" si="18"/>
        <v>2373.69</v>
      </c>
      <c r="T425" s="139">
        <f t="shared" si="19"/>
        <v>0</v>
      </c>
      <c r="U425" s="58" t="str">
        <f>VLOOKUP(B425,'FOLHA RESUMIDA'!C:I,2,0)</f>
        <v>JOSINALDO OLIVEIRA DE ANDRADE</v>
      </c>
      <c r="V425" s="73">
        <f t="shared" si="20"/>
        <v>422</v>
      </c>
    </row>
    <row r="426" spans="1:22">
      <c r="A426" s="81">
        <v>25</v>
      </c>
      <c r="B426" s="81">
        <v>2824</v>
      </c>
      <c r="C426" s="81" t="s">
        <v>397</v>
      </c>
      <c r="D426" s="82">
        <v>40319</v>
      </c>
      <c r="E426" s="81" t="s">
        <v>586</v>
      </c>
      <c r="F426" s="81" t="s">
        <v>493</v>
      </c>
      <c r="G426" s="136">
        <v>5270.88</v>
      </c>
      <c r="H426" s="136">
        <v>0</v>
      </c>
      <c r="I426" s="81" t="s">
        <v>520</v>
      </c>
      <c r="J426" s="136">
        <v>0</v>
      </c>
      <c r="K426" s="136">
        <v>0</v>
      </c>
      <c r="L426" s="136">
        <v>0</v>
      </c>
      <c r="M426" s="136">
        <v>0</v>
      </c>
      <c r="N426" s="136">
        <v>0</v>
      </c>
      <c r="O426" s="136">
        <v>0</v>
      </c>
      <c r="P426" s="136">
        <v>0</v>
      </c>
      <c r="Q426" s="136">
        <v>0</v>
      </c>
      <c r="R426" s="136">
        <v>0</v>
      </c>
      <c r="S426" s="138">
        <f t="shared" si="18"/>
        <v>5270.88</v>
      </c>
      <c r="T426" s="139">
        <f t="shared" si="19"/>
        <v>0</v>
      </c>
      <c r="U426" s="58" t="str">
        <f>VLOOKUP(B426,'FOLHA RESUMIDA'!C:I,2,0)</f>
        <v>ANA PAULA BARBOSA CAVALCANTI</v>
      </c>
      <c r="V426" s="73">
        <f t="shared" si="20"/>
        <v>423</v>
      </c>
    </row>
    <row r="427" spans="1:22">
      <c r="A427" s="81">
        <v>25</v>
      </c>
      <c r="B427" s="81">
        <v>2878</v>
      </c>
      <c r="C427" s="81" t="s">
        <v>360</v>
      </c>
      <c r="D427" s="82">
        <v>40457</v>
      </c>
      <c r="E427" s="81" t="s">
        <v>586</v>
      </c>
      <c r="F427" s="81" t="s">
        <v>476</v>
      </c>
      <c r="G427" s="136">
        <v>2152.9499999999998</v>
      </c>
      <c r="H427" s="136">
        <v>0</v>
      </c>
      <c r="I427" s="81" t="s">
        <v>520</v>
      </c>
      <c r="J427" s="136">
        <v>0</v>
      </c>
      <c r="K427" s="136">
        <v>0</v>
      </c>
      <c r="L427" s="136">
        <v>233.32</v>
      </c>
      <c r="M427" s="136">
        <v>0</v>
      </c>
      <c r="N427" s="136">
        <v>0</v>
      </c>
      <c r="O427" s="136">
        <v>0</v>
      </c>
      <c r="P427" s="136">
        <v>0</v>
      </c>
      <c r="Q427" s="136">
        <v>0</v>
      </c>
      <c r="R427" s="136">
        <v>0</v>
      </c>
      <c r="S427" s="138">
        <f t="shared" si="18"/>
        <v>2152.9499999999998</v>
      </c>
      <c r="T427" s="139">
        <f t="shared" si="19"/>
        <v>233.32</v>
      </c>
      <c r="U427" s="58" t="str">
        <f>VLOOKUP(B427,'FOLHA RESUMIDA'!C:I,2,0)</f>
        <v>JAMSON ALESSANDRO DA SILVA</v>
      </c>
      <c r="V427" s="73">
        <f t="shared" si="20"/>
        <v>424</v>
      </c>
    </row>
    <row r="428" spans="1:22">
      <c r="A428" s="81">
        <v>39</v>
      </c>
      <c r="B428" s="81">
        <v>2484</v>
      </c>
      <c r="C428" s="81" t="s">
        <v>369</v>
      </c>
      <c r="D428" s="82">
        <v>39524</v>
      </c>
      <c r="E428" s="81" t="s">
        <v>586</v>
      </c>
      <c r="F428" s="81" t="s">
        <v>493</v>
      </c>
      <c r="G428" s="136">
        <v>5811.15</v>
      </c>
      <c r="H428" s="136">
        <v>0</v>
      </c>
      <c r="I428" s="81" t="s">
        <v>520</v>
      </c>
      <c r="J428" s="136">
        <v>0</v>
      </c>
      <c r="K428" s="136">
        <v>0</v>
      </c>
      <c r="L428" s="136">
        <v>0</v>
      </c>
      <c r="M428" s="136">
        <v>0</v>
      </c>
      <c r="N428" s="136">
        <v>0</v>
      </c>
      <c r="O428" s="136">
        <v>0</v>
      </c>
      <c r="P428" s="136">
        <v>0</v>
      </c>
      <c r="Q428" s="136">
        <v>0</v>
      </c>
      <c r="R428" s="136">
        <v>0</v>
      </c>
      <c r="S428" s="138">
        <f t="shared" si="18"/>
        <v>5811.15</v>
      </c>
      <c r="T428" s="139">
        <f t="shared" si="19"/>
        <v>0</v>
      </c>
      <c r="U428" s="58" t="str">
        <f>VLOOKUP(B428,'FOLHA RESUMIDA'!C:I,2,0)</f>
        <v>ARLEY ANDERSON TAVARES MOREIRA</v>
      </c>
      <c r="V428" s="73">
        <f t="shared" si="20"/>
        <v>425</v>
      </c>
    </row>
    <row r="429" spans="1:22">
      <c r="A429" s="81">
        <v>39</v>
      </c>
      <c r="B429" s="81">
        <v>2523</v>
      </c>
      <c r="C429" s="81" t="s">
        <v>370</v>
      </c>
      <c r="D429" s="82">
        <v>39582</v>
      </c>
      <c r="E429" s="81" t="s">
        <v>586</v>
      </c>
      <c r="F429" s="81" t="s">
        <v>476</v>
      </c>
      <c r="G429" s="136">
        <v>2152.9499999999998</v>
      </c>
      <c r="H429" s="136">
        <v>0</v>
      </c>
      <c r="I429" s="81" t="s">
        <v>520</v>
      </c>
      <c r="J429" s="136">
        <v>0</v>
      </c>
      <c r="K429" s="136">
        <v>0</v>
      </c>
      <c r="L429" s="136">
        <v>233.32</v>
      </c>
      <c r="M429" s="136">
        <v>0</v>
      </c>
      <c r="N429" s="136">
        <v>0</v>
      </c>
      <c r="O429" s="136">
        <v>0</v>
      </c>
      <c r="P429" s="136">
        <v>0</v>
      </c>
      <c r="Q429" s="136">
        <v>0</v>
      </c>
      <c r="R429" s="136">
        <v>0</v>
      </c>
      <c r="S429" s="138">
        <f t="shared" si="18"/>
        <v>2152.9499999999998</v>
      </c>
      <c r="T429" s="139">
        <f t="shared" si="19"/>
        <v>233.32</v>
      </c>
      <c r="U429" s="58" t="str">
        <f>VLOOKUP(B429,'FOLHA RESUMIDA'!C:I,2,0)</f>
        <v>JANISSON COELHO DE VASCONCELOS</v>
      </c>
      <c r="V429" s="73">
        <f t="shared" si="20"/>
        <v>426</v>
      </c>
    </row>
    <row r="430" spans="1:22">
      <c r="A430" s="81">
        <v>47</v>
      </c>
      <c r="B430" s="81">
        <v>2602</v>
      </c>
      <c r="C430" s="81" t="s">
        <v>371</v>
      </c>
      <c r="D430" s="82">
        <v>39615</v>
      </c>
      <c r="E430" s="81" t="s">
        <v>586</v>
      </c>
      <c r="F430" s="81" t="s">
        <v>493</v>
      </c>
      <c r="G430" s="136">
        <v>6101.75</v>
      </c>
      <c r="H430" s="136">
        <v>0</v>
      </c>
      <c r="I430" s="81" t="s">
        <v>520</v>
      </c>
      <c r="J430" s="136">
        <v>0</v>
      </c>
      <c r="K430" s="136">
        <v>0</v>
      </c>
      <c r="L430" s="136">
        <v>0</v>
      </c>
      <c r="M430" s="136">
        <v>0</v>
      </c>
      <c r="N430" s="136">
        <v>0</v>
      </c>
      <c r="O430" s="136">
        <v>0</v>
      </c>
      <c r="P430" s="136">
        <v>0</v>
      </c>
      <c r="Q430" s="136">
        <v>0</v>
      </c>
      <c r="R430" s="136">
        <v>0</v>
      </c>
      <c r="S430" s="138">
        <f t="shared" si="18"/>
        <v>6101.75</v>
      </c>
      <c r="T430" s="139">
        <f t="shared" si="19"/>
        <v>0</v>
      </c>
      <c r="U430" s="58" t="str">
        <f>VLOOKUP(B430,'FOLHA RESUMIDA'!C:I,2,0)</f>
        <v>DIANA ATALECIA NEVES DE SA</v>
      </c>
      <c r="V430" s="73">
        <f t="shared" si="20"/>
        <v>427</v>
      </c>
    </row>
    <row r="431" spans="1:22">
      <c r="A431" s="81">
        <v>47</v>
      </c>
      <c r="B431" s="81">
        <v>2736</v>
      </c>
      <c r="C431" s="81" t="s">
        <v>372</v>
      </c>
      <c r="D431" s="82">
        <v>39881</v>
      </c>
      <c r="E431" s="81" t="s">
        <v>586</v>
      </c>
      <c r="F431" s="81" t="s">
        <v>476</v>
      </c>
      <c r="G431" s="136">
        <v>2152.9499999999998</v>
      </c>
      <c r="H431" s="136">
        <v>0</v>
      </c>
      <c r="I431" s="81" t="s">
        <v>520</v>
      </c>
      <c r="J431" s="136">
        <v>0</v>
      </c>
      <c r="K431" s="136">
        <v>0</v>
      </c>
      <c r="L431" s="136">
        <v>233.32</v>
      </c>
      <c r="M431" s="136">
        <v>0</v>
      </c>
      <c r="N431" s="136">
        <v>0</v>
      </c>
      <c r="O431" s="136">
        <v>0</v>
      </c>
      <c r="P431" s="136">
        <v>0</v>
      </c>
      <c r="Q431" s="136">
        <v>0</v>
      </c>
      <c r="R431" s="136">
        <v>0</v>
      </c>
      <c r="S431" s="138">
        <f t="shared" si="18"/>
        <v>2152.9499999999998</v>
      </c>
      <c r="T431" s="139">
        <f t="shared" si="19"/>
        <v>233.32</v>
      </c>
      <c r="U431" s="58" t="str">
        <f>VLOOKUP(B431,'FOLHA RESUMIDA'!C:I,2,0)</f>
        <v>LUCENILDO JOSE DA SILVA</v>
      </c>
      <c r="V431" s="73">
        <f t="shared" si="20"/>
        <v>428</v>
      </c>
    </row>
    <row r="432" spans="1:22">
      <c r="A432" s="81">
        <v>47</v>
      </c>
      <c r="B432" s="81">
        <v>2904</v>
      </c>
      <c r="C432" s="81" t="s">
        <v>373</v>
      </c>
      <c r="D432" s="82">
        <v>40605</v>
      </c>
      <c r="E432" s="81" t="s">
        <v>586</v>
      </c>
      <c r="F432" s="81" t="s">
        <v>476</v>
      </c>
      <c r="G432" s="136">
        <v>2152.9699999999998</v>
      </c>
      <c r="H432" s="136">
        <v>0</v>
      </c>
      <c r="I432" s="81" t="s">
        <v>520</v>
      </c>
      <c r="J432" s="136">
        <v>0</v>
      </c>
      <c r="K432" s="136">
        <v>0</v>
      </c>
      <c r="L432" s="136">
        <v>0</v>
      </c>
      <c r="M432" s="136">
        <v>0</v>
      </c>
      <c r="N432" s="136">
        <v>0</v>
      </c>
      <c r="O432" s="136">
        <v>0</v>
      </c>
      <c r="P432" s="136">
        <v>0</v>
      </c>
      <c r="Q432" s="136">
        <v>0</v>
      </c>
      <c r="R432" s="136">
        <v>0</v>
      </c>
      <c r="S432" s="138">
        <f t="shared" si="18"/>
        <v>2152.9699999999998</v>
      </c>
      <c r="T432" s="139">
        <f t="shared" si="19"/>
        <v>0</v>
      </c>
      <c r="U432" s="58" t="str">
        <f>VLOOKUP(B432,'FOLHA RESUMIDA'!C:I,2,0)</f>
        <v>ANTONIO S ALVES DE O JUNIOR</v>
      </c>
      <c r="V432" s="73">
        <f t="shared" si="20"/>
        <v>429</v>
      </c>
    </row>
    <row r="433" spans="1:22">
      <c r="A433" s="81">
        <v>48</v>
      </c>
      <c r="B433" s="81">
        <v>2644</v>
      </c>
      <c r="C433" s="81" t="s">
        <v>374</v>
      </c>
      <c r="D433" s="82">
        <v>39630</v>
      </c>
      <c r="E433" s="81" t="s">
        <v>586</v>
      </c>
      <c r="F433" s="81" t="s">
        <v>493</v>
      </c>
      <c r="G433" s="136">
        <v>5534.43</v>
      </c>
      <c r="H433" s="136">
        <v>0</v>
      </c>
      <c r="I433" s="81" t="s">
        <v>520</v>
      </c>
      <c r="J433" s="136">
        <v>0</v>
      </c>
      <c r="K433" s="136">
        <v>0</v>
      </c>
      <c r="L433" s="136">
        <v>0</v>
      </c>
      <c r="M433" s="136">
        <v>0</v>
      </c>
      <c r="N433" s="136">
        <v>0</v>
      </c>
      <c r="O433" s="136">
        <v>0</v>
      </c>
      <c r="P433" s="136">
        <v>0</v>
      </c>
      <c r="Q433" s="136">
        <v>0</v>
      </c>
      <c r="R433" s="136">
        <v>0</v>
      </c>
      <c r="S433" s="138">
        <f t="shared" si="18"/>
        <v>5534.43</v>
      </c>
      <c r="T433" s="139">
        <f t="shared" si="19"/>
        <v>0</v>
      </c>
      <c r="U433" s="58" t="str">
        <f>VLOOKUP(B433,'FOLHA RESUMIDA'!C:I,2,0)</f>
        <v>FABRICIO MENEZES DE SOUSA MELO</v>
      </c>
      <c r="V433" s="73">
        <f t="shared" si="20"/>
        <v>430</v>
      </c>
    </row>
    <row r="434" spans="1:22">
      <c r="A434" s="81">
        <v>48</v>
      </c>
      <c r="B434" s="81">
        <v>3027</v>
      </c>
      <c r="C434" s="81" t="s">
        <v>252</v>
      </c>
      <c r="D434" s="82">
        <v>41751</v>
      </c>
      <c r="E434" s="81" t="s">
        <v>586</v>
      </c>
      <c r="F434" s="81" t="s">
        <v>493</v>
      </c>
      <c r="G434" s="136">
        <v>4780.87</v>
      </c>
      <c r="H434" s="136">
        <v>0</v>
      </c>
      <c r="I434" s="81" t="s">
        <v>520</v>
      </c>
      <c r="J434" s="136">
        <v>0</v>
      </c>
      <c r="K434" s="136">
        <v>0</v>
      </c>
      <c r="L434" s="136">
        <v>0</v>
      </c>
      <c r="M434" s="136">
        <v>0</v>
      </c>
      <c r="N434" s="136">
        <v>0</v>
      </c>
      <c r="O434" s="136">
        <v>0</v>
      </c>
      <c r="P434" s="136">
        <v>0</v>
      </c>
      <c r="Q434" s="136">
        <v>0</v>
      </c>
      <c r="R434" s="136">
        <v>0</v>
      </c>
      <c r="S434" s="138">
        <f t="shared" si="18"/>
        <v>4780.87</v>
      </c>
      <c r="T434" s="139">
        <f t="shared" si="19"/>
        <v>0</v>
      </c>
      <c r="U434" s="58" t="str">
        <f>VLOOKUP(B434,'FOLHA RESUMIDA'!C:I,2,0)</f>
        <v>MARILIA MILENA R PIRES</v>
      </c>
      <c r="V434" s="73">
        <f t="shared" si="20"/>
        <v>431</v>
      </c>
    </row>
    <row r="435" spans="1:22">
      <c r="A435" s="81">
        <v>50</v>
      </c>
      <c r="B435" s="81">
        <v>2478</v>
      </c>
      <c r="C435" s="81" t="s">
        <v>376</v>
      </c>
      <c r="D435" s="82">
        <v>39524</v>
      </c>
      <c r="E435" s="81" t="s">
        <v>586</v>
      </c>
      <c r="F435" s="81" t="s">
        <v>493</v>
      </c>
      <c r="G435" s="136">
        <v>5534.43</v>
      </c>
      <c r="H435" s="136">
        <v>0</v>
      </c>
      <c r="I435" s="81" t="s">
        <v>520</v>
      </c>
      <c r="J435" s="136">
        <v>0</v>
      </c>
      <c r="K435" s="136">
        <v>0</v>
      </c>
      <c r="L435" s="136">
        <v>0</v>
      </c>
      <c r="M435" s="136">
        <v>0</v>
      </c>
      <c r="N435" s="136">
        <v>0</v>
      </c>
      <c r="O435" s="136">
        <v>0</v>
      </c>
      <c r="P435" s="136">
        <v>0</v>
      </c>
      <c r="Q435" s="136">
        <v>0</v>
      </c>
      <c r="R435" s="136">
        <v>0</v>
      </c>
      <c r="S435" s="138">
        <f t="shared" si="18"/>
        <v>5534.43</v>
      </c>
      <c r="T435" s="139">
        <f t="shared" si="19"/>
        <v>0</v>
      </c>
      <c r="U435" s="58" t="str">
        <f>VLOOKUP(B435,'FOLHA RESUMIDA'!C:I,2,0)</f>
        <v>ROGERIO MOURA VIEIRA</v>
      </c>
      <c r="V435" s="73">
        <f t="shared" si="20"/>
        <v>432</v>
      </c>
    </row>
    <row r="436" spans="1:22">
      <c r="A436" s="81">
        <v>50</v>
      </c>
      <c r="B436" s="81">
        <v>2568</v>
      </c>
      <c r="C436" s="81" t="s">
        <v>388</v>
      </c>
      <c r="D436" s="82">
        <v>39608</v>
      </c>
      <c r="E436" s="81" t="s">
        <v>586</v>
      </c>
      <c r="F436" s="81" t="s">
        <v>493</v>
      </c>
      <c r="G436" s="136">
        <v>5534.43</v>
      </c>
      <c r="H436" s="136">
        <v>0</v>
      </c>
      <c r="I436" s="81" t="s">
        <v>520</v>
      </c>
      <c r="J436" s="136">
        <v>0</v>
      </c>
      <c r="K436" s="136">
        <v>0</v>
      </c>
      <c r="L436" s="136">
        <v>0</v>
      </c>
      <c r="M436" s="136">
        <v>0</v>
      </c>
      <c r="N436" s="136">
        <v>0</v>
      </c>
      <c r="O436" s="136">
        <v>0</v>
      </c>
      <c r="P436" s="136">
        <v>0</v>
      </c>
      <c r="Q436" s="136">
        <v>0</v>
      </c>
      <c r="R436" s="136">
        <v>0</v>
      </c>
      <c r="S436" s="138">
        <f t="shared" si="18"/>
        <v>5534.43</v>
      </c>
      <c r="T436" s="139">
        <f t="shared" si="19"/>
        <v>0</v>
      </c>
      <c r="U436" s="58" t="str">
        <f>VLOOKUP(B436,'FOLHA RESUMIDA'!C:I,2,0)</f>
        <v>CATARINA DANIELLE DA S AMORIM</v>
      </c>
      <c r="V436" s="73">
        <f t="shared" si="20"/>
        <v>433</v>
      </c>
    </row>
    <row r="437" spans="1:22">
      <c r="A437" s="81">
        <v>50</v>
      </c>
      <c r="B437" s="81">
        <v>2706</v>
      </c>
      <c r="C437" s="81" t="s">
        <v>356</v>
      </c>
      <c r="D437" s="82">
        <v>39730</v>
      </c>
      <c r="E437" s="81" t="s">
        <v>586</v>
      </c>
      <c r="F437" s="81" t="s">
        <v>493</v>
      </c>
      <c r="G437" s="136">
        <v>6101.75</v>
      </c>
      <c r="H437" s="136">
        <v>0</v>
      </c>
      <c r="I437" s="81" t="s">
        <v>520</v>
      </c>
      <c r="J437" s="136">
        <v>0</v>
      </c>
      <c r="K437" s="136">
        <v>0</v>
      </c>
      <c r="L437" s="136">
        <v>0</v>
      </c>
      <c r="M437" s="136">
        <v>0</v>
      </c>
      <c r="N437" s="136">
        <v>0</v>
      </c>
      <c r="O437" s="136">
        <v>0</v>
      </c>
      <c r="P437" s="136">
        <v>0</v>
      </c>
      <c r="Q437" s="136">
        <v>0</v>
      </c>
      <c r="R437" s="136">
        <v>0</v>
      </c>
      <c r="S437" s="138">
        <f t="shared" si="18"/>
        <v>6101.75</v>
      </c>
      <c r="T437" s="139">
        <f t="shared" si="19"/>
        <v>0</v>
      </c>
      <c r="U437" s="58" t="str">
        <f>VLOOKUP(B437,'FOLHA RESUMIDA'!C:I,2,0)</f>
        <v>AMANDA FREITAS BASILIO</v>
      </c>
      <c r="V437" s="73">
        <f t="shared" si="20"/>
        <v>434</v>
      </c>
    </row>
    <row r="438" spans="1:22">
      <c r="A438" s="81">
        <v>50</v>
      </c>
      <c r="B438" s="81">
        <v>2721</v>
      </c>
      <c r="C438" s="81" t="s">
        <v>377</v>
      </c>
      <c r="D438" s="82">
        <v>39753</v>
      </c>
      <c r="E438" s="81" t="s">
        <v>586</v>
      </c>
      <c r="F438" s="81" t="s">
        <v>476</v>
      </c>
      <c r="G438" s="136">
        <v>2152.9499999999998</v>
      </c>
      <c r="H438" s="136">
        <v>0</v>
      </c>
      <c r="I438" s="81" t="s">
        <v>520</v>
      </c>
      <c r="J438" s="136">
        <v>0</v>
      </c>
      <c r="K438" s="136">
        <v>0</v>
      </c>
      <c r="L438" s="136">
        <v>233.32</v>
      </c>
      <c r="M438" s="136">
        <v>0</v>
      </c>
      <c r="N438" s="136">
        <v>0</v>
      </c>
      <c r="O438" s="136">
        <v>0</v>
      </c>
      <c r="P438" s="136">
        <v>0</v>
      </c>
      <c r="Q438" s="136">
        <v>0</v>
      </c>
      <c r="R438" s="136">
        <v>0</v>
      </c>
      <c r="S438" s="138">
        <f t="shared" si="18"/>
        <v>2152.9499999999998</v>
      </c>
      <c r="T438" s="139">
        <f t="shared" si="19"/>
        <v>233.32</v>
      </c>
      <c r="U438" s="58" t="str">
        <f>VLOOKUP(B438,'FOLHA RESUMIDA'!C:I,2,0)</f>
        <v>CLECIO JOSE DA SILVA</v>
      </c>
      <c r="V438" s="73">
        <f t="shared" si="20"/>
        <v>435</v>
      </c>
    </row>
    <row r="439" spans="1:22">
      <c r="A439" s="81">
        <v>50</v>
      </c>
      <c r="B439" s="81">
        <v>2836</v>
      </c>
      <c r="C439" s="81" t="s">
        <v>378</v>
      </c>
      <c r="D439" s="82">
        <v>40367</v>
      </c>
      <c r="E439" s="81" t="s">
        <v>586</v>
      </c>
      <c r="F439" s="81" t="s">
        <v>476</v>
      </c>
      <c r="G439" s="136">
        <v>2152.9499999999998</v>
      </c>
      <c r="H439" s="136">
        <v>0</v>
      </c>
      <c r="I439" s="81" t="s">
        <v>520</v>
      </c>
      <c r="J439" s="136">
        <v>0</v>
      </c>
      <c r="K439" s="136">
        <v>0</v>
      </c>
      <c r="L439" s="136">
        <v>0</v>
      </c>
      <c r="M439" s="136">
        <v>0</v>
      </c>
      <c r="N439" s="136">
        <v>0</v>
      </c>
      <c r="O439" s="136">
        <v>0</v>
      </c>
      <c r="P439" s="136">
        <v>0</v>
      </c>
      <c r="Q439" s="136">
        <v>0</v>
      </c>
      <c r="R439" s="136">
        <v>0</v>
      </c>
      <c r="S439" s="138">
        <f t="shared" si="18"/>
        <v>2152.9499999999998</v>
      </c>
      <c r="T439" s="139">
        <f t="shared" si="19"/>
        <v>0</v>
      </c>
      <c r="U439" s="58" t="str">
        <f>VLOOKUP(B439,'FOLHA RESUMIDA'!C:I,2,0)</f>
        <v>MONALISA MARIA LEANDRO RIBEIRO</v>
      </c>
      <c r="V439" s="73">
        <f t="shared" si="20"/>
        <v>436</v>
      </c>
    </row>
    <row r="440" spans="1:22">
      <c r="A440" s="81">
        <v>50</v>
      </c>
      <c r="B440" s="81">
        <v>3055</v>
      </c>
      <c r="C440" s="81" t="s">
        <v>379</v>
      </c>
      <c r="D440" s="82">
        <v>41927</v>
      </c>
      <c r="E440" s="81" t="s">
        <v>586</v>
      </c>
      <c r="F440" s="81" t="s">
        <v>493</v>
      </c>
      <c r="G440" s="136">
        <v>4553.1499999999996</v>
      </c>
      <c r="H440" s="136">
        <v>0</v>
      </c>
      <c r="I440" s="81" t="s">
        <v>520</v>
      </c>
      <c r="J440" s="136">
        <v>0</v>
      </c>
      <c r="K440" s="136">
        <v>0</v>
      </c>
      <c r="L440" s="136">
        <v>0</v>
      </c>
      <c r="M440" s="136">
        <v>0</v>
      </c>
      <c r="N440" s="136">
        <v>0</v>
      </c>
      <c r="O440" s="136">
        <v>0</v>
      </c>
      <c r="P440" s="136">
        <v>0</v>
      </c>
      <c r="Q440" s="136">
        <v>0</v>
      </c>
      <c r="R440" s="136">
        <v>0</v>
      </c>
      <c r="S440" s="138">
        <f t="shared" si="18"/>
        <v>4553.1499999999996</v>
      </c>
      <c r="T440" s="139">
        <f t="shared" si="19"/>
        <v>0</v>
      </c>
      <c r="U440" s="58" t="str">
        <f>VLOOKUP(B440,'FOLHA RESUMIDA'!C:I,2,0)</f>
        <v>ANA PAULA SABINO L DE SOUZA</v>
      </c>
      <c r="V440" s="73">
        <f t="shared" si="20"/>
        <v>437</v>
      </c>
    </row>
    <row r="441" spans="1:22">
      <c r="A441" s="81">
        <v>51</v>
      </c>
      <c r="B441" s="81">
        <v>1726</v>
      </c>
      <c r="C441" s="81" t="s">
        <v>381</v>
      </c>
      <c r="D441" s="82">
        <v>32084</v>
      </c>
      <c r="E441" s="81" t="s">
        <v>586</v>
      </c>
      <c r="F441" s="81" t="s">
        <v>581</v>
      </c>
      <c r="G441" s="136">
        <v>3697.85</v>
      </c>
      <c r="H441" s="136">
        <v>0</v>
      </c>
      <c r="I441" s="81" t="s">
        <v>520</v>
      </c>
      <c r="J441" s="136">
        <v>0</v>
      </c>
      <c r="K441" s="136">
        <v>0</v>
      </c>
      <c r="L441" s="136">
        <v>0</v>
      </c>
      <c r="M441" s="136">
        <v>0</v>
      </c>
      <c r="N441" s="136">
        <v>0</v>
      </c>
      <c r="O441" s="136">
        <v>0</v>
      </c>
      <c r="P441" s="136">
        <v>0</v>
      </c>
      <c r="Q441" s="136">
        <v>0</v>
      </c>
      <c r="R441" s="136">
        <v>0</v>
      </c>
      <c r="S441" s="138">
        <f t="shared" si="18"/>
        <v>3697.85</v>
      </c>
      <c r="T441" s="139">
        <f t="shared" si="19"/>
        <v>0</v>
      </c>
      <c r="U441" s="58" t="str">
        <f>VLOOKUP(B441,'FOLHA RESUMIDA'!C:I,2,0)</f>
        <v>JOSE CARLOS VIEIRA</v>
      </c>
      <c r="V441" s="73">
        <f t="shared" si="20"/>
        <v>438</v>
      </c>
    </row>
    <row r="442" spans="1:22">
      <c r="A442" s="81">
        <v>51</v>
      </c>
      <c r="B442" s="81">
        <v>2096</v>
      </c>
      <c r="C442" s="81" t="s">
        <v>334</v>
      </c>
      <c r="D442" s="82">
        <v>35170</v>
      </c>
      <c r="E442" s="81" t="s">
        <v>586</v>
      </c>
      <c r="F442" s="81" t="s">
        <v>581</v>
      </c>
      <c r="G442" s="136">
        <v>3354.02</v>
      </c>
      <c r="H442" s="136">
        <v>0</v>
      </c>
      <c r="I442" s="81" t="s">
        <v>520</v>
      </c>
      <c r="J442" s="136">
        <v>0</v>
      </c>
      <c r="K442" s="136">
        <v>0</v>
      </c>
      <c r="L442" s="136">
        <v>0</v>
      </c>
      <c r="M442" s="136">
        <v>0</v>
      </c>
      <c r="N442" s="136">
        <v>0</v>
      </c>
      <c r="O442" s="136">
        <v>0</v>
      </c>
      <c r="P442" s="136">
        <v>0</v>
      </c>
      <c r="Q442" s="136">
        <v>0</v>
      </c>
      <c r="R442" s="136">
        <v>0</v>
      </c>
      <c r="S442" s="138">
        <f t="shared" si="18"/>
        <v>3354.02</v>
      </c>
      <c r="T442" s="139">
        <f t="shared" si="19"/>
        <v>0</v>
      </c>
      <c r="U442" s="58" t="str">
        <f>VLOOKUP(B442,'FOLHA RESUMIDA'!C:I,2,0)</f>
        <v>MARCELO MORAIS DE OLIVEIRA</v>
      </c>
      <c r="V442" s="73">
        <f t="shared" si="20"/>
        <v>439</v>
      </c>
    </row>
    <row r="443" spans="1:22">
      <c r="A443" s="81">
        <v>51</v>
      </c>
      <c r="B443" s="81">
        <v>2720</v>
      </c>
      <c r="C443" s="81" t="s">
        <v>367</v>
      </c>
      <c r="D443" s="82">
        <v>39751</v>
      </c>
      <c r="E443" s="81" t="s">
        <v>586</v>
      </c>
      <c r="F443" s="81" t="s">
        <v>476</v>
      </c>
      <c r="G443" s="136">
        <v>2152.9699999999998</v>
      </c>
      <c r="H443" s="136">
        <v>0</v>
      </c>
      <c r="I443" s="81" t="s">
        <v>520</v>
      </c>
      <c r="J443" s="136">
        <v>0</v>
      </c>
      <c r="K443" s="136">
        <v>0</v>
      </c>
      <c r="L443" s="136">
        <v>0</v>
      </c>
      <c r="M443" s="136">
        <v>0</v>
      </c>
      <c r="N443" s="136">
        <v>0</v>
      </c>
      <c r="O443" s="136">
        <v>0</v>
      </c>
      <c r="P443" s="136">
        <v>0</v>
      </c>
      <c r="Q443" s="136">
        <v>0</v>
      </c>
      <c r="R443" s="136">
        <v>0</v>
      </c>
      <c r="S443" s="138">
        <f t="shared" si="18"/>
        <v>2152.9699999999998</v>
      </c>
      <c r="T443" s="139">
        <f t="shared" si="19"/>
        <v>0</v>
      </c>
      <c r="U443" s="58" t="str">
        <f>VLOOKUP(B443,'FOLHA RESUMIDA'!C:I,2,0)</f>
        <v>JONATAS BERNARDINO R  DA SILVA</v>
      </c>
      <c r="V443" s="73">
        <f t="shared" si="20"/>
        <v>440</v>
      </c>
    </row>
    <row r="444" spans="1:22">
      <c r="A444" s="81">
        <v>51</v>
      </c>
      <c r="B444" s="81">
        <v>2838</v>
      </c>
      <c r="C444" s="81" t="s">
        <v>348</v>
      </c>
      <c r="D444" s="82">
        <v>40372</v>
      </c>
      <c r="E444" s="81" t="s">
        <v>586</v>
      </c>
      <c r="F444" s="81" t="s">
        <v>476</v>
      </c>
      <c r="G444" s="136">
        <v>2373.69</v>
      </c>
      <c r="H444" s="136">
        <v>0</v>
      </c>
      <c r="I444" s="81" t="s">
        <v>520</v>
      </c>
      <c r="J444" s="136">
        <v>0</v>
      </c>
      <c r="K444" s="136">
        <v>0</v>
      </c>
      <c r="L444" s="136">
        <v>233.32</v>
      </c>
      <c r="M444" s="136">
        <v>0</v>
      </c>
      <c r="N444" s="136">
        <v>0</v>
      </c>
      <c r="O444" s="136">
        <v>0</v>
      </c>
      <c r="P444" s="136">
        <v>0</v>
      </c>
      <c r="Q444" s="136">
        <v>0</v>
      </c>
      <c r="R444" s="136">
        <v>0</v>
      </c>
      <c r="S444" s="138">
        <f t="shared" si="18"/>
        <v>2373.69</v>
      </c>
      <c r="T444" s="139">
        <f t="shared" si="19"/>
        <v>233.32</v>
      </c>
      <c r="U444" s="58" t="str">
        <f>VLOOKUP(B444,'FOLHA RESUMIDA'!C:I,2,0)</f>
        <v>CAIO CEZAR F  E  DO NASCIMENTO</v>
      </c>
      <c r="V444" s="73">
        <f t="shared" si="20"/>
        <v>441</v>
      </c>
    </row>
    <row r="445" spans="1:22">
      <c r="A445" s="81">
        <v>51</v>
      </c>
      <c r="B445" s="81">
        <v>3029</v>
      </c>
      <c r="C445" s="81" t="s">
        <v>383</v>
      </c>
      <c r="D445" s="82">
        <v>41806</v>
      </c>
      <c r="E445" s="81" t="s">
        <v>586</v>
      </c>
      <c r="F445" s="81" t="s">
        <v>493</v>
      </c>
      <c r="G445" s="136">
        <v>5019.93</v>
      </c>
      <c r="H445" s="136">
        <v>0</v>
      </c>
      <c r="I445" s="81" t="s">
        <v>520</v>
      </c>
      <c r="J445" s="136">
        <v>0</v>
      </c>
      <c r="K445" s="136">
        <v>0</v>
      </c>
      <c r="L445" s="136">
        <v>0</v>
      </c>
      <c r="M445" s="136">
        <v>0</v>
      </c>
      <c r="N445" s="136">
        <v>0</v>
      </c>
      <c r="O445" s="136">
        <v>0</v>
      </c>
      <c r="P445" s="136">
        <v>0</v>
      </c>
      <c r="Q445" s="136">
        <v>0</v>
      </c>
      <c r="R445" s="136">
        <v>0</v>
      </c>
      <c r="S445" s="138">
        <f t="shared" si="18"/>
        <v>5019.93</v>
      </c>
      <c r="T445" s="139">
        <f t="shared" si="19"/>
        <v>0</v>
      </c>
      <c r="U445" s="58" t="str">
        <f>VLOOKUP(B445,'FOLHA RESUMIDA'!C:I,2,0)</f>
        <v>RISOALDO DUARTE DA S JUNIOR</v>
      </c>
      <c r="V445" s="73">
        <f t="shared" si="20"/>
        <v>442</v>
      </c>
    </row>
    <row r="446" spans="1:22">
      <c r="A446" s="81">
        <v>59</v>
      </c>
      <c r="B446" s="81">
        <v>2547</v>
      </c>
      <c r="C446" s="81" t="s">
        <v>389</v>
      </c>
      <c r="D446" s="82">
        <v>39601</v>
      </c>
      <c r="E446" s="81" t="s">
        <v>586</v>
      </c>
      <c r="F446" s="81" t="s">
        <v>476</v>
      </c>
      <c r="G446" s="136">
        <v>2152.9699999999998</v>
      </c>
      <c r="H446" s="136">
        <v>0</v>
      </c>
      <c r="I446" s="81" t="s">
        <v>520</v>
      </c>
      <c r="J446" s="136">
        <v>0</v>
      </c>
      <c r="K446" s="136">
        <v>0</v>
      </c>
      <c r="L446" s="136">
        <v>0</v>
      </c>
      <c r="M446" s="136">
        <v>0</v>
      </c>
      <c r="N446" s="136">
        <v>0</v>
      </c>
      <c r="O446" s="136">
        <v>0</v>
      </c>
      <c r="P446" s="136">
        <v>0</v>
      </c>
      <c r="Q446" s="136">
        <v>0</v>
      </c>
      <c r="R446" s="136">
        <v>0</v>
      </c>
      <c r="S446" s="138">
        <f t="shared" si="18"/>
        <v>2152.9699999999998</v>
      </c>
      <c r="T446" s="139">
        <f t="shared" si="19"/>
        <v>0</v>
      </c>
      <c r="U446" s="58" t="str">
        <f>VLOOKUP(B446,'FOLHA RESUMIDA'!C:I,2,0)</f>
        <v>CYNTHIA RODRIGUES DE ALMEIDA</v>
      </c>
      <c r="V446" s="73">
        <f t="shared" si="20"/>
        <v>443</v>
      </c>
    </row>
    <row r="447" spans="1:22">
      <c r="A447" s="81">
        <v>59</v>
      </c>
      <c r="B447" s="81">
        <v>2604</v>
      </c>
      <c r="C447" s="81" t="s">
        <v>390</v>
      </c>
      <c r="D447" s="82">
        <v>39615</v>
      </c>
      <c r="E447" s="81" t="s">
        <v>586</v>
      </c>
      <c r="F447" s="81" t="s">
        <v>493</v>
      </c>
      <c r="G447" s="136">
        <v>5534.43</v>
      </c>
      <c r="H447" s="136">
        <v>0</v>
      </c>
      <c r="I447" s="81" t="s">
        <v>520</v>
      </c>
      <c r="J447" s="136">
        <v>0</v>
      </c>
      <c r="K447" s="136">
        <v>0</v>
      </c>
      <c r="L447" s="136">
        <v>0</v>
      </c>
      <c r="M447" s="136">
        <v>0</v>
      </c>
      <c r="N447" s="136">
        <v>0</v>
      </c>
      <c r="O447" s="136">
        <v>0</v>
      </c>
      <c r="P447" s="136">
        <v>0</v>
      </c>
      <c r="Q447" s="136">
        <v>0</v>
      </c>
      <c r="R447" s="136">
        <v>0</v>
      </c>
      <c r="S447" s="138">
        <f t="shared" si="18"/>
        <v>5534.43</v>
      </c>
      <c r="T447" s="139">
        <f t="shared" si="19"/>
        <v>0</v>
      </c>
      <c r="U447" s="58" t="str">
        <f>VLOOKUP(B447,'FOLHA RESUMIDA'!C:I,2,0)</f>
        <v>JAMINE K  G  DA ROCHA MARTINS</v>
      </c>
      <c r="V447" s="73">
        <f t="shared" si="20"/>
        <v>444</v>
      </c>
    </row>
    <row r="448" spans="1:22">
      <c r="A448" s="81">
        <v>59</v>
      </c>
      <c r="B448" s="81">
        <v>2651</v>
      </c>
      <c r="C448" s="81" t="s">
        <v>375</v>
      </c>
      <c r="D448" s="82">
        <v>39644</v>
      </c>
      <c r="E448" s="81" t="s">
        <v>586</v>
      </c>
      <c r="F448" s="81" t="s">
        <v>493</v>
      </c>
      <c r="G448" s="136">
        <v>5534.43</v>
      </c>
      <c r="H448" s="136">
        <v>0</v>
      </c>
      <c r="I448" s="81" t="s">
        <v>520</v>
      </c>
      <c r="J448" s="136">
        <v>0</v>
      </c>
      <c r="K448" s="136">
        <v>0</v>
      </c>
      <c r="L448" s="136">
        <v>0</v>
      </c>
      <c r="M448" s="136">
        <v>0</v>
      </c>
      <c r="N448" s="136">
        <v>0</v>
      </c>
      <c r="O448" s="136">
        <v>0</v>
      </c>
      <c r="P448" s="136">
        <v>0</v>
      </c>
      <c r="Q448" s="136">
        <v>0</v>
      </c>
      <c r="R448" s="136">
        <v>0</v>
      </c>
      <c r="S448" s="138">
        <f t="shared" si="18"/>
        <v>5534.43</v>
      </c>
      <c r="T448" s="139">
        <f t="shared" si="19"/>
        <v>0</v>
      </c>
      <c r="U448" s="58" t="str">
        <f>VLOOKUP(B448,'FOLHA RESUMIDA'!C:I,2,0)</f>
        <v>PAULO ANDRE R DOS SANTOS</v>
      </c>
      <c r="V448" s="73">
        <f t="shared" si="20"/>
        <v>445</v>
      </c>
    </row>
    <row r="449" spans="1:22">
      <c r="A449" s="81">
        <v>59</v>
      </c>
      <c r="B449" s="81">
        <v>2962</v>
      </c>
      <c r="C449" s="81" t="s">
        <v>391</v>
      </c>
      <c r="D449" s="82">
        <v>41732</v>
      </c>
      <c r="E449" s="81" t="s">
        <v>586</v>
      </c>
      <c r="F449" s="81" t="s">
        <v>477</v>
      </c>
      <c r="G449" s="136">
        <v>2050.41</v>
      </c>
      <c r="H449" s="136">
        <v>0</v>
      </c>
      <c r="I449" s="81" t="s">
        <v>520</v>
      </c>
      <c r="J449" s="136">
        <v>0</v>
      </c>
      <c r="K449" s="136">
        <v>0</v>
      </c>
      <c r="L449" s="136">
        <v>233.32</v>
      </c>
      <c r="M449" s="136">
        <v>0</v>
      </c>
      <c r="N449" s="136">
        <v>0</v>
      </c>
      <c r="O449" s="136">
        <v>0</v>
      </c>
      <c r="P449" s="136">
        <v>0</v>
      </c>
      <c r="Q449" s="136">
        <v>0</v>
      </c>
      <c r="R449" s="136">
        <v>0</v>
      </c>
      <c r="S449" s="138">
        <f t="shared" si="18"/>
        <v>2050.41</v>
      </c>
      <c r="T449" s="139">
        <f t="shared" si="19"/>
        <v>233.32</v>
      </c>
      <c r="U449" s="58" t="str">
        <f>VLOOKUP(B449,'FOLHA RESUMIDA'!C:I,2,0)</f>
        <v>GYSELLE SANTOS AZEVEDO</v>
      </c>
      <c r="V449" s="73">
        <f t="shared" si="20"/>
        <v>446</v>
      </c>
    </row>
    <row r="450" spans="1:22">
      <c r="U450" s="58" t="e">
        <f>VLOOKUP(B450,'FOLHA RESUMIDA'!C:I,2,0)</f>
        <v>#N/A</v>
      </c>
      <c r="V450" s="73">
        <f t="shared" si="20"/>
        <v>447</v>
      </c>
    </row>
  </sheetData>
  <autoFilter ref="A3:U450">
    <filterColumn colId="20"/>
  </autoFilter>
  <sortState ref="A4:U14">
    <sortCondition ref="E4:E14"/>
  </sortState>
  <conditionalFormatting sqref="B1:B1048576">
    <cfRule type="duplicateValues" dxfId="14" priority="1"/>
    <cfRule type="duplicateValues" dxfId="13" priority="12"/>
    <cfRule type="duplicateValues" dxfId="12" priority="14"/>
    <cfRule type="duplicateValues" dxfId="11" priority="15"/>
  </conditionalFormatting>
  <conditionalFormatting sqref="B1:B1048576">
    <cfRule type="duplicateValues" dxfId="10" priority="1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1"/>
  <sheetViews>
    <sheetView zoomScale="90" zoomScaleNormal="90" workbookViewId="0">
      <selection activeCell="F10" sqref="F10"/>
    </sheetView>
  </sheetViews>
  <sheetFormatPr defaultRowHeight="15"/>
  <cols>
    <col min="1" max="1" width="9" style="13" bestFit="1" customWidth="1"/>
    <col min="2" max="2" width="5.85546875" style="13" bestFit="1" customWidth="1"/>
    <col min="3" max="3" width="10.7109375" style="39" bestFit="1" customWidth="1"/>
    <col min="4" max="4" width="33.42578125" style="13" bestFit="1" customWidth="1"/>
    <col min="5" max="5" width="8.42578125" style="13" bestFit="1" customWidth="1"/>
    <col min="6" max="6" width="43" style="13" bestFit="1" customWidth="1"/>
    <col min="7" max="7" width="19.42578125" style="69" customWidth="1"/>
    <col min="8" max="8" width="5.140625" style="70" customWidth="1"/>
    <col min="9" max="9" width="12.140625" style="71" bestFit="1" customWidth="1"/>
    <col min="10" max="16384" width="9.140625" style="26"/>
  </cols>
  <sheetData>
    <row r="1" spans="1:11" ht="12.75" customHeight="1">
      <c r="A1" s="106" t="s">
        <v>595</v>
      </c>
      <c r="B1" s="106"/>
      <c r="C1" s="106"/>
      <c r="D1" s="106"/>
      <c r="E1" s="106"/>
      <c r="F1" s="106"/>
      <c r="G1" s="106"/>
      <c r="H1" s="106"/>
      <c r="I1" s="106"/>
    </row>
    <row r="2" spans="1:11" ht="12.75" customHeight="1" thickBot="1">
      <c r="A2" s="107"/>
      <c r="B2" s="107"/>
      <c r="C2" s="107"/>
      <c r="D2" s="107"/>
      <c r="E2" s="107"/>
      <c r="F2" s="107"/>
      <c r="G2" s="107"/>
      <c r="H2" s="107"/>
      <c r="I2" s="107"/>
      <c r="K2" s="26" t="s">
        <v>592</v>
      </c>
    </row>
    <row r="3" spans="1:11" ht="12.75" customHeight="1">
      <c r="A3" s="27" t="s">
        <v>423</v>
      </c>
      <c r="B3" s="27" t="s">
        <v>393</v>
      </c>
      <c r="C3" s="27" t="s">
        <v>394</v>
      </c>
      <c r="D3" s="27" t="s">
        <v>2</v>
      </c>
      <c r="E3" s="27" t="s">
        <v>456</v>
      </c>
      <c r="F3" s="27" t="s">
        <v>438</v>
      </c>
      <c r="G3" s="66" t="s">
        <v>439</v>
      </c>
      <c r="H3" s="27" t="s">
        <v>440</v>
      </c>
      <c r="I3" s="66" t="s">
        <v>441</v>
      </c>
    </row>
    <row r="4" spans="1:11">
      <c r="A4" s="67">
        <v>1</v>
      </c>
      <c r="B4" s="67">
        <f>VLOOKUP(C4,[1]SRA!B:AA,5,0)</f>
        <v>1</v>
      </c>
      <c r="C4" s="96">
        <v>3016</v>
      </c>
      <c r="D4" s="72" t="str">
        <f>VLOOKUP(C4,[1]SRA!B:H,2,0)</f>
        <v>MARIANA SILVA MONTEIRO</v>
      </c>
      <c r="E4" s="67">
        <f>VLOOKUP(C4,[1]SRA!B:H,3,0)</f>
        <v>1005</v>
      </c>
      <c r="F4" s="67" t="str">
        <f>VLOOKUP(C4,[1]SRA!B:H,4,0)</f>
        <v>PESSOAL A DISPOSICAO/BENEFICIO</v>
      </c>
      <c r="G4" s="92">
        <v>45691</v>
      </c>
      <c r="H4" s="93">
        <v>30</v>
      </c>
      <c r="I4" s="92">
        <f t="shared" ref="I4:I31" si="0">(G4+H4)-1</f>
        <v>45720</v>
      </c>
    </row>
    <row r="5" spans="1:11">
      <c r="A5" s="67">
        <f>A4+1</f>
        <v>2</v>
      </c>
      <c r="B5" s="67">
        <f>VLOOKUP(C5,[1]SRA!B:AA,5,0)</f>
        <v>1</v>
      </c>
      <c r="C5" s="96">
        <v>3427</v>
      </c>
      <c r="D5" s="72" t="str">
        <f>VLOOKUP(C5,[1]SRA!B:H,2,0)</f>
        <v>BIANCA DE CASTRO ALMEIDA</v>
      </c>
      <c r="E5" s="67">
        <f>VLOOKUP(C5,[1]SRA!B:H,3,0)</f>
        <v>1130</v>
      </c>
      <c r="F5" s="67" t="str">
        <f>VLOOKUP(C5,[1]SRA!B:H,4,0)</f>
        <v>COFIN-COORDENADORIA FINANCEIRA</v>
      </c>
      <c r="G5" s="92">
        <v>45691</v>
      </c>
      <c r="H5" s="91">
        <v>20</v>
      </c>
      <c r="I5" s="92">
        <f t="shared" si="0"/>
        <v>45710</v>
      </c>
    </row>
    <row r="6" spans="1:11">
      <c r="A6" s="67">
        <f t="shared" ref="A6:A31" si="1">A5+1</f>
        <v>3</v>
      </c>
      <c r="B6" s="67">
        <f>VLOOKUP(C6,[1]SRA!B:AA,5,0)</f>
        <v>1</v>
      </c>
      <c r="C6" s="96">
        <v>3366</v>
      </c>
      <c r="D6" s="72" t="str">
        <f>VLOOKUP(C6,[1]SRA!B:H,2,0)</f>
        <v>JOSE RICARDO OLIVEIRA CHAGAS</v>
      </c>
      <c r="E6" s="67">
        <f>VLOOKUP(C6,[1]SRA!B:H,3,0)</f>
        <v>1006</v>
      </c>
      <c r="F6" s="67" t="str">
        <f>VLOOKUP(C6,[1]SRA!B:H,4,0)</f>
        <v>COAUD - COORDENADORIA DE AUDITORIA INTER</v>
      </c>
      <c r="G6" s="92">
        <v>45691</v>
      </c>
      <c r="H6" s="93">
        <v>30</v>
      </c>
      <c r="I6" s="92">
        <f t="shared" si="0"/>
        <v>45720</v>
      </c>
    </row>
    <row r="7" spans="1:11">
      <c r="A7" s="67">
        <f t="shared" si="1"/>
        <v>4</v>
      </c>
      <c r="B7" s="67">
        <f>VLOOKUP(C7,[1]SRA!B:AA,5,0)</f>
        <v>25</v>
      </c>
      <c r="C7" s="96">
        <v>3031</v>
      </c>
      <c r="D7" s="72" t="str">
        <f>VLOOKUP(C7,[1]SRA!B:H,2,0)</f>
        <v>DENNYS LAPENDA FAGUNDES</v>
      </c>
      <c r="E7" s="67">
        <f>VLOOKUP(C7,[1]SRA!B:H,3,0)</f>
        <v>1181</v>
      </c>
      <c r="F7" s="67" t="str">
        <f>VLOOKUP(C7,[1]SRA!B:H,4,0)</f>
        <v>DISET- DIV. DE SAUDE OCUPAC. E SEG.TRAB.</v>
      </c>
      <c r="G7" s="92">
        <v>45691</v>
      </c>
      <c r="H7" s="91">
        <v>30</v>
      </c>
      <c r="I7" s="92">
        <f t="shared" si="0"/>
        <v>45720</v>
      </c>
    </row>
    <row r="8" spans="1:11">
      <c r="A8" s="67">
        <f t="shared" si="1"/>
        <v>5</v>
      </c>
      <c r="B8" s="67">
        <f>VLOOKUP(C8,[1]SRA!B:AA,5,0)</f>
        <v>1</v>
      </c>
      <c r="C8" s="96">
        <v>2440</v>
      </c>
      <c r="D8" s="72" t="str">
        <f>VLOOKUP(C8,[1]SRA!B:H,2,0)</f>
        <v>ELIANE MOREIRA DE SOUZA</v>
      </c>
      <c r="E8" s="67">
        <f>VLOOKUP(C8,[1]SRA!B:H,3,0)</f>
        <v>3111</v>
      </c>
      <c r="F8" s="67" t="str">
        <f>VLOOKUP(C8,[1]SRA!B:H,4,0)</f>
        <v>DISOL I - DIVISAO DE SOLIDOS I</v>
      </c>
      <c r="G8" s="92">
        <v>45694</v>
      </c>
      <c r="H8" s="91">
        <v>10</v>
      </c>
      <c r="I8" s="92">
        <f t="shared" si="0"/>
        <v>45703</v>
      </c>
    </row>
    <row r="9" spans="1:11">
      <c r="A9" s="67">
        <f t="shared" si="1"/>
        <v>6</v>
      </c>
      <c r="B9" s="67">
        <f>VLOOKUP(C9,[1]SRA!B:AA,5,0)</f>
        <v>1</v>
      </c>
      <c r="C9" s="96">
        <v>2562</v>
      </c>
      <c r="D9" s="72" t="str">
        <f>VLOOKUP(C9,[1]SRA!B:H,2,0)</f>
        <v>ERIKA MARQUES BEZERRA</v>
      </c>
      <c r="E9" s="67">
        <f>VLOOKUP(C9,[1]SRA!B:H,3,0)</f>
        <v>1005</v>
      </c>
      <c r="F9" s="67" t="str">
        <f>VLOOKUP(C9,[1]SRA!B:H,4,0)</f>
        <v>PESSOAL A DISPOSICAO/BENEFICIO</v>
      </c>
      <c r="G9" s="92">
        <v>45698</v>
      </c>
      <c r="H9" s="93">
        <v>20</v>
      </c>
      <c r="I9" s="92">
        <f t="shared" si="0"/>
        <v>45717</v>
      </c>
    </row>
    <row r="10" spans="1:11">
      <c r="A10" s="67">
        <f t="shared" si="1"/>
        <v>7</v>
      </c>
      <c r="B10" s="67">
        <f>VLOOKUP(C10,[1]SRA!B:AA,5,0)</f>
        <v>1</v>
      </c>
      <c r="C10" s="96">
        <v>1418</v>
      </c>
      <c r="D10" s="72" t="str">
        <f>VLOOKUP(C10,[1]SRA!B:H,2,0)</f>
        <v>ELVIS GOMES PEREIRA</v>
      </c>
      <c r="E10" s="67">
        <f>VLOOKUP(C10,[1]SRA!B:H,3,0)</f>
        <v>2101</v>
      </c>
      <c r="F10" s="67" t="str">
        <f>VLOOKUP(C10,[1]SRA!B:H,4,0)</f>
        <v>DIVEN- DIVISAO DE VENDAS</v>
      </c>
      <c r="G10" s="92">
        <v>45698</v>
      </c>
      <c r="H10" s="93">
        <v>20</v>
      </c>
      <c r="I10" s="94">
        <f t="shared" si="0"/>
        <v>45717</v>
      </c>
    </row>
    <row r="11" spans="1:11">
      <c r="A11" s="67">
        <f t="shared" si="1"/>
        <v>8</v>
      </c>
      <c r="B11" s="67">
        <f>VLOOKUP(C11,[1]SRA!B:AA,5,0)</f>
        <v>0</v>
      </c>
      <c r="C11" s="96">
        <v>3055</v>
      </c>
      <c r="D11" s="72" t="str">
        <f>VLOOKUP(C11,[1]SRA!B:H,2,0)</f>
        <v>ANA PAULA SABINO L DE SOUZA</v>
      </c>
      <c r="E11" s="67">
        <f>VLOOKUP(C11,[1]SRA!B:H,3,0)</f>
        <v>2239</v>
      </c>
      <c r="F11" s="67" t="str">
        <f>VLOOKUP(C11,[1]SRA!B:H,4,0)</f>
        <v>FARMACIA CARUARU II</v>
      </c>
      <c r="G11" s="92">
        <v>45698</v>
      </c>
      <c r="H11" s="93">
        <v>20</v>
      </c>
      <c r="I11" s="94">
        <f t="shared" si="0"/>
        <v>45717</v>
      </c>
    </row>
    <row r="12" spans="1:11">
      <c r="A12" s="67">
        <f t="shared" si="1"/>
        <v>9</v>
      </c>
      <c r="B12" s="67">
        <f>VLOOKUP(C12,[1]SRA!B:AA,5,0)</f>
        <v>1</v>
      </c>
      <c r="C12" s="96">
        <v>7001</v>
      </c>
      <c r="D12" s="72" t="str">
        <f>VLOOKUP(C12,[1]SRA!B:H,2,0)</f>
        <v>VICTOR ALEXANDER A VIEIRA</v>
      </c>
      <c r="E12" s="67">
        <f>VLOOKUP(C12,[1]SRA!B:H,3,0)</f>
        <v>1000</v>
      </c>
      <c r="F12" s="67" t="str">
        <f>VLOOKUP(C12,[1]SRA!B:H,4,0)</f>
        <v>PRES- PRESIDENCIA</v>
      </c>
      <c r="G12" s="92">
        <v>45698</v>
      </c>
      <c r="H12" s="93">
        <v>20</v>
      </c>
      <c r="I12" s="94">
        <f t="shared" si="0"/>
        <v>45717</v>
      </c>
    </row>
    <row r="13" spans="1:11">
      <c r="A13" s="67">
        <f t="shared" si="1"/>
        <v>10</v>
      </c>
      <c r="B13" s="67">
        <f>VLOOKUP(C13,[1]SRA!B:AA,5,0)</f>
        <v>10</v>
      </c>
      <c r="C13" s="96">
        <v>3247</v>
      </c>
      <c r="D13" s="72" t="str">
        <f>VLOOKUP(C13,[1]SRA!B:H,2,0)</f>
        <v>LEONARDO ARAUJO PAES BARRETO</v>
      </c>
      <c r="E13" s="67">
        <f>VLOOKUP(C13,[1]SRA!B:H,3,0)</f>
        <v>1000</v>
      </c>
      <c r="F13" s="67" t="str">
        <f>VLOOKUP(C13,[1]SRA!B:H,4,0)</f>
        <v>PRES- PRESIDENCIA</v>
      </c>
      <c r="G13" s="92">
        <v>45698</v>
      </c>
      <c r="H13" s="91">
        <v>14</v>
      </c>
      <c r="I13" s="94">
        <f t="shared" si="0"/>
        <v>45711</v>
      </c>
    </row>
    <row r="14" spans="1:11">
      <c r="A14" s="67">
        <f t="shared" si="1"/>
        <v>11</v>
      </c>
      <c r="B14" s="67">
        <f>VLOOKUP(C14,[1]SRA!B:AA,5,0)</f>
        <v>1</v>
      </c>
      <c r="C14" s="96">
        <v>3426</v>
      </c>
      <c r="D14" s="72" t="str">
        <f>VLOOKUP(C14,[1]SRA!B:H,2,0)</f>
        <v>UDO DE MELO AMAZONAS</v>
      </c>
      <c r="E14" s="67">
        <f>VLOOKUP(C14,[1]SRA!B:H,3,0)</f>
        <v>1160</v>
      </c>
      <c r="F14" s="67" t="str">
        <f>VLOOKUP(C14,[1]SRA!B:H,4,0)</f>
        <v>CORHU - COORD. DE RECURSOS HUMANOS</v>
      </c>
      <c r="G14" s="92">
        <v>45698</v>
      </c>
      <c r="H14" s="93">
        <v>20</v>
      </c>
      <c r="I14" s="92">
        <f t="shared" si="0"/>
        <v>45717</v>
      </c>
    </row>
    <row r="15" spans="1:11">
      <c r="A15" s="67">
        <f t="shared" si="1"/>
        <v>12</v>
      </c>
      <c r="B15" s="67">
        <f>VLOOKUP(C15,[1]SRA!B:AA,5,0)</f>
        <v>1</v>
      </c>
      <c r="C15" s="96">
        <v>7002</v>
      </c>
      <c r="D15" s="72" t="str">
        <f>VLOOKUP(C15,[1]SRA!B:H,2,0)</f>
        <v>ANTONIO LUIZ DOLIVEIRA AZEVEDO</v>
      </c>
      <c r="E15" s="67">
        <f>VLOOKUP(C15,[1]SRA!B:H,3,0)</f>
        <v>1300</v>
      </c>
      <c r="F15" s="67" t="str">
        <f>VLOOKUP(C15,[1]SRA!B:H,4,0)</f>
        <v>DIREN - DIRETORIA DE ENGENHARIA</v>
      </c>
      <c r="G15" s="92">
        <v>45700</v>
      </c>
      <c r="H15" s="91">
        <v>6</v>
      </c>
      <c r="I15" s="92">
        <f t="shared" si="0"/>
        <v>45705</v>
      </c>
    </row>
    <row r="16" spans="1:11">
      <c r="A16" s="67">
        <f t="shared" si="1"/>
        <v>13</v>
      </c>
      <c r="B16" s="67">
        <f>VLOOKUP(C16,[1]SRA!B:AA,5,0)</f>
        <v>50</v>
      </c>
      <c r="C16" s="96">
        <v>2790</v>
      </c>
      <c r="D16" s="72" t="str">
        <f>VLOOKUP(C16,[1]SRA!B:H,2,0)</f>
        <v>ROSANA DE FATIMA UCHOA  AREDE</v>
      </c>
      <c r="E16" s="67">
        <f>VLOOKUP(C16,[1]SRA!B:H,3,0)</f>
        <v>1005</v>
      </c>
      <c r="F16" s="67" t="str">
        <f>VLOOKUP(C16,[1]SRA!B:H,4,0)</f>
        <v>PESSOAL A DISPOSICAO/BENEFICIO</v>
      </c>
      <c r="G16" s="92">
        <v>45701</v>
      </c>
      <c r="H16" s="91">
        <v>15</v>
      </c>
      <c r="I16" s="92">
        <f t="shared" si="0"/>
        <v>45715</v>
      </c>
    </row>
    <row r="17" spans="1:9">
      <c r="A17" s="67">
        <f t="shared" si="1"/>
        <v>14</v>
      </c>
      <c r="B17" s="67">
        <f>VLOOKUP(C17,[1]SRA!B:AA,5,0)</f>
        <v>1</v>
      </c>
      <c r="C17" s="96">
        <v>3154</v>
      </c>
      <c r="D17" s="72" t="str">
        <f>VLOOKUP(C17,[1]SRA!B:H,2,0)</f>
        <v>DANIELLE D O A DE MIRANDA</v>
      </c>
      <c r="E17" s="67">
        <f>VLOOKUP(C17,[1]SRA!B:H,3,0)</f>
        <v>1005</v>
      </c>
      <c r="F17" s="67" t="str">
        <f>VLOOKUP(C17,[1]SRA!B:H,4,0)</f>
        <v>PESSOAL A DISPOSICAO/BENEFICIO</v>
      </c>
      <c r="G17" s="92">
        <v>45701</v>
      </c>
      <c r="H17" s="93">
        <v>15</v>
      </c>
      <c r="I17" s="92">
        <f t="shared" si="0"/>
        <v>45715</v>
      </c>
    </row>
    <row r="18" spans="1:9">
      <c r="A18" s="67">
        <f t="shared" si="1"/>
        <v>15</v>
      </c>
      <c r="B18" s="67">
        <f>VLOOKUP(C18,[1]SRA!B:AA,5,0)</f>
        <v>1</v>
      </c>
      <c r="C18" s="96">
        <v>1164</v>
      </c>
      <c r="D18" s="72" t="str">
        <f>VLOOKUP(C18,[1]SRA!B:H,2,0)</f>
        <v>TERESINHA MARIA DE F  FELIX</v>
      </c>
      <c r="E18" s="67">
        <f>VLOOKUP(C18,[1]SRA!B:H,3,0)</f>
        <v>1140</v>
      </c>
      <c r="F18" s="67" t="str">
        <f>VLOOKUP(C18,[1]SRA!B:H,4,0)</f>
        <v>COCON- COORD. DE CONTABIL. GERAL</v>
      </c>
      <c r="G18" s="92">
        <v>45705</v>
      </c>
      <c r="H18" s="93">
        <v>11</v>
      </c>
      <c r="I18" s="92">
        <f t="shared" si="0"/>
        <v>45715</v>
      </c>
    </row>
    <row r="19" spans="1:9">
      <c r="A19" s="67">
        <f t="shared" si="1"/>
        <v>16</v>
      </c>
      <c r="B19" s="67">
        <f>VLOOKUP(C19,[1]SRA!B:AA,5,0)</f>
        <v>1</v>
      </c>
      <c r="C19" s="96">
        <v>1475</v>
      </c>
      <c r="D19" s="72" t="str">
        <f>VLOOKUP(C19,[1]SRA!B:H,2,0)</f>
        <v>MARTA ARAUJO DA F  SANTANA</v>
      </c>
      <c r="E19" s="67">
        <f>VLOOKUP(C19,[1]SRA!B:H,3,0)</f>
        <v>1141</v>
      </c>
      <c r="F19" s="67" t="str">
        <f>VLOOKUP(C19,[1]SRA!B:H,4,0)</f>
        <v>DICCP- DIVISAO DE CONTABILIDADE E CUSTOS</v>
      </c>
      <c r="G19" s="92">
        <v>45705</v>
      </c>
      <c r="H19" s="93">
        <v>5</v>
      </c>
      <c r="I19" s="92">
        <f t="shared" si="0"/>
        <v>45709</v>
      </c>
    </row>
    <row r="20" spans="1:9">
      <c r="A20" s="67">
        <f t="shared" si="1"/>
        <v>17</v>
      </c>
      <c r="B20" s="67">
        <f>VLOOKUP(C20,[1]SRA!B:AA,5,0)</f>
        <v>1</v>
      </c>
      <c r="C20" s="96">
        <v>3044</v>
      </c>
      <c r="D20" s="72" t="str">
        <f>VLOOKUP(C20,[1]SRA!B:H,2,0)</f>
        <v>THIANE NASCIMENTO PAIXAO</v>
      </c>
      <c r="E20" s="67">
        <f>VLOOKUP(C20,[1]SRA!B:H,3,0)</f>
        <v>1073</v>
      </c>
      <c r="F20" s="67" t="str">
        <f>VLOOKUP(C20,[1]SRA!B:H,4,0)</f>
        <v>DIGAQ 3 - DIVISAO DE GARANTIA DA QUAL. 3</v>
      </c>
      <c r="G20" s="92">
        <v>45705</v>
      </c>
      <c r="H20" s="93">
        <v>12</v>
      </c>
      <c r="I20" s="92">
        <f t="shared" si="0"/>
        <v>45716</v>
      </c>
    </row>
    <row r="21" spans="1:9">
      <c r="A21" s="67">
        <f t="shared" si="1"/>
        <v>18</v>
      </c>
      <c r="B21" s="67">
        <f>VLOOKUP(C21,[1]SRA!B:AA,5,0)</f>
        <v>1</v>
      </c>
      <c r="C21" s="96">
        <v>3356</v>
      </c>
      <c r="D21" s="72" t="str">
        <f>VLOOKUP(C21,[1]SRA!B:H,2,0)</f>
        <v>MARIA GABRIELLY DE S SANTOS</v>
      </c>
      <c r="E21" s="67">
        <f>VLOOKUP(C21,[1]SRA!B:H,3,0)</f>
        <v>4175</v>
      </c>
      <c r="F21" s="67" t="str">
        <f>VLOOKUP(C21,[1]SRA!B:H,4,0)</f>
        <v>DIDEM - DIVISAO DE DESENVOLV. DE EMBALAG</v>
      </c>
      <c r="G21" s="92">
        <v>45705</v>
      </c>
      <c r="H21" s="91">
        <v>10</v>
      </c>
      <c r="I21" s="92">
        <f t="shared" si="0"/>
        <v>45714</v>
      </c>
    </row>
    <row r="22" spans="1:9">
      <c r="A22" s="67">
        <f t="shared" si="1"/>
        <v>19</v>
      </c>
      <c r="B22" s="67">
        <f>VLOOKUP(C22,[1]SRA!B:AA,5,0)</f>
        <v>1</v>
      </c>
      <c r="C22" s="96">
        <v>1908</v>
      </c>
      <c r="D22" s="72" t="str">
        <f>VLOOKUP(C22,[1]SRA!B:H,2,0)</f>
        <v>LUCIA MARIA ARAUJO LAVOR</v>
      </c>
      <c r="E22" s="67">
        <f>VLOOKUP(C22,[1]SRA!B:H,3,0)</f>
        <v>1020</v>
      </c>
      <c r="F22" s="67" t="str">
        <f>VLOOKUP(C22,[1]SRA!B:H,4,0)</f>
        <v>CPL- COMISSAO PERMANENTE DE LICITACAO</v>
      </c>
      <c r="G22" s="92">
        <v>45705</v>
      </c>
      <c r="H22" s="93">
        <v>12</v>
      </c>
      <c r="I22" s="92">
        <f t="shared" si="0"/>
        <v>45716</v>
      </c>
    </row>
    <row r="23" spans="1:9">
      <c r="A23" s="67">
        <f t="shared" si="1"/>
        <v>20</v>
      </c>
      <c r="B23" s="67">
        <f>VLOOKUP(C23,[1]SRA!B:AA,5,0)</f>
        <v>1</v>
      </c>
      <c r="C23" s="96">
        <v>1056</v>
      </c>
      <c r="D23" s="72" t="str">
        <f>VLOOKUP(C23,[1]SRA!B:H,2,0)</f>
        <v>VALERIA MARIA DA SILVA</v>
      </c>
      <c r="E23" s="67">
        <f>VLOOKUP(C23,[1]SRA!B:H,3,0)</f>
        <v>4172</v>
      </c>
      <c r="F23" s="67" t="str">
        <f>VLOOKUP(C23,[1]SRA!B:H,4,0)</f>
        <v>DIMIC- DIVISAO DE MICROBIOLOGIA</v>
      </c>
      <c r="G23" s="92">
        <v>45707</v>
      </c>
      <c r="H23" s="91">
        <v>10</v>
      </c>
      <c r="I23" s="92">
        <f t="shared" si="0"/>
        <v>45716</v>
      </c>
    </row>
    <row r="24" spans="1:9">
      <c r="A24" s="67">
        <f t="shared" si="1"/>
        <v>21</v>
      </c>
      <c r="B24" s="67">
        <v>1</v>
      </c>
      <c r="C24" s="96">
        <v>1159</v>
      </c>
      <c r="D24" s="72" t="str">
        <f>VLOOKUP(C24,[1]SRA!B:H,2,0)</f>
        <v>VERA LUCIA MARIA C  DA SILVA</v>
      </c>
      <c r="E24" s="67">
        <f>VLOOKUP(C24,[1]SRA!B:H,3,0)</f>
        <v>3170</v>
      </c>
      <c r="F24" s="67" t="str">
        <f>VLOOKUP(C24,[1]SRA!B:H,4,0)</f>
        <v>DICEM - DIVISAO CENTRAL DE EMBALAGEM</v>
      </c>
      <c r="G24" s="92">
        <v>45707</v>
      </c>
      <c r="H24" s="91">
        <v>10</v>
      </c>
      <c r="I24" s="92">
        <f t="shared" si="0"/>
        <v>45716</v>
      </c>
    </row>
    <row r="25" spans="1:9">
      <c r="A25" s="67">
        <f t="shared" si="1"/>
        <v>22</v>
      </c>
      <c r="B25" s="67">
        <f>VLOOKUP(C25,[1]SRA!B:AA,5,0)</f>
        <v>1</v>
      </c>
      <c r="C25" s="68">
        <v>1080</v>
      </c>
      <c r="D25" s="72" t="str">
        <f>VLOOKUP(C25,[1]SRA!B:H,2,0)</f>
        <v>VALDIRENE ANDRE PEREIRA</v>
      </c>
      <c r="E25" s="67">
        <f>VLOOKUP(C25,[1]SRA!B:H,3,0)</f>
        <v>2102</v>
      </c>
      <c r="F25" s="67" t="str">
        <f>VLOOKUP(C25,[1]SRA!B:H,4,0)</f>
        <v>DIFAT- DIVISAO DE FATURAMENTO</v>
      </c>
      <c r="G25" s="92">
        <v>45712</v>
      </c>
      <c r="H25" s="95">
        <v>5</v>
      </c>
      <c r="I25" s="92">
        <f t="shared" si="0"/>
        <v>45716</v>
      </c>
    </row>
    <row r="26" spans="1:9">
      <c r="A26" s="67">
        <f t="shared" si="1"/>
        <v>23</v>
      </c>
      <c r="B26" s="67">
        <f>VLOOKUP(C26,[1]SRA!B:AA,5,0)</f>
        <v>1</v>
      </c>
      <c r="C26" s="96">
        <v>2823</v>
      </c>
      <c r="D26" s="72" t="str">
        <f>VLOOKUP(C26,[1]SRA!B:H,2,0)</f>
        <v>ADRIANA MARIA DA SILVA</v>
      </c>
      <c r="E26" s="67">
        <f>VLOOKUP(C26,[1]SRA!B:H,3,0)</f>
        <v>1073</v>
      </c>
      <c r="F26" s="67" t="str">
        <f>VLOOKUP(C26,[1]SRA!B:H,4,0)</f>
        <v>DIGAQ 3 - DIVISAO DE GARANTIA DA QUAL. 3</v>
      </c>
      <c r="G26" s="92">
        <v>45712</v>
      </c>
      <c r="H26" s="93">
        <v>5</v>
      </c>
      <c r="I26" s="92">
        <f t="shared" si="0"/>
        <v>45716</v>
      </c>
    </row>
    <row r="27" spans="1:9">
      <c r="A27" s="67">
        <f t="shared" si="1"/>
        <v>24</v>
      </c>
      <c r="B27" s="67">
        <f>VLOOKUP(C27,[1]SRA!B:AA,5,0)</f>
        <v>1</v>
      </c>
      <c r="C27" s="96">
        <v>2553</v>
      </c>
      <c r="D27" s="72" t="str">
        <f>VLOOKUP(C27,[1]SRA!B:H,2,0)</f>
        <v>LIVIA DA SILVA LIMA</v>
      </c>
      <c r="E27" s="67">
        <f>VLOOKUP(C27,[1]SRA!B:H,3,0)</f>
        <v>1131</v>
      </c>
      <c r="F27" s="67" t="str">
        <f>VLOOKUP(C27,[1]SRA!B:H,4,0)</f>
        <v>DIFIN- DIVISAO FINANCEIRA</v>
      </c>
      <c r="G27" s="92">
        <v>45712</v>
      </c>
      <c r="H27" s="93">
        <v>5</v>
      </c>
      <c r="I27" s="92">
        <f t="shared" si="0"/>
        <v>45716</v>
      </c>
    </row>
    <row r="28" spans="1:9">
      <c r="A28" s="67">
        <f t="shared" si="1"/>
        <v>25</v>
      </c>
      <c r="B28" s="67">
        <f>VLOOKUP(C28,[1]SRA!B:AA,5,0)</f>
        <v>1</v>
      </c>
      <c r="C28" s="96">
        <v>2969</v>
      </c>
      <c r="D28" s="72" t="str">
        <f>VLOOKUP(C28,[1]SRA!B:H,2,0)</f>
        <v>LEYRIANE TELMA V FARIAS</v>
      </c>
      <c r="E28" s="67">
        <f>VLOOKUP(C28,[1]SRA!B:H,3,0)</f>
        <v>1161</v>
      </c>
      <c r="F28" s="67" t="str">
        <f>VLOOKUP(C28,[1]SRA!B:H,4,0)</f>
        <v>DIVAP - DIVISAO DE ADMINST. PESSOAL</v>
      </c>
      <c r="G28" s="92">
        <v>45712</v>
      </c>
      <c r="H28" s="93">
        <v>5</v>
      </c>
      <c r="I28" s="92">
        <f t="shared" si="0"/>
        <v>45716</v>
      </c>
    </row>
    <row r="29" spans="1:9">
      <c r="A29" s="67">
        <f t="shared" si="1"/>
        <v>26</v>
      </c>
      <c r="B29" s="67">
        <f>VLOOKUP(C29,[1]SRA!B:AA,5,0)</f>
        <v>1</v>
      </c>
      <c r="C29" s="96">
        <v>1427</v>
      </c>
      <c r="D29" s="72" t="str">
        <f>VLOOKUP(C29,[1]SRA!B:H,2,0)</f>
        <v>ANA MARIA ELOI DA H  DA SILVA</v>
      </c>
      <c r="E29" s="67">
        <f>VLOOKUP(C29,[1]SRA!B:H,3,0)</f>
        <v>4171</v>
      </c>
      <c r="F29" s="67" t="str">
        <f>VLOOKUP(C29,[1]SRA!B:H,4,0)</f>
        <v>DIFIQ- DIV.FISICO-E CONTROLE DE PRODUTO</v>
      </c>
      <c r="G29" s="92">
        <v>45712</v>
      </c>
      <c r="H29" s="93">
        <v>5</v>
      </c>
      <c r="I29" s="92">
        <f t="shared" si="0"/>
        <v>45716</v>
      </c>
    </row>
    <row r="30" spans="1:9">
      <c r="A30" s="67">
        <f t="shared" si="1"/>
        <v>27</v>
      </c>
      <c r="B30" s="67">
        <f>VLOOKUP(C30,[1]SRA!B:AA,5,0)</f>
        <v>1</v>
      </c>
      <c r="C30" s="96">
        <v>2982</v>
      </c>
      <c r="D30" s="72" t="str">
        <f>VLOOKUP(C30,[1]SRA!B:H,2,0)</f>
        <v>CINTIA MARIA LEITE DO N AVELAR</v>
      </c>
      <c r="E30" s="67">
        <f>VLOOKUP(C30,[1]SRA!B:H,3,0)</f>
        <v>1181</v>
      </c>
      <c r="F30" s="67" t="str">
        <f>VLOOKUP(C30,[1]SRA!B:H,4,0)</f>
        <v>DISET- DIV. DE SAUDE OCUPAC. E SEG.TRAB.</v>
      </c>
      <c r="G30" s="92">
        <v>45708</v>
      </c>
      <c r="H30" s="93">
        <v>10</v>
      </c>
      <c r="I30" s="92">
        <f t="shared" si="0"/>
        <v>45717</v>
      </c>
    </row>
    <row r="31" spans="1:9">
      <c r="A31" s="67">
        <f t="shared" si="1"/>
        <v>28</v>
      </c>
      <c r="B31" s="67">
        <f>VLOOKUP(C31,[1]SRA!B:AA,5,0)</f>
        <v>1</v>
      </c>
      <c r="C31" s="96">
        <v>1597</v>
      </c>
      <c r="D31" s="72" t="str">
        <f>VLOOKUP(C31,[1]SRA!B:H,2,0)</f>
        <v>DILMA NEUZA DAS MERCES</v>
      </c>
      <c r="E31" s="67">
        <f>VLOOKUP(C31,[1]SRA!B:H,3,0)</f>
        <v>1151</v>
      </c>
      <c r="F31" s="67" t="str">
        <f>VLOOKUP(C31,[1]SRA!B:H,4,0)</f>
        <v>DILOG - DIVISAO DE LOGISTICA</v>
      </c>
      <c r="G31" s="92">
        <v>45708</v>
      </c>
      <c r="H31" s="93">
        <v>10</v>
      </c>
      <c r="I31" s="92">
        <f t="shared" si="0"/>
        <v>45717</v>
      </c>
    </row>
  </sheetData>
  <sortState ref="A5:I30">
    <sortCondition ref="G5:G30"/>
  </sortState>
  <conditionalFormatting sqref="C3:C1048576">
    <cfRule type="duplicateValues" dxfId="9" priority="268"/>
  </conditionalFormatting>
  <conditionalFormatting sqref="C11">
    <cfRule type="duplicateValues" dxfId="8" priority="8"/>
  </conditionalFormatting>
  <conditionalFormatting sqref="H15 H17 H19 H21:H22 H24 H26:H31">
    <cfRule type="cellIs" dxfId="7" priority="6" operator="equal">
      <formula>#REF!</formula>
    </cfRule>
    <cfRule type="cellIs" dxfId="6" priority="7" operator="equal">
      <formula>#REF!</formula>
    </cfRule>
  </conditionalFormatting>
  <conditionalFormatting sqref="C12">
    <cfRule type="duplicateValues" dxfId="5" priority="5"/>
  </conditionalFormatting>
  <conditionalFormatting sqref="C13">
    <cfRule type="duplicateValues" dxfId="4" priority="4"/>
  </conditionalFormatting>
  <conditionalFormatting sqref="C10:C13">
    <cfRule type="duplicateValues" dxfId="3" priority="3"/>
  </conditionalFormatting>
  <conditionalFormatting sqref="C4:C10">
    <cfRule type="duplicateValues" dxfId="2" priority="2"/>
  </conditionalFormatting>
  <conditionalFormatting sqref="C4:C31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656"/>
  <sheetViews>
    <sheetView workbookViewId="0">
      <pane ySplit="4" topLeftCell="A5" activePane="bottomLeft" state="frozen"/>
      <selection pane="bottomLeft" activeCell="J421" sqref="J421:J445"/>
    </sheetView>
  </sheetViews>
  <sheetFormatPr defaultRowHeight="12"/>
  <cols>
    <col min="1" max="1" width="5.28515625" style="9" customWidth="1"/>
    <col min="2" max="2" width="8.28515625" style="9" customWidth="1"/>
    <col min="3" max="3" width="34" style="8" customWidth="1"/>
    <col min="4" max="4" width="17.42578125" style="7" bestFit="1" customWidth="1"/>
    <col min="5" max="5" width="15.140625" style="7" bestFit="1" customWidth="1"/>
    <col min="6" max="7" width="17.42578125" style="42" bestFit="1" customWidth="1"/>
    <col min="8" max="8" width="15.140625" style="7" bestFit="1" customWidth="1"/>
    <col min="9" max="9" width="31.7109375" style="41" bestFit="1" customWidth="1"/>
    <col min="10" max="11" width="15.140625" style="9" bestFit="1" customWidth="1"/>
    <col min="12" max="12" width="15.140625" style="8" bestFit="1" customWidth="1"/>
    <col min="13" max="13" width="14.140625" style="8" bestFit="1" customWidth="1"/>
    <col min="14" max="14" width="8" style="8" bestFit="1" customWidth="1"/>
    <col min="15" max="16384" width="9.140625" style="8"/>
  </cols>
  <sheetData>
    <row r="1" spans="1:14">
      <c r="K1" s="9" t="s">
        <v>433</v>
      </c>
    </row>
    <row r="2" spans="1:14">
      <c r="A2" s="115" t="s">
        <v>582</v>
      </c>
      <c r="B2" s="116"/>
      <c r="C2" s="117"/>
      <c r="D2" s="118"/>
      <c r="E2" s="43"/>
      <c r="F2" s="119"/>
      <c r="G2" s="120" t="s">
        <v>597</v>
      </c>
      <c r="H2" s="43"/>
      <c r="J2" s="9" t="s">
        <v>432</v>
      </c>
      <c r="K2" s="9">
        <v>701</v>
      </c>
    </row>
    <row r="3" spans="1:14">
      <c r="J3" s="9" t="s">
        <v>434</v>
      </c>
      <c r="K3" s="6" t="s">
        <v>447</v>
      </c>
    </row>
    <row r="4" spans="1:14">
      <c r="A4" s="116" t="s">
        <v>0</v>
      </c>
      <c r="B4" s="116" t="s">
        <v>1</v>
      </c>
      <c r="C4" s="117" t="s">
        <v>2</v>
      </c>
      <c r="D4" s="118" t="s">
        <v>435</v>
      </c>
      <c r="E4" s="37" t="s">
        <v>434</v>
      </c>
      <c r="F4" s="119" t="s">
        <v>565</v>
      </c>
      <c r="G4" s="121" t="s">
        <v>437</v>
      </c>
      <c r="H4" s="36" t="s">
        <v>431</v>
      </c>
      <c r="J4" s="6" t="s">
        <v>448</v>
      </c>
      <c r="K4" s="6" t="s">
        <v>451</v>
      </c>
    </row>
    <row r="5" spans="1:14">
      <c r="A5" s="108">
        <v>1</v>
      </c>
      <c r="B5" s="109">
        <v>397</v>
      </c>
      <c r="C5" s="110" t="s">
        <v>3</v>
      </c>
      <c r="D5" s="111">
        <f>VLOOKUP(B:B,'701'!B:D,3,0)</f>
        <v>5637.37</v>
      </c>
      <c r="E5" s="35">
        <f t="shared" ref="E5:E68" si="0">D5-H5</f>
        <v>2162.2699999999995</v>
      </c>
      <c r="F5" s="112">
        <f>VLOOKUP(B:B,ADI!B:D,3,0)</f>
        <v>1916.71</v>
      </c>
      <c r="G5" s="113">
        <f>VLOOKUP(B:B,'799'!B:D,3,0)</f>
        <v>1558.39</v>
      </c>
      <c r="H5" s="35">
        <f t="shared" ref="H5:H23" si="1">F5+G5</f>
        <v>3475.1000000000004</v>
      </c>
      <c r="I5" s="41" t="str">
        <f>VLOOKUP(B:B,'FOLHA RESUMIDA'!C:D,2,FALSE)</f>
        <v>MARIA AMARA MEDEIROS</v>
      </c>
    </row>
    <row r="6" spans="1:14">
      <c r="A6" s="108">
        <v>1</v>
      </c>
      <c r="B6" s="109">
        <v>508</v>
      </c>
      <c r="C6" s="110" t="s">
        <v>4</v>
      </c>
      <c r="D6" s="111">
        <f>VLOOKUP(B:B,'701'!B:D,3,0)</f>
        <v>5523.19</v>
      </c>
      <c r="E6" s="35">
        <f t="shared" si="0"/>
        <v>2276.9899999999998</v>
      </c>
      <c r="F6" s="112">
        <f>VLOOKUP(B:B,ADI!B:D,3,0)</f>
        <v>1877.88</v>
      </c>
      <c r="G6" s="113">
        <f>VLOOKUP(B:B,'799'!B:D,3,0)</f>
        <v>1368.32</v>
      </c>
      <c r="H6" s="35">
        <f t="shared" si="1"/>
        <v>3246.2</v>
      </c>
      <c r="I6" s="41" t="str">
        <f>VLOOKUP(B:B,'FOLHA RESUMIDA'!C:D,2,FALSE)</f>
        <v>SANDRA EMIDIO PEREIRA</v>
      </c>
    </row>
    <row r="7" spans="1:14">
      <c r="A7" s="108">
        <v>1</v>
      </c>
      <c r="B7" s="109">
        <v>510</v>
      </c>
      <c r="C7" s="110" t="s">
        <v>5</v>
      </c>
      <c r="D7" s="111">
        <f>VLOOKUP(B:B,'701'!B:D,3,0)</f>
        <v>4517.03</v>
      </c>
      <c r="E7" s="35">
        <f t="shared" si="0"/>
        <v>1628.8199999999997</v>
      </c>
      <c r="F7" s="112">
        <f>VLOOKUP(B:B,ADI!B:D,3,0)</f>
        <v>1521.81</v>
      </c>
      <c r="G7" s="113">
        <f>VLOOKUP(B:B,'799'!B:D,3,0)</f>
        <v>1366.4</v>
      </c>
      <c r="H7" s="35">
        <f t="shared" si="1"/>
        <v>2888.21</v>
      </c>
      <c r="I7" s="41" t="str">
        <f>VLOOKUP(B:B,'FOLHA RESUMIDA'!C:D,2,FALSE)</f>
        <v>FRANCISCO FERREIRA DE SOUSA</v>
      </c>
      <c r="J7" s="40" t="s">
        <v>435</v>
      </c>
      <c r="K7" s="6" t="s">
        <v>434</v>
      </c>
      <c r="L7" s="40" t="s">
        <v>436</v>
      </c>
      <c r="M7" s="40" t="s">
        <v>437</v>
      </c>
      <c r="N7" s="7" t="s">
        <v>431</v>
      </c>
    </row>
    <row r="8" spans="1:14">
      <c r="A8" s="108">
        <v>1</v>
      </c>
      <c r="B8" s="109">
        <v>542</v>
      </c>
      <c r="C8" s="110" t="s">
        <v>6</v>
      </c>
      <c r="D8" s="111">
        <f>VLOOKUP(B:B,'701'!B:D,3,0)</f>
        <v>3084.26</v>
      </c>
      <c r="E8" s="35">
        <f t="shared" si="0"/>
        <v>1021.4400000000005</v>
      </c>
      <c r="F8" s="112">
        <f>VLOOKUP(B:B,ADI!B:D,3,0)</f>
        <v>732</v>
      </c>
      <c r="G8" s="113">
        <f>VLOOKUP(B:B,'799'!B:D,3,0)</f>
        <v>1330.82</v>
      </c>
      <c r="H8" s="35">
        <f t="shared" si="1"/>
        <v>2062.8199999999997</v>
      </c>
      <c r="I8" s="41" t="str">
        <f>VLOOKUP(B:B,'FOLHA RESUMIDA'!C:D,2,FALSE)</f>
        <v>ANA MARTA MARCELINO DA SILVA</v>
      </c>
    </row>
    <row r="9" spans="1:14">
      <c r="A9" s="108">
        <v>1</v>
      </c>
      <c r="B9" s="109">
        <v>788</v>
      </c>
      <c r="C9" s="110" t="s">
        <v>7</v>
      </c>
      <c r="D9" s="111">
        <f>VLOOKUP(B:B,'701'!B:D,3,0)</f>
        <v>3644.68</v>
      </c>
      <c r="E9" s="35">
        <f t="shared" si="0"/>
        <v>1204.4499999999998</v>
      </c>
      <c r="F9" s="112">
        <f>VLOOKUP(B:B,ADI!B:D,3,0)</f>
        <v>1239.19</v>
      </c>
      <c r="G9" s="113">
        <f>VLOOKUP(B:B,'799'!B:D,3,0)</f>
        <v>1201.04</v>
      </c>
      <c r="H9" s="35">
        <f t="shared" si="1"/>
        <v>2440.23</v>
      </c>
      <c r="I9" s="41" t="str">
        <f>VLOOKUP(B:B,'FOLHA RESUMIDA'!C:D,2,FALSE)</f>
        <v>IVONEIDE FRANCISCA S ALMEIDA</v>
      </c>
    </row>
    <row r="10" spans="1:14">
      <c r="A10" s="108">
        <v>1</v>
      </c>
      <c r="B10" s="109">
        <v>830</v>
      </c>
      <c r="C10" s="110" t="s">
        <v>8</v>
      </c>
      <c r="D10" s="111">
        <f>VLOOKUP(B:B,'701'!B:D,3,0)</f>
        <v>5440.47</v>
      </c>
      <c r="E10" s="35">
        <f t="shared" si="0"/>
        <v>1913.67</v>
      </c>
      <c r="F10" s="112">
        <f>VLOOKUP(B:B,ADI!B:D,3,0)</f>
        <v>1849.76</v>
      </c>
      <c r="G10" s="113">
        <f>VLOOKUP(B:B,'799'!B:D,3,0)</f>
        <v>1677.04</v>
      </c>
      <c r="H10" s="35">
        <f t="shared" si="1"/>
        <v>3526.8</v>
      </c>
      <c r="I10" s="41" t="str">
        <f>VLOOKUP(B:B,'FOLHA RESUMIDA'!C:D,2,FALSE)</f>
        <v>CARLOS ANTONIO DA SILVA</v>
      </c>
    </row>
    <row r="11" spans="1:14">
      <c r="A11" s="108">
        <v>1</v>
      </c>
      <c r="B11" s="109">
        <v>863</v>
      </c>
      <c r="C11" s="110" t="s">
        <v>9</v>
      </c>
      <c r="D11" s="111">
        <f>VLOOKUP(B:B,'701'!B:D,3,0)</f>
        <v>2759.34</v>
      </c>
      <c r="E11" s="35">
        <f t="shared" si="0"/>
        <v>1357.13</v>
      </c>
      <c r="F11" s="112">
        <f>VLOOKUP(B:B,ADI!B:D,3,0)</f>
        <v>938.18</v>
      </c>
      <c r="G11" s="113">
        <f>VLOOKUP(B:B,'799'!B:D,3,0)</f>
        <v>464.03</v>
      </c>
      <c r="H11" s="35">
        <f t="shared" si="1"/>
        <v>1402.21</v>
      </c>
      <c r="I11" s="41" t="str">
        <f>VLOOKUP(B:B,'FOLHA RESUMIDA'!C:D,2,FALSE)</f>
        <v>JOSE AMARO DOS SANTOS</v>
      </c>
    </row>
    <row r="12" spans="1:14">
      <c r="A12" s="108">
        <v>1</v>
      </c>
      <c r="B12" s="109">
        <v>871</v>
      </c>
      <c r="C12" s="110" t="s">
        <v>573</v>
      </c>
      <c r="D12" s="111">
        <f>VLOOKUP(B:B,'701'!B:D,3,0)</f>
        <v>5850.48</v>
      </c>
      <c r="E12" s="35">
        <f t="shared" si="0"/>
        <v>2311.0799999999995</v>
      </c>
      <c r="F12" s="112">
        <f>VLOOKUP(B:B,ADI!B:D,3,0)</f>
        <v>1989.16</v>
      </c>
      <c r="G12" s="113">
        <f>VLOOKUP(B:B,'799'!B:D,3,0)</f>
        <v>1550.24</v>
      </c>
      <c r="H12" s="35">
        <f t="shared" si="1"/>
        <v>3539.4</v>
      </c>
      <c r="I12" s="41" t="str">
        <f>VLOOKUP(B:B,'FOLHA RESUMIDA'!C:D,2,FALSE)</f>
        <v>MARIA LUISA P DE LEMOS SILVA</v>
      </c>
    </row>
    <row r="13" spans="1:14">
      <c r="A13" s="108">
        <v>1</v>
      </c>
      <c r="B13" s="109">
        <v>897</v>
      </c>
      <c r="C13" s="110" t="s">
        <v>10</v>
      </c>
      <c r="D13" s="111">
        <f>VLOOKUP(B:B,'701'!B:D,3,0)</f>
        <v>2059.06</v>
      </c>
      <c r="E13" s="35">
        <f t="shared" si="0"/>
        <v>1699.17</v>
      </c>
      <c r="F13" s="112">
        <f>VLOOKUP(B:B,ADI!B:D,3,0)</f>
        <v>205.91</v>
      </c>
      <c r="G13" s="113">
        <f>VLOOKUP(B:B,'799'!B:D,3,0)</f>
        <v>153.97999999999999</v>
      </c>
      <c r="H13" s="35">
        <f t="shared" si="1"/>
        <v>359.89</v>
      </c>
      <c r="I13" s="41" t="str">
        <f>VLOOKUP(B:B,'FOLHA RESUMIDA'!C:D,2,FALSE)</f>
        <v>EUNICE DE ASSIS CALIXTO</v>
      </c>
    </row>
    <row r="14" spans="1:14">
      <c r="A14" s="108">
        <v>1</v>
      </c>
      <c r="B14" s="109">
        <v>996</v>
      </c>
      <c r="C14" s="110" t="s">
        <v>11</v>
      </c>
      <c r="D14" s="111">
        <f>VLOOKUP(B:B,'701'!B:D,3,0)</f>
        <v>5926.51</v>
      </c>
      <c r="E14" s="35">
        <f t="shared" si="0"/>
        <v>2135.91</v>
      </c>
      <c r="F14" s="112">
        <f>VLOOKUP(B:B,ADI!B:D,3,0)</f>
        <v>1455.43</v>
      </c>
      <c r="G14" s="113">
        <f>VLOOKUP(B:B,'799'!B:D,3,0)</f>
        <v>2335.17</v>
      </c>
      <c r="H14" s="35">
        <f t="shared" si="1"/>
        <v>3790.6000000000004</v>
      </c>
      <c r="I14" s="41" t="str">
        <f>VLOOKUP(B:B,'FOLHA RESUMIDA'!C:D,2,FALSE)</f>
        <v>FIRMINO SIQUEIRA DA SILVA</v>
      </c>
    </row>
    <row r="15" spans="1:14">
      <c r="A15" s="108">
        <v>1</v>
      </c>
      <c r="B15" s="109">
        <v>1008</v>
      </c>
      <c r="C15" s="110" t="s">
        <v>12</v>
      </c>
      <c r="D15" s="111">
        <f>VLOOKUP(B:B,'701'!B:D,3,0)</f>
        <v>2627.98</v>
      </c>
      <c r="E15" s="35">
        <f t="shared" si="0"/>
        <v>711.06</v>
      </c>
      <c r="F15" s="112">
        <f>VLOOKUP(B:B,ADI!B:D,3,0)</f>
        <v>893.51</v>
      </c>
      <c r="G15" s="113">
        <f>VLOOKUP(B:B,'799'!B:D,3,0)</f>
        <v>1023.41</v>
      </c>
      <c r="H15" s="35">
        <f t="shared" si="1"/>
        <v>1916.92</v>
      </c>
      <c r="I15" s="41" t="str">
        <f>VLOOKUP(B:B,'FOLHA RESUMIDA'!C:D,2,FALSE)</f>
        <v>MARIO JOSE DO NASCIMENTO</v>
      </c>
    </row>
    <row r="16" spans="1:14">
      <c r="A16" s="108">
        <v>1</v>
      </c>
      <c r="B16" s="109">
        <v>1037</v>
      </c>
      <c r="C16" s="110" t="s">
        <v>13</v>
      </c>
      <c r="D16" s="111">
        <f>VLOOKUP(B:B,'701'!B:D,3,0)</f>
        <v>4076.83</v>
      </c>
      <c r="E16" s="35">
        <f t="shared" si="0"/>
        <v>1521.9</v>
      </c>
      <c r="F16" s="112">
        <f>VLOOKUP(B:B,ADI!B:D,3,0)</f>
        <v>1386.12</v>
      </c>
      <c r="G16" s="113">
        <f>VLOOKUP(B:B,'799'!B:D,3,0)</f>
        <v>1168.81</v>
      </c>
      <c r="H16" s="35">
        <f t="shared" si="1"/>
        <v>2554.9299999999998</v>
      </c>
      <c r="I16" s="41" t="str">
        <f>VLOOKUP(B:B,'FOLHA RESUMIDA'!C:D,2,FALSE)</f>
        <v>DAVI INACIO FILHO</v>
      </c>
    </row>
    <row r="17" spans="1:9">
      <c r="A17" s="108">
        <v>1</v>
      </c>
      <c r="B17" s="109">
        <v>1051</v>
      </c>
      <c r="C17" s="110" t="s">
        <v>14</v>
      </c>
      <c r="D17" s="111">
        <f>VLOOKUP(B:B,'701'!B:D,3,0)</f>
        <v>21920.69</v>
      </c>
      <c r="E17" s="35">
        <f t="shared" si="0"/>
        <v>7674.8299999999981</v>
      </c>
      <c r="F17" s="112">
        <f>VLOOKUP(B:B,ADI!B:D,3,0)</f>
        <v>7453.03</v>
      </c>
      <c r="G17" s="113">
        <f>VLOOKUP(B:B,'799'!B:D,3,0)</f>
        <v>6792.83</v>
      </c>
      <c r="H17" s="35">
        <f t="shared" si="1"/>
        <v>14245.86</v>
      </c>
      <c r="I17" s="41" t="str">
        <f>VLOOKUP(B:B,'FOLHA RESUMIDA'!C:D,2,FALSE)</f>
        <v>GEORGE HAROLD DE B  WALMSLEY</v>
      </c>
    </row>
    <row r="18" spans="1:9">
      <c r="A18" s="108">
        <v>1</v>
      </c>
      <c r="B18" s="109">
        <v>1056</v>
      </c>
      <c r="C18" s="110" t="s">
        <v>15</v>
      </c>
      <c r="D18" s="111">
        <f>VLOOKUP(B:B,'701'!B:D,3,0)</f>
        <v>8186.67</v>
      </c>
      <c r="E18" s="35">
        <f t="shared" si="0"/>
        <v>7853.03</v>
      </c>
      <c r="F18" s="112">
        <v>0</v>
      </c>
      <c r="G18" s="113">
        <f>VLOOKUP(B:B,'799'!B:D,3,0)</f>
        <v>333.64</v>
      </c>
      <c r="H18" s="35">
        <f t="shared" si="1"/>
        <v>333.64</v>
      </c>
      <c r="I18" s="41" t="str">
        <f>VLOOKUP(B:B,'FOLHA RESUMIDA'!C:D,2,FALSE)</f>
        <v>VALERIA MARIA DA SILVA</v>
      </c>
    </row>
    <row r="19" spans="1:9">
      <c r="A19" s="108">
        <v>1</v>
      </c>
      <c r="B19" s="109">
        <v>1071</v>
      </c>
      <c r="C19" s="110" t="s">
        <v>16</v>
      </c>
      <c r="D19" s="111">
        <f>VLOOKUP(B:B,'701'!B:D,3,0)</f>
        <v>2270.11</v>
      </c>
      <c r="E19" s="35">
        <f t="shared" si="0"/>
        <v>424.27</v>
      </c>
      <c r="F19" s="112">
        <f>VLOOKUP(B:B,ADI!B:D,3,0)</f>
        <v>771.84</v>
      </c>
      <c r="G19" s="113">
        <f>VLOOKUP(B:B,'799'!B:D,3,0)</f>
        <v>1074</v>
      </c>
      <c r="H19" s="35">
        <f t="shared" si="1"/>
        <v>1845.8400000000001</v>
      </c>
      <c r="I19" s="41" t="str">
        <f>VLOOKUP(B:B,'FOLHA RESUMIDA'!C:D,2,FALSE)</f>
        <v>MARIA JOSE DA HORA</v>
      </c>
    </row>
    <row r="20" spans="1:9">
      <c r="A20" s="108">
        <v>1</v>
      </c>
      <c r="B20" s="109">
        <v>1080</v>
      </c>
      <c r="C20" s="110" t="s">
        <v>17</v>
      </c>
      <c r="D20" s="111">
        <f>VLOOKUP(B:B,'701'!B:D,3,0)</f>
        <v>4748.4399999999996</v>
      </c>
      <c r="E20" s="35">
        <f t="shared" si="0"/>
        <v>2414.91</v>
      </c>
      <c r="F20" s="112">
        <f>VLOOKUP(B:B,ADI!B:D,3,0)</f>
        <v>1118.98</v>
      </c>
      <c r="G20" s="113">
        <f>VLOOKUP(B:B,'799'!B:D,3,0)</f>
        <v>1214.55</v>
      </c>
      <c r="H20" s="35">
        <f t="shared" si="1"/>
        <v>2333.5299999999997</v>
      </c>
      <c r="I20" s="41" t="str">
        <f>VLOOKUP(B:B,'FOLHA RESUMIDA'!C:D,2,FALSE)</f>
        <v>VALDIRENE ANDRE PEREIRA</v>
      </c>
    </row>
    <row r="21" spans="1:9">
      <c r="A21" s="108">
        <v>1</v>
      </c>
      <c r="B21" s="109">
        <v>1099</v>
      </c>
      <c r="C21" s="110" t="s">
        <v>18</v>
      </c>
      <c r="D21" s="111">
        <f>VLOOKUP(B:B,'701'!B:D,3,0)</f>
        <v>4076.83</v>
      </c>
      <c r="E21" s="35">
        <f t="shared" si="0"/>
        <v>717</v>
      </c>
      <c r="F21" s="112">
        <f>VLOOKUP(B:B,ADI!B:D,3,0)</f>
        <v>1386.12</v>
      </c>
      <c r="G21" s="113">
        <f>VLOOKUP(B:B,'799'!B:D,3,0)</f>
        <v>1973.71</v>
      </c>
      <c r="H21" s="35">
        <f t="shared" si="1"/>
        <v>3359.83</v>
      </c>
      <c r="I21" s="41" t="str">
        <f>VLOOKUP(B:B,'FOLHA RESUMIDA'!C:D,2,FALSE)</f>
        <v>VALERIA DA SILVA SOUZA</v>
      </c>
    </row>
    <row r="22" spans="1:9">
      <c r="A22" s="108">
        <v>1</v>
      </c>
      <c r="B22" s="109">
        <v>1126</v>
      </c>
      <c r="C22" s="110" t="s">
        <v>19</v>
      </c>
      <c r="D22" s="111">
        <f>VLOOKUP(B:B,'701'!B:D,3,0)</f>
        <v>6997.81</v>
      </c>
      <c r="E22" s="35">
        <f t="shared" si="0"/>
        <v>2986.8900000000003</v>
      </c>
      <c r="F22" s="112">
        <f>VLOOKUP(B:B,ADI!B:D,3,0)</f>
        <v>2379.2600000000002</v>
      </c>
      <c r="G22" s="113">
        <f>VLOOKUP(B:B,'799'!B:D,3,0)</f>
        <v>1631.66</v>
      </c>
      <c r="H22" s="35">
        <f t="shared" si="1"/>
        <v>4010.92</v>
      </c>
      <c r="I22" s="41" t="str">
        <f>VLOOKUP(B:B,'FOLHA RESUMIDA'!C:D,2,FALSE)</f>
        <v>ALUISIO GOMES FERREIRA FILHO</v>
      </c>
    </row>
    <row r="23" spans="1:9">
      <c r="A23" s="108">
        <v>10</v>
      </c>
      <c r="B23" s="109">
        <v>1135</v>
      </c>
      <c r="C23" s="110" t="s">
        <v>327</v>
      </c>
      <c r="D23" s="111">
        <f>VLOOKUP(B:B,'701'!B:D,3,0)</f>
        <v>3682.31</v>
      </c>
      <c r="E23" s="35">
        <f t="shared" si="0"/>
        <v>1652.59</v>
      </c>
      <c r="F23" s="112">
        <f>VLOOKUP(B:B,ADI!B:D,3,0)</f>
        <v>1251.99</v>
      </c>
      <c r="G23" s="113">
        <f>VLOOKUP(B:B,'799'!B:D,3,0)</f>
        <v>777.73</v>
      </c>
      <c r="H23" s="35">
        <f t="shared" si="1"/>
        <v>2029.72</v>
      </c>
      <c r="I23" s="41" t="str">
        <f>VLOOKUP(B:B,'FOLHA RESUMIDA'!C:D,2,FALSE)</f>
        <v>ANTONIO LUIZ DOS SANTOS</v>
      </c>
    </row>
    <row r="24" spans="1:9">
      <c r="A24" s="108">
        <v>1</v>
      </c>
      <c r="B24" s="109">
        <v>1159</v>
      </c>
      <c r="C24" s="110" t="s">
        <v>20</v>
      </c>
      <c r="D24" s="111">
        <f>VLOOKUP(B:B,'701'!B:D,3,0)</f>
        <v>2444.9299999999998</v>
      </c>
      <c r="E24" s="35">
        <f t="shared" si="0"/>
        <v>2444.9299999999998</v>
      </c>
      <c r="F24" s="112">
        <v>0</v>
      </c>
      <c r="G24" s="113" t="s">
        <v>585</v>
      </c>
      <c r="H24" s="35">
        <v>0</v>
      </c>
      <c r="I24" s="41" t="str">
        <f>VLOOKUP(B:B,'FOLHA RESUMIDA'!C:D,2,FALSE)</f>
        <v>VERA LUCIA MARIA C  DA SILVA</v>
      </c>
    </row>
    <row r="25" spans="1:9">
      <c r="A25" s="108">
        <v>1</v>
      </c>
      <c r="B25" s="109">
        <v>1164</v>
      </c>
      <c r="C25" s="110" t="s">
        <v>21</v>
      </c>
      <c r="D25" s="111">
        <f>VLOOKUP(B:B,'701'!B:D,3,0)</f>
        <v>6410.67</v>
      </c>
      <c r="E25" s="35">
        <f t="shared" si="0"/>
        <v>4610.37</v>
      </c>
      <c r="F25" s="112">
        <v>0</v>
      </c>
      <c r="G25" s="113">
        <f>VLOOKUP(B:B,'799'!B:D,3,0)</f>
        <v>1800.3</v>
      </c>
      <c r="H25" s="35">
        <f t="shared" ref="H25:H30" si="2">F25+G25</f>
        <v>1800.3</v>
      </c>
      <c r="I25" s="41" t="str">
        <f>VLOOKUP(B:B,'FOLHA RESUMIDA'!C:D,2,FALSE)</f>
        <v>TERESINHA MARIA DE F  FELIX</v>
      </c>
    </row>
    <row r="26" spans="1:9">
      <c r="A26" s="108">
        <v>1</v>
      </c>
      <c r="B26" s="109">
        <v>1169</v>
      </c>
      <c r="C26" s="110" t="s">
        <v>22</v>
      </c>
      <c r="D26" s="111">
        <f>VLOOKUP(B:B,'701'!B:D,3,0)</f>
        <v>3857.42</v>
      </c>
      <c r="E26" s="35">
        <f t="shared" si="0"/>
        <v>2242.4800000000005</v>
      </c>
      <c r="F26" s="112">
        <f>VLOOKUP(B:B,ADI!B:D,3,0)</f>
        <v>1197.3699999999999</v>
      </c>
      <c r="G26" s="113">
        <f>VLOOKUP(B:B,'799'!B:D,3,0)</f>
        <v>417.57</v>
      </c>
      <c r="H26" s="35">
        <f t="shared" si="2"/>
        <v>1614.9399999999998</v>
      </c>
      <c r="I26" s="41" t="str">
        <f>VLOOKUP(B:B,'FOLHA RESUMIDA'!C:D,2,FALSE)</f>
        <v>MARIA DO CARMO SANTOS</v>
      </c>
    </row>
    <row r="27" spans="1:9">
      <c r="A27" s="108">
        <v>1</v>
      </c>
      <c r="B27" s="109">
        <v>1177</v>
      </c>
      <c r="C27" s="110" t="s">
        <v>23</v>
      </c>
      <c r="D27" s="111">
        <f>VLOOKUP(B:B,'701'!B:D,3,0)</f>
        <v>4059.77</v>
      </c>
      <c r="E27" s="35">
        <f t="shared" si="0"/>
        <v>2366.08</v>
      </c>
      <c r="F27" s="112">
        <f>VLOOKUP(B:B,ADI!B:D,3,0)</f>
        <v>1380.32</v>
      </c>
      <c r="G27" s="113">
        <f>VLOOKUP(B:B,'799'!B:D,3,0)</f>
        <v>313.37</v>
      </c>
      <c r="H27" s="35">
        <f t="shared" si="2"/>
        <v>1693.69</v>
      </c>
      <c r="I27" s="41" t="str">
        <f>VLOOKUP(B:B,'FOLHA RESUMIDA'!C:D,2,FALSE)</f>
        <v>SELMA MARIA P DO NASCIMENTO</v>
      </c>
    </row>
    <row r="28" spans="1:9">
      <c r="A28" s="108">
        <v>1</v>
      </c>
      <c r="B28" s="109">
        <v>1221</v>
      </c>
      <c r="C28" s="110" t="s">
        <v>24</v>
      </c>
      <c r="D28" s="111">
        <f>VLOOKUP(B:B,'701'!B:D,3,0)</f>
        <v>10379.799999999999</v>
      </c>
      <c r="E28" s="35">
        <f t="shared" si="0"/>
        <v>3762.3399999999992</v>
      </c>
      <c r="F28" s="112">
        <f>VLOOKUP(B:B,ADI!B:D,3,0)</f>
        <v>3529.13</v>
      </c>
      <c r="G28" s="113">
        <f>VLOOKUP(B:B,'799'!B:D,3,0)</f>
        <v>3088.33</v>
      </c>
      <c r="H28" s="35">
        <f t="shared" si="2"/>
        <v>6617.46</v>
      </c>
      <c r="I28" s="41" t="str">
        <f>VLOOKUP(B:B,'FOLHA RESUMIDA'!C:D,2,FALSE)</f>
        <v>JOSE CARLOS TENORIO DE MELO</v>
      </c>
    </row>
    <row r="29" spans="1:9">
      <c r="A29" s="108">
        <v>1</v>
      </c>
      <c r="B29" s="109">
        <v>1229</v>
      </c>
      <c r="C29" s="110" t="s">
        <v>25</v>
      </c>
      <c r="D29" s="111">
        <f>VLOOKUP(B:B,'701'!B:D,3,0)</f>
        <v>4705.8900000000003</v>
      </c>
      <c r="E29" s="35">
        <f t="shared" si="0"/>
        <v>1990.8400000000001</v>
      </c>
      <c r="F29" s="112">
        <f>VLOOKUP(B:B,ADI!B:D,3,0)</f>
        <v>1455.43</v>
      </c>
      <c r="G29" s="113">
        <f>VLOOKUP(B:B,'799'!B:D,3,0)</f>
        <v>1259.6199999999999</v>
      </c>
      <c r="H29" s="35">
        <f t="shared" si="2"/>
        <v>2715.05</v>
      </c>
      <c r="I29" s="41" t="str">
        <f>VLOOKUP(B:B,'FOLHA RESUMIDA'!C:D,2,FALSE)</f>
        <v>IVANETE RODRIGUES DOS SANTOS</v>
      </c>
    </row>
    <row r="30" spans="1:9">
      <c r="A30" s="108">
        <v>1</v>
      </c>
      <c r="B30" s="109">
        <v>1243</v>
      </c>
      <c r="C30" s="110" t="s">
        <v>26</v>
      </c>
      <c r="D30" s="111">
        <f>VLOOKUP(B:B,'701'!B:D,3,0)</f>
        <v>2759.34</v>
      </c>
      <c r="E30" s="35">
        <f t="shared" si="0"/>
        <v>1162.94</v>
      </c>
      <c r="F30" s="112">
        <f>VLOOKUP(B:B,ADI!B:D,3,0)</f>
        <v>938.18</v>
      </c>
      <c r="G30" s="113">
        <f>VLOOKUP(B:B,'799'!B:D,3,0)</f>
        <v>658.22</v>
      </c>
      <c r="H30" s="35">
        <f t="shared" si="2"/>
        <v>1596.4</v>
      </c>
      <c r="I30" s="41" t="str">
        <f>VLOOKUP(B:B,'FOLHA RESUMIDA'!C:D,2,FALSE)</f>
        <v>MARIA EUGENIA VILARIM LIMA</v>
      </c>
    </row>
    <row r="31" spans="1:9">
      <c r="A31" s="122">
        <v>1</v>
      </c>
      <c r="B31" s="109">
        <v>1258</v>
      </c>
      <c r="C31" s="110" t="s">
        <v>27</v>
      </c>
      <c r="D31" s="111">
        <f>VLOOKUP(B:B,'701'!B:D,3,0)</f>
        <v>6636.22</v>
      </c>
      <c r="E31" s="35">
        <f t="shared" si="0"/>
        <v>6636.22</v>
      </c>
      <c r="F31" s="112">
        <f>VLOOKUP(B:B,ADI!B:D,3,0)</f>
        <v>2248.73</v>
      </c>
      <c r="G31" s="113" t="s">
        <v>585</v>
      </c>
      <c r="H31" s="35">
        <v>0</v>
      </c>
      <c r="I31" s="41" t="str">
        <f>VLOOKUP(B:B,'FOLHA RESUMIDA'!C:D,2,FALSE)</f>
        <v>ADIGALENE RODRIGUES DA SILVA</v>
      </c>
    </row>
    <row r="32" spans="1:9">
      <c r="A32" s="108">
        <v>1</v>
      </c>
      <c r="B32" s="109">
        <v>1267</v>
      </c>
      <c r="C32" s="110" t="s">
        <v>28</v>
      </c>
      <c r="D32" s="111">
        <f>VLOOKUP(B:B,'701'!B:D,3,0)</f>
        <v>22386.880000000001</v>
      </c>
      <c r="E32" s="35">
        <f t="shared" si="0"/>
        <v>7988.7800000000007</v>
      </c>
      <c r="F32" s="112">
        <f>VLOOKUP(B:B,ADI!B:D,3,0)</f>
        <v>7611.54</v>
      </c>
      <c r="G32" s="113">
        <f>VLOOKUP(B:B,'799'!B:D,3,0)</f>
        <v>6786.56</v>
      </c>
      <c r="H32" s="35">
        <f t="shared" ref="H32:H49" si="3">F32+G32</f>
        <v>14398.1</v>
      </c>
      <c r="I32" s="41" t="str">
        <f>VLOOKUP(B:B,'FOLHA RESUMIDA'!C:D,2,FALSE)</f>
        <v>MARCO AURELIO O DE OLIVEIRA</v>
      </c>
    </row>
    <row r="33" spans="1:9">
      <c r="A33" s="108">
        <v>1</v>
      </c>
      <c r="B33" s="109">
        <v>1269</v>
      </c>
      <c r="C33" s="110" t="s">
        <v>29</v>
      </c>
      <c r="D33" s="111">
        <f>VLOOKUP(B:B,'701'!B:D,3,0)</f>
        <v>2059.06</v>
      </c>
      <c r="E33" s="35">
        <f t="shared" si="0"/>
        <v>537.69999999999982</v>
      </c>
      <c r="F33" s="112">
        <f>VLOOKUP(B:B,ADI!B:D,3,0)</f>
        <v>700.08</v>
      </c>
      <c r="G33" s="113">
        <f>VLOOKUP(B:B,'799'!B:D,3,0)</f>
        <v>821.28</v>
      </c>
      <c r="H33" s="35">
        <f t="shared" si="3"/>
        <v>1521.3600000000001</v>
      </c>
      <c r="I33" s="41" t="str">
        <f>VLOOKUP(B:B,'FOLHA RESUMIDA'!C:D,2,FALSE)</f>
        <v>VALDECY FERREIRA DA COSTA</v>
      </c>
    </row>
    <row r="34" spans="1:9">
      <c r="A34" s="108">
        <v>1</v>
      </c>
      <c r="B34" s="109">
        <v>1328</v>
      </c>
      <c r="C34" s="110" t="s">
        <v>30</v>
      </c>
      <c r="D34" s="111">
        <f>VLOOKUP(B:B,'701'!B:D,3,0)</f>
        <v>4059.77</v>
      </c>
      <c r="E34" s="35">
        <f t="shared" si="0"/>
        <v>1795.1</v>
      </c>
      <c r="F34" s="112">
        <f>VLOOKUP(B:B,ADI!B:D,3,0)</f>
        <v>1380.32</v>
      </c>
      <c r="G34" s="113">
        <f>VLOOKUP(B:B,'799'!B:D,3,0)</f>
        <v>884.35</v>
      </c>
      <c r="H34" s="35">
        <f t="shared" si="3"/>
        <v>2264.67</v>
      </c>
      <c r="I34" s="41" t="str">
        <f>VLOOKUP(B:B,'FOLHA RESUMIDA'!C:D,2,FALSE)</f>
        <v>LIZETE ALFREDINA DA SILVA</v>
      </c>
    </row>
    <row r="35" spans="1:9">
      <c r="A35" s="108">
        <v>1</v>
      </c>
      <c r="B35" s="109">
        <v>1330</v>
      </c>
      <c r="C35" s="110" t="s">
        <v>31</v>
      </c>
      <c r="D35" s="111">
        <f>VLOOKUP(B:B,'701'!B:D,3,0)</f>
        <v>3697.8</v>
      </c>
      <c r="E35" s="35">
        <f t="shared" si="0"/>
        <v>1927.96</v>
      </c>
      <c r="F35" s="112">
        <f>VLOOKUP(B:B,ADI!B:D,3,0)</f>
        <v>1257.25</v>
      </c>
      <c r="G35" s="113">
        <f>VLOOKUP(B:B,'799'!B:D,3,0)</f>
        <v>512.59</v>
      </c>
      <c r="H35" s="35">
        <f t="shared" si="3"/>
        <v>1769.8400000000001</v>
      </c>
      <c r="I35" s="41" t="str">
        <f>VLOOKUP(B:B,'FOLHA RESUMIDA'!C:D,2,FALSE)</f>
        <v>IVANISE MARIA DA LUZ SANTOS</v>
      </c>
    </row>
    <row r="36" spans="1:9">
      <c r="A36" s="108">
        <v>1</v>
      </c>
      <c r="B36" s="109">
        <v>1333</v>
      </c>
      <c r="C36" s="110" t="s">
        <v>32</v>
      </c>
      <c r="D36" s="111">
        <f>VLOOKUP(B:B,'701'!B:D,3,0)</f>
        <v>4076.83</v>
      </c>
      <c r="E36" s="35">
        <f t="shared" si="0"/>
        <v>1543.5699999999997</v>
      </c>
      <c r="F36" s="112">
        <f>VLOOKUP(B:B,ADI!B:D,3,0)</f>
        <v>1386.12</v>
      </c>
      <c r="G36" s="113">
        <f>VLOOKUP(B:B,'799'!B:D,3,0)</f>
        <v>1147.1400000000001</v>
      </c>
      <c r="H36" s="35">
        <f t="shared" si="3"/>
        <v>2533.2600000000002</v>
      </c>
      <c r="I36" s="41" t="str">
        <f>VLOOKUP(B:B,'FOLHA RESUMIDA'!C:D,2,FALSE)</f>
        <v>JORGE CUNHA OLIVEIRA</v>
      </c>
    </row>
    <row r="37" spans="1:9">
      <c r="A37" s="108">
        <v>1</v>
      </c>
      <c r="B37" s="109">
        <v>1337</v>
      </c>
      <c r="C37" s="110" t="s">
        <v>33</v>
      </c>
      <c r="D37" s="111">
        <f>VLOOKUP(B:B,'701'!B:D,3,0)</f>
        <v>5434.38</v>
      </c>
      <c r="E37" s="35">
        <f t="shared" si="0"/>
        <v>1764.0299999999997</v>
      </c>
      <c r="F37" s="112">
        <f>VLOOKUP(B:B,ADI!B:D,3,0)</f>
        <v>1847.69</v>
      </c>
      <c r="G37" s="113">
        <f>VLOOKUP(B:B,'799'!B:D,3,0)</f>
        <v>1822.66</v>
      </c>
      <c r="H37" s="35">
        <f t="shared" si="3"/>
        <v>3670.3500000000004</v>
      </c>
      <c r="I37" s="41" t="str">
        <f>VLOOKUP(B:B,'FOLHA RESUMIDA'!C:D,2,FALSE)</f>
        <v>ROSILDA BARBOSA DOS SANTOS</v>
      </c>
    </row>
    <row r="38" spans="1:9">
      <c r="A38" s="108">
        <v>1</v>
      </c>
      <c r="B38" s="109">
        <v>1363</v>
      </c>
      <c r="C38" s="110" t="s">
        <v>34</v>
      </c>
      <c r="D38" s="111">
        <f>VLOOKUP(B:B,'701'!B:D,3,0)</f>
        <v>5462.77</v>
      </c>
      <c r="E38" s="35">
        <f t="shared" si="0"/>
        <v>1988.3000000000002</v>
      </c>
      <c r="F38" s="112">
        <f>VLOOKUP(B:B,ADI!B:D,3,0)</f>
        <v>1801.42</v>
      </c>
      <c r="G38" s="113">
        <f>VLOOKUP(B:B,'799'!B:D,3,0)</f>
        <v>1673.05</v>
      </c>
      <c r="H38" s="35">
        <f t="shared" si="3"/>
        <v>3474.4700000000003</v>
      </c>
      <c r="I38" s="41" t="str">
        <f>VLOOKUP(B:B,'FOLHA RESUMIDA'!C:D,2,FALSE)</f>
        <v>JOSE CARLOS FERREIRA DE ARRUDA</v>
      </c>
    </row>
    <row r="39" spans="1:9">
      <c r="A39" s="108">
        <v>1</v>
      </c>
      <c r="B39" s="109">
        <v>1369</v>
      </c>
      <c r="C39" s="110" t="s">
        <v>35</v>
      </c>
      <c r="D39" s="111">
        <f>VLOOKUP(B:B,'701'!B:D,3,0)</f>
        <v>3214.17</v>
      </c>
      <c r="E39" s="35">
        <f t="shared" si="0"/>
        <v>1806.89</v>
      </c>
      <c r="F39" s="112">
        <f>VLOOKUP(B:B,ADI!B:D,3,0)</f>
        <v>934.25</v>
      </c>
      <c r="G39" s="113">
        <f>VLOOKUP(B:B,'799'!B:D,3,0)</f>
        <v>473.03</v>
      </c>
      <c r="H39" s="35">
        <f t="shared" si="3"/>
        <v>1407.28</v>
      </c>
      <c r="I39" s="41" t="str">
        <f>VLOOKUP(B:B,'FOLHA RESUMIDA'!C:D,2,FALSE)</f>
        <v>ELIANE BATISTA DE CASTILHO</v>
      </c>
    </row>
    <row r="40" spans="1:9">
      <c r="A40" s="108">
        <v>1</v>
      </c>
      <c r="B40" s="109">
        <v>1393</v>
      </c>
      <c r="C40" s="110" t="s">
        <v>36</v>
      </c>
      <c r="D40" s="111">
        <f>VLOOKUP(B:B,'701'!B:D,3,0)</f>
        <v>4308.62</v>
      </c>
      <c r="E40" s="35">
        <f t="shared" si="0"/>
        <v>1765.67</v>
      </c>
      <c r="F40" s="112">
        <f>VLOOKUP(B:B,ADI!B:D,3,0)</f>
        <v>1380.32</v>
      </c>
      <c r="G40" s="113">
        <f>VLOOKUP(B:B,'799'!B:D,3,0)</f>
        <v>1162.6300000000001</v>
      </c>
      <c r="H40" s="35">
        <f t="shared" si="3"/>
        <v>2542.9499999999998</v>
      </c>
      <c r="I40" s="41" t="str">
        <f>VLOOKUP(B:B,'FOLHA RESUMIDA'!C:D,2,FALSE)</f>
        <v>MANOEL CORREIA DOS SANTOS</v>
      </c>
    </row>
    <row r="41" spans="1:9">
      <c r="A41" s="108">
        <v>1</v>
      </c>
      <c r="B41" s="109">
        <v>1413</v>
      </c>
      <c r="C41" s="110" t="s">
        <v>37</v>
      </c>
      <c r="D41" s="111">
        <f>VLOOKUP(B:B,'701'!B:D,3,0)</f>
        <v>39735.4</v>
      </c>
      <c r="E41" s="35">
        <f t="shared" si="0"/>
        <v>26857.300000000003</v>
      </c>
      <c r="F41" s="112">
        <f>VLOOKUP(B:B,ADI!B:D,3,0)</f>
        <v>9281.7099999999991</v>
      </c>
      <c r="G41" s="113">
        <f>VLOOKUP(B:B,'799'!B:D,3,0)</f>
        <v>3596.39</v>
      </c>
      <c r="H41" s="35">
        <f t="shared" si="3"/>
        <v>12878.099999999999</v>
      </c>
      <c r="I41" s="41" t="str">
        <f>VLOOKUP(B:B,'FOLHA RESUMIDA'!C:D,2,FALSE)</f>
        <v>LEDUAR GUEDES DE LIMA</v>
      </c>
    </row>
    <row r="42" spans="1:9">
      <c r="A42" s="122">
        <v>1</v>
      </c>
      <c r="B42" s="109">
        <v>1418</v>
      </c>
      <c r="C42" s="110" t="s">
        <v>38</v>
      </c>
      <c r="D42" s="111">
        <f>VLOOKUP(B:B,'701'!B:D,3,0)</f>
        <v>13363.05</v>
      </c>
      <c r="E42" s="35">
        <f t="shared" si="0"/>
        <v>10144.73</v>
      </c>
      <c r="F42" s="112">
        <v>0</v>
      </c>
      <c r="G42" s="113">
        <f>VLOOKUP(B:B,'799'!B:D,3,0)</f>
        <v>3218.32</v>
      </c>
      <c r="H42" s="35">
        <f t="shared" si="3"/>
        <v>3218.32</v>
      </c>
      <c r="I42" s="41" t="str">
        <f>VLOOKUP(B:B,'FOLHA RESUMIDA'!C:D,2,FALSE)</f>
        <v>ELVIS GOMES PEREIRA</v>
      </c>
    </row>
    <row r="43" spans="1:9">
      <c r="A43" s="108">
        <v>1</v>
      </c>
      <c r="B43" s="109">
        <v>1427</v>
      </c>
      <c r="C43" s="110" t="s">
        <v>39</v>
      </c>
      <c r="D43" s="111">
        <f>VLOOKUP(B:B,'701'!B:D,3,0)</f>
        <v>15365.13</v>
      </c>
      <c r="E43" s="35">
        <f t="shared" si="0"/>
        <v>7372.8899999999994</v>
      </c>
      <c r="F43" s="112">
        <f>VLOOKUP(B:B,ADI!B:D,3,0)</f>
        <v>4949.1899999999996</v>
      </c>
      <c r="G43" s="113">
        <f>VLOOKUP(B:B,'799'!B:D,3,0)</f>
        <v>3043.05</v>
      </c>
      <c r="H43" s="35">
        <f t="shared" si="3"/>
        <v>7992.24</v>
      </c>
      <c r="I43" s="41" t="str">
        <f>VLOOKUP(B:B,'FOLHA RESUMIDA'!C:D,2,FALSE)</f>
        <v>ANA MARIA ELOI DA H  DA SILVA</v>
      </c>
    </row>
    <row r="44" spans="1:9">
      <c r="A44" s="108">
        <v>1</v>
      </c>
      <c r="B44" s="109">
        <v>1429</v>
      </c>
      <c r="C44" s="110" t="s">
        <v>40</v>
      </c>
      <c r="D44" s="111">
        <f>VLOOKUP(B:B,'701'!B:D,3,0)</f>
        <v>5309.66</v>
      </c>
      <c r="E44" s="35">
        <f t="shared" si="0"/>
        <v>1052.1099999999997</v>
      </c>
      <c r="F44" s="112">
        <f>VLOOKUP(B:B,ADI!B:D,3,0)</f>
        <v>1805.28</v>
      </c>
      <c r="G44" s="113">
        <f>VLOOKUP(B:B,'799'!B:D,3,0)</f>
        <v>2452.27</v>
      </c>
      <c r="H44" s="35">
        <f t="shared" si="3"/>
        <v>4257.55</v>
      </c>
      <c r="I44" s="41" t="str">
        <f>VLOOKUP(B:B,'FOLHA RESUMIDA'!C:D,2,FALSE)</f>
        <v>JOSE HENRIQUE DA PAZ</v>
      </c>
    </row>
    <row r="45" spans="1:9">
      <c r="A45" s="108">
        <v>1</v>
      </c>
      <c r="B45" s="109">
        <v>1454</v>
      </c>
      <c r="C45" s="110" t="s">
        <v>41</v>
      </c>
      <c r="D45" s="111">
        <f>VLOOKUP(B:B,'701'!B:D,3,0)</f>
        <v>5255.99</v>
      </c>
      <c r="E45" s="35">
        <f t="shared" si="0"/>
        <v>2791.6</v>
      </c>
      <c r="F45" s="112">
        <f>VLOOKUP(B:B,ADI!B:D,3,0)</f>
        <v>1787.04</v>
      </c>
      <c r="G45" s="113">
        <f>VLOOKUP(B:B,'799'!B:D,3,0)</f>
        <v>677.35</v>
      </c>
      <c r="H45" s="35">
        <f t="shared" si="3"/>
        <v>2464.39</v>
      </c>
      <c r="I45" s="41" t="str">
        <f>VLOOKUP(B:B,'FOLHA RESUMIDA'!C:D,2,FALSE)</f>
        <v>MAURICIO LOPES DA SILVA</v>
      </c>
    </row>
    <row r="46" spans="1:9">
      <c r="A46" s="108">
        <v>1</v>
      </c>
      <c r="B46" s="109">
        <v>1475</v>
      </c>
      <c r="C46" s="110" t="s">
        <v>42</v>
      </c>
      <c r="D46" s="111">
        <f>VLOOKUP(B:B,'701'!B:D,3,0)</f>
        <v>4724.6099999999997</v>
      </c>
      <c r="E46" s="35">
        <f t="shared" si="0"/>
        <v>1713.9099999999999</v>
      </c>
      <c r="F46" s="112">
        <f>VLOOKUP(B:B,ADI!B:D,3,0)</f>
        <v>1521.82</v>
      </c>
      <c r="G46" s="113">
        <f>VLOOKUP(B:B,'799'!B:D,3,0)</f>
        <v>1488.88</v>
      </c>
      <c r="H46" s="35">
        <f t="shared" si="3"/>
        <v>3010.7</v>
      </c>
      <c r="I46" s="41" t="str">
        <f>VLOOKUP(B:B,'FOLHA RESUMIDA'!C:D,2,FALSE)</f>
        <v>MARTA ARAUJO DA F  SANTANA</v>
      </c>
    </row>
    <row r="47" spans="1:9">
      <c r="A47" s="108">
        <v>1</v>
      </c>
      <c r="B47" s="109">
        <v>1483</v>
      </c>
      <c r="C47" s="110" t="s">
        <v>43</v>
      </c>
      <c r="D47" s="111">
        <f>VLOOKUP(B:B,'701'!B:D,3,0)</f>
        <v>2270.11</v>
      </c>
      <c r="E47" s="35">
        <f t="shared" si="0"/>
        <v>1515.0900000000001</v>
      </c>
      <c r="F47" s="112">
        <f>VLOOKUP(B:B,ADI!B:D,3,0)</f>
        <v>227.01</v>
      </c>
      <c r="G47" s="113">
        <f>VLOOKUP(B:B,'799'!B:D,3,0)</f>
        <v>528.01</v>
      </c>
      <c r="H47" s="35">
        <f t="shared" si="3"/>
        <v>755.02</v>
      </c>
      <c r="I47" s="41" t="str">
        <f>VLOOKUP(B:B,'FOLHA RESUMIDA'!C:D,2,FALSE)</f>
        <v>REGINA LEANDRO SANTOS DE LIMA</v>
      </c>
    </row>
    <row r="48" spans="1:9">
      <c r="A48" s="108">
        <v>1</v>
      </c>
      <c r="B48" s="109">
        <v>1522</v>
      </c>
      <c r="C48" s="110" t="s">
        <v>44</v>
      </c>
      <c r="D48" s="111">
        <f>VLOOKUP(B:B,'701'!B:D,3,0)</f>
        <v>1961.02</v>
      </c>
      <c r="E48" s="35">
        <f t="shared" si="0"/>
        <v>396.26</v>
      </c>
      <c r="F48" s="112">
        <f>VLOOKUP(B:B,ADI!B:D,3,0)</f>
        <v>666.75</v>
      </c>
      <c r="G48" s="113">
        <f>VLOOKUP(B:B,'799'!B:D,3,0)</f>
        <v>898.01</v>
      </c>
      <c r="H48" s="35">
        <f t="shared" si="3"/>
        <v>1564.76</v>
      </c>
      <c r="I48" s="41" t="str">
        <f>VLOOKUP(B:B,'FOLHA RESUMIDA'!C:D,2,FALSE)</f>
        <v>TEREZINHA P  DA SILVA CORREIA</v>
      </c>
    </row>
    <row r="49" spans="1:9">
      <c r="A49" s="108">
        <v>1</v>
      </c>
      <c r="B49" s="109">
        <v>1536</v>
      </c>
      <c r="C49" s="110" t="s">
        <v>45</v>
      </c>
      <c r="D49" s="111">
        <f>VLOOKUP(B:B,'701'!B:D,3,0)</f>
        <v>3682.31</v>
      </c>
      <c r="E49" s="35">
        <f t="shared" si="0"/>
        <v>1384.62</v>
      </c>
      <c r="F49" s="112">
        <f>VLOOKUP(B:B,ADI!B:D,3,0)</f>
        <v>1251.99</v>
      </c>
      <c r="G49" s="113">
        <f>VLOOKUP(B:B,'799'!B:D,3,0)</f>
        <v>1045.7</v>
      </c>
      <c r="H49" s="35">
        <f t="shared" si="3"/>
        <v>2297.69</v>
      </c>
      <c r="I49" s="41" t="str">
        <f>VLOOKUP(B:B,'FOLHA RESUMIDA'!C:D,2,FALSE)</f>
        <v>MARIA ADRIAO DA SILVA</v>
      </c>
    </row>
    <row r="50" spans="1:9">
      <c r="A50" s="108">
        <v>1</v>
      </c>
      <c r="B50" s="109">
        <v>1545</v>
      </c>
      <c r="C50" s="110" t="s">
        <v>46</v>
      </c>
      <c r="D50" s="111">
        <f>VLOOKUP(B:B,'701'!B:D,3,0)</f>
        <v>4563.83</v>
      </c>
      <c r="E50" s="35">
        <f t="shared" si="0"/>
        <v>4563.83</v>
      </c>
      <c r="F50" s="112">
        <f>VLOOKUP(B:B,ADI!B:D,3,0)</f>
        <v>1496.44</v>
      </c>
      <c r="G50" s="113" t="s">
        <v>585</v>
      </c>
      <c r="H50" s="35">
        <v>0</v>
      </c>
      <c r="I50" s="41" t="str">
        <f>VLOOKUP(B:B,'FOLHA RESUMIDA'!C:D,2,FALSE)</f>
        <v>HERON VILAR DE ANDRADE</v>
      </c>
    </row>
    <row r="51" spans="1:9">
      <c r="A51" s="108">
        <v>1</v>
      </c>
      <c r="B51" s="109">
        <v>1549</v>
      </c>
      <c r="C51" s="110" t="s">
        <v>47</v>
      </c>
      <c r="D51" s="111">
        <f>VLOOKUP(B:B,'701'!B:D,3,0)</f>
        <v>4262.76</v>
      </c>
      <c r="E51" s="35">
        <f t="shared" si="0"/>
        <v>673.97000000000025</v>
      </c>
      <c r="F51" s="112">
        <f>VLOOKUP(B:B,ADI!B:D,3,0)</f>
        <v>1449.34</v>
      </c>
      <c r="G51" s="113">
        <f>VLOOKUP(B:B,'799'!B:D,3,0)</f>
        <v>2139.4499999999998</v>
      </c>
      <c r="H51" s="35">
        <f t="shared" ref="H51:H57" si="4">F51+G51</f>
        <v>3588.79</v>
      </c>
      <c r="I51" s="41" t="str">
        <f>VLOOKUP(B:B,'FOLHA RESUMIDA'!C:D,2,FALSE)</f>
        <v>JOSE JOAQUIM DA SILVA FILHO</v>
      </c>
    </row>
    <row r="52" spans="1:9">
      <c r="A52" s="108">
        <v>1</v>
      </c>
      <c r="B52" s="109">
        <v>1553</v>
      </c>
      <c r="C52" s="110" t="s">
        <v>48</v>
      </c>
      <c r="D52" s="111">
        <f>VLOOKUP(B:B,'701'!B:D,3,0)</f>
        <v>4076.83</v>
      </c>
      <c r="E52" s="35">
        <f t="shared" si="0"/>
        <v>615.49000000000024</v>
      </c>
      <c r="F52" s="112">
        <f>VLOOKUP(B:B,ADI!B:D,3,0)</f>
        <v>1386.12</v>
      </c>
      <c r="G52" s="113">
        <f>VLOOKUP(B:B,'799'!B:D,3,0)</f>
        <v>2075.2199999999998</v>
      </c>
      <c r="H52" s="35">
        <f t="shared" si="4"/>
        <v>3461.3399999999997</v>
      </c>
      <c r="I52" s="41" t="str">
        <f>VLOOKUP(B:B,'FOLHA RESUMIDA'!C:D,2,FALSE)</f>
        <v>MARIA DO CARMO A DOS SANTOS</v>
      </c>
    </row>
    <row r="53" spans="1:9">
      <c r="A53" s="108">
        <v>1</v>
      </c>
      <c r="B53" s="109">
        <v>1554</v>
      </c>
      <c r="C53" s="110" t="s">
        <v>49</v>
      </c>
      <c r="D53" s="111">
        <f>VLOOKUP(B:B,'701'!B:D,3,0)</f>
        <v>6298.04</v>
      </c>
      <c r="E53" s="35">
        <f t="shared" si="0"/>
        <v>3384.53</v>
      </c>
      <c r="F53" s="112">
        <f>VLOOKUP(B:B,ADI!B:D,3,0)</f>
        <v>2141.33</v>
      </c>
      <c r="G53" s="113">
        <f>VLOOKUP(B:B,'799'!B:D,3,0)</f>
        <v>772.18</v>
      </c>
      <c r="H53" s="35">
        <f t="shared" si="4"/>
        <v>2913.5099999999998</v>
      </c>
      <c r="I53" s="41" t="str">
        <f>VLOOKUP(B:B,'FOLHA RESUMIDA'!C:D,2,FALSE)</f>
        <v>SONEIDE P DO NASCIMENTO CORREA</v>
      </c>
    </row>
    <row r="54" spans="1:9">
      <c r="A54" s="108">
        <v>1</v>
      </c>
      <c r="B54" s="109">
        <v>1561</v>
      </c>
      <c r="C54" s="110" t="s">
        <v>50</v>
      </c>
      <c r="D54" s="111">
        <f>VLOOKUP(B:B,'701'!B:D,3,0)</f>
        <v>1961.02</v>
      </c>
      <c r="E54" s="35">
        <f t="shared" si="0"/>
        <v>729.48</v>
      </c>
      <c r="F54" s="112">
        <f>VLOOKUP(B:B,ADI!B:D,3,0)</f>
        <v>666.75</v>
      </c>
      <c r="G54" s="113">
        <f>VLOOKUP(B:B,'799'!B:D,3,0)</f>
        <v>564.79</v>
      </c>
      <c r="H54" s="35">
        <f t="shared" si="4"/>
        <v>1231.54</v>
      </c>
      <c r="I54" s="41" t="str">
        <f>VLOOKUP(B:B,'FOLHA RESUMIDA'!C:D,2,FALSE)</f>
        <v>ANDRE LUIZ MACIEL FERREIRA</v>
      </c>
    </row>
    <row r="55" spans="1:9">
      <c r="A55" s="108">
        <v>1</v>
      </c>
      <c r="B55" s="109">
        <v>1588</v>
      </c>
      <c r="C55" s="110" t="s">
        <v>51</v>
      </c>
      <c r="D55" s="111">
        <f>VLOOKUP(B:B,'701'!B:D,3,0)</f>
        <v>2059.06</v>
      </c>
      <c r="E55" s="35">
        <f t="shared" si="0"/>
        <v>1569.5</v>
      </c>
      <c r="F55" s="112">
        <f>VLOOKUP(B:B,ADI!B:D,3,0)</f>
        <v>205.91</v>
      </c>
      <c r="G55" s="113">
        <f>VLOOKUP(B:B,'799'!B:D,3,0)</f>
        <v>283.64999999999998</v>
      </c>
      <c r="H55" s="35">
        <f t="shared" si="4"/>
        <v>489.55999999999995</v>
      </c>
      <c r="I55" s="41" t="str">
        <f>VLOOKUP(B:B,'FOLHA RESUMIDA'!C:D,2,FALSE)</f>
        <v>MARIA ANDREA DOS SANTOS</v>
      </c>
    </row>
    <row r="56" spans="1:9">
      <c r="A56" s="108">
        <v>1</v>
      </c>
      <c r="B56" s="109">
        <v>1589</v>
      </c>
      <c r="C56" s="110" t="s">
        <v>52</v>
      </c>
      <c r="D56" s="111">
        <f>VLOOKUP(B:B,'701'!B:D,3,0)</f>
        <v>1961.02</v>
      </c>
      <c r="E56" s="35">
        <f t="shared" si="0"/>
        <v>665.36999999999989</v>
      </c>
      <c r="F56" s="112">
        <f>VLOOKUP(B:B,ADI!B:D,3,0)</f>
        <v>666.75</v>
      </c>
      <c r="G56" s="113">
        <f>VLOOKUP(B:B,'799'!B:D,3,0)</f>
        <v>628.9</v>
      </c>
      <c r="H56" s="35">
        <f t="shared" si="4"/>
        <v>1295.6500000000001</v>
      </c>
      <c r="I56" s="41" t="str">
        <f>VLOOKUP(B:B,'FOLHA RESUMIDA'!C:D,2,FALSE)</f>
        <v>SEVERINA DE SANTANA NEVES</v>
      </c>
    </row>
    <row r="57" spans="1:9">
      <c r="A57" s="108">
        <v>1</v>
      </c>
      <c r="B57" s="109">
        <v>1596</v>
      </c>
      <c r="C57" s="110" t="s">
        <v>53</v>
      </c>
      <c r="D57" s="111">
        <f>VLOOKUP(B:B,'701'!B:D,3,0)</f>
        <v>2759.34</v>
      </c>
      <c r="E57" s="35">
        <f t="shared" si="0"/>
        <v>1859.5100000000002</v>
      </c>
      <c r="F57" s="112">
        <f>VLOOKUP(B:B,ADI!B:D,3,0)</f>
        <v>717.43</v>
      </c>
      <c r="G57" s="113">
        <f>VLOOKUP(B:B,'799'!B:D,3,0)</f>
        <v>182.4</v>
      </c>
      <c r="H57" s="35">
        <f t="shared" si="4"/>
        <v>899.82999999999993</v>
      </c>
      <c r="I57" s="41" t="str">
        <f>VLOOKUP(B:B,'FOLHA RESUMIDA'!C:D,2,FALSE)</f>
        <v>IVANE FRANCISCO DE AZEVEDO</v>
      </c>
    </row>
    <row r="58" spans="1:9">
      <c r="A58" s="108">
        <v>1</v>
      </c>
      <c r="B58" s="109">
        <v>1597</v>
      </c>
      <c r="C58" s="110" t="s">
        <v>54</v>
      </c>
      <c r="D58" s="111">
        <f>VLOOKUP(B:B,'701'!B:D,3,0)</f>
        <v>5518.84</v>
      </c>
      <c r="E58" s="35">
        <f t="shared" si="0"/>
        <v>5518.84</v>
      </c>
      <c r="F58" s="112">
        <f>VLOOKUP(B:B,ADI!B:D,3,0)</f>
        <v>1380.32</v>
      </c>
      <c r="G58" s="113" t="s">
        <v>585</v>
      </c>
      <c r="H58" s="35">
        <v>0</v>
      </c>
      <c r="I58" s="41" t="str">
        <f>VLOOKUP(B:B,'FOLHA RESUMIDA'!C:D,2,FALSE)</f>
        <v>DILMA NEUZA DAS MERCES</v>
      </c>
    </row>
    <row r="59" spans="1:9">
      <c r="A59" s="108">
        <v>1</v>
      </c>
      <c r="B59" s="109">
        <v>1631</v>
      </c>
      <c r="C59" s="110" t="s">
        <v>55</v>
      </c>
      <c r="D59" s="111">
        <f>VLOOKUP(B:B,'701'!B:D,3,0)</f>
        <v>2502.81</v>
      </c>
      <c r="E59" s="35">
        <f t="shared" si="0"/>
        <v>1539.5</v>
      </c>
      <c r="F59" s="112">
        <f>VLOOKUP(B:B,ADI!B:D,3,0)</f>
        <v>850.96</v>
      </c>
      <c r="G59" s="113">
        <f>VLOOKUP(B:B,'799'!B:D,3,0)</f>
        <v>112.35</v>
      </c>
      <c r="H59" s="35">
        <f>F59+G59</f>
        <v>963.31000000000006</v>
      </c>
      <c r="I59" s="41" t="str">
        <f>VLOOKUP(B:B,'FOLHA RESUMIDA'!C:D,2,FALSE)</f>
        <v>GERSON MARTINS DA SILVA</v>
      </c>
    </row>
    <row r="60" spans="1:9">
      <c r="A60" s="108">
        <v>1</v>
      </c>
      <c r="B60" s="109">
        <v>1650</v>
      </c>
      <c r="C60" s="110" t="s">
        <v>56</v>
      </c>
      <c r="D60" s="111">
        <f>VLOOKUP(B:B,'701'!B:D,3,0)</f>
        <v>2270.11</v>
      </c>
      <c r="E60" s="35">
        <f t="shared" si="0"/>
        <v>1675.0800000000002</v>
      </c>
      <c r="F60" s="112">
        <f>VLOOKUP(B:B,ADI!B:D,3,0)</f>
        <v>340.52</v>
      </c>
      <c r="G60" s="113">
        <f>VLOOKUP(B:B,'799'!B:D,3,0)</f>
        <v>254.51</v>
      </c>
      <c r="H60" s="35">
        <f>F60+G60</f>
        <v>595.03</v>
      </c>
      <c r="I60" s="41" t="str">
        <f>VLOOKUP(B:B,'FOLHA RESUMIDA'!C:D,2,FALSE)</f>
        <v>JANETE MARIA DA SILVA</v>
      </c>
    </row>
    <row r="61" spans="1:9">
      <c r="A61" s="108">
        <v>1</v>
      </c>
      <c r="B61" s="109">
        <v>1652</v>
      </c>
      <c r="C61" s="110" t="s">
        <v>57</v>
      </c>
      <c r="D61" s="111">
        <f>VLOOKUP(B:B,'701'!B:D,3,0)</f>
        <v>2708.39</v>
      </c>
      <c r="E61" s="35">
        <f t="shared" si="0"/>
        <v>347.92999999999984</v>
      </c>
      <c r="F61" s="112">
        <f>VLOOKUP(B:B,ADI!B:D,3,0)</f>
        <v>771.84</v>
      </c>
      <c r="G61" s="113">
        <f>VLOOKUP(B:B,'799'!B:D,3,0)</f>
        <v>1588.62</v>
      </c>
      <c r="H61" s="35">
        <f>F61+G61</f>
        <v>2360.46</v>
      </c>
      <c r="I61" s="41" t="str">
        <f>VLOOKUP(B:B,'FOLHA RESUMIDA'!C:D,2,FALSE)</f>
        <v>ROMILDO NUNES DIAS</v>
      </c>
    </row>
    <row r="62" spans="1:9">
      <c r="A62" s="108">
        <v>1</v>
      </c>
      <c r="B62" s="109">
        <v>1665</v>
      </c>
      <c r="C62" s="110" t="s">
        <v>58</v>
      </c>
      <c r="D62" s="111">
        <f>VLOOKUP(B:B,'701'!B:D,3,0)</f>
        <v>2993.05</v>
      </c>
      <c r="E62" s="35">
        <f t="shared" si="0"/>
        <v>2993.05</v>
      </c>
      <c r="F62" s="112">
        <f>VLOOKUP(B:B,ADI!B:D,3,0)</f>
        <v>500.56</v>
      </c>
      <c r="G62" s="113" t="s">
        <v>585</v>
      </c>
      <c r="H62" s="35">
        <v>0</v>
      </c>
      <c r="I62" s="41" t="str">
        <f>VLOOKUP(B:B,'FOLHA RESUMIDA'!C:D,2,FALSE)</f>
        <v>LUZIA BERNARDO DE SOUSA</v>
      </c>
    </row>
    <row r="63" spans="1:9">
      <c r="A63" s="108">
        <v>1</v>
      </c>
      <c r="B63" s="109">
        <v>1674</v>
      </c>
      <c r="C63" s="110" t="s">
        <v>59</v>
      </c>
      <c r="D63" s="111">
        <f>VLOOKUP(B:B,'701'!B:D,3,0)</f>
        <v>2059.06</v>
      </c>
      <c r="E63" s="35">
        <f t="shared" si="0"/>
        <v>1170.71</v>
      </c>
      <c r="F63" s="112">
        <f>VLOOKUP(B:B,ADI!B:D,3,0)</f>
        <v>514.77</v>
      </c>
      <c r="G63" s="113">
        <f>VLOOKUP(B:B,'799'!B:D,3,0)</f>
        <v>373.58</v>
      </c>
      <c r="H63" s="35">
        <f t="shared" ref="H63:H72" si="5">F63+G63</f>
        <v>888.34999999999991</v>
      </c>
      <c r="I63" s="41" t="str">
        <f>VLOOKUP(B:B,'FOLHA RESUMIDA'!C:D,2,FALSE)</f>
        <v>MARIA HELENA FERREIRA DA SILVA</v>
      </c>
    </row>
    <row r="64" spans="1:9">
      <c r="A64" s="108">
        <v>16</v>
      </c>
      <c r="B64" s="109">
        <v>1682</v>
      </c>
      <c r="C64" s="110" t="s">
        <v>346</v>
      </c>
      <c r="D64" s="111">
        <f>VLOOKUP(B:B,'701'!B:D,3,0)</f>
        <v>4360.2299999999996</v>
      </c>
      <c r="E64" s="35">
        <f t="shared" si="0"/>
        <v>1869.8499999999995</v>
      </c>
      <c r="F64" s="112">
        <f>VLOOKUP(B:B,ADI!B:D,3,0)</f>
        <v>1482.48</v>
      </c>
      <c r="G64" s="113">
        <f>VLOOKUP(B:B,'799'!B:D,3,0)</f>
        <v>1007.9</v>
      </c>
      <c r="H64" s="35">
        <f t="shared" si="5"/>
        <v>2490.38</v>
      </c>
      <c r="I64" s="41" t="str">
        <f>VLOOKUP(B:B,'FOLHA RESUMIDA'!C:D,2,FALSE)</f>
        <v>MOISES MARTINS DE MELO NETO</v>
      </c>
    </row>
    <row r="65" spans="1:9">
      <c r="A65" s="108">
        <v>10</v>
      </c>
      <c r="B65" s="109">
        <v>1683</v>
      </c>
      <c r="C65" s="110" t="s">
        <v>380</v>
      </c>
      <c r="D65" s="111">
        <f>VLOOKUP(B:B,'701'!B:D,3,0)</f>
        <v>4360.2299999999996</v>
      </c>
      <c r="E65" s="35">
        <f t="shared" si="0"/>
        <v>2331.1699999999996</v>
      </c>
      <c r="F65" s="112">
        <f>VLOOKUP(B:B,ADI!B:D,3,0)</f>
        <v>1482.48</v>
      </c>
      <c r="G65" s="113">
        <f>VLOOKUP(B:B,'799'!B:D,3,0)</f>
        <v>546.58000000000004</v>
      </c>
      <c r="H65" s="35">
        <f t="shared" si="5"/>
        <v>2029.06</v>
      </c>
      <c r="I65" s="41" t="str">
        <f>VLOOKUP(B:B,'FOLHA RESUMIDA'!C:D,2,FALSE)</f>
        <v>ADEMIR LOPES DA SILVA</v>
      </c>
    </row>
    <row r="66" spans="1:9">
      <c r="A66" s="108">
        <v>51</v>
      </c>
      <c r="B66" s="109">
        <v>1726</v>
      </c>
      <c r="C66" s="110" t="s">
        <v>381</v>
      </c>
      <c r="D66" s="111">
        <f>VLOOKUP(B:B,'701'!B:D,3,0)</f>
        <v>4360.2299999999996</v>
      </c>
      <c r="E66" s="35">
        <f t="shared" si="0"/>
        <v>1522.4299999999994</v>
      </c>
      <c r="F66" s="112">
        <f>VLOOKUP(B:B,ADI!B:D,3,0)</f>
        <v>1482.48</v>
      </c>
      <c r="G66" s="113">
        <f>VLOOKUP(B:B,'799'!B:D,3,0)</f>
        <v>1355.32</v>
      </c>
      <c r="H66" s="35">
        <f t="shared" si="5"/>
        <v>2837.8</v>
      </c>
      <c r="I66" s="41" t="str">
        <f>VLOOKUP(B:B,'FOLHA RESUMIDA'!C:D,2,FALSE)</f>
        <v>JOSE CARLOS VIEIRA</v>
      </c>
    </row>
    <row r="67" spans="1:9">
      <c r="A67" s="108">
        <v>1</v>
      </c>
      <c r="B67" s="109">
        <v>1741</v>
      </c>
      <c r="C67" s="110" t="s">
        <v>60</v>
      </c>
      <c r="D67" s="111">
        <f>VLOOKUP(B:B,'701'!B:D,3,0)</f>
        <v>3521.69</v>
      </c>
      <c r="E67" s="35">
        <f t="shared" si="0"/>
        <v>999.71000000000049</v>
      </c>
      <c r="F67" s="112">
        <f>VLOOKUP(B:B,ADI!B:D,3,0)</f>
        <v>1197.3699999999999</v>
      </c>
      <c r="G67" s="113">
        <f>VLOOKUP(B:B,'799'!B:D,3,0)</f>
        <v>1324.61</v>
      </c>
      <c r="H67" s="35">
        <f t="shared" si="5"/>
        <v>2521.9799999999996</v>
      </c>
      <c r="I67" s="41" t="str">
        <f>VLOOKUP(B:B,'FOLHA RESUMIDA'!C:D,2,FALSE)</f>
        <v>MARCONDES C  DE OLIVEIRA</v>
      </c>
    </row>
    <row r="68" spans="1:9">
      <c r="A68" s="108">
        <v>1</v>
      </c>
      <c r="B68" s="109">
        <v>1749</v>
      </c>
      <c r="C68" s="110" t="s">
        <v>61</v>
      </c>
      <c r="D68" s="111">
        <f>VLOOKUP(B:B,'701'!B:D,3,0)</f>
        <v>2492.3200000000002</v>
      </c>
      <c r="E68" s="35">
        <f t="shared" si="0"/>
        <v>1047.44</v>
      </c>
      <c r="F68" s="112">
        <f>VLOOKUP(B:B,ADI!B:D,3,0)</f>
        <v>847.39</v>
      </c>
      <c r="G68" s="113">
        <f>VLOOKUP(B:B,'799'!B:D,3,0)</f>
        <v>597.49</v>
      </c>
      <c r="H68" s="35">
        <f t="shared" si="5"/>
        <v>1444.88</v>
      </c>
      <c r="I68" s="41" t="str">
        <f>VLOOKUP(B:B,'FOLHA RESUMIDA'!C:D,2,FALSE)</f>
        <v>MANOEL MARTINS LEITE NETO</v>
      </c>
    </row>
    <row r="69" spans="1:9">
      <c r="A69" s="108">
        <v>1</v>
      </c>
      <c r="B69" s="109">
        <v>1774</v>
      </c>
      <c r="C69" s="110" t="s">
        <v>62</v>
      </c>
      <c r="D69" s="111">
        <f>VLOOKUP(B:B,'701'!B:D,3,0)</f>
        <v>2883.25</v>
      </c>
      <c r="E69" s="35">
        <f t="shared" ref="E69:E132" si="6">D69-H69</f>
        <v>716.39000000000033</v>
      </c>
      <c r="F69" s="112">
        <f>VLOOKUP(B:B,ADI!B:D,3,0)</f>
        <v>893.51</v>
      </c>
      <c r="G69" s="113">
        <f>VLOOKUP(B:B,'799'!B:D,3,0)</f>
        <v>1273.3499999999999</v>
      </c>
      <c r="H69" s="35">
        <f t="shared" si="5"/>
        <v>2166.8599999999997</v>
      </c>
      <c r="I69" s="41" t="str">
        <f>VLOOKUP(B:B,'FOLHA RESUMIDA'!C:D,2,FALSE)</f>
        <v>FRANCISCO DE ASSIS BEZERRA</v>
      </c>
    </row>
    <row r="70" spans="1:9">
      <c r="A70" s="108">
        <v>1</v>
      </c>
      <c r="B70" s="109">
        <v>1794</v>
      </c>
      <c r="C70" s="110" t="s">
        <v>63</v>
      </c>
      <c r="D70" s="111">
        <f>VLOOKUP(B:B,'701'!B:D,3,0)</f>
        <v>5677.24</v>
      </c>
      <c r="E70" s="35">
        <f t="shared" si="6"/>
        <v>2959.24</v>
      </c>
      <c r="F70" s="112">
        <f>VLOOKUP(B:B,ADI!B:D,3,0)</f>
        <v>1597.9</v>
      </c>
      <c r="G70" s="113">
        <f>VLOOKUP(B:B,'799'!B:D,3,0)</f>
        <v>1120.0999999999999</v>
      </c>
      <c r="H70" s="35">
        <f t="shared" si="5"/>
        <v>2718</v>
      </c>
      <c r="I70" s="41" t="str">
        <f>VLOOKUP(B:B,'FOLHA RESUMIDA'!C:D,2,FALSE)</f>
        <v>LUCIENE MARIA DE ANDRADE</v>
      </c>
    </row>
    <row r="71" spans="1:9">
      <c r="A71" s="108">
        <v>1</v>
      </c>
      <c r="B71" s="109">
        <v>1796</v>
      </c>
      <c r="C71" s="110" t="s">
        <v>64</v>
      </c>
      <c r="D71" s="111">
        <f>VLOOKUP(B:B,'701'!B:D,3,0)</f>
        <v>2059.06</v>
      </c>
      <c r="E71" s="35">
        <f t="shared" si="6"/>
        <v>471.79999999999995</v>
      </c>
      <c r="F71" s="112">
        <f>VLOOKUP(B:B,ADI!B:D,3,0)</f>
        <v>700.08</v>
      </c>
      <c r="G71" s="113">
        <f>VLOOKUP(B:B,'799'!B:D,3,0)</f>
        <v>887.18</v>
      </c>
      <c r="H71" s="35">
        <f t="shared" si="5"/>
        <v>1587.26</v>
      </c>
      <c r="I71" s="41" t="str">
        <f>VLOOKUP(B:B,'FOLHA RESUMIDA'!C:D,2,FALSE)</f>
        <v>NEUZA ANUNCIACAO COELHO</v>
      </c>
    </row>
    <row r="72" spans="1:9">
      <c r="A72" s="108">
        <v>1</v>
      </c>
      <c r="B72" s="109">
        <v>1809</v>
      </c>
      <c r="C72" s="110" t="s">
        <v>65</v>
      </c>
      <c r="D72" s="111">
        <f>VLOOKUP(B:B,'701'!B:D,3,0)</f>
        <v>3506.96</v>
      </c>
      <c r="E72" s="35">
        <f t="shared" si="6"/>
        <v>1164.9800000000005</v>
      </c>
      <c r="F72" s="112">
        <f>VLOOKUP(B:B,ADI!B:D,3,0)</f>
        <v>1192.3699999999999</v>
      </c>
      <c r="G72" s="113">
        <f>VLOOKUP(B:B,'799'!B:D,3,0)</f>
        <v>1149.6099999999999</v>
      </c>
      <c r="H72" s="35">
        <f t="shared" si="5"/>
        <v>2341.9799999999996</v>
      </c>
      <c r="I72" s="41" t="str">
        <f>VLOOKUP(B:B,'FOLHA RESUMIDA'!C:D,2,FALSE)</f>
        <v>JOSE IRANILDO DE ANDRADE SILVA</v>
      </c>
    </row>
    <row r="73" spans="1:9">
      <c r="A73" s="122">
        <v>1</v>
      </c>
      <c r="B73" s="109">
        <v>1821</v>
      </c>
      <c r="C73" s="110" t="s">
        <v>66</v>
      </c>
      <c r="D73" s="111">
        <f>VLOOKUP(B:B,'701'!B:D,3,0)</f>
        <v>5761.12</v>
      </c>
      <c r="E73" s="35">
        <f t="shared" si="6"/>
        <v>5761.12</v>
      </c>
      <c r="F73" s="112">
        <f>VLOOKUP(B:B,ADI!B:D,3,0)</f>
        <v>1514.95</v>
      </c>
      <c r="G73" s="113" t="s">
        <v>585</v>
      </c>
      <c r="H73" s="35">
        <v>0</v>
      </c>
      <c r="I73" s="41" t="str">
        <f>VLOOKUP(B:B,'FOLHA RESUMIDA'!C:D,2,FALSE)</f>
        <v>CARLOS STENIO DE DEUS</v>
      </c>
    </row>
    <row r="74" spans="1:9">
      <c r="A74" s="108">
        <v>1</v>
      </c>
      <c r="B74" s="109">
        <v>1822</v>
      </c>
      <c r="C74" s="110" t="s">
        <v>67</v>
      </c>
      <c r="D74" s="111">
        <f>VLOOKUP(B:B,'701'!B:D,3,0)</f>
        <v>1867.62</v>
      </c>
      <c r="E74" s="35">
        <f t="shared" si="6"/>
        <v>250.50999999999976</v>
      </c>
      <c r="F74" s="112">
        <f>VLOOKUP(B:B,ADI!B:D,3,0)</f>
        <v>634.99</v>
      </c>
      <c r="G74" s="113">
        <f>VLOOKUP(B:B,'799'!B:D,3,0)</f>
        <v>982.12</v>
      </c>
      <c r="H74" s="35">
        <f>F74+G74</f>
        <v>1617.1100000000001</v>
      </c>
      <c r="I74" s="41" t="str">
        <f>VLOOKUP(B:B,'FOLHA RESUMIDA'!C:D,2,FALSE)</f>
        <v>GILMAR BEZERRA DE OLIVEIRA</v>
      </c>
    </row>
    <row r="75" spans="1:9">
      <c r="A75" s="108">
        <v>1</v>
      </c>
      <c r="B75" s="109">
        <v>1906</v>
      </c>
      <c r="C75" s="110" t="s">
        <v>68</v>
      </c>
      <c r="D75" s="111">
        <f>VLOOKUP(B:B,'701'!B:D,3,0)</f>
        <v>3866.45</v>
      </c>
      <c r="E75" s="35">
        <f t="shared" si="6"/>
        <v>1890.35</v>
      </c>
      <c r="F75" s="112">
        <f>VLOOKUP(B:B,ADI!B:D,3,0)</f>
        <v>1314.59</v>
      </c>
      <c r="G75" s="113">
        <f>VLOOKUP(B:B,'799'!B:D,3,0)</f>
        <v>661.51</v>
      </c>
      <c r="H75" s="35">
        <f>F75+G75</f>
        <v>1976.1</v>
      </c>
      <c r="I75" s="41" t="str">
        <f>VLOOKUP(B:B,'FOLHA RESUMIDA'!C:D,2,FALSE)</f>
        <v>IZABEL CRISTINA F DE ARRUDA</v>
      </c>
    </row>
    <row r="76" spans="1:9">
      <c r="A76" s="108">
        <v>1</v>
      </c>
      <c r="B76" s="109">
        <v>1908</v>
      </c>
      <c r="C76" s="110" t="s">
        <v>69</v>
      </c>
      <c r="D76" s="111">
        <f>VLOOKUP(B:B,'701'!B:D,3,0)</f>
        <v>9348.7900000000009</v>
      </c>
      <c r="E76" s="35">
        <f t="shared" si="6"/>
        <v>6752.420000000001</v>
      </c>
      <c r="F76" s="112">
        <v>0</v>
      </c>
      <c r="G76" s="113">
        <f>VLOOKUP(B:B,'799'!B:D,3,0)</f>
        <v>2596.37</v>
      </c>
      <c r="H76" s="35">
        <f>F76+G76</f>
        <v>2596.37</v>
      </c>
      <c r="I76" s="41" t="str">
        <f>VLOOKUP(B:B,'FOLHA RESUMIDA'!C:D,2,FALSE)</f>
        <v>LUCIA MARIA ARAUJO LAVOR</v>
      </c>
    </row>
    <row r="77" spans="1:9">
      <c r="A77" s="108">
        <v>1</v>
      </c>
      <c r="B77" s="109">
        <v>1909</v>
      </c>
      <c r="C77" s="110" t="s">
        <v>70</v>
      </c>
      <c r="D77" s="111">
        <f>VLOOKUP(B:B,'701'!B:D,3,0)</f>
        <v>3354.02</v>
      </c>
      <c r="E77" s="35">
        <f t="shared" si="6"/>
        <v>1108.9500000000003</v>
      </c>
      <c r="F77" s="112">
        <f>VLOOKUP(B:B,ADI!B:D,3,0)</f>
        <v>1140.3699999999999</v>
      </c>
      <c r="G77" s="113">
        <f>VLOOKUP(B:B,'799'!B:D,3,0)</f>
        <v>1104.7</v>
      </c>
      <c r="H77" s="35">
        <f>F77+G77</f>
        <v>2245.0699999999997</v>
      </c>
      <c r="I77" s="41" t="str">
        <f>VLOOKUP(B:B,'FOLHA RESUMIDA'!C:D,2,FALSE)</f>
        <v>IVANILDO BATISTA DA SILVA</v>
      </c>
    </row>
    <row r="78" spans="1:9">
      <c r="A78" s="108">
        <v>1</v>
      </c>
      <c r="B78" s="109">
        <v>1916</v>
      </c>
      <c r="C78" s="110" t="s">
        <v>342</v>
      </c>
      <c r="D78" s="111">
        <f>VLOOKUP(B:B,'701'!B:D,3,0)</f>
        <v>4632.04</v>
      </c>
      <c r="E78" s="35">
        <f t="shared" si="6"/>
        <v>4632.04</v>
      </c>
      <c r="F78" s="123">
        <v>0</v>
      </c>
      <c r="G78" s="113" t="s">
        <v>585</v>
      </c>
      <c r="H78" s="35">
        <v>0</v>
      </c>
      <c r="I78" s="41" t="str">
        <f>VLOOKUP(B:B,'FOLHA RESUMIDA'!C:D,2,FALSE)</f>
        <v>FABIOLA ALBUQUERQUE PINHEIRO</v>
      </c>
    </row>
    <row r="79" spans="1:9">
      <c r="A79" s="108">
        <v>1</v>
      </c>
      <c r="B79" s="109">
        <v>1924</v>
      </c>
      <c r="C79" s="110" t="s">
        <v>71</v>
      </c>
      <c r="D79" s="111">
        <f>VLOOKUP(B:B,'701'!B:D,3,0)</f>
        <v>8236.2000000000007</v>
      </c>
      <c r="E79" s="35">
        <f t="shared" si="6"/>
        <v>3789.420000000001</v>
      </c>
      <c r="F79" s="112">
        <f>VLOOKUP(B:B,ADI!B:D,3,0)</f>
        <v>2677.74</v>
      </c>
      <c r="G79" s="113">
        <f>VLOOKUP(B:B,'799'!B:D,3,0)</f>
        <v>1769.04</v>
      </c>
      <c r="H79" s="35">
        <f t="shared" ref="H79:H86" si="7">F79+G79</f>
        <v>4446.78</v>
      </c>
      <c r="I79" s="41" t="str">
        <f>VLOOKUP(B:B,'FOLHA RESUMIDA'!C:D,2,FALSE)</f>
        <v>CARLOS HENRIQUE LIMA DE MELO</v>
      </c>
    </row>
    <row r="80" spans="1:9">
      <c r="A80" s="108">
        <v>1</v>
      </c>
      <c r="B80" s="109">
        <v>1932</v>
      </c>
      <c r="C80" s="110" t="s">
        <v>72</v>
      </c>
      <c r="D80" s="111">
        <f>VLOOKUP(B:B,'701'!B:D,3,0)</f>
        <v>7456.41</v>
      </c>
      <c r="E80" s="35">
        <f t="shared" si="6"/>
        <v>2460.67</v>
      </c>
      <c r="F80" s="112">
        <f>VLOOKUP(B:B,ADI!B:D,3,0)</f>
        <v>2535.1799999999998</v>
      </c>
      <c r="G80" s="113">
        <f>VLOOKUP(B:B,'799'!B:D,3,0)</f>
        <v>2460.56</v>
      </c>
      <c r="H80" s="35">
        <f t="shared" si="7"/>
        <v>4995.74</v>
      </c>
      <c r="I80" s="41" t="str">
        <f>VLOOKUP(B:B,'FOLHA RESUMIDA'!C:D,2,FALSE)</f>
        <v>ROSILENE MARIA ANACLETO</v>
      </c>
    </row>
    <row r="81" spans="1:9">
      <c r="A81" s="108">
        <v>1</v>
      </c>
      <c r="B81" s="109">
        <v>1937</v>
      </c>
      <c r="C81" s="110" t="s">
        <v>73</v>
      </c>
      <c r="D81" s="111">
        <f>VLOOKUP(B:B,'701'!B:D,3,0)</f>
        <v>3623.52</v>
      </c>
      <c r="E81" s="35">
        <f t="shared" si="6"/>
        <v>1749.6599999999999</v>
      </c>
      <c r="F81" s="112">
        <f>VLOOKUP(B:B,ADI!B:D,3,0)</f>
        <v>1232</v>
      </c>
      <c r="G81" s="113">
        <f>VLOOKUP(B:B,'799'!B:D,3,0)</f>
        <v>641.86</v>
      </c>
      <c r="H81" s="35">
        <f t="shared" si="7"/>
        <v>1873.8600000000001</v>
      </c>
      <c r="I81" s="41" t="str">
        <f>VLOOKUP(B:B,'FOLHA RESUMIDA'!C:D,2,FALSE)</f>
        <v>RILDA MARIA DA SILVA</v>
      </c>
    </row>
    <row r="82" spans="1:9">
      <c r="A82" s="122">
        <v>1</v>
      </c>
      <c r="B82" s="109">
        <v>1980</v>
      </c>
      <c r="C82" s="110" t="s">
        <v>74</v>
      </c>
      <c r="D82" s="111">
        <f>VLOOKUP(B:B,'701'!B:D,3,0)</f>
        <v>13716.05</v>
      </c>
      <c r="E82" s="35">
        <f t="shared" si="6"/>
        <v>5393.0599999999995</v>
      </c>
      <c r="F82" s="112">
        <f>VLOOKUP(B:B,ADI!B:D,3,0)</f>
        <v>4663.46</v>
      </c>
      <c r="G82" s="113">
        <f>VLOOKUP(B:B,'799'!B:D,3,0)</f>
        <v>3659.53</v>
      </c>
      <c r="H82" s="35">
        <f t="shared" si="7"/>
        <v>8322.99</v>
      </c>
      <c r="I82" s="41" t="str">
        <f>VLOOKUP(B:B,'FOLHA RESUMIDA'!C:D,2,FALSE)</f>
        <v>MANOEL NETO DINIZ</v>
      </c>
    </row>
    <row r="83" spans="1:9">
      <c r="A83" s="108">
        <v>1</v>
      </c>
      <c r="B83" s="109">
        <v>1999</v>
      </c>
      <c r="C83" s="110" t="s">
        <v>75</v>
      </c>
      <c r="D83" s="111">
        <f>VLOOKUP(B:B,'701'!B:D,3,0)</f>
        <v>2885.17</v>
      </c>
      <c r="E83" s="35">
        <f t="shared" si="6"/>
        <v>1532.31</v>
      </c>
      <c r="F83" s="112">
        <f>VLOOKUP(B:B,ADI!B:D,3,0)</f>
        <v>980.96</v>
      </c>
      <c r="G83" s="113">
        <f>VLOOKUP(B:B,'799'!B:D,3,0)</f>
        <v>371.9</v>
      </c>
      <c r="H83" s="35">
        <f t="shared" si="7"/>
        <v>1352.8600000000001</v>
      </c>
      <c r="I83" s="41" t="str">
        <f>VLOOKUP(B:B,'FOLHA RESUMIDA'!C:D,2,FALSE)</f>
        <v>ELIAS RIBEIRO DA SILVA FILHO</v>
      </c>
    </row>
    <row r="84" spans="1:9">
      <c r="A84" s="108">
        <v>1</v>
      </c>
      <c r="B84" s="109">
        <v>2019</v>
      </c>
      <c r="C84" s="110" t="s">
        <v>76</v>
      </c>
      <c r="D84" s="111">
        <f>VLOOKUP(B:B,'701'!B:D,3,0)</f>
        <v>2373.63</v>
      </c>
      <c r="E84" s="35">
        <f t="shared" si="6"/>
        <v>493.84000000000015</v>
      </c>
      <c r="F84" s="112">
        <f>VLOOKUP(B:B,ADI!B:D,3,0)</f>
        <v>807.03</v>
      </c>
      <c r="G84" s="113">
        <f>VLOOKUP(B:B,'799'!B:D,3,0)</f>
        <v>1072.76</v>
      </c>
      <c r="H84" s="35">
        <f t="shared" si="7"/>
        <v>1879.79</v>
      </c>
      <c r="I84" s="41" t="str">
        <f>VLOOKUP(B:B,'FOLHA RESUMIDA'!C:D,2,FALSE)</f>
        <v>MARCOS DO NASCIMENTO</v>
      </c>
    </row>
    <row r="85" spans="1:9">
      <c r="A85" s="108">
        <v>1</v>
      </c>
      <c r="B85" s="109">
        <v>2038</v>
      </c>
      <c r="C85" s="110" t="s">
        <v>77</v>
      </c>
      <c r="D85" s="111">
        <f>VLOOKUP(B:B,'701'!B:D,3,0)</f>
        <v>4002.53</v>
      </c>
      <c r="E85" s="35">
        <f t="shared" si="6"/>
        <v>2434.9300000000003</v>
      </c>
      <c r="F85" s="112">
        <f>VLOOKUP(B:B,ADI!B:D,3,0)</f>
        <v>1360.86</v>
      </c>
      <c r="G85" s="113">
        <f>VLOOKUP(B:B,'799'!B:D,3,0)</f>
        <v>206.74</v>
      </c>
      <c r="H85" s="35">
        <f t="shared" si="7"/>
        <v>1567.6</v>
      </c>
      <c r="I85" s="41" t="str">
        <f>VLOOKUP(B:B,'FOLHA RESUMIDA'!C:D,2,FALSE)</f>
        <v>IRONILDA FERREIRA DA SILVA</v>
      </c>
    </row>
    <row r="86" spans="1:9">
      <c r="A86" s="108">
        <v>1</v>
      </c>
      <c r="B86" s="109">
        <v>2043</v>
      </c>
      <c r="C86" s="110" t="s">
        <v>78</v>
      </c>
      <c r="D86" s="111">
        <f>VLOOKUP(B:B,'701'!B:D,3,0)</f>
        <v>5718.51</v>
      </c>
      <c r="E86" s="35">
        <f t="shared" si="6"/>
        <v>1962.5400000000004</v>
      </c>
      <c r="F86" s="112">
        <f>VLOOKUP(B:B,ADI!B:D,3,0)</f>
        <v>1257.27</v>
      </c>
      <c r="G86" s="113">
        <f>VLOOKUP(B:B,'799'!B:D,3,0)</f>
        <v>2498.6999999999998</v>
      </c>
      <c r="H86" s="35">
        <f t="shared" si="7"/>
        <v>3755.97</v>
      </c>
      <c r="I86" s="41" t="str">
        <f>VLOOKUP(B:B,'FOLHA RESUMIDA'!C:D,2,FALSE)</f>
        <v>JOAO LUIZ BRAGA DE PONTES</v>
      </c>
    </row>
    <row r="87" spans="1:9">
      <c r="A87" s="122">
        <v>1</v>
      </c>
      <c r="B87" s="109">
        <v>2052</v>
      </c>
      <c r="C87" s="110" t="s">
        <v>79</v>
      </c>
      <c r="D87" s="111">
        <f>VLOOKUP(B:B,'701'!B:D,3,0)</f>
        <v>4390.29</v>
      </c>
      <c r="E87" s="35">
        <f t="shared" si="6"/>
        <v>4390.29</v>
      </c>
      <c r="F87" s="112">
        <f>VLOOKUP(B:B,ADI!B:D,3,0)</f>
        <v>1320.11</v>
      </c>
      <c r="G87" s="113" t="s">
        <v>585</v>
      </c>
      <c r="H87" s="35">
        <v>0</v>
      </c>
      <c r="I87" s="41" t="str">
        <f>VLOOKUP(B:B,'FOLHA RESUMIDA'!C:D,2,FALSE)</f>
        <v>JOSE FERNANDO PEREIRA DA COSTA</v>
      </c>
    </row>
    <row r="88" spans="1:9">
      <c r="A88" s="108">
        <v>1</v>
      </c>
      <c r="B88" s="109">
        <v>2063</v>
      </c>
      <c r="C88" s="110" t="s">
        <v>80</v>
      </c>
      <c r="D88" s="111">
        <f>VLOOKUP(B:B,'701'!B:D,3,0)</f>
        <v>16230.34</v>
      </c>
      <c r="E88" s="35">
        <f t="shared" si="6"/>
        <v>5654.4400000000005</v>
      </c>
      <c r="F88" s="112">
        <f>VLOOKUP(B:B,ADI!B:D,3,0)</f>
        <v>5518.32</v>
      </c>
      <c r="G88" s="113">
        <f>VLOOKUP(B:B,'799'!B:D,3,0)</f>
        <v>5057.58</v>
      </c>
      <c r="H88" s="35">
        <f>F88+G88</f>
        <v>10575.9</v>
      </c>
      <c r="I88" s="41" t="str">
        <f>VLOOKUP(B:B,'FOLHA RESUMIDA'!C:D,2,FALSE)</f>
        <v>JOAQUIM PEDRO CARNEIRO C NETO</v>
      </c>
    </row>
    <row r="89" spans="1:9">
      <c r="A89" s="108">
        <v>1</v>
      </c>
      <c r="B89" s="109">
        <v>2069</v>
      </c>
      <c r="C89" s="110" t="s">
        <v>81</v>
      </c>
      <c r="D89" s="111">
        <f>VLOOKUP(B:B,'701'!B:D,3,0)</f>
        <v>20698.509999999998</v>
      </c>
      <c r="E89" s="35">
        <f t="shared" si="6"/>
        <v>7246.4599999999991</v>
      </c>
      <c r="F89" s="112">
        <f>VLOOKUP(B:B,ADI!B:D,3,0)</f>
        <v>7037.49</v>
      </c>
      <c r="G89" s="113">
        <f>VLOOKUP(B:B,'799'!B:D,3,0)</f>
        <v>6414.56</v>
      </c>
      <c r="H89" s="35">
        <f>F89+G89</f>
        <v>13452.05</v>
      </c>
      <c r="I89" s="41" t="str">
        <f>VLOOKUP(B:B,'FOLHA RESUMIDA'!C:D,2,FALSE)</f>
        <v>SELMA VERONICA VIEIRA RAMOS</v>
      </c>
    </row>
    <row r="90" spans="1:9">
      <c r="A90" s="108">
        <v>1</v>
      </c>
      <c r="B90" s="109">
        <v>2086</v>
      </c>
      <c r="C90" s="110" t="s">
        <v>578</v>
      </c>
      <c r="D90" s="111">
        <f>VLOOKUP(B:B,'701'!B:D,3,0)</f>
        <v>2947.88</v>
      </c>
      <c r="E90" s="35">
        <f t="shared" si="6"/>
        <v>1413.13</v>
      </c>
      <c r="F90" s="112">
        <f>VLOOKUP(B:B,ADI!B:D,3,0)</f>
        <v>946.36</v>
      </c>
      <c r="G90" s="113">
        <f>VLOOKUP(B:B,'799'!B:D,3,0)</f>
        <v>588.39</v>
      </c>
      <c r="H90" s="35">
        <f>F90+G90</f>
        <v>1534.75</v>
      </c>
      <c r="I90" s="41" t="str">
        <f>VLOOKUP(B:B,'FOLHA RESUMIDA'!C:D,2,FALSE)</f>
        <v>ALBANITA LUCIANA DA S FIDELIS</v>
      </c>
    </row>
    <row r="91" spans="1:9">
      <c r="A91" s="108">
        <v>1</v>
      </c>
      <c r="B91" s="109">
        <v>2093</v>
      </c>
      <c r="C91" s="110" t="s">
        <v>82</v>
      </c>
      <c r="D91" s="111">
        <f>VLOOKUP(B:B,'701'!B:D,3,0)</f>
        <v>2844.61</v>
      </c>
      <c r="E91" s="35">
        <f t="shared" si="6"/>
        <v>2844.61</v>
      </c>
      <c r="F91" s="112">
        <f>VLOOKUP(B:B,ADI!B:D,3,0)</f>
        <v>807.03</v>
      </c>
      <c r="G91" s="113" t="s">
        <v>585</v>
      </c>
      <c r="H91" s="35">
        <v>0</v>
      </c>
      <c r="I91" s="41" t="str">
        <f>VLOOKUP(B:B,'FOLHA RESUMIDA'!C:D,2,FALSE)</f>
        <v>GILBERTO RIBEIRO DA SILVA</v>
      </c>
    </row>
    <row r="92" spans="1:9">
      <c r="A92" s="108">
        <v>51</v>
      </c>
      <c r="B92" s="109">
        <v>2096</v>
      </c>
      <c r="C92" s="110" t="s">
        <v>334</v>
      </c>
      <c r="D92" s="111">
        <f>VLOOKUP(B:B,'701'!B:D,3,0)</f>
        <v>4305.4399999999996</v>
      </c>
      <c r="E92" s="35">
        <f t="shared" si="6"/>
        <v>1949.7999999999997</v>
      </c>
      <c r="F92" s="112">
        <f>VLOOKUP(B:B,ADI!B:D,3,0)</f>
        <v>1482.48</v>
      </c>
      <c r="G92" s="113">
        <f>VLOOKUP(B:B,'799'!B:D,3,0)</f>
        <v>873.16</v>
      </c>
      <c r="H92" s="35">
        <f>F92+G92</f>
        <v>2355.64</v>
      </c>
      <c r="I92" s="41" t="str">
        <f>VLOOKUP(B:B,'FOLHA RESUMIDA'!C:D,2,FALSE)</f>
        <v>MARCELO MORAIS DE OLIVEIRA</v>
      </c>
    </row>
    <row r="93" spans="1:9">
      <c r="A93" s="122">
        <v>1</v>
      </c>
      <c r="B93" s="109">
        <v>2101</v>
      </c>
      <c r="C93" s="110" t="s">
        <v>83</v>
      </c>
      <c r="D93" s="111">
        <f>VLOOKUP(B:B,'701'!B:D,3,0)</f>
        <v>20352.150000000001</v>
      </c>
      <c r="E93" s="35">
        <f t="shared" si="6"/>
        <v>20352.150000000001</v>
      </c>
      <c r="F93" s="112">
        <f>VLOOKUP(B:B,ADI!B:D,3,0)</f>
        <v>1257.27</v>
      </c>
      <c r="G93" s="113" t="s">
        <v>585</v>
      </c>
      <c r="H93" s="35">
        <v>0</v>
      </c>
      <c r="I93" s="41" t="str">
        <f>VLOOKUP(B:B,'FOLHA RESUMIDA'!C:D,2,FALSE)</f>
        <v>JOSE LUCIANO CANDIDO DA SILVA</v>
      </c>
    </row>
    <row r="94" spans="1:9">
      <c r="A94" s="108">
        <v>16</v>
      </c>
      <c r="B94" s="109">
        <v>2115</v>
      </c>
      <c r="C94" s="110" t="s">
        <v>347</v>
      </c>
      <c r="D94" s="111">
        <f>VLOOKUP(B:B,'701'!B:D,3,0)</f>
        <v>4360.2299999999996</v>
      </c>
      <c r="E94" s="35">
        <f t="shared" si="6"/>
        <v>1347.4499999999998</v>
      </c>
      <c r="F94" s="112">
        <f>VLOOKUP(B:B,ADI!B:D,3,0)</f>
        <v>1482.48</v>
      </c>
      <c r="G94" s="113">
        <f>VLOOKUP(B:B,'799'!B:D,3,0)</f>
        <v>1530.3</v>
      </c>
      <c r="H94" s="35">
        <f t="shared" ref="H94:H128" si="8">F94+G94</f>
        <v>3012.7799999999997</v>
      </c>
      <c r="I94" s="41" t="str">
        <f>VLOOKUP(B:B,'FOLHA RESUMIDA'!C:D,2,FALSE)</f>
        <v>SEVERINO JOSE RAMOS DE SOUZA</v>
      </c>
    </row>
    <row r="95" spans="1:9">
      <c r="A95" s="108">
        <v>1</v>
      </c>
      <c r="B95" s="109">
        <v>2117</v>
      </c>
      <c r="C95" s="110" t="s">
        <v>84</v>
      </c>
      <c r="D95" s="111">
        <f>VLOOKUP(B:B,'701'!B:D,3,0)</f>
        <v>2502.81</v>
      </c>
      <c r="E95" s="35">
        <f t="shared" si="6"/>
        <v>465.86999999999989</v>
      </c>
      <c r="F95" s="112">
        <f>VLOOKUP(B:B,ADI!B:D,3,0)</f>
        <v>850.96</v>
      </c>
      <c r="G95" s="113">
        <f>VLOOKUP(B:B,'799'!B:D,3,0)</f>
        <v>1185.98</v>
      </c>
      <c r="H95" s="35">
        <f t="shared" si="8"/>
        <v>2036.94</v>
      </c>
      <c r="I95" s="41" t="str">
        <f>VLOOKUP(B:B,'FOLHA RESUMIDA'!C:D,2,FALSE)</f>
        <v>WILSON JOSE QUEIROZ DE LIMA</v>
      </c>
    </row>
    <row r="96" spans="1:9">
      <c r="A96" s="108">
        <v>1</v>
      </c>
      <c r="B96" s="109">
        <v>2120</v>
      </c>
      <c r="C96" s="110" t="s">
        <v>85</v>
      </c>
      <c r="D96" s="111">
        <f>VLOOKUP(B:B,'701'!B:D,3,0)</f>
        <v>2660.58</v>
      </c>
      <c r="E96" s="35">
        <f t="shared" si="6"/>
        <v>794.50999999999976</v>
      </c>
      <c r="F96" s="112">
        <f>VLOOKUP(B:B,ADI!B:D,3,0)</f>
        <v>904.6</v>
      </c>
      <c r="G96" s="113">
        <f>VLOOKUP(B:B,'799'!B:D,3,0)</f>
        <v>961.47</v>
      </c>
      <c r="H96" s="35">
        <f t="shared" si="8"/>
        <v>1866.0700000000002</v>
      </c>
      <c r="I96" s="41" t="str">
        <f>VLOOKUP(B:B,'FOLHA RESUMIDA'!C:D,2,FALSE)</f>
        <v>ANTONIO SOARES DE MELO</v>
      </c>
    </row>
    <row r="97" spans="1:9">
      <c r="A97" s="108">
        <v>1</v>
      </c>
      <c r="B97" s="109">
        <v>2121</v>
      </c>
      <c r="C97" s="110" t="s">
        <v>86</v>
      </c>
      <c r="D97" s="111">
        <f>VLOOKUP(B:B,'701'!B:D,3,0)</f>
        <v>4747.26</v>
      </c>
      <c r="E97" s="35">
        <f t="shared" si="6"/>
        <v>703.51000000000022</v>
      </c>
      <c r="F97" s="112">
        <f>VLOOKUP(B:B,ADI!B:D,3,0)</f>
        <v>3180.66</v>
      </c>
      <c r="G97" s="113">
        <f>VLOOKUP(B:B,'799'!B:D,3,0)</f>
        <v>863.09</v>
      </c>
      <c r="H97" s="35">
        <f t="shared" si="8"/>
        <v>4043.75</v>
      </c>
      <c r="I97" s="41" t="str">
        <f>VLOOKUP(B:B,'FOLHA RESUMIDA'!C:D,2,FALSE)</f>
        <v>SAMUEL MAURICIO</v>
      </c>
    </row>
    <row r="98" spans="1:9">
      <c r="A98" s="108">
        <v>10</v>
      </c>
      <c r="B98" s="109">
        <v>2124</v>
      </c>
      <c r="C98" s="110" t="s">
        <v>338</v>
      </c>
      <c r="D98" s="111">
        <f>VLOOKUP(B:B,'701'!B:D,3,0)</f>
        <v>4360.2299999999996</v>
      </c>
      <c r="E98" s="35">
        <f t="shared" si="6"/>
        <v>1389.2499999999995</v>
      </c>
      <c r="F98" s="112">
        <f>VLOOKUP(B:B,ADI!B:D,3,0)</f>
        <v>1482.48</v>
      </c>
      <c r="G98" s="113">
        <f>VLOOKUP(B:B,'799'!B:D,3,0)</f>
        <v>1488.5</v>
      </c>
      <c r="H98" s="35">
        <f t="shared" si="8"/>
        <v>2970.98</v>
      </c>
      <c r="I98" s="41" t="str">
        <f>VLOOKUP(B:B,'FOLHA RESUMIDA'!C:D,2,FALSE)</f>
        <v>JOSE ALVES FIGUEIREDO FILHO</v>
      </c>
    </row>
    <row r="99" spans="1:9">
      <c r="A99" s="108">
        <v>1</v>
      </c>
      <c r="B99" s="109">
        <v>2125</v>
      </c>
      <c r="C99" s="110" t="s">
        <v>87</v>
      </c>
      <c r="D99" s="111">
        <f>VLOOKUP(B:B,'701'!B:D,3,0)</f>
        <v>4739.4799999999996</v>
      </c>
      <c r="E99" s="35">
        <f t="shared" si="6"/>
        <v>1961.4299999999994</v>
      </c>
      <c r="F99" s="112">
        <f>VLOOKUP(B:B,ADI!B:D,3,0)</f>
        <v>1536.86</v>
      </c>
      <c r="G99" s="113">
        <f>VLOOKUP(B:B,'799'!B:D,3,0)</f>
        <v>1241.19</v>
      </c>
      <c r="H99" s="35">
        <f t="shared" si="8"/>
        <v>2778.05</v>
      </c>
      <c r="I99" s="41" t="str">
        <f>VLOOKUP(B:B,'FOLHA RESUMIDA'!C:D,2,FALSE)</f>
        <v>GILMAR GALVAO SANTANA</v>
      </c>
    </row>
    <row r="100" spans="1:9">
      <c r="A100" s="108">
        <v>1</v>
      </c>
      <c r="B100" s="109">
        <v>2126</v>
      </c>
      <c r="C100" s="110" t="s">
        <v>88</v>
      </c>
      <c r="D100" s="111">
        <f>VLOOKUP(B:B,'701'!B:D,3,0)</f>
        <v>3697.8</v>
      </c>
      <c r="E100" s="35">
        <f t="shared" si="6"/>
        <v>2528.83</v>
      </c>
      <c r="F100" s="112">
        <f>VLOOKUP(B:B,ADI!B:D,3,0)</f>
        <v>739.56</v>
      </c>
      <c r="G100" s="113">
        <f>VLOOKUP(B:B,'799'!B:D,3,0)</f>
        <v>429.41</v>
      </c>
      <c r="H100" s="35">
        <f t="shared" si="8"/>
        <v>1168.97</v>
      </c>
      <c r="I100" s="41" t="str">
        <f>VLOOKUP(B:B,'FOLHA RESUMIDA'!C:D,2,FALSE)</f>
        <v>JAFFE JOSE LIMA XAVIER</v>
      </c>
    </row>
    <row r="101" spans="1:9">
      <c r="A101" s="108">
        <v>1</v>
      </c>
      <c r="B101" s="109">
        <v>2128</v>
      </c>
      <c r="C101" s="110" t="s">
        <v>89</v>
      </c>
      <c r="D101" s="111">
        <f>VLOOKUP(B:B,'701'!B:D,3,0)</f>
        <v>10153.75</v>
      </c>
      <c r="E101" s="35">
        <f t="shared" si="6"/>
        <v>6018.0599999999995</v>
      </c>
      <c r="F101" s="112">
        <f>VLOOKUP(B:B,ADI!B:D,3,0)</f>
        <v>3452.28</v>
      </c>
      <c r="G101" s="113">
        <f>VLOOKUP(B:B,'799'!B:D,3,0)</f>
        <v>683.41</v>
      </c>
      <c r="H101" s="35">
        <f t="shared" si="8"/>
        <v>4135.6900000000005</v>
      </c>
      <c r="I101" s="41" t="str">
        <f>VLOOKUP(B:B,'FOLHA RESUMIDA'!C:D,2,FALSE)</f>
        <v>JORGE DA SILVA LIMA</v>
      </c>
    </row>
    <row r="102" spans="1:9">
      <c r="A102" s="108">
        <v>1</v>
      </c>
      <c r="B102" s="109">
        <v>2129</v>
      </c>
      <c r="C102" s="110" t="s">
        <v>90</v>
      </c>
      <c r="D102" s="111">
        <f>VLOOKUP(B:B,'701'!B:D,3,0)</f>
        <v>3085.7</v>
      </c>
      <c r="E102" s="35">
        <f t="shared" si="6"/>
        <v>1241.7899999999997</v>
      </c>
      <c r="F102" s="112">
        <f>VLOOKUP(B:B,ADI!B:D,3,0)</f>
        <v>732</v>
      </c>
      <c r="G102" s="113">
        <f>VLOOKUP(B:B,'799'!B:D,3,0)</f>
        <v>1111.9100000000001</v>
      </c>
      <c r="H102" s="35">
        <f t="shared" si="8"/>
        <v>1843.91</v>
      </c>
      <c r="I102" s="41" t="str">
        <f>VLOOKUP(B:B,'FOLHA RESUMIDA'!C:D,2,FALSE)</f>
        <v>RICARDO JORGE XAVIER</v>
      </c>
    </row>
    <row r="103" spans="1:9">
      <c r="A103" s="108">
        <v>1</v>
      </c>
      <c r="B103" s="109">
        <v>2130</v>
      </c>
      <c r="C103" s="110" t="s">
        <v>91</v>
      </c>
      <c r="D103" s="111">
        <f>VLOOKUP(B:B,'701'!B:D,3,0)</f>
        <v>2373.69</v>
      </c>
      <c r="E103" s="35">
        <f t="shared" si="6"/>
        <v>647.29</v>
      </c>
      <c r="F103" s="112">
        <f>VLOOKUP(B:B,ADI!B:D,3,0)</f>
        <v>807.05</v>
      </c>
      <c r="G103" s="113">
        <f>VLOOKUP(B:B,'799'!B:D,3,0)</f>
        <v>919.35</v>
      </c>
      <c r="H103" s="35">
        <f t="shared" si="8"/>
        <v>1726.4</v>
      </c>
      <c r="I103" s="41" t="str">
        <f>VLOOKUP(B:B,'FOLHA RESUMIDA'!C:D,2,FALSE)</f>
        <v>HELVIO MOZART MONTENEGRO</v>
      </c>
    </row>
    <row r="104" spans="1:9">
      <c r="A104" s="108">
        <v>1</v>
      </c>
      <c r="B104" s="109">
        <v>2131</v>
      </c>
      <c r="C104" s="110" t="s">
        <v>92</v>
      </c>
      <c r="D104" s="111">
        <f>VLOOKUP(B:B,'701'!B:D,3,0)</f>
        <v>4876.29</v>
      </c>
      <c r="E104" s="35">
        <f t="shared" si="6"/>
        <v>3106.5299999999997</v>
      </c>
      <c r="F104" s="112">
        <f>VLOOKUP(B:B,ADI!B:D,3,0)</f>
        <v>998.41</v>
      </c>
      <c r="G104" s="113">
        <f>VLOOKUP(B:B,'799'!B:D,3,0)</f>
        <v>771.35</v>
      </c>
      <c r="H104" s="35">
        <f t="shared" si="8"/>
        <v>1769.76</v>
      </c>
      <c r="I104" s="41" t="str">
        <f>VLOOKUP(B:B,'FOLHA RESUMIDA'!C:D,2,FALSE)</f>
        <v>ALEXANDRE BARBOSA DA SILVA</v>
      </c>
    </row>
    <row r="105" spans="1:9">
      <c r="A105" s="108">
        <v>1</v>
      </c>
      <c r="B105" s="109">
        <v>2134</v>
      </c>
      <c r="C105" s="110" t="s">
        <v>93</v>
      </c>
      <c r="D105" s="111">
        <f>VLOOKUP(B:B,'701'!B:D,3,0)</f>
        <v>3697.8</v>
      </c>
      <c r="E105" s="35">
        <f t="shared" si="6"/>
        <v>1974.9800000000002</v>
      </c>
      <c r="F105" s="112">
        <f>VLOOKUP(B:B,ADI!B:D,3,0)</f>
        <v>1257.25</v>
      </c>
      <c r="G105" s="113">
        <f>VLOOKUP(B:B,'799'!B:D,3,0)</f>
        <v>465.57</v>
      </c>
      <c r="H105" s="35">
        <f t="shared" si="8"/>
        <v>1722.82</v>
      </c>
      <c r="I105" s="41" t="str">
        <f>VLOOKUP(B:B,'FOLHA RESUMIDA'!C:D,2,FALSE)</f>
        <v>ROSIVALDO SATIRO DOS SANTOS</v>
      </c>
    </row>
    <row r="106" spans="1:9">
      <c r="A106" s="108">
        <v>1</v>
      </c>
      <c r="B106" s="109">
        <v>2136</v>
      </c>
      <c r="C106" s="110" t="s">
        <v>94</v>
      </c>
      <c r="D106" s="111">
        <f>VLOOKUP(B:B,'701'!B:D,3,0)</f>
        <v>3148.87</v>
      </c>
      <c r="E106" s="35">
        <f t="shared" si="6"/>
        <v>1014.8800000000001</v>
      </c>
      <c r="F106" s="112">
        <f>VLOOKUP(B:B,ADI!B:D,3,0)</f>
        <v>1014.69</v>
      </c>
      <c r="G106" s="113">
        <f>VLOOKUP(B:B,'799'!B:D,3,0)</f>
        <v>1119.3</v>
      </c>
      <c r="H106" s="35">
        <f t="shared" si="8"/>
        <v>2133.9899999999998</v>
      </c>
      <c r="I106" s="41" t="str">
        <f>VLOOKUP(B:B,'FOLHA RESUMIDA'!C:D,2,FALSE)</f>
        <v>GESIEL DAVID DE CASTRO</v>
      </c>
    </row>
    <row r="107" spans="1:9">
      <c r="A107" s="108">
        <v>1</v>
      </c>
      <c r="B107" s="109">
        <v>2137</v>
      </c>
      <c r="C107" s="110" t="s">
        <v>95</v>
      </c>
      <c r="D107" s="111">
        <f>VLOOKUP(B:B,'701'!B:D,3,0)</f>
        <v>13608.82</v>
      </c>
      <c r="E107" s="35">
        <f t="shared" si="6"/>
        <v>8074.78</v>
      </c>
      <c r="F107" s="112">
        <f>VLOOKUP(B:B,ADI!B:D,3,0)</f>
        <v>3153.36</v>
      </c>
      <c r="G107" s="113">
        <f>VLOOKUP(B:B,'799'!B:D,3,0)</f>
        <v>2380.6799999999998</v>
      </c>
      <c r="H107" s="35">
        <f t="shared" si="8"/>
        <v>5534.04</v>
      </c>
      <c r="I107" s="41" t="str">
        <f>VLOOKUP(B:B,'FOLHA RESUMIDA'!C:D,2,FALSE)</f>
        <v>FRANCISCO DE ASSIS DE OLIVEIRA</v>
      </c>
    </row>
    <row r="108" spans="1:9">
      <c r="A108" s="108">
        <v>1</v>
      </c>
      <c r="B108" s="109">
        <v>2140</v>
      </c>
      <c r="C108" s="110" t="s">
        <v>96</v>
      </c>
      <c r="D108" s="111">
        <f>VLOOKUP(B:B,'701'!B:D,3,0)</f>
        <v>7509.67</v>
      </c>
      <c r="E108" s="35">
        <f t="shared" si="6"/>
        <v>1853.2299999999996</v>
      </c>
      <c r="F108" s="112">
        <f>VLOOKUP(B:B,ADI!B:D,3,0)</f>
        <v>2124.67</v>
      </c>
      <c r="G108" s="113">
        <f>VLOOKUP(B:B,'799'!B:D,3,0)</f>
        <v>3531.77</v>
      </c>
      <c r="H108" s="35">
        <f t="shared" si="8"/>
        <v>5656.4400000000005</v>
      </c>
      <c r="I108" s="41" t="str">
        <f>VLOOKUP(B:B,'FOLHA RESUMIDA'!C:D,2,FALSE)</f>
        <v>LUCIENE PEREIRA DE A NASCIMENT</v>
      </c>
    </row>
    <row r="109" spans="1:9">
      <c r="A109" s="108">
        <v>1</v>
      </c>
      <c r="B109" s="109">
        <v>2143</v>
      </c>
      <c r="C109" s="110" t="s">
        <v>97</v>
      </c>
      <c r="D109" s="111">
        <f>VLOOKUP(B:B,'701'!B:D,3,0)</f>
        <v>2162.0100000000002</v>
      </c>
      <c r="E109" s="35">
        <f t="shared" si="6"/>
        <v>442.80000000000018</v>
      </c>
      <c r="F109" s="112">
        <f>VLOOKUP(B:B,ADI!B:D,3,0)</f>
        <v>735.08</v>
      </c>
      <c r="G109" s="113">
        <f>VLOOKUP(B:B,'799'!B:D,3,0)</f>
        <v>984.13</v>
      </c>
      <c r="H109" s="35">
        <f t="shared" si="8"/>
        <v>1719.21</v>
      </c>
      <c r="I109" s="41" t="str">
        <f>VLOOKUP(B:B,'FOLHA RESUMIDA'!C:D,2,FALSE)</f>
        <v>RUBEM JOSE DOS S DE PAULA</v>
      </c>
    </row>
    <row r="110" spans="1:9">
      <c r="A110" s="108">
        <v>1</v>
      </c>
      <c r="B110" s="109">
        <v>2145</v>
      </c>
      <c r="C110" s="110" t="s">
        <v>98</v>
      </c>
      <c r="D110" s="111">
        <f>VLOOKUP(B:B,'701'!B:D,3,0)</f>
        <v>3697.8</v>
      </c>
      <c r="E110" s="35">
        <f t="shared" si="6"/>
        <v>919.47000000000025</v>
      </c>
      <c r="F110" s="112">
        <f>VLOOKUP(B:B,ADI!B:D,3,0)</f>
        <v>1257.25</v>
      </c>
      <c r="G110" s="113">
        <f>VLOOKUP(B:B,'799'!B:D,3,0)</f>
        <v>1521.08</v>
      </c>
      <c r="H110" s="35">
        <f t="shared" si="8"/>
        <v>2778.33</v>
      </c>
      <c r="I110" s="41" t="str">
        <f>VLOOKUP(B:B,'FOLHA RESUMIDA'!C:D,2,FALSE)</f>
        <v>EVERALDO DA SILVA CABRAL</v>
      </c>
    </row>
    <row r="111" spans="1:9">
      <c r="A111" s="108">
        <v>1</v>
      </c>
      <c r="B111" s="109">
        <v>2146</v>
      </c>
      <c r="C111" s="110" t="s">
        <v>99</v>
      </c>
      <c r="D111" s="111">
        <f>VLOOKUP(B:B,'701'!B:D,3,0)</f>
        <v>3194.27</v>
      </c>
      <c r="E111" s="35">
        <f t="shared" si="6"/>
        <v>1203.9100000000001</v>
      </c>
      <c r="F111" s="112">
        <f>VLOOKUP(B:B,ADI!B:D,3,0)</f>
        <v>1086.05</v>
      </c>
      <c r="G111" s="113">
        <f>VLOOKUP(B:B,'799'!B:D,3,0)</f>
        <v>904.31</v>
      </c>
      <c r="H111" s="35">
        <f t="shared" si="8"/>
        <v>1990.36</v>
      </c>
      <c r="I111" s="41" t="str">
        <f>VLOOKUP(B:B,'FOLHA RESUMIDA'!C:D,2,FALSE)</f>
        <v>ROGERIO BARROS DOS SANTOS</v>
      </c>
    </row>
    <row r="112" spans="1:9">
      <c r="A112" s="108">
        <v>1</v>
      </c>
      <c r="B112" s="109">
        <v>2149</v>
      </c>
      <c r="C112" s="110" t="s">
        <v>100</v>
      </c>
      <c r="D112" s="111">
        <f>VLOOKUP(B:B,'701'!B:D,3,0)</f>
        <v>3194.27</v>
      </c>
      <c r="E112" s="35">
        <f t="shared" si="6"/>
        <v>953.37000000000035</v>
      </c>
      <c r="F112" s="112">
        <f>VLOOKUP(B:B,ADI!B:D,3,0)</f>
        <v>1086.05</v>
      </c>
      <c r="G112" s="113">
        <f>VLOOKUP(B:B,'799'!B:D,3,0)</f>
        <v>1154.8499999999999</v>
      </c>
      <c r="H112" s="35">
        <f t="shared" si="8"/>
        <v>2240.8999999999996</v>
      </c>
      <c r="I112" s="41" t="str">
        <f>VLOOKUP(B:B,'FOLHA RESUMIDA'!C:D,2,FALSE)</f>
        <v>CARLOS AUGUSTO O  DA SILVA</v>
      </c>
    </row>
    <row r="113" spans="1:9">
      <c r="A113" s="108">
        <v>16</v>
      </c>
      <c r="B113" s="109">
        <v>2151</v>
      </c>
      <c r="C113" s="110" t="s">
        <v>101</v>
      </c>
      <c r="D113" s="111">
        <f>VLOOKUP(B:B,'701'!B:D,3,0)</f>
        <v>3332.09</v>
      </c>
      <c r="E113" s="35">
        <f t="shared" si="6"/>
        <v>590.73999999999978</v>
      </c>
      <c r="F113" s="112">
        <f>VLOOKUP(B:B,ADI!B:D,3,0)</f>
        <v>1132.9100000000001</v>
      </c>
      <c r="G113" s="113">
        <f>VLOOKUP(B:B,'799'!B:D,3,0)</f>
        <v>1608.44</v>
      </c>
      <c r="H113" s="35">
        <f t="shared" si="8"/>
        <v>2741.3500000000004</v>
      </c>
      <c r="I113" s="41" t="str">
        <f>VLOOKUP(B:B,'FOLHA RESUMIDA'!C:D,2,FALSE)</f>
        <v>JUREMA MARIA BONGALHARDO</v>
      </c>
    </row>
    <row r="114" spans="1:9">
      <c r="A114" s="108">
        <v>1</v>
      </c>
      <c r="B114" s="109">
        <v>2153</v>
      </c>
      <c r="C114" s="110" t="s">
        <v>102</v>
      </c>
      <c r="D114" s="111">
        <f>VLOOKUP(B:B,'701'!B:D,3,0)</f>
        <v>4280.72</v>
      </c>
      <c r="E114" s="35">
        <f t="shared" si="6"/>
        <v>2135.7300000000005</v>
      </c>
      <c r="F114" s="112">
        <f>VLOOKUP(B:B,ADI!B:D,3,0)</f>
        <v>1455.44</v>
      </c>
      <c r="G114" s="113">
        <f>VLOOKUP(B:B,'799'!B:D,3,0)</f>
        <v>689.55</v>
      </c>
      <c r="H114" s="35">
        <f t="shared" si="8"/>
        <v>2144.9899999999998</v>
      </c>
      <c r="I114" s="41" t="str">
        <f>VLOOKUP(B:B,'FOLHA RESUMIDA'!C:D,2,FALSE)</f>
        <v>SERGIO PEREIRA DA COSTA</v>
      </c>
    </row>
    <row r="115" spans="1:9">
      <c r="A115" s="108">
        <v>1</v>
      </c>
      <c r="B115" s="109">
        <v>2156</v>
      </c>
      <c r="C115" s="110" t="s">
        <v>103</v>
      </c>
      <c r="D115" s="111">
        <f>VLOOKUP(B:B,'701'!B:D,3,0)</f>
        <v>3682.31</v>
      </c>
      <c r="E115" s="35">
        <f t="shared" si="6"/>
        <v>2573.7199999999998</v>
      </c>
      <c r="F115" s="112">
        <f>VLOOKUP(B:B,ADI!B:D,3,0)</f>
        <v>1104.69</v>
      </c>
      <c r="G115" s="113">
        <f>VLOOKUP(B:B,'799'!B:D,3,0)</f>
        <v>3.9</v>
      </c>
      <c r="H115" s="35">
        <f t="shared" si="8"/>
        <v>1108.5900000000001</v>
      </c>
      <c r="I115" s="41" t="str">
        <f>VLOOKUP(B:B,'FOLHA RESUMIDA'!C:D,2,FALSE)</f>
        <v>EDLEUSA LUCIA BATISTA DA SILVA</v>
      </c>
    </row>
    <row r="116" spans="1:9">
      <c r="A116" s="108">
        <v>1</v>
      </c>
      <c r="B116" s="109">
        <v>2159</v>
      </c>
      <c r="C116" s="110" t="s">
        <v>104</v>
      </c>
      <c r="D116" s="111">
        <f>VLOOKUP(B:B,'701'!B:D,3,0)</f>
        <v>6890.83</v>
      </c>
      <c r="E116" s="35">
        <f t="shared" si="6"/>
        <v>1835.8500000000004</v>
      </c>
      <c r="F116" s="112">
        <f>VLOOKUP(B:B,ADI!B:D,3,0)</f>
        <v>2342.88</v>
      </c>
      <c r="G116" s="113">
        <f>VLOOKUP(B:B,'799'!B:D,3,0)</f>
        <v>2712.1</v>
      </c>
      <c r="H116" s="35">
        <f t="shared" si="8"/>
        <v>5054.9799999999996</v>
      </c>
      <c r="I116" s="41" t="str">
        <f>VLOOKUP(B:B,'FOLHA RESUMIDA'!C:D,2,FALSE)</f>
        <v>FREDERICO JOSE C  DA NOBREGA</v>
      </c>
    </row>
    <row r="117" spans="1:9">
      <c r="A117" s="108">
        <v>1</v>
      </c>
      <c r="B117" s="109">
        <v>2161</v>
      </c>
      <c r="C117" s="110" t="s">
        <v>105</v>
      </c>
      <c r="D117" s="111">
        <f>VLOOKUP(B:B,'701'!B:D,3,0)</f>
        <v>6072.07</v>
      </c>
      <c r="E117" s="35">
        <f t="shared" si="6"/>
        <v>4097.4799999999996</v>
      </c>
      <c r="F117" s="112">
        <f>VLOOKUP(B:B,ADI!B:D,3,0)</f>
        <v>1739.56</v>
      </c>
      <c r="G117" s="113">
        <f>VLOOKUP(B:B,'799'!B:D,3,0)</f>
        <v>235.03</v>
      </c>
      <c r="H117" s="35">
        <f t="shared" si="8"/>
        <v>1974.59</v>
      </c>
      <c r="I117" s="41" t="str">
        <f>VLOOKUP(B:B,'FOLHA RESUMIDA'!C:D,2,FALSE)</f>
        <v>WLADIMIR MACHADO DO E  SANTO</v>
      </c>
    </row>
    <row r="118" spans="1:9">
      <c r="A118" s="122">
        <v>1</v>
      </c>
      <c r="B118" s="109">
        <v>2181</v>
      </c>
      <c r="C118" s="110" t="s">
        <v>106</v>
      </c>
      <c r="D118" s="111">
        <f>VLOOKUP(B:B,'701'!B:D,3,0)</f>
        <v>12579.46</v>
      </c>
      <c r="E118" s="35">
        <f t="shared" si="6"/>
        <v>8403.59</v>
      </c>
      <c r="F118" s="112">
        <f>VLOOKUP(B:B,ADI!B:D,3,0)</f>
        <v>3899.63</v>
      </c>
      <c r="G118" s="113">
        <f>VLOOKUP(B:B,'799'!B:D,3,0)</f>
        <v>276.24</v>
      </c>
      <c r="H118" s="35">
        <f t="shared" si="8"/>
        <v>4175.87</v>
      </c>
      <c r="I118" s="41" t="str">
        <f>VLOOKUP(B:B,'FOLHA RESUMIDA'!C:D,2,FALSE)</f>
        <v>ELCY SILVA DE ARAUJO</v>
      </c>
    </row>
    <row r="119" spans="1:9">
      <c r="A119" s="108">
        <v>1</v>
      </c>
      <c r="B119" s="109">
        <v>2274</v>
      </c>
      <c r="C119" s="110" t="s">
        <v>107</v>
      </c>
      <c r="D119" s="111">
        <f>VLOOKUP(B:B,'701'!B:D,3,0)</f>
        <v>16784.88</v>
      </c>
      <c r="E119" s="35">
        <f t="shared" si="6"/>
        <v>5811.6000000000022</v>
      </c>
      <c r="F119" s="112">
        <f>VLOOKUP(B:B,ADI!B:D,3,0)</f>
        <v>5706.86</v>
      </c>
      <c r="G119" s="113">
        <f>VLOOKUP(B:B,'799'!B:D,3,0)</f>
        <v>5266.42</v>
      </c>
      <c r="H119" s="35">
        <f t="shared" si="8"/>
        <v>10973.279999999999</v>
      </c>
      <c r="I119" s="41" t="str">
        <f>VLOOKUP(B:B,'FOLHA RESUMIDA'!C:D,2,FALSE)</f>
        <v>DJALMA LIMA DE OLIVEIRA DANTAS</v>
      </c>
    </row>
    <row r="120" spans="1:9">
      <c r="A120" s="108">
        <v>1</v>
      </c>
      <c r="B120" s="109">
        <v>2280</v>
      </c>
      <c r="C120" s="110" t="s">
        <v>108</v>
      </c>
      <c r="D120" s="111">
        <f>VLOOKUP(B:B,'701'!B:D,3,0)</f>
        <v>4012.65</v>
      </c>
      <c r="E120" s="35">
        <f t="shared" si="6"/>
        <v>492.09999999999991</v>
      </c>
      <c r="F120" s="112">
        <f>VLOOKUP(B:B,ADI!B:D,3,0)</f>
        <v>1081.82</v>
      </c>
      <c r="G120" s="113">
        <f>VLOOKUP(B:B,'799'!B:D,3,0)</f>
        <v>2438.73</v>
      </c>
      <c r="H120" s="35">
        <f t="shared" si="8"/>
        <v>3520.55</v>
      </c>
      <c r="I120" s="41" t="str">
        <f>VLOOKUP(B:B,'FOLHA RESUMIDA'!C:D,2,FALSE)</f>
        <v>JACQUELINE CESAR DE GUSMAO</v>
      </c>
    </row>
    <row r="121" spans="1:9">
      <c r="A121" s="108">
        <v>1</v>
      </c>
      <c r="B121" s="109">
        <v>2295</v>
      </c>
      <c r="C121" s="110" t="s">
        <v>109</v>
      </c>
      <c r="D121" s="111">
        <f>VLOOKUP(B:B,'701'!B:D,3,0)</f>
        <v>5286.73</v>
      </c>
      <c r="E121" s="35">
        <f t="shared" si="6"/>
        <v>953.34999999999945</v>
      </c>
      <c r="F121" s="112">
        <f>VLOOKUP(B:B,ADI!B:D,3,0)</f>
        <v>1497.91</v>
      </c>
      <c r="G121" s="113">
        <f>VLOOKUP(B:B,'799'!B:D,3,0)</f>
        <v>2835.47</v>
      </c>
      <c r="H121" s="35">
        <f t="shared" si="8"/>
        <v>4333.38</v>
      </c>
      <c r="I121" s="41" t="str">
        <f>VLOOKUP(B:B,'FOLHA RESUMIDA'!C:D,2,FALSE)</f>
        <v>VINCENZO PAPARIELLO</v>
      </c>
    </row>
    <row r="122" spans="1:9">
      <c r="A122" s="108">
        <v>1</v>
      </c>
      <c r="B122" s="109">
        <v>2308</v>
      </c>
      <c r="C122" s="110" t="s">
        <v>110</v>
      </c>
      <c r="D122" s="111">
        <f>VLOOKUP(B:B,'701'!B:D,3,0)</f>
        <v>7318.23</v>
      </c>
      <c r="E122" s="35">
        <f t="shared" si="6"/>
        <v>1340.4899999999998</v>
      </c>
      <c r="F122" s="112">
        <f>VLOOKUP(B:B,ADI!B:D,3,0)</f>
        <v>1081.82</v>
      </c>
      <c r="G122" s="113">
        <f>VLOOKUP(B:B,'799'!B:D,3,0)</f>
        <v>4895.92</v>
      </c>
      <c r="H122" s="35">
        <f t="shared" si="8"/>
        <v>5977.74</v>
      </c>
      <c r="I122" s="41" t="str">
        <f>VLOOKUP(B:B,'FOLHA RESUMIDA'!C:D,2,FALSE)</f>
        <v>ADEILDO CARLOS DIAS BEZERRA</v>
      </c>
    </row>
    <row r="123" spans="1:9">
      <c r="A123" s="108">
        <v>1</v>
      </c>
      <c r="B123" s="109">
        <v>2330</v>
      </c>
      <c r="C123" s="110" t="s">
        <v>111</v>
      </c>
      <c r="D123" s="111">
        <f>VLOOKUP(B:B,'701'!B:D,3,0)</f>
        <v>8446.6299999999992</v>
      </c>
      <c r="E123" s="35">
        <f t="shared" si="6"/>
        <v>3134.9199999999992</v>
      </c>
      <c r="F123" s="112">
        <f>VLOOKUP(B:B,ADI!B:D,3,0)</f>
        <v>2493.16</v>
      </c>
      <c r="G123" s="113">
        <f>VLOOKUP(B:B,'799'!B:D,3,0)</f>
        <v>2818.55</v>
      </c>
      <c r="H123" s="35">
        <f t="shared" si="8"/>
        <v>5311.71</v>
      </c>
      <c r="I123" s="41" t="str">
        <f>VLOOKUP(B:B,'FOLHA RESUMIDA'!C:D,2,FALSE)</f>
        <v>ERICK RENAN PEREIRA DE ACIOLI</v>
      </c>
    </row>
    <row r="124" spans="1:9">
      <c r="A124" s="108">
        <v>1</v>
      </c>
      <c r="B124" s="109">
        <v>2337</v>
      </c>
      <c r="C124" s="110" t="s">
        <v>112</v>
      </c>
      <c r="D124" s="111">
        <f>VLOOKUP(B:B,'701'!B:D,3,0)</f>
        <v>9134.66</v>
      </c>
      <c r="E124" s="35">
        <f t="shared" si="6"/>
        <v>3057.74</v>
      </c>
      <c r="F124" s="112">
        <f>VLOOKUP(B:B,ADI!B:D,3,0)</f>
        <v>2897.86</v>
      </c>
      <c r="G124" s="113">
        <f>VLOOKUP(B:B,'799'!B:D,3,0)</f>
        <v>3179.06</v>
      </c>
      <c r="H124" s="35">
        <f t="shared" si="8"/>
        <v>6076.92</v>
      </c>
      <c r="I124" s="41" t="str">
        <f>VLOOKUP(B:B,'FOLHA RESUMIDA'!C:D,2,FALSE)</f>
        <v>FLAVIA PATRICIA M  MEDEIROS</v>
      </c>
    </row>
    <row r="125" spans="1:9">
      <c r="A125" s="108">
        <v>1</v>
      </c>
      <c r="B125" s="109">
        <v>2339</v>
      </c>
      <c r="C125" s="110" t="s">
        <v>113</v>
      </c>
      <c r="D125" s="111">
        <f>VLOOKUP(B:B,'701'!B:D,3,0)</f>
        <v>10279.64</v>
      </c>
      <c r="E125" s="35">
        <f t="shared" si="6"/>
        <v>3194.41</v>
      </c>
      <c r="F125" s="112">
        <f>VLOOKUP(B:B,ADI!B:D,3,0)</f>
        <v>3495.08</v>
      </c>
      <c r="G125" s="113">
        <f>VLOOKUP(B:B,'799'!B:D,3,0)</f>
        <v>3590.15</v>
      </c>
      <c r="H125" s="35">
        <f t="shared" si="8"/>
        <v>7085.23</v>
      </c>
      <c r="I125" s="41" t="str">
        <f>VLOOKUP(B:B,'FOLHA RESUMIDA'!C:D,2,FALSE)</f>
        <v>DEBORAH BEZERRA MONTEIRO</v>
      </c>
    </row>
    <row r="126" spans="1:9">
      <c r="A126" s="108">
        <v>1</v>
      </c>
      <c r="B126" s="109">
        <v>2342</v>
      </c>
      <c r="C126" s="110" t="s">
        <v>114</v>
      </c>
      <c r="D126" s="111">
        <f>VLOOKUP(B:B,'701'!B:D,3,0)</f>
        <v>9275.3700000000008</v>
      </c>
      <c r="E126" s="35">
        <f t="shared" si="6"/>
        <v>5020.6100000000006</v>
      </c>
      <c r="F126" s="112">
        <f>VLOOKUP(B:B,ADI!B:D,3,0)</f>
        <v>2897.86</v>
      </c>
      <c r="G126" s="113">
        <f>VLOOKUP(B:B,'799'!B:D,3,0)</f>
        <v>1356.9</v>
      </c>
      <c r="H126" s="35">
        <f t="shared" si="8"/>
        <v>4254.76</v>
      </c>
      <c r="I126" s="41" t="str">
        <f>VLOOKUP(B:B,'FOLHA RESUMIDA'!C:D,2,FALSE)</f>
        <v>MARCOS ANDRE CUNHA DE OLIVEIRA</v>
      </c>
    </row>
    <row r="127" spans="1:9">
      <c r="A127" s="108">
        <v>1</v>
      </c>
      <c r="B127" s="109">
        <v>2344</v>
      </c>
      <c r="C127" s="110" t="s">
        <v>115</v>
      </c>
      <c r="D127" s="111">
        <f>VLOOKUP(B:B,'701'!B:D,3,0)</f>
        <v>8985.7099999999991</v>
      </c>
      <c r="E127" s="35">
        <f t="shared" si="6"/>
        <v>2271.0899999999983</v>
      </c>
      <c r="F127" s="112">
        <f>VLOOKUP(B:B,ADI!B:D,3,0)</f>
        <v>2897.86</v>
      </c>
      <c r="G127" s="113">
        <f>VLOOKUP(B:B,'799'!B:D,3,0)</f>
        <v>3816.76</v>
      </c>
      <c r="H127" s="35">
        <f t="shared" si="8"/>
        <v>6714.6200000000008</v>
      </c>
      <c r="I127" s="41" t="str">
        <f>VLOOKUP(B:B,'FOLHA RESUMIDA'!C:D,2,FALSE)</f>
        <v>AMANDA TATIANE C  DE OLIVEIRA</v>
      </c>
    </row>
    <row r="128" spans="1:9">
      <c r="A128" s="108">
        <v>1</v>
      </c>
      <c r="B128" s="109">
        <v>2351</v>
      </c>
      <c r="C128" s="110" t="s">
        <v>116</v>
      </c>
      <c r="D128" s="111">
        <f>VLOOKUP(B:B,'701'!B:D,3,0)</f>
        <v>1778.68</v>
      </c>
      <c r="E128" s="35">
        <f t="shared" si="6"/>
        <v>1293</v>
      </c>
      <c r="F128" s="112">
        <f>VLOOKUP(B:B,ADI!B:D,3,0)</f>
        <v>88.93</v>
      </c>
      <c r="G128" s="113">
        <f>VLOOKUP(B:B,'799'!B:D,3,0)</f>
        <v>396.75</v>
      </c>
      <c r="H128" s="35">
        <f t="shared" si="8"/>
        <v>485.68</v>
      </c>
      <c r="I128" s="41" t="str">
        <f>VLOOKUP(B:B,'FOLHA RESUMIDA'!C:D,2,FALSE)</f>
        <v>CLAUDIA SALVINA DE SANTANA</v>
      </c>
    </row>
    <row r="129" spans="1:9">
      <c r="A129" s="122">
        <v>1</v>
      </c>
      <c r="B129" s="109">
        <v>2363</v>
      </c>
      <c r="C129" s="110" t="s">
        <v>117</v>
      </c>
      <c r="D129" s="111">
        <f>VLOOKUP(B:B,'701'!B:D,3,0)</f>
        <v>4918.6499999999996</v>
      </c>
      <c r="E129" s="35">
        <f t="shared" si="6"/>
        <v>4918.6499999999996</v>
      </c>
      <c r="F129" s="112">
        <f>VLOOKUP(B:B,ADI!B:D,3,0)</f>
        <v>1589.28</v>
      </c>
      <c r="G129" s="113" t="s">
        <v>585</v>
      </c>
      <c r="H129" s="35">
        <v>0</v>
      </c>
      <c r="I129" s="41" t="str">
        <f>VLOOKUP(B:B,'FOLHA RESUMIDA'!C:D,2,FALSE)</f>
        <v>MIRIAM ALVES BASTOS DA SILVA</v>
      </c>
    </row>
    <row r="130" spans="1:9">
      <c r="A130" s="108">
        <v>1</v>
      </c>
      <c r="B130" s="109">
        <v>2367</v>
      </c>
      <c r="C130" s="110" t="s">
        <v>118</v>
      </c>
      <c r="D130" s="111">
        <f>VLOOKUP(B:B,'701'!B:D,3,0)</f>
        <v>7581.08</v>
      </c>
      <c r="E130" s="35">
        <f t="shared" si="6"/>
        <v>2922.25</v>
      </c>
      <c r="F130" s="112">
        <f>VLOOKUP(B:B,ADI!B:D,3,0)</f>
        <v>697.14</v>
      </c>
      <c r="G130" s="113">
        <f>VLOOKUP(B:B,'799'!B:D,3,0)</f>
        <v>3961.69</v>
      </c>
      <c r="H130" s="35">
        <f>F130+G130</f>
        <v>4658.83</v>
      </c>
      <c r="I130" s="41" t="str">
        <f>VLOOKUP(B:B,'FOLHA RESUMIDA'!C:D,2,FALSE)</f>
        <v>PRISCILLA RODRIGUES P DA SILVA</v>
      </c>
    </row>
    <row r="131" spans="1:9">
      <c r="A131" s="122">
        <v>1</v>
      </c>
      <c r="B131" s="109">
        <v>2371</v>
      </c>
      <c r="C131" s="110" t="s">
        <v>119</v>
      </c>
      <c r="D131" s="111">
        <f>VLOOKUP(B:B,'701'!B:D,3,0)</f>
        <v>6170.93</v>
      </c>
      <c r="E131" s="35">
        <f t="shared" si="6"/>
        <v>6170.93</v>
      </c>
      <c r="F131" s="112">
        <v>0</v>
      </c>
      <c r="G131" s="113" t="s">
        <v>585</v>
      </c>
      <c r="H131" s="35">
        <v>0</v>
      </c>
      <c r="I131" s="41" t="str">
        <f>VLOOKUP(B:B,'FOLHA RESUMIDA'!C:D,2,FALSE)</f>
        <v>SUZELLE TRAJANO BENTO</v>
      </c>
    </row>
    <row r="132" spans="1:9">
      <c r="A132" s="108">
        <v>1</v>
      </c>
      <c r="B132" s="109">
        <v>2382</v>
      </c>
      <c r="C132" s="110" t="s">
        <v>120</v>
      </c>
      <c r="D132" s="111">
        <f>VLOOKUP(B:B,'701'!B:D,3,0)</f>
        <v>14273.46</v>
      </c>
      <c r="E132" s="35">
        <f t="shared" si="6"/>
        <v>3706.239999999998</v>
      </c>
      <c r="F132" s="112">
        <f>VLOOKUP(B:B,ADI!B:D,3,0)</f>
        <v>4375.1000000000004</v>
      </c>
      <c r="G132" s="113">
        <f>VLOOKUP(B:B,'799'!B:D,3,0)</f>
        <v>6192.12</v>
      </c>
      <c r="H132" s="35">
        <f t="shared" ref="H132:H139" si="9">F132+G132</f>
        <v>10567.220000000001</v>
      </c>
      <c r="I132" s="41" t="str">
        <f>VLOOKUP(B:B,'FOLHA RESUMIDA'!C:D,2,FALSE)</f>
        <v>AILA KARLA MOTA SANTANA</v>
      </c>
    </row>
    <row r="133" spans="1:9">
      <c r="A133" s="108">
        <v>1</v>
      </c>
      <c r="B133" s="109">
        <v>2384</v>
      </c>
      <c r="C133" s="110" t="s">
        <v>121</v>
      </c>
      <c r="D133" s="111">
        <f>VLOOKUP(B:B,'701'!B:D,3,0)</f>
        <v>2516.79</v>
      </c>
      <c r="E133" s="35">
        <f t="shared" ref="E133:E196" si="10">D133-H133</f>
        <v>254.2199999999998</v>
      </c>
      <c r="F133" s="112">
        <f>VLOOKUP(B:B,ADI!B:D,3,0)</f>
        <v>697.14</v>
      </c>
      <c r="G133" s="113">
        <f>VLOOKUP(B:B,'799'!B:D,3,0)</f>
        <v>1565.43</v>
      </c>
      <c r="H133" s="35">
        <f t="shared" si="9"/>
        <v>2262.5700000000002</v>
      </c>
      <c r="I133" s="41" t="str">
        <f>VLOOKUP(B:B,'FOLHA RESUMIDA'!C:D,2,FALSE)</f>
        <v>KATIA MIRANDA DE ARAUJO LOPES</v>
      </c>
    </row>
    <row r="134" spans="1:9">
      <c r="A134" s="108">
        <v>1</v>
      </c>
      <c r="B134" s="109">
        <v>2392</v>
      </c>
      <c r="C134" s="110" t="s">
        <v>122</v>
      </c>
      <c r="D134" s="111">
        <f>VLOOKUP(B:B,'701'!B:D,3,0)</f>
        <v>4954.46</v>
      </c>
      <c r="E134" s="35">
        <f t="shared" si="10"/>
        <v>2097.3200000000002</v>
      </c>
      <c r="F134" s="112">
        <f>VLOOKUP(B:B,ADI!B:D,3,0)</f>
        <v>1483.54</v>
      </c>
      <c r="G134" s="113">
        <f>VLOOKUP(B:B,'799'!B:D,3,0)</f>
        <v>1373.6</v>
      </c>
      <c r="H134" s="35">
        <f t="shared" si="9"/>
        <v>2857.14</v>
      </c>
      <c r="I134" s="41" t="str">
        <f>VLOOKUP(B:B,'FOLHA RESUMIDA'!C:D,2,FALSE)</f>
        <v>KLEYTON DA SILVA A PEREIRA</v>
      </c>
    </row>
    <row r="135" spans="1:9">
      <c r="A135" s="108">
        <v>1</v>
      </c>
      <c r="B135" s="109">
        <v>2406</v>
      </c>
      <c r="C135" s="110" t="s">
        <v>123</v>
      </c>
      <c r="D135" s="111">
        <f>VLOOKUP(B:B,'701'!B:D,3,0)</f>
        <v>2038.8</v>
      </c>
      <c r="E135" s="35">
        <f t="shared" si="10"/>
        <v>845.5</v>
      </c>
      <c r="F135" s="112">
        <f>VLOOKUP(B:B,ADI!B:D,3,0)</f>
        <v>548.53</v>
      </c>
      <c r="G135" s="113">
        <f>VLOOKUP(B:B,'799'!B:D,3,0)</f>
        <v>644.77</v>
      </c>
      <c r="H135" s="35">
        <f t="shared" si="9"/>
        <v>1193.3</v>
      </c>
      <c r="I135" s="41" t="str">
        <f>VLOOKUP(B:B,'FOLHA RESUMIDA'!C:D,2,FALSE)</f>
        <v>DEYSE MARIA DOS SANTOS SILVA</v>
      </c>
    </row>
    <row r="136" spans="1:9">
      <c r="A136" s="108">
        <v>1</v>
      </c>
      <c r="B136" s="109">
        <v>2415</v>
      </c>
      <c r="C136" s="110" t="s">
        <v>124</v>
      </c>
      <c r="D136" s="111">
        <f>VLOOKUP(B:B,'701'!B:D,3,0)</f>
        <v>14199.49</v>
      </c>
      <c r="E136" s="35">
        <f t="shared" si="10"/>
        <v>3704.8799999999992</v>
      </c>
      <c r="F136" s="112">
        <f>VLOOKUP(B:B,ADI!B:D,3,0)</f>
        <v>4375.1000000000004</v>
      </c>
      <c r="G136" s="113">
        <f>VLOOKUP(B:B,'799'!B:D,3,0)</f>
        <v>6119.51</v>
      </c>
      <c r="H136" s="35">
        <f t="shared" si="9"/>
        <v>10494.61</v>
      </c>
      <c r="I136" s="41" t="str">
        <f>VLOOKUP(B:B,'FOLHA RESUMIDA'!C:D,2,FALSE)</f>
        <v>SILVIA RENATA QUEIROZ DE FARIA</v>
      </c>
    </row>
    <row r="137" spans="1:9">
      <c r="A137" s="108">
        <v>1</v>
      </c>
      <c r="B137" s="109">
        <v>2420</v>
      </c>
      <c r="C137" s="110" t="s">
        <v>125</v>
      </c>
      <c r="D137" s="111">
        <f>VLOOKUP(B:B,'701'!B:D,3,0)</f>
        <v>14559.98</v>
      </c>
      <c r="E137" s="35">
        <f t="shared" si="10"/>
        <v>3699.739999999998</v>
      </c>
      <c r="F137" s="112">
        <f>VLOOKUP(B:B,ADI!B:D,3,0)</f>
        <v>4375.1000000000004</v>
      </c>
      <c r="G137" s="113">
        <f>VLOOKUP(B:B,'799'!B:D,3,0)</f>
        <v>6485.14</v>
      </c>
      <c r="H137" s="35">
        <f t="shared" si="9"/>
        <v>10860.240000000002</v>
      </c>
      <c r="I137" s="41" t="str">
        <f>VLOOKUP(B:B,'FOLHA RESUMIDA'!C:D,2,FALSE)</f>
        <v>TEREZA RAQUEL F ALMEIDA</v>
      </c>
    </row>
    <row r="138" spans="1:9">
      <c r="A138" s="108">
        <v>1</v>
      </c>
      <c r="B138" s="109">
        <v>2421</v>
      </c>
      <c r="C138" s="110" t="s">
        <v>126</v>
      </c>
      <c r="D138" s="111">
        <f>VLOOKUP(B:B,'701'!B:D,3,0)</f>
        <v>7153.07</v>
      </c>
      <c r="E138" s="35">
        <f t="shared" si="10"/>
        <v>1707.5999999999995</v>
      </c>
      <c r="F138" s="112">
        <f>VLOOKUP(B:B,ADI!B:D,3,0)</f>
        <v>2260.7800000000002</v>
      </c>
      <c r="G138" s="113">
        <f>VLOOKUP(B:B,'799'!B:D,3,0)</f>
        <v>3184.69</v>
      </c>
      <c r="H138" s="35">
        <f t="shared" si="9"/>
        <v>5445.47</v>
      </c>
      <c r="I138" s="41" t="str">
        <f>VLOOKUP(B:B,'FOLHA RESUMIDA'!C:D,2,FALSE)</f>
        <v>ANA CLAUDIA NUNES DE MOURA</v>
      </c>
    </row>
    <row r="139" spans="1:9">
      <c r="A139" s="108">
        <v>1</v>
      </c>
      <c r="B139" s="109">
        <v>2437</v>
      </c>
      <c r="C139" s="110" t="s">
        <v>127</v>
      </c>
      <c r="D139" s="111">
        <f>VLOOKUP(B:B,'701'!B:D,3,0)</f>
        <v>2243.16</v>
      </c>
      <c r="E139" s="35">
        <f t="shared" si="10"/>
        <v>462.69999999999982</v>
      </c>
      <c r="F139" s="112">
        <f>VLOOKUP(B:B,ADI!B:D,3,0)</f>
        <v>889.89</v>
      </c>
      <c r="G139" s="113">
        <f>VLOOKUP(B:B,'799'!B:D,3,0)</f>
        <v>890.57</v>
      </c>
      <c r="H139" s="35">
        <f t="shared" si="9"/>
        <v>1780.46</v>
      </c>
      <c r="I139" s="41" t="str">
        <f>VLOOKUP(B:B,'FOLHA RESUMIDA'!C:D,2,FALSE)</f>
        <v>CLAUDILENE DE LIMA</v>
      </c>
    </row>
    <row r="140" spans="1:9">
      <c r="A140" s="108">
        <v>1</v>
      </c>
      <c r="B140" s="109">
        <v>2440</v>
      </c>
      <c r="C140" s="110" t="s">
        <v>128</v>
      </c>
      <c r="D140" s="111">
        <f>VLOOKUP(B:B,'701'!B:D,3,0)</f>
        <v>5156.6000000000004</v>
      </c>
      <c r="E140" s="35">
        <f t="shared" si="10"/>
        <v>5156.6000000000004</v>
      </c>
      <c r="F140" s="112">
        <f>VLOOKUP(B:B,ADI!B:D,3,0)</f>
        <v>1171.98</v>
      </c>
      <c r="G140" s="113" t="s">
        <v>585</v>
      </c>
      <c r="H140" s="35">
        <v>0</v>
      </c>
      <c r="I140" s="41" t="str">
        <f>VLOOKUP(B:B,'FOLHA RESUMIDA'!C:D,2,FALSE)</f>
        <v>ELIANE MOREIRA DE SOUZA</v>
      </c>
    </row>
    <row r="141" spans="1:9">
      <c r="A141" s="108">
        <v>1</v>
      </c>
      <c r="B141" s="109">
        <v>2443</v>
      </c>
      <c r="C141" s="110" t="s">
        <v>457</v>
      </c>
      <c r="D141" s="111">
        <f>VLOOKUP(B:B,'701'!B:D,3,0)</f>
        <v>1843.68</v>
      </c>
      <c r="E141" s="35">
        <f t="shared" si="10"/>
        <v>493.56000000000017</v>
      </c>
      <c r="F141" s="112">
        <f>VLOOKUP(B:B,ADI!B:D,3,0)</f>
        <v>604.75</v>
      </c>
      <c r="G141" s="113">
        <f>VLOOKUP(B:B,'799'!B:D,3,0)</f>
        <v>745.37</v>
      </c>
      <c r="H141" s="35">
        <f t="shared" ref="H141:H165" si="11">F141+G141</f>
        <v>1350.12</v>
      </c>
      <c r="I141" s="41" t="str">
        <f>VLOOKUP(B:B,'FOLHA RESUMIDA'!C:D,2,FALSE)</f>
        <v>GEYZA JANAINA FERREIRA L ALVES</v>
      </c>
    </row>
    <row r="142" spans="1:9">
      <c r="A142" s="108">
        <v>1</v>
      </c>
      <c r="B142" s="109">
        <v>2448</v>
      </c>
      <c r="C142" s="110" t="s">
        <v>129</v>
      </c>
      <c r="D142" s="111">
        <f>VLOOKUP(B:B,'701'!B:D,3,0)</f>
        <v>2178.85</v>
      </c>
      <c r="E142" s="35">
        <f t="shared" si="10"/>
        <v>795.31999999999994</v>
      </c>
      <c r="F142" s="112">
        <f>VLOOKUP(B:B,ADI!B:D,3,0)</f>
        <v>666.75</v>
      </c>
      <c r="G142" s="113">
        <f>VLOOKUP(B:B,'799'!B:D,3,0)</f>
        <v>716.78</v>
      </c>
      <c r="H142" s="35">
        <f t="shared" si="11"/>
        <v>1383.53</v>
      </c>
      <c r="I142" s="41" t="str">
        <f>VLOOKUP(B:B,'FOLHA RESUMIDA'!C:D,2,FALSE)</f>
        <v>JULIO CESAR DA SILVA</v>
      </c>
    </row>
    <row r="143" spans="1:9">
      <c r="A143" s="108">
        <v>1</v>
      </c>
      <c r="B143" s="109">
        <v>2451</v>
      </c>
      <c r="C143" s="110" t="s">
        <v>130</v>
      </c>
      <c r="D143" s="111">
        <f>VLOOKUP(B:B,'701'!B:D,3,0)</f>
        <v>1843.68</v>
      </c>
      <c r="E143" s="35">
        <f t="shared" si="10"/>
        <v>256.66000000000008</v>
      </c>
      <c r="F143" s="112">
        <f>VLOOKUP(B:B,ADI!B:D,3,0)</f>
        <v>604.75</v>
      </c>
      <c r="G143" s="113">
        <f>VLOOKUP(B:B,'799'!B:D,3,0)</f>
        <v>982.27</v>
      </c>
      <c r="H143" s="35">
        <f t="shared" si="11"/>
        <v>1587.02</v>
      </c>
      <c r="I143" s="41" t="str">
        <f>VLOOKUP(B:B,'FOLHA RESUMIDA'!C:D,2,FALSE)</f>
        <v>MANUELLA BOMFIM DA SILVA</v>
      </c>
    </row>
    <row r="144" spans="1:9">
      <c r="A144" s="108">
        <v>1</v>
      </c>
      <c r="B144" s="109">
        <v>2468</v>
      </c>
      <c r="C144" s="110" t="s">
        <v>132</v>
      </c>
      <c r="D144" s="111">
        <f>VLOOKUP(B:B,'701'!B:D,3,0)</f>
        <v>17801.61</v>
      </c>
      <c r="E144" s="35">
        <f t="shared" si="10"/>
        <v>3928.91</v>
      </c>
      <c r="F144" s="112">
        <f>VLOOKUP(B:B,ADI!B:D,3,0)</f>
        <v>2844.41</v>
      </c>
      <c r="G144" s="113">
        <f>VLOOKUP(B:B,'799'!B:D,3,0)</f>
        <v>11028.29</v>
      </c>
      <c r="H144" s="35">
        <f t="shared" si="11"/>
        <v>13872.7</v>
      </c>
      <c r="I144" s="41" t="str">
        <f>VLOOKUP(B:B,'FOLHA RESUMIDA'!C:D,2,FALSE)</f>
        <v>ANA GERTRUDES DE A F GUERRA</v>
      </c>
    </row>
    <row r="145" spans="1:9">
      <c r="A145" s="108">
        <v>1</v>
      </c>
      <c r="B145" s="109">
        <v>2474</v>
      </c>
      <c r="C145" s="110" t="s">
        <v>133</v>
      </c>
      <c r="D145" s="111">
        <f>VLOOKUP(B:B,'701'!B:D,3,0)</f>
        <v>14994.44</v>
      </c>
      <c r="E145" s="35">
        <f t="shared" si="10"/>
        <v>4554.09</v>
      </c>
      <c r="F145" s="112">
        <f>VLOOKUP(B:B,ADI!B:D,3,0)</f>
        <v>4375.1000000000004</v>
      </c>
      <c r="G145" s="113">
        <f>VLOOKUP(B:B,'799'!B:D,3,0)</f>
        <v>6065.25</v>
      </c>
      <c r="H145" s="35">
        <f t="shared" si="11"/>
        <v>10440.35</v>
      </c>
      <c r="I145" s="41" t="str">
        <f>VLOOKUP(B:B,'FOLHA RESUMIDA'!C:D,2,FALSE)</f>
        <v>MARIA ROSEANE DOS A CLEMENTINO</v>
      </c>
    </row>
    <row r="146" spans="1:9">
      <c r="A146" s="108">
        <v>1</v>
      </c>
      <c r="B146" s="109">
        <v>2478</v>
      </c>
      <c r="C146" s="110" t="s">
        <v>376</v>
      </c>
      <c r="D146" s="111">
        <f>VLOOKUP(B:B,'701'!B:D,3,0)</f>
        <v>5534.43</v>
      </c>
      <c r="E146" s="35">
        <f t="shared" si="10"/>
        <v>1223.6900000000005</v>
      </c>
      <c r="F146" s="112">
        <f>VLOOKUP(B:B,ADI!B:D,3,0)</f>
        <v>1881.71</v>
      </c>
      <c r="G146" s="113">
        <f>VLOOKUP(B:B,'799'!B:D,3,0)</f>
        <v>2429.0300000000002</v>
      </c>
      <c r="H146" s="35">
        <f t="shared" si="11"/>
        <v>4310.74</v>
      </c>
      <c r="I146" s="41" t="str">
        <f>VLOOKUP(B:B,'FOLHA RESUMIDA'!C:D,2,FALSE)</f>
        <v>ROGERIO MOURA VIEIRA</v>
      </c>
    </row>
    <row r="147" spans="1:9">
      <c r="A147" s="108">
        <v>50</v>
      </c>
      <c r="B147" s="109">
        <v>2481</v>
      </c>
      <c r="C147" s="110" t="s">
        <v>351</v>
      </c>
      <c r="D147" s="111">
        <f>VLOOKUP(B:B,'701'!B:D,3,0)</f>
        <v>5534.43</v>
      </c>
      <c r="E147" s="35">
        <f t="shared" si="10"/>
        <v>1398.08</v>
      </c>
      <c r="F147" s="112">
        <f>VLOOKUP(B:B,ADI!B:D,3,0)</f>
        <v>1881.71</v>
      </c>
      <c r="G147" s="113">
        <f>VLOOKUP(B:B,'799'!B:D,3,0)</f>
        <v>2254.64</v>
      </c>
      <c r="H147" s="35">
        <f t="shared" si="11"/>
        <v>4136.3500000000004</v>
      </c>
      <c r="I147" s="41" t="str">
        <f>VLOOKUP(B:B,'FOLHA RESUMIDA'!C:D,2,FALSE)</f>
        <v>RAFAELLA MICHELLE DE L MIRANDA</v>
      </c>
    </row>
    <row r="148" spans="1:9">
      <c r="A148" s="108">
        <v>20</v>
      </c>
      <c r="B148" s="109">
        <v>2484</v>
      </c>
      <c r="C148" s="110" t="s">
        <v>369</v>
      </c>
      <c r="D148" s="111">
        <f>VLOOKUP(B:B,'701'!B:D,3,0)</f>
        <v>5811.15</v>
      </c>
      <c r="E148" s="35">
        <f t="shared" si="10"/>
        <v>1875.33</v>
      </c>
      <c r="F148" s="112">
        <f>VLOOKUP(B:B,ADI!B:D,3,0)</f>
        <v>1975.79</v>
      </c>
      <c r="G148" s="113">
        <f>VLOOKUP(B:B,'799'!B:D,3,0)</f>
        <v>1960.03</v>
      </c>
      <c r="H148" s="35">
        <f t="shared" si="11"/>
        <v>3935.8199999999997</v>
      </c>
      <c r="I148" s="41" t="str">
        <f>VLOOKUP(B:B,'FOLHA RESUMIDA'!C:D,2,FALSE)</f>
        <v>ARLEY ANDERSON TAVARES MOREIRA</v>
      </c>
    </row>
    <row r="149" spans="1:9">
      <c r="A149" s="108">
        <v>39</v>
      </c>
      <c r="B149" s="109">
        <v>2493</v>
      </c>
      <c r="C149" s="110" t="s">
        <v>134</v>
      </c>
      <c r="D149" s="111">
        <f>VLOOKUP(B:B,'701'!B:D,3,0)</f>
        <v>2373.69</v>
      </c>
      <c r="E149" s="35">
        <f t="shared" si="10"/>
        <v>1201.25</v>
      </c>
      <c r="F149" s="112">
        <f>VLOOKUP(B:B,ADI!B:D,3,0)</f>
        <v>807.05</v>
      </c>
      <c r="G149" s="113">
        <f>VLOOKUP(B:B,'799'!B:D,3,0)</f>
        <v>365.39</v>
      </c>
      <c r="H149" s="35">
        <f t="shared" si="11"/>
        <v>1172.44</v>
      </c>
      <c r="I149" s="41" t="str">
        <f>VLOOKUP(B:B,'FOLHA RESUMIDA'!C:D,2,FALSE)</f>
        <v>CRISTIANE R  DE O  GONCALVES</v>
      </c>
    </row>
    <row r="150" spans="1:9">
      <c r="A150" s="108">
        <v>1</v>
      </c>
      <c r="B150" s="109">
        <v>2498</v>
      </c>
      <c r="C150" s="110" t="s">
        <v>135</v>
      </c>
      <c r="D150" s="111">
        <f>VLOOKUP(B:B,'701'!B:D,3,0)</f>
        <v>2050.41</v>
      </c>
      <c r="E150" s="35">
        <f t="shared" si="10"/>
        <v>837.48999999999978</v>
      </c>
      <c r="F150" s="112">
        <f>VLOOKUP(B:B,ADI!B:D,3,0)</f>
        <v>697.14</v>
      </c>
      <c r="G150" s="113">
        <f>VLOOKUP(B:B,'799'!B:D,3,0)</f>
        <v>515.78</v>
      </c>
      <c r="H150" s="35">
        <f t="shared" si="11"/>
        <v>1212.92</v>
      </c>
      <c r="I150" s="41" t="str">
        <f>VLOOKUP(B:B,'FOLHA RESUMIDA'!C:D,2,FALSE)</f>
        <v>TEREZINHA DE J  DE L  M  NETA</v>
      </c>
    </row>
    <row r="151" spans="1:9">
      <c r="A151" s="108">
        <v>1</v>
      </c>
      <c r="B151" s="109">
        <v>2502</v>
      </c>
      <c r="C151" s="110" t="s">
        <v>136</v>
      </c>
      <c r="D151" s="111">
        <f>VLOOKUP(B:B,'701'!B:D,3,0)</f>
        <v>2050.41</v>
      </c>
      <c r="E151" s="35">
        <f t="shared" si="10"/>
        <v>1117.1999999999998</v>
      </c>
      <c r="F151" s="112">
        <f>VLOOKUP(B:B,ADI!B:D,3,0)</f>
        <v>697.14</v>
      </c>
      <c r="G151" s="113">
        <f>VLOOKUP(B:B,'799'!B:D,3,0)</f>
        <v>236.07</v>
      </c>
      <c r="H151" s="35">
        <f t="shared" si="11"/>
        <v>933.21</v>
      </c>
      <c r="I151" s="41" t="str">
        <f>VLOOKUP(B:B,'FOLHA RESUMIDA'!C:D,2,FALSE)</f>
        <v>PAULO ROBERTO DA SILVA CUNHA</v>
      </c>
    </row>
    <row r="152" spans="1:9">
      <c r="A152" s="108">
        <v>1</v>
      </c>
      <c r="B152" s="109">
        <v>2503</v>
      </c>
      <c r="C152" s="110" t="s">
        <v>137</v>
      </c>
      <c r="D152" s="111">
        <f>VLOOKUP(B:B,'701'!B:D,3,0)</f>
        <v>5534.43</v>
      </c>
      <c r="E152" s="35">
        <f t="shared" si="10"/>
        <v>1691.4800000000005</v>
      </c>
      <c r="F152" s="112">
        <f>VLOOKUP(B:B,ADI!B:D,3,0)</f>
        <v>1881.71</v>
      </c>
      <c r="G152" s="113">
        <f>VLOOKUP(B:B,'799'!B:D,3,0)</f>
        <v>1961.24</v>
      </c>
      <c r="H152" s="35">
        <f t="shared" si="11"/>
        <v>3842.95</v>
      </c>
      <c r="I152" s="41" t="str">
        <f>VLOOKUP(B:B,'FOLHA RESUMIDA'!C:D,2,FALSE)</f>
        <v>TACIZO LUIZ PEREIRA DA SILVA</v>
      </c>
    </row>
    <row r="153" spans="1:9">
      <c r="A153" s="108">
        <v>1</v>
      </c>
      <c r="B153" s="109">
        <v>2504</v>
      </c>
      <c r="C153" s="110" t="s">
        <v>138</v>
      </c>
      <c r="D153" s="111">
        <f>VLOOKUP(B:B,'701'!B:D,3,0)</f>
        <v>1762.25</v>
      </c>
      <c r="E153" s="35">
        <f t="shared" si="10"/>
        <v>788.37</v>
      </c>
      <c r="F153" s="112">
        <f>VLOOKUP(B:B,ADI!B:D,3,0)</f>
        <v>499.3</v>
      </c>
      <c r="G153" s="113">
        <f>VLOOKUP(B:B,'799'!B:D,3,0)</f>
        <v>474.58</v>
      </c>
      <c r="H153" s="35">
        <f t="shared" si="11"/>
        <v>973.88</v>
      </c>
      <c r="I153" s="41" t="str">
        <f>VLOOKUP(B:B,'FOLHA RESUMIDA'!C:D,2,FALSE)</f>
        <v>RIVALDO GOMES DA SILVA</v>
      </c>
    </row>
    <row r="154" spans="1:9">
      <c r="A154" s="108">
        <v>1</v>
      </c>
      <c r="B154" s="109">
        <v>2506</v>
      </c>
      <c r="C154" s="110" t="s">
        <v>139</v>
      </c>
      <c r="D154" s="111">
        <f>VLOOKUP(B:B,'701'!B:D,3,0)</f>
        <v>2415.4299999999998</v>
      </c>
      <c r="E154" s="35">
        <f t="shared" si="10"/>
        <v>1238.8099999999997</v>
      </c>
      <c r="F154" s="112">
        <f>VLOOKUP(B:B,ADI!B:D,3,0)</f>
        <v>499.3</v>
      </c>
      <c r="G154" s="113">
        <f>VLOOKUP(B:B,'799'!B:D,3,0)</f>
        <v>677.32</v>
      </c>
      <c r="H154" s="35">
        <f t="shared" si="11"/>
        <v>1176.6200000000001</v>
      </c>
      <c r="I154" s="41" t="str">
        <f>VLOOKUP(B:B,'FOLHA RESUMIDA'!C:D,2,FALSE)</f>
        <v>IVETE ANTONIETA B  DE CARVALHO</v>
      </c>
    </row>
    <row r="155" spans="1:9">
      <c r="A155" s="108">
        <v>1</v>
      </c>
      <c r="B155" s="109">
        <v>2507</v>
      </c>
      <c r="C155" s="110" t="s">
        <v>140</v>
      </c>
      <c r="D155" s="111">
        <f>VLOOKUP(B:B,'701'!B:D,3,0)</f>
        <v>1762.25</v>
      </c>
      <c r="E155" s="35">
        <f t="shared" si="10"/>
        <v>340.84999999999991</v>
      </c>
      <c r="F155" s="112">
        <f>VLOOKUP(B:B,ADI!B:D,3,0)</f>
        <v>499.3</v>
      </c>
      <c r="G155" s="113">
        <f>VLOOKUP(B:B,'799'!B:D,3,0)</f>
        <v>922.1</v>
      </c>
      <c r="H155" s="35">
        <f t="shared" si="11"/>
        <v>1421.4</v>
      </c>
      <c r="I155" s="41" t="str">
        <f>VLOOKUP(B:B,'FOLHA RESUMIDA'!C:D,2,FALSE)</f>
        <v>ANANIAS TEIXEIRA DE LIMA</v>
      </c>
    </row>
    <row r="156" spans="1:9">
      <c r="A156" s="108">
        <v>1</v>
      </c>
      <c r="B156" s="109">
        <v>2508</v>
      </c>
      <c r="C156" s="110" t="s">
        <v>141</v>
      </c>
      <c r="D156" s="111">
        <f>VLOOKUP(B:B,'701'!B:D,3,0)</f>
        <v>3818.21</v>
      </c>
      <c r="E156" s="35">
        <f t="shared" si="10"/>
        <v>1007.0500000000002</v>
      </c>
      <c r="F156" s="112">
        <f>VLOOKUP(B:B,ADI!B:D,3,0)</f>
        <v>1081.82</v>
      </c>
      <c r="G156" s="113">
        <f>VLOOKUP(B:B,'799'!B:D,3,0)</f>
        <v>1729.34</v>
      </c>
      <c r="H156" s="35">
        <f t="shared" si="11"/>
        <v>2811.16</v>
      </c>
      <c r="I156" s="41" t="str">
        <f>VLOOKUP(B:B,'FOLHA RESUMIDA'!C:D,2,FALSE)</f>
        <v>JOSE ALEXANDRE DE BARROS ALVES</v>
      </c>
    </row>
    <row r="157" spans="1:9">
      <c r="A157" s="108">
        <v>1</v>
      </c>
      <c r="B157" s="109">
        <v>2509</v>
      </c>
      <c r="C157" s="110" t="s">
        <v>142</v>
      </c>
      <c r="D157" s="111">
        <f>VLOOKUP(B:B,'701'!B:D,3,0)</f>
        <v>1762.25</v>
      </c>
      <c r="E157" s="35">
        <f t="shared" si="10"/>
        <v>1155.3</v>
      </c>
      <c r="F157" s="112">
        <f>VLOOKUP(B:B,ADI!B:D,3,0)</f>
        <v>220.28</v>
      </c>
      <c r="G157" s="113">
        <f>VLOOKUP(B:B,'799'!B:D,3,0)</f>
        <v>386.67</v>
      </c>
      <c r="H157" s="35">
        <f t="shared" si="11"/>
        <v>606.95000000000005</v>
      </c>
      <c r="I157" s="41" t="str">
        <f>VLOOKUP(B:B,'FOLHA RESUMIDA'!C:D,2,FALSE)</f>
        <v>ALDEMIR NASCIMENTO DA SILVA</v>
      </c>
    </row>
    <row r="158" spans="1:9">
      <c r="A158" s="108">
        <v>1</v>
      </c>
      <c r="B158" s="109">
        <v>2512</v>
      </c>
      <c r="C158" s="110" t="s">
        <v>361</v>
      </c>
      <c r="D158" s="111">
        <f>VLOOKUP(B:B,'701'!B:D,3,0)</f>
        <v>5534.43</v>
      </c>
      <c r="E158" s="35">
        <f t="shared" si="10"/>
        <v>2099.09</v>
      </c>
      <c r="F158" s="112">
        <f>VLOOKUP(B:B,ADI!B:D,3,0)</f>
        <v>1881.71</v>
      </c>
      <c r="G158" s="113">
        <f>VLOOKUP(B:B,'799'!B:D,3,0)</f>
        <v>1553.63</v>
      </c>
      <c r="H158" s="35">
        <f t="shared" si="11"/>
        <v>3435.34</v>
      </c>
      <c r="I158" s="41" t="str">
        <f>VLOOKUP(B:B,'FOLHA RESUMIDA'!C:D,2,FALSE)</f>
        <v>JOSENILDO JOSE TORRES</v>
      </c>
    </row>
    <row r="159" spans="1:9">
      <c r="A159" s="108">
        <v>1</v>
      </c>
      <c r="B159" s="109">
        <v>2514</v>
      </c>
      <c r="C159" s="110" t="s">
        <v>143</v>
      </c>
      <c r="D159" s="111">
        <f>VLOOKUP(B:B,'701'!B:D,3,0)</f>
        <v>3139.83</v>
      </c>
      <c r="E159" s="35">
        <f t="shared" si="10"/>
        <v>1084.2199999999998</v>
      </c>
      <c r="F159" s="112">
        <f>VLOOKUP(B:B,ADI!B:D,3,0)</f>
        <v>1011.62</v>
      </c>
      <c r="G159" s="113">
        <f>VLOOKUP(B:B,'799'!B:D,3,0)</f>
        <v>1043.99</v>
      </c>
      <c r="H159" s="35">
        <f t="shared" si="11"/>
        <v>2055.61</v>
      </c>
      <c r="I159" s="41" t="str">
        <f>VLOOKUP(B:B,'FOLHA RESUMIDA'!C:D,2,FALSE)</f>
        <v>JULIANA CAVALCANTI DE SOUSA</v>
      </c>
    </row>
    <row r="160" spans="1:9">
      <c r="A160" s="108">
        <v>1</v>
      </c>
      <c r="B160" s="109">
        <v>2520</v>
      </c>
      <c r="C160" s="110" t="s">
        <v>362</v>
      </c>
      <c r="D160" s="111">
        <f>VLOOKUP(B:B,'701'!B:D,3,0)</f>
        <v>2152.9499999999998</v>
      </c>
      <c r="E160" s="35">
        <f t="shared" si="10"/>
        <v>1140.6799999999998</v>
      </c>
      <c r="F160" s="112">
        <f>VLOOKUP(B:B,ADI!B:D,3,0)</f>
        <v>732</v>
      </c>
      <c r="G160" s="113">
        <f>VLOOKUP(B:B,'799'!B:D,3,0)</f>
        <v>280.27</v>
      </c>
      <c r="H160" s="35">
        <f t="shared" si="11"/>
        <v>1012.27</v>
      </c>
      <c r="I160" s="41" t="str">
        <f>VLOOKUP(B:B,'FOLHA RESUMIDA'!C:D,2,FALSE)</f>
        <v>SELMA CRISTIANIA LIMA RORIZ</v>
      </c>
    </row>
    <row r="161" spans="1:9">
      <c r="A161" s="108">
        <v>1</v>
      </c>
      <c r="B161" s="109">
        <v>2523</v>
      </c>
      <c r="C161" s="110" t="s">
        <v>370</v>
      </c>
      <c r="D161" s="111">
        <f>VLOOKUP(B:B,'701'!B:D,3,0)</f>
        <v>2386.27</v>
      </c>
      <c r="E161" s="35">
        <f t="shared" si="10"/>
        <v>479.48</v>
      </c>
      <c r="F161" s="112">
        <f>VLOOKUP(B:B,ADI!B:D,3,0)</f>
        <v>811.33</v>
      </c>
      <c r="G161" s="113">
        <f>VLOOKUP(B:B,'799'!B:D,3,0)</f>
        <v>1095.46</v>
      </c>
      <c r="H161" s="35">
        <f t="shared" si="11"/>
        <v>1906.79</v>
      </c>
      <c r="I161" s="41" t="str">
        <f>VLOOKUP(B:B,'FOLHA RESUMIDA'!C:D,2,FALSE)</f>
        <v>JANISSON COELHO DE VASCONCELOS</v>
      </c>
    </row>
    <row r="162" spans="1:9">
      <c r="A162" s="108">
        <v>39</v>
      </c>
      <c r="B162" s="109">
        <v>2525</v>
      </c>
      <c r="C162" s="110" t="s">
        <v>328</v>
      </c>
      <c r="D162" s="111">
        <f>VLOOKUP(B:B,'701'!B:D,3,0)</f>
        <v>2386.27</v>
      </c>
      <c r="E162" s="35">
        <f t="shared" si="10"/>
        <v>284.71000000000004</v>
      </c>
      <c r="F162" s="112">
        <f>VLOOKUP(B:B,ADI!B:D,3,0)</f>
        <v>811.33</v>
      </c>
      <c r="G162" s="113">
        <f>VLOOKUP(B:B,'799'!B:D,3,0)</f>
        <v>1290.23</v>
      </c>
      <c r="H162" s="35">
        <f t="shared" si="11"/>
        <v>2101.56</v>
      </c>
      <c r="I162" s="41" t="str">
        <f>VLOOKUP(B:B,'FOLHA RESUMIDA'!C:D,2,FALSE)</f>
        <v>FABIANE TAVARES DE SOUZA</v>
      </c>
    </row>
    <row r="163" spans="1:9">
      <c r="A163" s="108">
        <v>10</v>
      </c>
      <c r="B163" s="109">
        <v>2526</v>
      </c>
      <c r="C163" s="110" t="s">
        <v>144</v>
      </c>
      <c r="D163" s="111">
        <f>VLOOKUP(B:B,'701'!B:D,3,0)</f>
        <v>4207.5</v>
      </c>
      <c r="E163" s="35">
        <f t="shared" si="10"/>
        <v>1663.25</v>
      </c>
      <c r="F163" s="112">
        <f>VLOOKUP(B:B,ADI!B:D,3,0)</f>
        <v>1474.24</v>
      </c>
      <c r="G163" s="113">
        <f>VLOOKUP(B:B,'799'!B:D,3,0)</f>
        <v>1070.01</v>
      </c>
      <c r="H163" s="35">
        <f t="shared" si="11"/>
        <v>2544.25</v>
      </c>
      <c r="I163" s="41" t="str">
        <f>VLOOKUP(B:B,'FOLHA RESUMIDA'!C:D,2,FALSE)</f>
        <v>JARBAS FERREIRA DE LIMA JUNIOR</v>
      </c>
    </row>
    <row r="164" spans="1:9">
      <c r="A164" s="108">
        <v>1</v>
      </c>
      <c r="B164" s="109">
        <v>2530</v>
      </c>
      <c r="C164" s="110" t="s">
        <v>145</v>
      </c>
      <c r="D164" s="111">
        <f>VLOOKUP(B:B,'701'!B:D,3,0)</f>
        <v>1814.66</v>
      </c>
      <c r="E164" s="35">
        <f t="shared" si="10"/>
        <v>1058.5900000000001</v>
      </c>
      <c r="F164" s="112">
        <f>VLOOKUP(B:B,ADI!B:D,3,0)</f>
        <v>604.75</v>
      </c>
      <c r="G164" s="113">
        <f>VLOOKUP(B:B,'799'!B:D,3,0)</f>
        <v>151.32</v>
      </c>
      <c r="H164" s="35">
        <f t="shared" si="11"/>
        <v>756.06999999999994</v>
      </c>
      <c r="I164" s="41" t="str">
        <f>VLOOKUP(B:B,'FOLHA RESUMIDA'!C:D,2,FALSE)</f>
        <v>ARLEILDA MENDES DA SILVA</v>
      </c>
    </row>
    <row r="165" spans="1:9">
      <c r="A165" s="108">
        <v>1</v>
      </c>
      <c r="B165" s="109">
        <v>2534</v>
      </c>
      <c r="C165" s="110" t="s">
        <v>146</v>
      </c>
      <c r="D165" s="111">
        <f>VLOOKUP(B:B,'701'!B:D,3,0)</f>
        <v>2897.35</v>
      </c>
      <c r="E165" s="35">
        <f t="shared" si="10"/>
        <v>736.90000000000009</v>
      </c>
      <c r="F165" s="112">
        <f>VLOOKUP(B:B,ADI!B:D,3,0)</f>
        <v>985.1</v>
      </c>
      <c r="G165" s="113">
        <f>VLOOKUP(B:B,'799'!B:D,3,0)</f>
        <v>1175.3499999999999</v>
      </c>
      <c r="H165" s="35">
        <f t="shared" si="11"/>
        <v>2160.4499999999998</v>
      </c>
      <c r="I165" s="41" t="str">
        <f>VLOOKUP(B:B,'FOLHA RESUMIDA'!C:D,2,FALSE)</f>
        <v>EMANUEL MESSIAS RIBEIRO COSTA</v>
      </c>
    </row>
    <row r="166" spans="1:9">
      <c r="A166" s="108">
        <v>1</v>
      </c>
      <c r="B166" s="109">
        <v>2539</v>
      </c>
      <c r="C166" s="110" t="s">
        <v>147</v>
      </c>
      <c r="D166" s="111">
        <f>VLOOKUP(B:B,'701'!B:D,3,0)</f>
        <v>2338.9</v>
      </c>
      <c r="E166" s="35">
        <f t="shared" si="10"/>
        <v>2338.9</v>
      </c>
      <c r="F166" s="112">
        <f>VLOOKUP(B:B,ADI!B:D,3,0)</f>
        <v>473.59</v>
      </c>
      <c r="G166" s="113" t="s">
        <v>585</v>
      </c>
      <c r="H166" s="35">
        <v>0</v>
      </c>
      <c r="I166" s="41" t="str">
        <f>VLOOKUP(B:B,'FOLHA RESUMIDA'!C:D,2,FALSE)</f>
        <v>JOSENILDA BEZERRA DA SILVA</v>
      </c>
    </row>
    <row r="167" spans="1:9">
      <c r="A167" s="122">
        <v>1</v>
      </c>
      <c r="B167" s="109">
        <v>2541</v>
      </c>
      <c r="C167" s="110" t="s">
        <v>148</v>
      </c>
      <c r="D167" s="111">
        <f>VLOOKUP(B:B,'701'!B:D,3,0)</f>
        <v>1778.68</v>
      </c>
      <c r="E167" s="35">
        <f t="shared" si="10"/>
        <v>1176.8600000000001</v>
      </c>
      <c r="F167" s="112">
        <f>VLOOKUP(B:B,ADI!B:D,3,0)</f>
        <v>533.6</v>
      </c>
      <c r="G167" s="113">
        <f>VLOOKUP(B:B,'799'!B:D,3,0)</f>
        <v>68.22</v>
      </c>
      <c r="H167" s="35">
        <f>F167+G167</f>
        <v>601.82000000000005</v>
      </c>
      <c r="I167" s="41" t="str">
        <f>VLOOKUP(B:B,'FOLHA RESUMIDA'!C:D,2,FALSE)</f>
        <v>MARCELA SALLES DA SILVA</v>
      </c>
    </row>
    <row r="168" spans="1:9">
      <c r="A168" s="108">
        <v>1</v>
      </c>
      <c r="B168" s="109">
        <v>2547</v>
      </c>
      <c r="C168" s="110" t="s">
        <v>389</v>
      </c>
      <c r="D168" s="111">
        <f>VLOOKUP(B:B,'701'!B:D,3,0)</f>
        <v>15854.4</v>
      </c>
      <c r="E168" s="35">
        <f t="shared" si="10"/>
        <v>15854.4</v>
      </c>
      <c r="F168" s="112">
        <v>0</v>
      </c>
      <c r="G168" s="113" t="s">
        <v>585</v>
      </c>
      <c r="H168" s="35">
        <v>0</v>
      </c>
      <c r="I168" s="41" t="str">
        <f>VLOOKUP(B:B,'FOLHA RESUMIDA'!C:D,2,FALSE)</f>
        <v>CYNTHIA RODRIGUES DE ALMEIDA</v>
      </c>
    </row>
    <row r="169" spans="1:9">
      <c r="A169" s="122">
        <v>59</v>
      </c>
      <c r="B169" s="109">
        <v>2548</v>
      </c>
      <c r="C169" s="110" t="s">
        <v>149</v>
      </c>
      <c r="D169" s="111">
        <f>VLOOKUP(B:B,'701'!B:D,3,0)</f>
        <v>5254.73</v>
      </c>
      <c r="E169" s="35">
        <f t="shared" si="10"/>
        <v>2851.2799999999997</v>
      </c>
      <c r="F169" s="112">
        <f>VLOOKUP(B:B,ADI!B:D,3,0)</f>
        <v>1301.2</v>
      </c>
      <c r="G169" s="113">
        <f>VLOOKUP(B:B,'799'!B:D,3,0)</f>
        <v>1102.25</v>
      </c>
      <c r="H169" s="35">
        <f t="shared" ref="H169:H176" si="12">F169+G169</f>
        <v>2403.4499999999998</v>
      </c>
      <c r="I169" s="41" t="str">
        <f>VLOOKUP(B:B,'FOLHA RESUMIDA'!C:D,2,FALSE)</f>
        <v>ELIANA PEREIRA SANTANA</v>
      </c>
    </row>
    <row r="170" spans="1:9">
      <c r="A170" s="108">
        <v>1</v>
      </c>
      <c r="B170" s="109">
        <v>2553</v>
      </c>
      <c r="C170" s="110" t="s">
        <v>150</v>
      </c>
      <c r="D170" s="111">
        <f>VLOOKUP(B:B,'701'!B:D,3,0)</f>
        <v>3368.44</v>
      </c>
      <c r="E170" s="35">
        <f t="shared" si="10"/>
        <v>1287.9900000000002</v>
      </c>
      <c r="F170" s="112">
        <f>VLOOKUP(B:B,ADI!B:D,3,0)</f>
        <v>1011.61</v>
      </c>
      <c r="G170" s="113">
        <f>VLOOKUP(B:B,'799'!B:D,3,0)</f>
        <v>1068.8399999999999</v>
      </c>
      <c r="H170" s="35">
        <f t="shared" si="12"/>
        <v>2080.4499999999998</v>
      </c>
      <c r="I170" s="41" t="str">
        <f>VLOOKUP(B:B,'FOLHA RESUMIDA'!C:D,2,FALSE)</f>
        <v>LIVIA DA SILVA LIMA</v>
      </c>
    </row>
    <row r="171" spans="1:9">
      <c r="A171" s="108">
        <v>1</v>
      </c>
      <c r="B171" s="109">
        <v>2559</v>
      </c>
      <c r="C171" s="110" t="s">
        <v>335</v>
      </c>
      <c r="D171" s="111">
        <f>VLOOKUP(B:B,'701'!B:D,3,0)</f>
        <v>2152.9499999999998</v>
      </c>
      <c r="E171" s="35">
        <f t="shared" si="10"/>
        <v>1050.2699999999998</v>
      </c>
      <c r="F171" s="112">
        <f>VLOOKUP(B:B,ADI!B:D,3,0)</f>
        <v>732</v>
      </c>
      <c r="G171" s="113">
        <f>VLOOKUP(B:B,'799'!B:D,3,0)</f>
        <v>370.68</v>
      </c>
      <c r="H171" s="35">
        <f t="shared" si="12"/>
        <v>1102.68</v>
      </c>
      <c r="I171" s="41" t="str">
        <f>VLOOKUP(B:B,'FOLHA RESUMIDA'!C:D,2,FALSE)</f>
        <v>SANDRO DE MIRANDA SANTOS</v>
      </c>
    </row>
    <row r="172" spans="1:9">
      <c r="A172" s="108">
        <v>1</v>
      </c>
      <c r="B172" s="109">
        <v>2562</v>
      </c>
      <c r="C172" s="110" t="s">
        <v>353</v>
      </c>
      <c r="D172" s="111">
        <f>VLOOKUP(B:B,'701'!B:D,3,0)</f>
        <v>9408.5300000000007</v>
      </c>
      <c r="E172" s="35">
        <f t="shared" si="10"/>
        <v>7619.670000000001</v>
      </c>
      <c r="F172" s="112">
        <v>0</v>
      </c>
      <c r="G172" s="113">
        <f>VLOOKUP(B:B,'799'!B:D,3,0)</f>
        <v>1788.86</v>
      </c>
      <c r="H172" s="35">
        <f t="shared" si="12"/>
        <v>1788.86</v>
      </c>
      <c r="I172" s="41" t="str">
        <f>VLOOKUP(B:B,'FOLHA RESUMIDA'!C:D,2,FALSE)</f>
        <v>ERIKA MARQUES BEZERRA</v>
      </c>
    </row>
    <row r="173" spans="1:9">
      <c r="A173" s="108">
        <v>1</v>
      </c>
      <c r="B173" s="109">
        <v>2568</v>
      </c>
      <c r="C173" s="110" t="s">
        <v>388</v>
      </c>
      <c r="D173" s="111">
        <f>VLOOKUP(B:B,'701'!B:D,3,0)</f>
        <v>5534.43</v>
      </c>
      <c r="E173" s="35">
        <f t="shared" si="10"/>
        <v>3395.7000000000003</v>
      </c>
      <c r="F173" s="112">
        <f>VLOOKUP(B:B,ADI!B:D,3,0)</f>
        <v>1881.71</v>
      </c>
      <c r="G173" s="113">
        <f>VLOOKUP(B:B,'799'!B:D,3,0)</f>
        <v>257.02</v>
      </c>
      <c r="H173" s="35">
        <f t="shared" si="12"/>
        <v>2138.73</v>
      </c>
      <c r="I173" s="41" t="str">
        <f>VLOOKUP(B:B,'FOLHA RESUMIDA'!C:D,2,FALSE)</f>
        <v>CATARINA DANIELLE DA S AMORIM</v>
      </c>
    </row>
    <row r="174" spans="1:9">
      <c r="A174" s="108">
        <v>50</v>
      </c>
      <c r="B174" s="109">
        <v>2574</v>
      </c>
      <c r="C174" s="110" t="s">
        <v>151</v>
      </c>
      <c r="D174" s="111">
        <f>VLOOKUP(B:B,'701'!B:D,3,0)</f>
        <v>5036.16</v>
      </c>
      <c r="E174" s="35">
        <f t="shared" si="10"/>
        <v>1036.1399999999994</v>
      </c>
      <c r="F174" s="112">
        <f>VLOOKUP(B:B,ADI!B:D,3,0)</f>
        <v>1555.01</v>
      </c>
      <c r="G174" s="113">
        <f>VLOOKUP(B:B,'799'!B:D,3,0)</f>
        <v>2445.0100000000002</v>
      </c>
      <c r="H174" s="35">
        <f t="shared" si="12"/>
        <v>4000.0200000000004</v>
      </c>
      <c r="I174" s="41" t="str">
        <f>VLOOKUP(B:B,'FOLHA RESUMIDA'!C:D,2,FALSE)</f>
        <v>ANDERSON SANTOS DE LIMA FARIAS</v>
      </c>
    </row>
    <row r="175" spans="1:9">
      <c r="A175" s="108">
        <v>1</v>
      </c>
      <c r="B175" s="109">
        <v>2577</v>
      </c>
      <c r="C175" s="110" t="s">
        <v>152</v>
      </c>
      <c r="D175" s="111">
        <f>VLOOKUP(B:B,'701'!B:D,3,0)</f>
        <v>3190.07</v>
      </c>
      <c r="E175" s="35">
        <f t="shared" si="10"/>
        <v>706.01000000000022</v>
      </c>
      <c r="F175" s="112">
        <f>VLOOKUP(B:B,ADI!B:D,3,0)</f>
        <v>1011.61</v>
      </c>
      <c r="G175" s="113">
        <f>VLOOKUP(B:B,'799'!B:D,3,0)</f>
        <v>1472.45</v>
      </c>
      <c r="H175" s="35">
        <f t="shared" si="12"/>
        <v>2484.06</v>
      </c>
      <c r="I175" s="41" t="str">
        <f>VLOOKUP(B:B,'FOLHA RESUMIDA'!C:D,2,FALSE)</f>
        <v>CARLA CRISTINA OLIVEIRA MATOS</v>
      </c>
    </row>
    <row r="176" spans="1:9">
      <c r="A176" s="108">
        <v>1</v>
      </c>
      <c r="B176" s="109">
        <v>2584</v>
      </c>
      <c r="C176" s="110" t="s">
        <v>153</v>
      </c>
      <c r="D176" s="111">
        <f>VLOOKUP(B:B,'701'!B:D,3,0)</f>
        <v>2438.4499999999998</v>
      </c>
      <c r="E176" s="35">
        <f t="shared" si="10"/>
        <v>543.94999999999982</v>
      </c>
      <c r="F176" s="112">
        <f>VLOOKUP(B:B,ADI!B:D,3,0)</f>
        <v>807.05</v>
      </c>
      <c r="G176" s="113">
        <f>VLOOKUP(B:B,'799'!B:D,3,0)</f>
        <v>1087.45</v>
      </c>
      <c r="H176" s="35">
        <f t="shared" si="12"/>
        <v>1894.5</v>
      </c>
      <c r="I176" s="41" t="str">
        <f>VLOOKUP(B:B,'FOLHA RESUMIDA'!C:D,2,FALSE)</f>
        <v>HELIA MARIA ALEXANDRE DE SOUZA</v>
      </c>
    </row>
    <row r="177" spans="1:9">
      <c r="A177" s="108">
        <v>1</v>
      </c>
      <c r="B177" s="109">
        <v>2585</v>
      </c>
      <c r="C177" s="110" t="s">
        <v>154</v>
      </c>
      <c r="D177" s="111">
        <f>VLOOKUP(B:B,'701'!B:D,3,0)</f>
        <v>11705.62</v>
      </c>
      <c r="E177" s="35">
        <f t="shared" si="10"/>
        <v>11705.62</v>
      </c>
      <c r="F177" s="112">
        <v>0</v>
      </c>
      <c r="G177" s="113" t="s">
        <v>585</v>
      </c>
      <c r="H177" s="35">
        <v>0</v>
      </c>
      <c r="I177" s="41" t="str">
        <f>VLOOKUP(B:B,'FOLHA RESUMIDA'!C:D,2,FALSE)</f>
        <v>HELIO DO N BARBOZA JUNIOR</v>
      </c>
    </row>
    <row r="178" spans="1:9">
      <c r="A178" s="122">
        <v>1</v>
      </c>
      <c r="B178" s="109">
        <v>2586</v>
      </c>
      <c r="C178" s="110" t="s">
        <v>336</v>
      </c>
      <c r="D178" s="111">
        <f>VLOOKUP(B:B,'701'!B:D,3,0)</f>
        <v>3139.81</v>
      </c>
      <c r="E178" s="35">
        <f t="shared" si="10"/>
        <v>1022.23</v>
      </c>
      <c r="F178" s="112">
        <f>VLOOKUP(B:B,ADI!B:D,3,0)</f>
        <v>1011.61</v>
      </c>
      <c r="G178" s="113">
        <f>VLOOKUP(B:B,'799'!B:D,3,0)</f>
        <v>1105.97</v>
      </c>
      <c r="H178" s="35">
        <f t="shared" ref="H178:H186" si="13">F178+G178</f>
        <v>2117.58</v>
      </c>
      <c r="I178" s="41" t="str">
        <f>VLOOKUP(B:B,'FOLHA RESUMIDA'!C:D,2,FALSE)</f>
        <v>JAQUELINE P F DE OLIVEIRA</v>
      </c>
    </row>
    <row r="179" spans="1:9">
      <c r="A179" s="108">
        <v>1</v>
      </c>
      <c r="B179" s="109">
        <v>2588</v>
      </c>
      <c r="C179" s="110" t="s">
        <v>155</v>
      </c>
      <c r="D179" s="111">
        <f>VLOOKUP(B:B,'701'!B:D,3,0)</f>
        <v>9937.84</v>
      </c>
      <c r="E179" s="35">
        <f t="shared" si="10"/>
        <v>4484.13</v>
      </c>
      <c r="F179" s="112">
        <f>VLOOKUP(B:B,ADI!B:D,3,0)</f>
        <v>2130.41</v>
      </c>
      <c r="G179" s="113">
        <f>VLOOKUP(B:B,'799'!B:D,3,0)</f>
        <v>3323.3</v>
      </c>
      <c r="H179" s="35">
        <f t="shared" si="13"/>
        <v>5453.71</v>
      </c>
      <c r="I179" s="41" t="str">
        <f>VLOOKUP(B:B,'FOLHA RESUMIDA'!C:D,2,FALSE)</f>
        <v>JOSE NEVES DA SILVA JUNIOR</v>
      </c>
    </row>
    <row r="180" spans="1:9">
      <c r="A180" s="122">
        <v>1</v>
      </c>
      <c r="B180" s="109">
        <v>2596</v>
      </c>
      <c r="C180" s="110" t="s">
        <v>363</v>
      </c>
      <c r="D180" s="111">
        <f>VLOOKUP(B:B,'701'!B:D,3,0)</f>
        <v>2152.9499999999998</v>
      </c>
      <c r="E180" s="35">
        <f t="shared" si="10"/>
        <v>1080.8399999999997</v>
      </c>
      <c r="F180" s="112">
        <f>VLOOKUP(B:B,ADI!B:D,3,0)</f>
        <v>538.24</v>
      </c>
      <c r="G180" s="113">
        <f>VLOOKUP(B:B,'799'!B:D,3,0)</f>
        <v>533.87</v>
      </c>
      <c r="H180" s="35">
        <f t="shared" si="13"/>
        <v>1072.1100000000001</v>
      </c>
      <c r="I180" s="41" t="str">
        <f>VLOOKUP(B:B,'FOLHA RESUMIDA'!C:D,2,FALSE)</f>
        <v>WELLIDA CRISTIANE DE M  GUERRA</v>
      </c>
    </row>
    <row r="181" spans="1:9">
      <c r="A181" s="108">
        <v>1</v>
      </c>
      <c r="B181" s="109">
        <v>2602</v>
      </c>
      <c r="C181" s="110" t="s">
        <v>371</v>
      </c>
      <c r="D181" s="111">
        <f>VLOOKUP(B:B,'701'!B:D,3,0)</f>
        <v>6101.75</v>
      </c>
      <c r="E181" s="35">
        <f t="shared" si="10"/>
        <v>1301.8199999999997</v>
      </c>
      <c r="F181" s="112">
        <f>VLOOKUP(B:B,ADI!B:D,3,0)</f>
        <v>2074.6</v>
      </c>
      <c r="G181" s="113">
        <f>VLOOKUP(B:B,'799'!B:D,3,0)</f>
        <v>2725.33</v>
      </c>
      <c r="H181" s="35">
        <f t="shared" si="13"/>
        <v>4799.93</v>
      </c>
      <c r="I181" s="41" t="str">
        <f>VLOOKUP(B:B,'FOLHA RESUMIDA'!C:D,2,FALSE)</f>
        <v>DIANA ATALECIA NEVES DE SA</v>
      </c>
    </row>
    <row r="182" spans="1:9">
      <c r="A182" s="108">
        <v>47</v>
      </c>
      <c r="B182" s="109">
        <v>2604</v>
      </c>
      <c r="C182" s="110" t="s">
        <v>390</v>
      </c>
      <c r="D182" s="111">
        <f>VLOOKUP(B:B,'701'!B:D,3,0)</f>
        <v>5894.92</v>
      </c>
      <c r="E182" s="35">
        <f t="shared" si="10"/>
        <v>2253.94</v>
      </c>
      <c r="F182" s="112">
        <f>VLOOKUP(B:B,ADI!B:D,3,0)</f>
        <v>1881.71</v>
      </c>
      <c r="G182" s="113">
        <f>VLOOKUP(B:B,'799'!B:D,3,0)</f>
        <v>1759.27</v>
      </c>
      <c r="H182" s="35">
        <f t="shared" si="13"/>
        <v>3640.98</v>
      </c>
      <c r="I182" s="41" t="str">
        <f>VLOOKUP(B:B,'FOLHA RESUMIDA'!C:D,2,FALSE)</f>
        <v>JAMINE K  G  DA ROCHA MARTINS</v>
      </c>
    </row>
    <row r="183" spans="1:9">
      <c r="A183" s="108">
        <v>59</v>
      </c>
      <c r="B183" s="109">
        <v>2614</v>
      </c>
      <c r="C183" s="110" t="s">
        <v>156</v>
      </c>
      <c r="D183" s="111">
        <f>VLOOKUP(B:B,'701'!B:D,3,0)</f>
        <v>3439.28</v>
      </c>
      <c r="E183" s="35">
        <f t="shared" si="10"/>
        <v>1735.3000000000002</v>
      </c>
      <c r="F183" s="112">
        <f>VLOOKUP(B:B,ADI!B:D,3,0)</f>
        <v>971.74</v>
      </c>
      <c r="G183" s="113">
        <f>VLOOKUP(B:B,'799'!B:D,3,0)</f>
        <v>732.24</v>
      </c>
      <c r="H183" s="35">
        <f t="shared" si="13"/>
        <v>1703.98</v>
      </c>
      <c r="I183" s="41" t="str">
        <f>VLOOKUP(B:B,'FOLHA RESUMIDA'!C:D,2,FALSE)</f>
        <v>EDVANIA GOMES DE SOUZA PONTES</v>
      </c>
    </row>
    <row r="184" spans="1:9">
      <c r="A184" s="108">
        <v>1</v>
      </c>
      <c r="B184" s="109">
        <v>2618</v>
      </c>
      <c r="C184" s="110" t="s">
        <v>157</v>
      </c>
      <c r="D184" s="111">
        <f>VLOOKUP(B:B,'701'!B:D,3,0)</f>
        <v>1778.68</v>
      </c>
      <c r="E184" s="35">
        <f t="shared" si="10"/>
        <v>480.48</v>
      </c>
      <c r="F184" s="112">
        <f>VLOOKUP(B:B,ADI!B:D,3,0)</f>
        <v>604.75</v>
      </c>
      <c r="G184" s="113">
        <f>VLOOKUP(B:B,'799'!B:D,3,0)</f>
        <v>693.45</v>
      </c>
      <c r="H184" s="35">
        <f t="shared" si="13"/>
        <v>1298.2</v>
      </c>
      <c r="I184" s="41" t="str">
        <f>VLOOKUP(B:B,'FOLHA RESUMIDA'!C:D,2,FALSE)</f>
        <v>MARIA DA CONCEICAO O DOS SANTO</v>
      </c>
    </row>
    <row r="185" spans="1:9">
      <c r="A185" s="108">
        <v>1</v>
      </c>
      <c r="B185" s="109">
        <v>2623</v>
      </c>
      <c r="C185" s="110" t="s">
        <v>158</v>
      </c>
      <c r="D185" s="111">
        <f>VLOOKUP(B:B,'701'!B:D,3,0)</f>
        <v>1778.73</v>
      </c>
      <c r="E185" s="35">
        <f t="shared" si="10"/>
        <v>383.34999999999991</v>
      </c>
      <c r="F185" s="112">
        <f>VLOOKUP(B:B,ADI!B:D,3,0)</f>
        <v>604.77</v>
      </c>
      <c r="G185" s="113">
        <f>VLOOKUP(B:B,'799'!B:D,3,0)</f>
        <v>790.61</v>
      </c>
      <c r="H185" s="35">
        <f t="shared" si="13"/>
        <v>1395.38</v>
      </c>
      <c r="I185" s="41" t="str">
        <f>VLOOKUP(B:B,'FOLHA RESUMIDA'!C:D,2,FALSE)</f>
        <v>RUTH BARBOSA DE ARAUJO</v>
      </c>
    </row>
    <row r="186" spans="1:9">
      <c r="A186" s="108">
        <v>1</v>
      </c>
      <c r="B186" s="109">
        <v>2627</v>
      </c>
      <c r="C186" s="110" t="s">
        <v>330</v>
      </c>
      <c r="D186" s="111">
        <f>VLOOKUP(B:B,'701'!B:D,3,0)</f>
        <v>8670.4699999999993</v>
      </c>
      <c r="E186" s="35">
        <f t="shared" si="10"/>
        <v>3600.49</v>
      </c>
      <c r="F186" s="112">
        <f>VLOOKUP(B:B,ADI!B:D,3,0)</f>
        <v>2668.11</v>
      </c>
      <c r="G186" s="113">
        <f>VLOOKUP(B:B,'799'!B:D,3,0)</f>
        <v>2401.87</v>
      </c>
      <c r="H186" s="35">
        <f t="shared" si="13"/>
        <v>5069.9799999999996</v>
      </c>
      <c r="I186" s="41" t="str">
        <f>VLOOKUP(B:B,'FOLHA RESUMIDA'!C:D,2,FALSE)</f>
        <v>LIBNI DE MEDEIROS MELO</v>
      </c>
    </row>
    <row r="187" spans="1:9">
      <c r="A187" s="108">
        <v>1</v>
      </c>
      <c r="B187" s="109">
        <v>2628</v>
      </c>
      <c r="C187" s="110" t="s">
        <v>159</v>
      </c>
      <c r="D187" s="111">
        <f>VLOOKUP(B:B,'701'!B:D,3,0)</f>
        <v>9690.69</v>
      </c>
      <c r="E187" s="35">
        <f t="shared" si="10"/>
        <v>9690.69</v>
      </c>
      <c r="F187" s="123" t="s">
        <v>585</v>
      </c>
      <c r="G187" s="113">
        <f>VLOOKUP(B:B,'799'!B:D,3,0)</f>
        <v>1702.19</v>
      </c>
      <c r="H187" s="35">
        <v>0</v>
      </c>
      <c r="I187" s="41" t="str">
        <f>VLOOKUP(B:B,'FOLHA RESUMIDA'!C:D,2,FALSE)</f>
        <v>ADELE GOMES DE SANTANA</v>
      </c>
    </row>
    <row r="188" spans="1:9">
      <c r="A188" s="108">
        <v>1</v>
      </c>
      <c r="B188" s="109">
        <v>2634</v>
      </c>
      <c r="C188" s="110" t="s">
        <v>364</v>
      </c>
      <c r="D188" s="111">
        <f>VLOOKUP(B:B,'701'!B:D,3,0)</f>
        <v>2152.9499999999998</v>
      </c>
      <c r="E188" s="35">
        <f t="shared" si="10"/>
        <v>437.4699999999998</v>
      </c>
      <c r="F188" s="112">
        <f>VLOOKUP(B:B,ADI!B:D,3,0)</f>
        <v>732</v>
      </c>
      <c r="G188" s="113">
        <f>VLOOKUP(B:B,'799'!B:D,3,0)</f>
        <v>983.48</v>
      </c>
      <c r="H188" s="35">
        <f t="shared" ref="H188:H200" si="14">F188+G188</f>
        <v>1715.48</v>
      </c>
      <c r="I188" s="41" t="str">
        <f>VLOOKUP(B:B,'FOLHA RESUMIDA'!C:D,2,FALSE)</f>
        <v>KATHYWSKY MELO PINHEIRO</v>
      </c>
    </row>
    <row r="189" spans="1:9">
      <c r="A189" s="108">
        <v>1</v>
      </c>
      <c r="B189" s="109">
        <v>2642</v>
      </c>
      <c r="C189" s="110" t="s">
        <v>160</v>
      </c>
      <c r="D189" s="111">
        <f>VLOOKUP(B:B,'701'!B:D,3,0)</f>
        <v>3555.87</v>
      </c>
      <c r="E189" s="35">
        <f t="shared" si="10"/>
        <v>1091.44</v>
      </c>
      <c r="F189" s="112">
        <f>VLOOKUP(B:B,ADI!B:D,3,0)</f>
        <v>1135.5999999999999</v>
      </c>
      <c r="G189" s="113">
        <f>VLOOKUP(B:B,'799'!B:D,3,0)</f>
        <v>1328.83</v>
      </c>
      <c r="H189" s="35">
        <f t="shared" si="14"/>
        <v>2464.4299999999998</v>
      </c>
      <c r="I189" s="41" t="str">
        <f>VLOOKUP(B:B,'FOLHA RESUMIDA'!C:D,2,FALSE)</f>
        <v>THAMIRYS CLAUDIA R  BATISTA</v>
      </c>
    </row>
    <row r="190" spans="1:9">
      <c r="A190" s="108">
        <v>1</v>
      </c>
      <c r="B190" s="109">
        <v>2644</v>
      </c>
      <c r="C190" s="110" t="s">
        <v>374</v>
      </c>
      <c r="D190" s="111">
        <f>VLOOKUP(B:B,'701'!B:D,3,0)</f>
        <v>5894.92</v>
      </c>
      <c r="E190" s="35">
        <f t="shared" si="10"/>
        <v>3115.36</v>
      </c>
      <c r="F190" s="112">
        <f>VLOOKUP(B:B,ADI!B:D,3,0)</f>
        <v>1881.71</v>
      </c>
      <c r="G190" s="113">
        <f>VLOOKUP(B:B,'799'!B:D,3,0)</f>
        <v>897.85</v>
      </c>
      <c r="H190" s="35">
        <f t="shared" si="14"/>
        <v>2779.56</v>
      </c>
      <c r="I190" s="41" t="str">
        <f>VLOOKUP(B:B,'FOLHA RESUMIDA'!C:D,2,FALSE)</f>
        <v>FABRICIO MENEZES DE SOUSA MELO</v>
      </c>
    </row>
    <row r="191" spans="1:9">
      <c r="A191" s="108">
        <v>48</v>
      </c>
      <c r="B191" s="109">
        <v>2651</v>
      </c>
      <c r="C191" s="110" t="s">
        <v>375</v>
      </c>
      <c r="D191" s="111">
        <f>VLOOKUP(B:B,'701'!B:D,3,0)</f>
        <v>5894.92</v>
      </c>
      <c r="E191" s="35">
        <f t="shared" si="10"/>
        <v>1560.2600000000002</v>
      </c>
      <c r="F191" s="112">
        <f>VLOOKUP(B:B,ADI!B:D,3,0)</f>
        <v>1881.71</v>
      </c>
      <c r="G191" s="113">
        <f>VLOOKUP(B:B,'799'!B:D,3,0)</f>
        <v>2452.9499999999998</v>
      </c>
      <c r="H191" s="35">
        <f t="shared" si="14"/>
        <v>4334.66</v>
      </c>
      <c r="I191" s="41" t="str">
        <f>VLOOKUP(B:B,'FOLHA RESUMIDA'!C:D,2,FALSE)</f>
        <v>PAULO ANDRE R DOS SANTOS</v>
      </c>
    </row>
    <row r="192" spans="1:9">
      <c r="A192" s="108">
        <v>59</v>
      </c>
      <c r="B192" s="109">
        <v>2656</v>
      </c>
      <c r="C192" s="110" t="s">
        <v>161</v>
      </c>
      <c r="D192" s="111">
        <f>VLOOKUP(B:B,'701'!B:D,3,0)</f>
        <v>3509.44</v>
      </c>
      <c r="E192" s="35">
        <f t="shared" si="10"/>
        <v>1446.9</v>
      </c>
      <c r="F192" s="112">
        <f>VLOOKUP(B:B,ADI!B:D,3,0)</f>
        <v>1011.61</v>
      </c>
      <c r="G192" s="113">
        <f>VLOOKUP(B:B,'799'!B:D,3,0)</f>
        <v>1050.93</v>
      </c>
      <c r="H192" s="35">
        <f t="shared" si="14"/>
        <v>2062.54</v>
      </c>
      <c r="I192" s="41" t="str">
        <f>VLOOKUP(B:B,'FOLHA RESUMIDA'!C:D,2,FALSE)</f>
        <v>RAFAELLA ALVES DE ARAUJO SILVA</v>
      </c>
    </row>
    <row r="193" spans="1:9">
      <c r="A193" s="108">
        <v>1</v>
      </c>
      <c r="B193" s="109">
        <v>2659</v>
      </c>
      <c r="C193" s="110" t="s">
        <v>162</v>
      </c>
      <c r="D193" s="111">
        <f>VLOOKUP(B:B,'701'!B:D,3,0)</f>
        <v>10448.99</v>
      </c>
      <c r="E193" s="35">
        <f t="shared" si="10"/>
        <v>4743.78</v>
      </c>
      <c r="F193" s="112">
        <f>VLOOKUP(B:B,ADI!B:D,3,0)</f>
        <v>2130.41</v>
      </c>
      <c r="G193" s="113">
        <f>VLOOKUP(B:B,'799'!B:D,3,0)</f>
        <v>3574.8</v>
      </c>
      <c r="H193" s="35">
        <f t="shared" si="14"/>
        <v>5705.21</v>
      </c>
      <c r="I193" s="41" t="str">
        <f>VLOOKUP(B:B,'FOLHA RESUMIDA'!C:D,2,FALSE)</f>
        <v>THIAGO SANTOS DE OLIVEIRA</v>
      </c>
    </row>
    <row r="194" spans="1:9">
      <c r="A194" s="108">
        <v>1</v>
      </c>
      <c r="B194" s="109">
        <v>2665</v>
      </c>
      <c r="C194" s="110" t="s">
        <v>163</v>
      </c>
      <c r="D194" s="111">
        <f>VLOOKUP(B:B,'701'!B:D,3,0)</f>
        <v>3360.55</v>
      </c>
      <c r="E194" s="35">
        <f t="shared" si="10"/>
        <v>2361.34</v>
      </c>
      <c r="F194" s="112">
        <f>VLOOKUP(B:B,ADI!B:D,3,0)</f>
        <v>223.72</v>
      </c>
      <c r="G194" s="113">
        <f>VLOOKUP(B:B,'799'!B:D,3,0)</f>
        <v>775.49</v>
      </c>
      <c r="H194" s="35">
        <f t="shared" si="14"/>
        <v>999.21</v>
      </c>
      <c r="I194" s="41" t="str">
        <f>VLOOKUP(B:B,'FOLHA RESUMIDA'!C:D,2,FALSE)</f>
        <v>MARCELO BARLAVENTO DAS C SILVA</v>
      </c>
    </row>
    <row r="195" spans="1:9">
      <c r="A195" s="108">
        <v>1</v>
      </c>
      <c r="B195" s="109">
        <v>2666</v>
      </c>
      <c r="C195" s="110" t="s">
        <v>164</v>
      </c>
      <c r="D195" s="111">
        <f>VLOOKUP(B:B,'701'!B:D,3,0)</f>
        <v>5288.99</v>
      </c>
      <c r="E195" s="35">
        <f t="shared" si="10"/>
        <v>2308.3599999999997</v>
      </c>
      <c r="F195" s="112">
        <f>VLOOKUP(B:B,ADI!B:D,3,0)</f>
        <v>1518.41</v>
      </c>
      <c r="G195" s="113">
        <f>VLOOKUP(B:B,'799'!B:D,3,0)</f>
        <v>1462.22</v>
      </c>
      <c r="H195" s="35">
        <f t="shared" si="14"/>
        <v>2980.63</v>
      </c>
      <c r="I195" s="41" t="str">
        <f>VLOOKUP(B:B,'FOLHA RESUMIDA'!C:D,2,FALSE)</f>
        <v>RODRIGO VASCONCELOS DINIZ</v>
      </c>
    </row>
    <row r="196" spans="1:9">
      <c r="A196" s="108">
        <v>1</v>
      </c>
      <c r="B196" s="109">
        <v>2668</v>
      </c>
      <c r="C196" s="110" t="s">
        <v>165</v>
      </c>
      <c r="D196" s="111">
        <f>VLOOKUP(B:B,'701'!B:D,3,0)</f>
        <v>2152.9499999999998</v>
      </c>
      <c r="E196" s="35">
        <f t="shared" si="10"/>
        <v>230.45999999999981</v>
      </c>
      <c r="F196" s="112">
        <f>VLOOKUP(B:B,ADI!B:D,3,0)</f>
        <v>732</v>
      </c>
      <c r="G196" s="113">
        <f>VLOOKUP(B:B,'799'!B:D,3,0)</f>
        <v>1190.49</v>
      </c>
      <c r="H196" s="35">
        <f t="shared" si="14"/>
        <v>1922.49</v>
      </c>
      <c r="I196" s="41" t="str">
        <f>VLOOKUP(B:B,'FOLHA RESUMIDA'!C:D,2,FALSE)</f>
        <v>CARLA BRANDAO DE C  FIGUEIREDO</v>
      </c>
    </row>
    <row r="197" spans="1:9">
      <c r="A197" s="108">
        <v>1</v>
      </c>
      <c r="B197" s="109">
        <v>2671</v>
      </c>
      <c r="C197" s="110" t="s">
        <v>166</v>
      </c>
      <c r="D197" s="111">
        <f>VLOOKUP(B:B,'701'!B:D,3,0)</f>
        <v>1843.68</v>
      </c>
      <c r="E197" s="35">
        <f t="shared" ref="E197:E260" si="15">D197-H197</f>
        <v>311.52999999999997</v>
      </c>
      <c r="F197" s="112">
        <f>VLOOKUP(B:B,ADI!B:D,3,0)</f>
        <v>604.75</v>
      </c>
      <c r="G197" s="113">
        <f>VLOOKUP(B:B,'799'!B:D,3,0)</f>
        <v>927.4</v>
      </c>
      <c r="H197" s="35">
        <f t="shared" si="14"/>
        <v>1532.15</v>
      </c>
      <c r="I197" s="41" t="str">
        <f>VLOOKUP(B:B,'FOLHA RESUMIDA'!C:D,2,FALSE)</f>
        <v>KATIA ADRIANA F D SILVA SOARES</v>
      </c>
    </row>
    <row r="198" spans="1:9">
      <c r="A198" s="108">
        <v>1</v>
      </c>
      <c r="B198" s="109">
        <v>2672</v>
      </c>
      <c r="C198" s="110" t="s">
        <v>167</v>
      </c>
      <c r="D198" s="111">
        <f>VLOOKUP(B:B,'701'!B:D,3,0)</f>
        <v>1861.34</v>
      </c>
      <c r="E198" s="35">
        <f t="shared" si="15"/>
        <v>525.55999999999972</v>
      </c>
      <c r="F198" s="112">
        <f>VLOOKUP(B:B,ADI!B:D,3,0)</f>
        <v>575.95000000000005</v>
      </c>
      <c r="G198" s="113">
        <f>VLOOKUP(B:B,'799'!B:D,3,0)</f>
        <v>759.83</v>
      </c>
      <c r="H198" s="35">
        <f t="shared" si="14"/>
        <v>1335.7800000000002</v>
      </c>
      <c r="I198" s="41" t="str">
        <f>VLOOKUP(B:B,'FOLHA RESUMIDA'!C:D,2,FALSE)</f>
        <v>IVANISE VIANA ALBUQUERQUE</v>
      </c>
    </row>
    <row r="199" spans="1:9">
      <c r="A199" s="108">
        <v>1</v>
      </c>
      <c r="B199" s="109">
        <v>2675</v>
      </c>
      <c r="C199" s="110" t="s">
        <v>168</v>
      </c>
      <c r="D199" s="111">
        <f>VLOOKUP(B:B,'701'!B:D,3,0)</f>
        <v>1843.72</v>
      </c>
      <c r="E199" s="35">
        <f t="shared" si="15"/>
        <v>767.35000000000014</v>
      </c>
      <c r="F199" s="112">
        <f>VLOOKUP(B:B,ADI!B:D,3,0)</f>
        <v>604.76</v>
      </c>
      <c r="G199" s="113">
        <f>VLOOKUP(B:B,'799'!B:D,3,0)</f>
        <v>471.61</v>
      </c>
      <c r="H199" s="35">
        <f t="shared" si="14"/>
        <v>1076.3699999999999</v>
      </c>
      <c r="I199" s="41" t="str">
        <f>VLOOKUP(B:B,'FOLHA RESUMIDA'!C:D,2,FALSE)</f>
        <v>RUTE FERNANDES BORBA</v>
      </c>
    </row>
    <row r="200" spans="1:9">
      <c r="A200" s="108">
        <v>1</v>
      </c>
      <c r="B200" s="109">
        <v>2682</v>
      </c>
      <c r="C200" s="110" t="s">
        <v>169</v>
      </c>
      <c r="D200" s="111">
        <f>VLOOKUP(B:B,'701'!B:D,3,0)</f>
        <v>2152.9699999999998</v>
      </c>
      <c r="E200" s="35">
        <f t="shared" si="15"/>
        <v>1551.8799999999999</v>
      </c>
      <c r="F200" s="112">
        <f>VLOOKUP(B:B,ADI!B:D,3,0)</f>
        <v>322.95</v>
      </c>
      <c r="G200" s="113">
        <f>VLOOKUP(B:B,'799'!B:D,3,0)</f>
        <v>278.14</v>
      </c>
      <c r="H200" s="35">
        <f t="shared" si="14"/>
        <v>601.08999999999992</v>
      </c>
      <c r="I200" s="41" t="str">
        <f>VLOOKUP(B:B,'FOLHA RESUMIDA'!C:D,2,FALSE)</f>
        <v>JENARIO LUCENA DA SILVA</v>
      </c>
    </row>
    <row r="201" spans="1:9">
      <c r="A201" s="108">
        <v>1</v>
      </c>
      <c r="B201" s="109">
        <v>2684</v>
      </c>
      <c r="C201" s="110" t="s">
        <v>339</v>
      </c>
      <c r="D201" s="111">
        <f>VLOOKUP(B:B,'701'!B:D,3,0)</f>
        <v>14738.57</v>
      </c>
      <c r="E201" s="35">
        <f t="shared" si="15"/>
        <v>14738.57</v>
      </c>
      <c r="F201" s="112">
        <f>VLOOKUP(B:B,ADI!B:D,3,0)</f>
        <v>2668.11</v>
      </c>
      <c r="G201" s="113" t="s">
        <v>585</v>
      </c>
      <c r="H201" s="35">
        <v>0</v>
      </c>
      <c r="I201" s="41" t="str">
        <f>VLOOKUP(B:B,'FOLHA RESUMIDA'!C:D,2,FALSE)</f>
        <v>DULCE NARIELE ANHAIA LEMES</v>
      </c>
    </row>
    <row r="202" spans="1:9">
      <c r="A202" s="122">
        <v>1</v>
      </c>
      <c r="B202" s="109">
        <v>2687</v>
      </c>
      <c r="C202" s="110" t="s">
        <v>170</v>
      </c>
      <c r="D202" s="111">
        <f>VLOOKUP(B:B,'701'!B:D,3,0)</f>
        <v>3460.2</v>
      </c>
      <c r="E202" s="35">
        <f t="shared" si="15"/>
        <v>905.04</v>
      </c>
      <c r="F202" s="112">
        <f>VLOOKUP(B:B,ADI!B:D,3,0)</f>
        <v>1098.99</v>
      </c>
      <c r="G202" s="113">
        <f>VLOOKUP(B:B,'799'!B:D,3,0)</f>
        <v>1456.17</v>
      </c>
      <c r="H202" s="35">
        <f>F202+G202</f>
        <v>2555.16</v>
      </c>
      <c r="I202" s="41" t="str">
        <f>VLOOKUP(B:B,'FOLHA RESUMIDA'!C:D,2,FALSE)</f>
        <v>MONICA MARIA G R F DE OLIVEIRA</v>
      </c>
    </row>
    <row r="203" spans="1:9">
      <c r="A203" s="108">
        <v>1</v>
      </c>
      <c r="B203" s="109">
        <v>2689</v>
      </c>
      <c r="C203" s="110" t="s">
        <v>524</v>
      </c>
      <c r="D203" s="111">
        <f>VLOOKUP(B:B,'701'!B:D,3,0)</f>
        <v>472.96</v>
      </c>
      <c r="E203" s="35">
        <f t="shared" si="15"/>
        <v>472.96</v>
      </c>
      <c r="F203" s="112">
        <v>0</v>
      </c>
      <c r="G203" s="113" t="s">
        <v>585</v>
      </c>
      <c r="H203" s="35">
        <v>0</v>
      </c>
      <c r="I203" s="41" t="str">
        <f>VLOOKUP(B:B,'FOLHA RESUMIDA'!C:D,2,FALSE)</f>
        <v>ILMA DE ALBUQUERQUE P MAIA</v>
      </c>
    </row>
    <row r="204" spans="1:9">
      <c r="A204" s="122">
        <v>1</v>
      </c>
      <c r="B204" s="109">
        <v>2697</v>
      </c>
      <c r="C204" s="110" t="s">
        <v>171</v>
      </c>
      <c r="D204" s="111">
        <f>VLOOKUP(B:B,'701'!B:D,3,0)</f>
        <v>4076.06</v>
      </c>
      <c r="E204" s="35">
        <f t="shared" si="15"/>
        <v>4076.06</v>
      </c>
      <c r="F204" s="112">
        <f>VLOOKUP(B:B,ADI!B:D,3,0)</f>
        <v>322.94</v>
      </c>
      <c r="G204" s="113" t="s">
        <v>585</v>
      </c>
      <c r="H204" s="35">
        <v>0</v>
      </c>
      <c r="I204" s="41" t="str">
        <f>VLOOKUP(B:B,'FOLHA RESUMIDA'!C:D,2,FALSE)</f>
        <v>ELIANA BEZERRA CARVALHO</v>
      </c>
    </row>
    <row r="205" spans="1:9">
      <c r="A205" s="122">
        <v>1</v>
      </c>
      <c r="B205" s="109">
        <v>2701</v>
      </c>
      <c r="C205" s="110" t="s">
        <v>574</v>
      </c>
      <c r="D205" s="111">
        <f>VLOOKUP(B:B,'701'!B:D,3,0)</f>
        <v>4169.1899999999996</v>
      </c>
      <c r="E205" s="35">
        <f t="shared" si="15"/>
        <v>2739.2799999999997</v>
      </c>
      <c r="F205" s="112">
        <f>VLOOKUP(B:B,ADI!B:D,3,0)</f>
        <v>1098.99</v>
      </c>
      <c r="G205" s="113">
        <f>VLOOKUP(B:B,'799'!B:D,3,0)</f>
        <v>330.92</v>
      </c>
      <c r="H205" s="35">
        <f>F205+G205</f>
        <v>1429.91</v>
      </c>
      <c r="I205" s="41" t="str">
        <f>VLOOKUP(B:B,'FOLHA RESUMIDA'!C:D,2,FALSE)</f>
        <v>PETULLA DE MOURA E S BERRONDO</v>
      </c>
    </row>
    <row r="206" spans="1:9">
      <c r="A206" s="108">
        <v>1</v>
      </c>
      <c r="B206" s="109">
        <v>2702</v>
      </c>
      <c r="C206" s="110" t="s">
        <v>365</v>
      </c>
      <c r="D206" s="111">
        <f>VLOOKUP(B:B,'701'!B:D,3,0)</f>
        <v>8309.98</v>
      </c>
      <c r="E206" s="35">
        <f t="shared" si="15"/>
        <v>2841.6499999999996</v>
      </c>
      <c r="F206" s="112">
        <f>VLOOKUP(B:B,ADI!B:D,3,0)</f>
        <v>2668.11</v>
      </c>
      <c r="G206" s="113">
        <f>VLOOKUP(B:B,'799'!B:D,3,0)</f>
        <v>2800.22</v>
      </c>
      <c r="H206" s="35">
        <f>F206+G206</f>
        <v>5468.33</v>
      </c>
      <c r="I206" s="41" t="str">
        <f>VLOOKUP(B:B,'FOLHA RESUMIDA'!C:D,2,FALSE)</f>
        <v>DANILO DAVI DA SILVA DIAS</v>
      </c>
    </row>
    <row r="207" spans="1:9">
      <c r="A207" s="108">
        <v>1</v>
      </c>
      <c r="B207" s="109">
        <v>2705</v>
      </c>
      <c r="C207" s="110" t="s">
        <v>366</v>
      </c>
      <c r="D207" s="111">
        <f>VLOOKUP(B:B,'701'!B:D,3,0)</f>
        <v>2373.69</v>
      </c>
      <c r="E207" s="35">
        <f t="shared" si="15"/>
        <v>514.70000000000005</v>
      </c>
      <c r="F207" s="112">
        <f>VLOOKUP(B:B,ADI!B:D,3,0)</f>
        <v>807.05</v>
      </c>
      <c r="G207" s="113">
        <f>VLOOKUP(B:B,'799'!B:D,3,0)</f>
        <v>1051.94</v>
      </c>
      <c r="H207" s="35">
        <f>F207+G207</f>
        <v>1858.99</v>
      </c>
      <c r="I207" s="41" t="str">
        <f>VLOOKUP(B:B,'FOLHA RESUMIDA'!C:D,2,FALSE)</f>
        <v>JOSINALDO OLIVEIRA DE ANDRADE</v>
      </c>
    </row>
    <row r="208" spans="1:9">
      <c r="A208" s="108">
        <v>25</v>
      </c>
      <c r="B208" s="109">
        <v>2706</v>
      </c>
      <c r="C208" s="110" t="s">
        <v>356</v>
      </c>
      <c r="D208" s="111">
        <f>VLOOKUP(B:B,'701'!B:D,3,0)</f>
        <v>5534.43</v>
      </c>
      <c r="E208" s="35">
        <f t="shared" si="15"/>
        <v>2236.5200000000004</v>
      </c>
      <c r="F208" s="112">
        <f>VLOOKUP(B:B,ADI!B:D,3,0)</f>
        <v>1881.71</v>
      </c>
      <c r="G208" s="113">
        <f>VLOOKUP(B:B,'799'!B:D,3,0)</f>
        <v>1416.2</v>
      </c>
      <c r="H208" s="35">
        <f>F208+G208</f>
        <v>3297.91</v>
      </c>
      <c r="I208" s="41" t="str">
        <f>VLOOKUP(B:B,'FOLHA RESUMIDA'!C:D,2,FALSE)</f>
        <v>AMANDA FREITAS BASILIO</v>
      </c>
    </row>
    <row r="209" spans="1:9">
      <c r="A209" s="108">
        <v>50</v>
      </c>
      <c r="B209" s="109">
        <v>2707</v>
      </c>
      <c r="C209" s="110" t="s">
        <v>172</v>
      </c>
      <c r="D209" s="111">
        <f>VLOOKUP(B:B,'701'!B:D,3,0)</f>
        <v>3504.87</v>
      </c>
      <c r="E209" s="35">
        <f t="shared" si="15"/>
        <v>1107.52</v>
      </c>
      <c r="F209" s="112">
        <f>VLOOKUP(B:B,ADI!B:D,3,0)</f>
        <v>1011.61</v>
      </c>
      <c r="G209" s="113">
        <f>VLOOKUP(B:B,'799'!B:D,3,0)</f>
        <v>1385.74</v>
      </c>
      <c r="H209" s="35">
        <f>F209+G209</f>
        <v>2397.35</v>
      </c>
      <c r="I209" s="41" t="str">
        <f>VLOOKUP(B:B,'FOLHA RESUMIDA'!C:D,2,FALSE)</f>
        <v>ROMARIO LUIZ DO NASCIMENTO</v>
      </c>
    </row>
    <row r="210" spans="1:9">
      <c r="A210" s="108">
        <v>1</v>
      </c>
      <c r="B210" s="109">
        <v>2709</v>
      </c>
      <c r="C210" s="110" t="s">
        <v>173</v>
      </c>
      <c r="D210" s="111">
        <f>VLOOKUP(B:B,'701'!B:D,3,0)</f>
        <v>5116.6499999999996</v>
      </c>
      <c r="E210" s="35">
        <f t="shared" si="15"/>
        <v>5116.6499999999996</v>
      </c>
      <c r="F210" s="112">
        <f>VLOOKUP(B:B,ADI!B:D,3,0)</f>
        <v>1518.41</v>
      </c>
      <c r="G210" s="113" t="s">
        <v>585</v>
      </c>
      <c r="H210" s="35">
        <v>0</v>
      </c>
      <c r="I210" s="41" t="str">
        <f>VLOOKUP(B:B,'FOLHA RESUMIDA'!C:D,2,FALSE)</f>
        <v>KATIA DA CONCEICAO DA SILVA</v>
      </c>
    </row>
    <row r="211" spans="1:9">
      <c r="A211" s="122">
        <v>1</v>
      </c>
      <c r="B211" s="109">
        <v>2710</v>
      </c>
      <c r="C211" s="110" t="s">
        <v>174</v>
      </c>
      <c r="D211" s="111">
        <f>VLOOKUP(B:B,'701'!B:D,3,0)</f>
        <v>3346.84</v>
      </c>
      <c r="E211" s="35">
        <f t="shared" si="15"/>
        <v>660.75</v>
      </c>
      <c r="F211" s="112">
        <f>VLOOKUP(B:B,ADI!B:D,3,0)</f>
        <v>1048.22</v>
      </c>
      <c r="G211" s="113">
        <f>VLOOKUP(B:B,'799'!B:D,3,0)</f>
        <v>1637.87</v>
      </c>
      <c r="H211" s="35">
        <f t="shared" ref="H211:H222" si="16">F211+G211</f>
        <v>2686.09</v>
      </c>
      <c r="I211" s="41" t="str">
        <f>VLOOKUP(B:B,'FOLHA RESUMIDA'!C:D,2,FALSE)</f>
        <v>PAULA FRASSINETTI S L BELIAN</v>
      </c>
    </row>
    <row r="212" spans="1:9">
      <c r="A212" s="108">
        <v>1</v>
      </c>
      <c r="B212" s="109">
        <v>2712</v>
      </c>
      <c r="C212" s="110" t="s">
        <v>175</v>
      </c>
      <c r="D212" s="111">
        <f>VLOOKUP(B:B,'701'!B:D,3,0)</f>
        <v>3724.5</v>
      </c>
      <c r="E212" s="35">
        <f t="shared" si="15"/>
        <v>1418.4899999999998</v>
      </c>
      <c r="F212" s="112">
        <f>VLOOKUP(B:B,ADI!B:D,3,0)</f>
        <v>1048.22</v>
      </c>
      <c r="G212" s="113">
        <f>VLOOKUP(B:B,'799'!B:D,3,0)</f>
        <v>1257.79</v>
      </c>
      <c r="H212" s="35">
        <f t="shared" si="16"/>
        <v>2306.0100000000002</v>
      </c>
      <c r="I212" s="41" t="str">
        <f>VLOOKUP(B:B,'FOLHA RESUMIDA'!C:D,2,FALSE)</f>
        <v>AUGUSTO CESAR N  A  DA SILVA</v>
      </c>
    </row>
    <row r="213" spans="1:9">
      <c r="A213" s="108">
        <v>1</v>
      </c>
      <c r="B213" s="109">
        <v>2717</v>
      </c>
      <c r="C213" s="110" t="s">
        <v>176</v>
      </c>
      <c r="D213" s="111">
        <f>VLOOKUP(B:B,'701'!B:D,3,0)</f>
        <v>8877.2999999999993</v>
      </c>
      <c r="E213" s="35">
        <f t="shared" si="15"/>
        <v>2289.2399999999998</v>
      </c>
      <c r="F213" s="112">
        <f>VLOOKUP(B:B,ADI!B:D,3,0)</f>
        <v>2861</v>
      </c>
      <c r="G213" s="113">
        <f>VLOOKUP(B:B,'799'!B:D,3,0)</f>
        <v>3727.06</v>
      </c>
      <c r="H213" s="35">
        <f t="shared" si="16"/>
        <v>6588.0599999999995</v>
      </c>
      <c r="I213" s="41" t="str">
        <f>VLOOKUP(B:B,'FOLHA RESUMIDA'!C:D,2,FALSE)</f>
        <v>MARCIA ANDREA F SECUNDINO</v>
      </c>
    </row>
    <row r="214" spans="1:9">
      <c r="A214" s="108">
        <v>1</v>
      </c>
      <c r="B214" s="109">
        <v>2718</v>
      </c>
      <c r="C214" s="110" t="s">
        <v>357</v>
      </c>
      <c r="D214" s="111">
        <f>VLOOKUP(B:B,'701'!B:D,3,0)</f>
        <v>3541.79</v>
      </c>
      <c r="E214" s="35">
        <f t="shared" si="15"/>
        <v>638.48</v>
      </c>
      <c r="F214" s="112">
        <f>VLOOKUP(B:B,ADI!B:D,3,0)</f>
        <v>1011.61</v>
      </c>
      <c r="G214" s="113">
        <f>VLOOKUP(B:B,'799'!B:D,3,0)</f>
        <v>1891.7</v>
      </c>
      <c r="H214" s="35">
        <f t="shared" si="16"/>
        <v>2903.31</v>
      </c>
      <c r="I214" s="41" t="str">
        <f>VLOOKUP(B:B,'FOLHA RESUMIDA'!C:D,2,FALSE)</f>
        <v>PAULA SHEMILLY GALDINO SANTIAG</v>
      </c>
    </row>
    <row r="215" spans="1:9">
      <c r="A215" s="108">
        <v>1</v>
      </c>
      <c r="B215" s="109">
        <v>2719</v>
      </c>
      <c r="C215" s="110" t="s">
        <v>343</v>
      </c>
      <c r="D215" s="111">
        <f>VLOOKUP(B:B,'701'!B:D,3,0)</f>
        <v>2751.88</v>
      </c>
      <c r="E215" s="35">
        <f t="shared" si="15"/>
        <v>1787.06</v>
      </c>
      <c r="F215" s="112">
        <f>VLOOKUP(B:B,ADI!B:D,3,0)</f>
        <v>768.61</v>
      </c>
      <c r="G215" s="113">
        <f>VLOOKUP(B:B,'799'!B:D,3,0)</f>
        <v>196.21</v>
      </c>
      <c r="H215" s="35">
        <f t="shared" si="16"/>
        <v>964.82</v>
      </c>
      <c r="I215" s="41" t="str">
        <f>VLOOKUP(B:B,'FOLHA RESUMIDA'!C:D,2,FALSE)</f>
        <v>DANIELLE MEDEIROS PONTES</v>
      </c>
    </row>
    <row r="216" spans="1:9">
      <c r="A216" s="108">
        <v>1</v>
      </c>
      <c r="B216" s="109">
        <v>2720</v>
      </c>
      <c r="C216" s="110" t="s">
        <v>367</v>
      </c>
      <c r="D216" s="111">
        <f>VLOOKUP(B:B,'701'!B:D,3,0)</f>
        <v>2152.9699999999998</v>
      </c>
      <c r="E216" s="35">
        <f t="shared" si="15"/>
        <v>845.84999999999991</v>
      </c>
      <c r="F216" s="112">
        <f>VLOOKUP(B:B,ADI!B:D,3,0)</f>
        <v>732.01</v>
      </c>
      <c r="G216" s="113">
        <f>VLOOKUP(B:B,'799'!B:D,3,0)</f>
        <v>575.11</v>
      </c>
      <c r="H216" s="35">
        <f t="shared" si="16"/>
        <v>1307.1199999999999</v>
      </c>
      <c r="I216" s="41" t="str">
        <f>VLOOKUP(B:B,'FOLHA RESUMIDA'!C:D,2,FALSE)</f>
        <v>JONATAS BERNARDINO R  DA SILVA</v>
      </c>
    </row>
    <row r="217" spans="1:9">
      <c r="A217" s="108">
        <v>51</v>
      </c>
      <c r="B217" s="109">
        <v>2721</v>
      </c>
      <c r="C217" s="110" t="s">
        <v>377</v>
      </c>
      <c r="D217" s="111">
        <f>VLOOKUP(B:B,'701'!B:D,3,0)</f>
        <v>2386.27</v>
      </c>
      <c r="E217" s="35">
        <f t="shared" si="15"/>
        <v>391.57000000000016</v>
      </c>
      <c r="F217" s="112">
        <f>VLOOKUP(B:B,ADI!B:D,3,0)</f>
        <v>811.33</v>
      </c>
      <c r="G217" s="113">
        <f>VLOOKUP(B:B,'799'!B:D,3,0)</f>
        <v>1183.3699999999999</v>
      </c>
      <c r="H217" s="35">
        <f t="shared" si="16"/>
        <v>1994.6999999999998</v>
      </c>
      <c r="I217" s="41" t="str">
        <f>VLOOKUP(B:B,'FOLHA RESUMIDA'!C:D,2,FALSE)</f>
        <v>CLECIO JOSE DA SILVA</v>
      </c>
    </row>
    <row r="218" spans="1:9">
      <c r="A218" s="108">
        <v>50</v>
      </c>
      <c r="B218" s="109">
        <v>2726</v>
      </c>
      <c r="C218" s="110" t="s">
        <v>177</v>
      </c>
      <c r="D218" s="111">
        <f>VLOOKUP(B:B,'701'!B:D,3,0)</f>
        <v>5087.5600000000004</v>
      </c>
      <c r="E218" s="35">
        <f t="shared" si="15"/>
        <v>1875.2000000000007</v>
      </c>
      <c r="F218" s="112">
        <f>VLOOKUP(B:B,ADI!B:D,3,0)</f>
        <v>1555.01</v>
      </c>
      <c r="G218" s="113">
        <f>VLOOKUP(B:B,'799'!B:D,3,0)</f>
        <v>1657.35</v>
      </c>
      <c r="H218" s="35">
        <f t="shared" si="16"/>
        <v>3212.3599999999997</v>
      </c>
      <c r="I218" s="41" t="str">
        <f>VLOOKUP(B:B,'FOLHA RESUMIDA'!C:D,2,FALSE)</f>
        <v>MARIA GILVANEIDE SANTOS LIMA</v>
      </c>
    </row>
    <row r="219" spans="1:9">
      <c r="A219" s="108">
        <v>1</v>
      </c>
      <c r="B219" s="109">
        <v>2732</v>
      </c>
      <c r="C219" s="110" t="s">
        <v>178</v>
      </c>
      <c r="D219" s="111">
        <f>VLOOKUP(B:B,'701'!B:D,3,0)</f>
        <v>2260.66</v>
      </c>
      <c r="E219" s="35">
        <f t="shared" si="15"/>
        <v>360</v>
      </c>
      <c r="F219" s="112">
        <f>VLOOKUP(B:B,ADI!B:D,3,0)</f>
        <v>768.62</v>
      </c>
      <c r="G219" s="113">
        <f>VLOOKUP(B:B,'799'!B:D,3,0)</f>
        <v>1132.04</v>
      </c>
      <c r="H219" s="35">
        <f t="shared" si="16"/>
        <v>1900.6599999999999</v>
      </c>
      <c r="I219" s="41" t="str">
        <f>VLOOKUP(B:B,'FOLHA RESUMIDA'!C:D,2,FALSE)</f>
        <v>LILIANE DA SILVA SALVADOR</v>
      </c>
    </row>
    <row r="220" spans="1:9">
      <c r="A220" s="108">
        <v>1</v>
      </c>
      <c r="B220" s="109">
        <v>2736</v>
      </c>
      <c r="C220" s="110" t="s">
        <v>372</v>
      </c>
      <c r="D220" s="111">
        <f>VLOOKUP(B:B,'701'!B:D,3,0)</f>
        <v>2386.27</v>
      </c>
      <c r="E220" s="35">
        <f t="shared" si="15"/>
        <v>520.92999999999984</v>
      </c>
      <c r="F220" s="112">
        <f>VLOOKUP(B:B,ADI!B:D,3,0)</f>
        <v>811.33</v>
      </c>
      <c r="G220" s="113">
        <f>VLOOKUP(B:B,'799'!B:D,3,0)</f>
        <v>1054.01</v>
      </c>
      <c r="H220" s="35">
        <f t="shared" si="16"/>
        <v>1865.3400000000001</v>
      </c>
      <c r="I220" s="41" t="str">
        <f>VLOOKUP(B:B,'FOLHA RESUMIDA'!C:D,2,FALSE)</f>
        <v>LUCENILDO JOSE DA SILVA</v>
      </c>
    </row>
    <row r="221" spans="1:9">
      <c r="A221" s="108">
        <v>47</v>
      </c>
      <c r="B221" s="109">
        <v>2748</v>
      </c>
      <c r="C221" s="110" t="s">
        <v>179</v>
      </c>
      <c r="D221" s="111">
        <f>VLOOKUP(B:B,'701'!B:D,3,0)</f>
        <v>1613.3</v>
      </c>
      <c r="E221" s="35">
        <f t="shared" si="15"/>
        <v>434.23</v>
      </c>
      <c r="F221" s="112">
        <f>VLOOKUP(B:B,ADI!B:D,3,0)</f>
        <v>548.52</v>
      </c>
      <c r="G221" s="113">
        <f>VLOOKUP(B:B,'799'!B:D,3,0)</f>
        <v>630.54999999999995</v>
      </c>
      <c r="H221" s="35">
        <f t="shared" si="16"/>
        <v>1179.07</v>
      </c>
      <c r="I221" s="41" t="str">
        <f>VLOOKUP(B:B,'FOLHA RESUMIDA'!C:D,2,FALSE)</f>
        <v>LEONINO CLEMENTE DA SILVA</v>
      </c>
    </row>
    <row r="222" spans="1:9">
      <c r="A222" s="108">
        <v>1</v>
      </c>
      <c r="B222" s="109">
        <v>2751</v>
      </c>
      <c r="C222" s="110" t="s">
        <v>180</v>
      </c>
      <c r="D222" s="111">
        <f>VLOOKUP(B:B,'701'!B:D,3,0)</f>
        <v>1961.03</v>
      </c>
      <c r="E222" s="35">
        <f t="shared" si="15"/>
        <v>926.98</v>
      </c>
      <c r="F222" s="112">
        <f>VLOOKUP(B:B,ADI!B:D,3,0)</f>
        <v>666.75</v>
      </c>
      <c r="G222" s="113">
        <f>VLOOKUP(B:B,'799'!B:D,3,0)</f>
        <v>367.3</v>
      </c>
      <c r="H222" s="35">
        <f t="shared" si="16"/>
        <v>1034.05</v>
      </c>
      <c r="I222" s="41" t="str">
        <f>VLOOKUP(B:B,'FOLHA RESUMIDA'!C:D,2,FALSE)</f>
        <v>DENNYS RYAN GUILHERME PEREIRA</v>
      </c>
    </row>
    <row r="223" spans="1:9">
      <c r="A223" s="108">
        <v>1</v>
      </c>
      <c r="B223" s="109">
        <v>2757</v>
      </c>
      <c r="C223" s="110" t="s">
        <v>181</v>
      </c>
      <c r="D223" s="111">
        <f>VLOOKUP(B:B,'701'!B:D,3,0)</f>
        <v>2192.4499999999998</v>
      </c>
      <c r="E223" s="35">
        <f t="shared" si="15"/>
        <v>2192.4499999999998</v>
      </c>
      <c r="F223" s="112">
        <f>VLOOKUP(B:B,ADI!B:D,3,0)</f>
        <v>604.75</v>
      </c>
      <c r="G223" s="113" t="s">
        <v>585</v>
      </c>
      <c r="H223" s="35">
        <v>0</v>
      </c>
      <c r="I223" s="41" t="str">
        <f>VLOOKUP(B:B,'FOLHA RESUMIDA'!C:D,2,FALSE)</f>
        <v>CLAUDIA REGINA NEVES DE MELO</v>
      </c>
    </row>
    <row r="224" spans="1:9">
      <c r="A224" s="122">
        <v>1</v>
      </c>
      <c r="B224" s="109">
        <v>2766</v>
      </c>
      <c r="C224" s="110" t="s">
        <v>182</v>
      </c>
      <c r="D224" s="111">
        <f>VLOOKUP(B:B,'701'!B:D,3,0)</f>
        <v>2050.41</v>
      </c>
      <c r="E224" s="35">
        <f t="shared" si="15"/>
        <v>1043.1299999999999</v>
      </c>
      <c r="F224" s="112">
        <f>VLOOKUP(B:B,ADI!B:D,3,0)</f>
        <v>697.14</v>
      </c>
      <c r="G224" s="113">
        <f>VLOOKUP(B:B,'799'!B:D,3,0)</f>
        <v>310.14</v>
      </c>
      <c r="H224" s="35">
        <f t="shared" ref="H224:H229" si="17">F224+G224</f>
        <v>1007.28</v>
      </c>
      <c r="I224" s="41" t="str">
        <f>VLOOKUP(B:B,'FOLHA RESUMIDA'!C:D,2,FALSE)</f>
        <v>EMANOEL VIEIRA LAURIA</v>
      </c>
    </row>
    <row r="225" spans="1:9">
      <c r="A225" s="108">
        <v>1</v>
      </c>
      <c r="B225" s="109">
        <v>2768</v>
      </c>
      <c r="C225" s="110" t="s">
        <v>183</v>
      </c>
      <c r="D225" s="111">
        <f>VLOOKUP(B:B,'701'!B:D,3,0)</f>
        <v>1843.68</v>
      </c>
      <c r="E225" s="35">
        <f t="shared" si="15"/>
        <v>483.04999999999995</v>
      </c>
      <c r="F225" s="112">
        <f>VLOOKUP(B:B,ADI!B:D,3,0)</f>
        <v>604.75</v>
      </c>
      <c r="G225" s="113">
        <f>VLOOKUP(B:B,'799'!B:D,3,0)</f>
        <v>755.88</v>
      </c>
      <c r="H225" s="35">
        <f t="shared" si="17"/>
        <v>1360.63</v>
      </c>
      <c r="I225" s="41" t="str">
        <f>VLOOKUP(B:B,'FOLHA RESUMIDA'!C:D,2,FALSE)</f>
        <v>IZABEL LUIZA SOARES DE SOUZA</v>
      </c>
    </row>
    <row r="226" spans="1:9">
      <c r="A226" s="108">
        <v>1</v>
      </c>
      <c r="B226" s="109">
        <v>2770</v>
      </c>
      <c r="C226" s="110" t="s">
        <v>184</v>
      </c>
      <c r="D226" s="111">
        <f>VLOOKUP(B:B,'701'!B:D,3,0)</f>
        <v>1613.34</v>
      </c>
      <c r="E226" s="35">
        <f t="shared" si="15"/>
        <v>617</v>
      </c>
      <c r="F226" s="112">
        <f>VLOOKUP(B:B,ADI!B:D,3,0)</f>
        <v>548.54</v>
      </c>
      <c r="G226" s="113">
        <f>VLOOKUP(B:B,'799'!B:D,3,0)</f>
        <v>447.8</v>
      </c>
      <c r="H226" s="35">
        <f t="shared" si="17"/>
        <v>996.33999999999992</v>
      </c>
      <c r="I226" s="41" t="str">
        <f>VLOOKUP(B:B,'FOLHA RESUMIDA'!C:D,2,FALSE)</f>
        <v>JOSE PIMENTEL SILVA</v>
      </c>
    </row>
    <row r="227" spans="1:9">
      <c r="A227" s="108">
        <v>1</v>
      </c>
      <c r="B227" s="109">
        <v>2772</v>
      </c>
      <c r="C227" s="110" t="s">
        <v>358</v>
      </c>
      <c r="D227" s="111">
        <f>VLOOKUP(B:B,'701'!B:D,3,0)</f>
        <v>3142.38</v>
      </c>
      <c r="E227" s="35">
        <f t="shared" si="15"/>
        <v>412.13000000000011</v>
      </c>
      <c r="F227" s="112">
        <f>VLOOKUP(B:B,ADI!B:D,3,0)</f>
        <v>732</v>
      </c>
      <c r="G227" s="113">
        <f>VLOOKUP(B:B,'799'!B:D,3,0)</f>
        <v>1998.25</v>
      </c>
      <c r="H227" s="35">
        <f t="shared" si="17"/>
        <v>2730.25</v>
      </c>
      <c r="I227" s="41" t="str">
        <f>VLOOKUP(B:B,'FOLHA RESUMIDA'!C:D,2,FALSE)</f>
        <v>CARMEM ALUISIA LEITE DE ANDRAD</v>
      </c>
    </row>
    <row r="228" spans="1:9">
      <c r="A228" s="108">
        <v>1</v>
      </c>
      <c r="B228" s="109">
        <v>2773</v>
      </c>
      <c r="C228" s="110" t="s">
        <v>185</v>
      </c>
      <c r="D228" s="111">
        <f>VLOOKUP(B:B,'701'!B:D,3,0)</f>
        <v>2050.41</v>
      </c>
      <c r="E228" s="35">
        <f t="shared" si="15"/>
        <v>346.73</v>
      </c>
      <c r="F228" s="112">
        <f>VLOOKUP(B:B,ADI!B:D,3,0)</f>
        <v>697.14</v>
      </c>
      <c r="G228" s="113">
        <f>VLOOKUP(B:B,'799'!B:D,3,0)</f>
        <v>1006.54</v>
      </c>
      <c r="H228" s="35">
        <f t="shared" si="17"/>
        <v>1703.6799999999998</v>
      </c>
      <c r="I228" s="41" t="str">
        <f>VLOOKUP(B:B,'FOLHA RESUMIDA'!C:D,2,FALSE)</f>
        <v>WALDNER NERTAM F  DE ALENCAR</v>
      </c>
    </row>
    <row r="229" spans="1:9">
      <c r="A229" s="108">
        <v>1</v>
      </c>
      <c r="B229" s="109">
        <v>2775</v>
      </c>
      <c r="C229" s="110" t="s">
        <v>186</v>
      </c>
      <c r="D229" s="111">
        <f>VLOOKUP(B:B,'701'!B:D,3,0)</f>
        <v>2621.1</v>
      </c>
      <c r="E229" s="35">
        <f t="shared" si="15"/>
        <v>1719.4299999999998</v>
      </c>
      <c r="F229" s="112">
        <f>VLOOKUP(B:B,ADI!B:D,3,0)</f>
        <v>452.12</v>
      </c>
      <c r="G229" s="113">
        <f>VLOOKUP(B:B,'799'!B:D,3,0)</f>
        <v>449.55</v>
      </c>
      <c r="H229" s="35">
        <f t="shared" si="17"/>
        <v>901.67000000000007</v>
      </c>
      <c r="I229" s="41" t="str">
        <f>VLOOKUP(B:B,'FOLHA RESUMIDA'!C:D,2,FALSE)</f>
        <v>MARCELA FREITAS DA C SALLES</v>
      </c>
    </row>
    <row r="230" spans="1:9">
      <c r="A230" s="108">
        <v>1</v>
      </c>
      <c r="B230" s="109">
        <v>2779</v>
      </c>
      <c r="C230" s="110" t="s">
        <v>187</v>
      </c>
      <c r="D230" s="111">
        <f>VLOOKUP(B:B,'701'!B:D,3,0)</f>
        <v>6150.46</v>
      </c>
      <c r="E230" s="35">
        <f t="shared" si="15"/>
        <v>6150.46</v>
      </c>
      <c r="F230" s="112">
        <f>VLOOKUP(B:B,ADI!B:D,3,0)</f>
        <v>1103.6400000000001</v>
      </c>
      <c r="G230" s="113" t="s">
        <v>585</v>
      </c>
      <c r="H230" s="35">
        <v>0</v>
      </c>
      <c r="I230" s="41" t="str">
        <f>VLOOKUP(B:B,'FOLHA RESUMIDA'!C:D,2,FALSE)</f>
        <v>THAIS REGINA BORGES LOPES</v>
      </c>
    </row>
    <row r="231" spans="1:9">
      <c r="A231" s="122">
        <v>1</v>
      </c>
      <c r="B231" s="109">
        <v>2782</v>
      </c>
      <c r="C231" s="110" t="s">
        <v>188</v>
      </c>
      <c r="D231" s="111">
        <f>VLOOKUP(B:B,'701'!B:D,3,0)</f>
        <v>1778.72</v>
      </c>
      <c r="E231" s="35">
        <f t="shared" si="15"/>
        <v>234.46000000000004</v>
      </c>
      <c r="F231" s="112">
        <f>VLOOKUP(B:B,ADI!B:D,3,0)</f>
        <v>604.76</v>
      </c>
      <c r="G231" s="113">
        <f>VLOOKUP(B:B,'799'!B:D,3,0)</f>
        <v>939.5</v>
      </c>
      <c r="H231" s="35">
        <f>F231+G231</f>
        <v>1544.26</v>
      </c>
      <c r="I231" s="41" t="str">
        <f>VLOOKUP(B:B,'FOLHA RESUMIDA'!C:D,2,FALSE)</f>
        <v>ELVIS ALVES DA COSTA</v>
      </c>
    </row>
    <row r="232" spans="1:9">
      <c r="A232" s="108">
        <v>1</v>
      </c>
      <c r="B232" s="109">
        <v>2784</v>
      </c>
      <c r="C232" s="110" t="s">
        <v>189</v>
      </c>
      <c r="D232" s="111">
        <f>VLOOKUP(B:B,'701'!B:D,3,0)</f>
        <v>3846.99</v>
      </c>
      <c r="E232" s="35">
        <f t="shared" si="15"/>
        <v>3846.99</v>
      </c>
      <c r="F232" s="112">
        <f>VLOOKUP(B:B,ADI!B:D,3,0)</f>
        <v>575.95000000000005</v>
      </c>
      <c r="G232" s="113" t="s">
        <v>585</v>
      </c>
      <c r="H232" s="35">
        <v>0</v>
      </c>
      <c r="I232" s="41" t="str">
        <f>VLOOKUP(B:B,'FOLHA RESUMIDA'!C:D,2,FALSE)</f>
        <v>FERNANDO ALVES DO NASCIMENTO</v>
      </c>
    </row>
    <row r="233" spans="1:9">
      <c r="A233" s="122">
        <v>1</v>
      </c>
      <c r="B233" s="109">
        <v>2785</v>
      </c>
      <c r="C233" s="110" t="s">
        <v>190</v>
      </c>
      <c r="D233" s="111">
        <f>VLOOKUP(B:B,'701'!B:D,3,0)</f>
        <v>4833.45</v>
      </c>
      <c r="E233" s="35">
        <f t="shared" si="15"/>
        <v>4833.45</v>
      </c>
      <c r="F233" s="112">
        <f>VLOOKUP(B:B,ADI!B:D,3,0)</f>
        <v>548.53</v>
      </c>
      <c r="G233" s="113" t="s">
        <v>585</v>
      </c>
      <c r="H233" s="35">
        <v>0</v>
      </c>
      <c r="I233" s="41" t="str">
        <f>VLOOKUP(B:B,'FOLHA RESUMIDA'!C:D,2,FALSE)</f>
        <v>JEANNE D ARC PEDROSA PESSOA</v>
      </c>
    </row>
    <row r="234" spans="1:9">
      <c r="A234" s="122">
        <v>1</v>
      </c>
      <c r="B234" s="109">
        <v>2788</v>
      </c>
      <c r="C234" s="110" t="s">
        <v>191</v>
      </c>
      <c r="D234" s="111">
        <f>VLOOKUP(B:B,'701'!B:D,3,0)</f>
        <v>1951.34</v>
      </c>
      <c r="E234" s="35">
        <f t="shared" si="15"/>
        <v>323.84999999999991</v>
      </c>
      <c r="F234" s="112">
        <f>VLOOKUP(B:B,ADI!B:D,3,0)</f>
        <v>604.75</v>
      </c>
      <c r="G234" s="113">
        <f>VLOOKUP(B:B,'799'!B:D,3,0)</f>
        <v>1022.74</v>
      </c>
      <c r="H234" s="35">
        <f>F234+G234</f>
        <v>1627.49</v>
      </c>
      <c r="I234" s="41" t="str">
        <f>VLOOKUP(B:B,'FOLHA RESUMIDA'!C:D,2,FALSE)</f>
        <v>ROSANIA EMIDIA PEREIRA</v>
      </c>
    </row>
    <row r="235" spans="1:9">
      <c r="A235" s="108">
        <v>1</v>
      </c>
      <c r="B235" s="109">
        <v>2790</v>
      </c>
      <c r="C235" s="110" t="s">
        <v>192</v>
      </c>
      <c r="D235" s="111">
        <f>VLOOKUP(B:B,'701'!B:D,3,0)</f>
        <v>2967.59</v>
      </c>
      <c r="E235" s="35">
        <f t="shared" si="15"/>
        <v>2967.59</v>
      </c>
      <c r="F235" s="112">
        <v>0</v>
      </c>
      <c r="G235" s="113" t="s">
        <v>585</v>
      </c>
      <c r="H235" s="35">
        <v>0</v>
      </c>
      <c r="I235" s="41" t="str">
        <f>VLOOKUP(B:B,'FOLHA RESUMIDA'!C:D,2,FALSE)</f>
        <v>ROSANA DE FATIMA UCHOA  AREDE</v>
      </c>
    </row>
    <row r="236" spans="1:9">
      <c r="A236" s="108">
        <v>1</v>
      </c>
      <c r="B236" s="109">
        <v>2791</v>
      </c>
      <c r="C236" s="110" t="s">
        <v>193</v>
      </c>
      <c r="D236" s="111">
        <f>VLOOKUP(B:B,'701'!B:D,3,0)</f>
        <v>7227.86</v>
      </c>
      <c r="E236" s="35">
        <f t="shared" si="15"/>
        <v>2667.24</v>
      </c>
      <c r="F236" s="112">
        <f>VLOOKUP(B:B,ADI!B:D,3,0)</f>
        <v>2111.4499999999998</v>
      </c>
      <c r="G236" s="113">
        <f>VLOOKUP(B:B,'799'!B:D,3,0)</f>
        <v>2449.17</v>
      </c>
      <c r="H236" s="35">
        <f t="shared" ref="H236:H246" si="18">F236+G236</f>
        <v>4560.62</v>
      </c>
      <c r="I236" s="41" t="str">
        <f>VLOOKUP(B:B,'FOLHA RESUMIDA'!C:D,2,FALSE)</f>
        <v>JOSIMAR SILVA</v>
      </c>
    </row>
    <row r="237" spans="1:9">
      <c r="A237" s="108">
        <v>1</v>
      </c>
      <c r="B237" s="109">
        <v>2797</v>
      </c>
      <c r="C237" s="110" t="s">
        <v>194</v>
      </c>
      <c r="D237" s="111">
        <f>VLOOKUP(B:B,'701'!B:D,3,0)</f>
        <v>5082.7</v>
      </c>
      <c r="E237" s="35">
        <f t="shared" si="15"/>
        <v>2696.96</v>
      </c>
      <c r="F237" s="112">
        <f>VLOOKUP(B:B,ADI!B:D,3,0)</f>
        <v>491.25</v>
      </c>
      <c r="G237" s="113">
        <f>VLOOKUP(B:B,'799'!B:D,3,0)</f>
        <v>1894.49</v>
      </c>
      <c r="H237" s="35">
        <f t="shared" si="18"/>
        <v>2385.7399999999998</v>
      </c>
      <c r="I237" s="41" t="str">
        <f>VLOOKUP(B:B,'FOLHA RESUMIDA'!C:D,2,FALSE)</f>
        <v>JULIANA SILVA CEDRIM</v>
      </c>
    </row>
    <row r="238" spans="1:9">
      <c r="A238" s="108">
        <v>1</v>
      </c>
      <c r="B238" s="109">
        <v>2798</v>
      </c>
      <c r="C238" s="110" t="s">
        <v>195</v>
      </c>
      <c r="D238" s="111">
        <f>VLOOKUP(B:B,'701'!B:D,3,0)</f>
        <v>4928.5</v>
      </c>
      <c r="E238" s="35">
        <f t="shared" si="15"/>
        <v>1601.8400000000001</v>
      </c>
      <c r="F238" s="112">
        <f>VLOOKUP(B:B,ADI!B:D,3,0)</f>
        <v>1518.41</v>
      </c>
      <c r="G238" s="113">
        <f>VLOOKUP(B:B,'799'!B:D,3,0)</f>
        <v>1808.25</v>
      </c>
      <c r="H238" s="35">
        <f t="shared" si="18"/>
        <v>3326.66</v>
      </c>
      <c r="I238" s="41" t="str">
        <f>VLOOKUP(B:B,'FOLHA RESUMIDA'!C:D,2,FALSE)</f>
        <v>MARCO ANDRE ANTUNES CORREIA</v>
      </c>
    </row>
    <row r="239" spans="1:9">
      <c r="A239" s="108">
        <v>1</v>
      </c>
      <c r="B239" s="109">
        <v>2799</v>
      </c>
      <c r="C239" s="110" t="s">
        <v>352</v>
      </c>
      <c r="D239" s="111">
        <f>VLOOKUP(B:B,'701'!B:D,3,0)</f>
        <v>2967.5</v>
      </c>
      <c r="E239" s="35">
        <f t="shared" si="15"/>
        <v>700.65999999999985</v>
      </c>
      <c r="F239" s="112">
        <f>VLOOKUP(B:B,ADI!B:D,3,0)</f>
        <v>886.38</v>
      </c>
      <c r="G239" s="113">
        <f>VLOOKUP(B:B,'799'!B:D,3,0)</f>
        <v>1380.46</v>
      </c>
      <c r="H239" s="35">
        <f t="shared" si="18"/>
        <v>2266.84</v>
      </c>
      <c r="I239" s="41" t="str">
        <f>VLOOKUP(B:B,'FOLHA RESUMIDA'!C:D,2,FALSE)</f>
        <v>ALYSSON FABIO O FLORENCIO</v>
      </c>
    </row>
    <row r="240" spans="1:9">
      <c r="A240" s="108">
        <v>20</v>
      </c>
      <c r="B240" s="109">
        <v>2801</v>
      </c>
      <c r="C240" s="110" t="s">
        <v>196</v>
      </c>
      <c r="D240" s="111">
        <f>VLOOKUP(B:B,'701'!B:D,3,0)</f>
        <v>6012.42</v>
      </c>
      <c r="E240" s="35">
        <f t="shared" si="15"/>
        <v>3186.63</v>
      </c>
      <c r="F240" s="112">
        <f>VLOOKUP(B:B,ADI!B:D,3,0)</f>
        <v>2039.56</v>
      </c>
      <c r="G240" s="113">
        <f>VLOOKUP(B:B,'799'!B:D,3,0)</f>
        <v>786.23</v>
      </c>
      <c r="H240" s="35">
        <f t="shared" si="18"/>
        <v>2825.79</v>
      </c>
      <c r="I240" s="41" t="str">
        <f>VLOOKUP(B:B,'FOLHA RESUMIDA'!C:D,2,FALSE)</f>
        <v>VALERIA JALES DA SILVA</v>
      </c>
    </row>
    <row r="241" spans="1:9">
      <c r="A241" s="108">
        <v>1</v>
      </c>
      <c r="B241" s="109">
        <v>2806</v>
      </c>
      <c r="C241" s="110" t="s">
        <v>197</v>
      </c>
      <c r="D241" s="111">
        <f>VLOOKUP(B:B,'701'!B:D,3,0)</f>
        <v>5267.87</v>
      </c>
      <c r="E241" s="35">
        <f t="shared" si="15"/>
        <v>2945.0099999999998</v>
      </c>
      <c r="F241" s="112">
        <f>VLOOKUP(B:B,ADI!B:D,3,0)</f>
        <v>1633.79</v>
      </c>
      <c r="G241" s="113">
        <f>VLOOKUP(B:B,'799'!B:D,3,0)</f>
        <v>689.07</v>
      </c>
      <c r="H241" s="35">
        <f t="shared" si="18"/>
        <v>2322.86</v>
      </c>
      <c r="I241" s="41" t="str">
        <f>VLOOKUP(B:B,'FOLHA RESUMIDA'!C:D,2,FALSE)</f>
        <v>ANA APARECIDA DE ANDRADE LIMA</v>
      </c>
    </row>
    <row r="242" spans="1:9">
      <c r="A242" s="108">
        <v>1</v>
      </c>
      <c r="B242" s="109">
        <v>2808</v>
      </c>
      <c r="C242" s="110" t="s">
        <v>359</v>
      </c>
      <c r="D242" s="111">
        <f>VLOOKUP(B:B,'701'!B:D,3,0)</f>
        <v>4420.09</v>
      </c>
      <c r="E242" s="35">
        <f t="shared" si="15"/>
        <v>2766.62</v>
      </c>
      <c r="F242" s="112">
        <f>VLOOKUP(B:B,ADI!B:D,3,0)</f>
        <v>1048.22</v>
      </c>
      <c r="G242" s="113">
        <f>VLOOKUP(B:B,'799'!B:D,3,0)</f>
        <v>605.25</v>
      </c>
      <c r="H242" s="35">
        <f t="shared" si="18"/>
        <v>1653.47</v>
      </c>
      <c r="I242" s="41" t="str">
        <f>VLOOKUP(B:B,'FOLHA RESUMIDA'!C:D,2,FALSE)</f>
        <v>GABRIELA FERNANDA M  G  CEAN</v>
      </c>
    </row>
    <row r="243" spans="1:9">
      <c r="A243" s="108">
        <v>1</v>
      </c>
      <c r="B243" s="109">
        <v>2816</v>
      </c>
      <c r="C243" s="110" t="s">
        <v>198</v>
      </c>
      <c r="D243" s="111">
        <f>VLOOKUP(B:B,'701'!B:D,3,0)</f>
        <v>2743.98</v>
      </c>
      <c r="E243" s="35">
        <f t="shared" si="15"/>
        <v>1200.5500000000002</v>
      </c>
      <c r="F243" s="112">
        <f>VLOOKUP(B:B,ADI!B:D,3,0)</f>
        <v>697.14</v>
      </c>
      <c r="G243" s="113">
        <f>VLOOKUP(B:B,'799'!B:D,3,0)</f>
        <v>846.29</v>
      </c>
      <c r="H243" s="35">
        <f t="shared" si="18"/>
        <v>1543.4299999999998</v>
      </c>
      <c r="I243" s="41" t="str">
        <f>VLOOKUP(B:B,'FOLHA RESUMIDA'!C:D,2,FALSE)</f>
        <v>MIRIAM DA SILVA FONSECA</v>
      </c>
    </row>
    <row r="244" spans="1:9">
      <c r="A244" s="108">
        <v>1</v>
      </c>
      <c r="B244" s="109">
        <v>2819</v>
      </c>
      <c r="C244" s="110" t="s">
        <v>199</v>
      </c>
      <c r="D244" s="111">
        <f>VLOOKUP(B:B,'701'!B:D,3,0)</f>
        <v>2352.67</v>
      </c>
      <c r="E244" s="35">
        <f t="shared" si="15"/>
        <v>1441.25</v>
      </c>
      <c r="F244" s="112">
        <f>VLOOKUP(B:B,ADI!B:D,3,0)</f>
        <v>732</v>
      </c>
      <c r="G244" s="113">
        <f>VLOOKUP(B:B,'799'!B:D,3,0)</f>
        <v>179.42</v>
      </c>
      <c r="H244" s="35">
        <f t="shared" si="18"/>
        <v>911.42</v>
      </c>
      <c r="I244" s="41" t="str">
        <f>VLOOKUP(B:B,'FOLHA RESUMIDA'!C:D,2,FALSE)</f>
        <v>RAFAEL LEITAO DE A  G DA SILVA</v>
      </c>
    </row>
    <row r="245" spans="1:9">
      <c r="A245" s="108">
        <v>1</v>
      </c>
      <c r="B245" s="109">
        <v>2820</v>
      </c>
      <c r="C245" s="110" t="s">
        <v>200</v>
      </c>
      <c r="D245" s="111">
        <f>VLOOKUP(B:B,'701'!B:D,3,0)</f>
        <v>6052.95</v>
      </c>
      <c r="E245" s="35">
        <f t="shared" si="15"/>
        <v>1940.4499999999998</v>
      </c>
      <c r="F245" s="112">
        <f>VLOOKUP(B:B,ADI!B:D,3,0)</f>
        <v>2058</v>
      </c>
      <c r="G245" s="113">
        <f>VLOOKUP(B:B,'799'!B:D,3,0)</f>
        <v>2054.5</v>
      </c>
      <c r="H245" s="35">
        <f t="shared" si="18"/>
        <v>4112.5</v>
      </c>
      <c r="I245" s="41" t="str">
        <f>VLOOKUP(B:B,'FOLHA RESUMIDA'!C:D,2,FALSE)</f>
        <v>ROSIANE SANTOS BRITO</v>
      </c>
    </row>
    <row r="246" spans="1:9">
      <c r="A246" s="108">
        <v>1</v>
      </c>
      <c r="B246" s="109">
        <v>2823</v>
      </c>
      <c r="C246" s="110" t="s">
        <v>344</v>
      </c>
      <c r="D246" s="111">
        <f>VLOOKUP(B:B,'701'!B:D,3,0)</f>
        <v>4658.51</v>
      </c>
      <c r="E246" s="35">
        <f t="shared" si="15"/>
        <v>1694.0600000000004</v>
      </c>
      <c r="F246" s="112">
        <f>VLOOKUP(B:B,ADI!B:D,3,0)</f>
        <v>807.05</v>
      </c>
      <c r="G246" s="113">
        <f>VLOOKUP(B:B,'799'!B:D,3,0)</f>
        <v>2157.4</v>
      </c>
      <c r="H246" s="35">
        <f t="shared" si="18"/>
        <v>2964.45</v>
      </c>
      <c r="I246" s="41" t="str">
        <f>VLOOKUP(B:B,'FOLHA RESUMIDA'!C:D,2,FALSE)</f>
        <v>ADRIANA MARIA DA SILVA</v>
      </c>
    </row>
    <row r="247" spans="1:9">
      <c r="A247" s="108">
        <v>1</v>
      </c>
      <c r="B247" s="109">
        <v>2824</v>
      </c>
      <c r="C247" s="110" t="s">
        <v>397</v>
      </c>
      <c r="D247" s="111">
        <f>VLOOKUP(B:B,'701'!B:D,3,0)</f>
        <v>2021.59</v>
      </c>
      <c r="E247" s="35">
        <f t="shared" si="15"/>
        <v>2021.59</v>
      </c>
      <c r="F247" s="112">
        <v>0</v>
      </c>
      <c r="G247" s="113" t="s">
        <v>585</v>
      </c>
      <c r="H247" s="35">
        <v>0</v>
      </c>
      <c r="I247" s="41" t="str">
        <f>VLOOKUP(B:B,'FOLHA RESUMIDA'!C:D,2,FALSE)</f>
        <v>ANA PAULA BARBOSA CAVALCANTI</v>
      </c>
    </row>
    <row r="248" spans="1:9">
      <c r="A248" s="122">
        <v>25</v>
      </c>
      <c r="B248" s="109">
        <v>2827</v>
      </c>
      <c r="C248" s="110" t="s">
        <v>368</v>
      </c>
      <c r="D248" s="111">
        <f>VLOOKUP(B:B,'701'!B:D,3,0)</f>
        <v>2386.27</v>
      </c>
      <c r="E248" s="35">
        <f t="shared" si="15"/>
        <v>1053.79</v>
      </c>
      <c r="F248" s="112">
        <f>VLOOKUP(B:B,ADI!B:D,3,0)</f>
        <v>811.33</v>
      </c>
      <c r="G248" s="113">
        <f>VLOOKUP(B:B,'799'!B:D,3,0)</f>
        <v>521.15</v>
      </c>
      <c r="H248" s="35">
        <f t="shared" ref="H248:H277" si="19">F248+G248</f>
        <v>1332.48</v>
      </c>
      <c r="I248" s="41" t="str">
        <f>VLOOKUP(B:B,'FOLHA RESUMIDA'!C:D,2,FALSE)</f>
        <v>FABIO BARBOSA S  DE LIMA</v>
      </c>
    </row>
    <row r="249" spans="1:9">
      <c r="A249" s="108">
        <v>16</v>
      </c>
      <c r="B249" s="109">
        <v>2831</v>
      </c>
      <c r="C249" s="110" t="s">
        <v>201</v>
      </c>
      <c r="D249" s="111">
        <f>VLOOKUP(B:B,'701'!B:D,3,0)</f>
        <v>6052.95</v>
      </c>
      <c r="E249" s="35">
        <f t="shared" si="15"/>
        <v>1979.33</v>
      </c>
      <c r="F249" s="112">
        <f>VLOOKUP(B:B,ADI!B:D,3,0)</f>
        <v>2058</v>
      </c>
      <c r="G249" s="113">
        <f>VLOOKUP(B:B,'799'!B:D,3,0)</f>
        <v>2015.62</v>
      </c>
      <c r="H249" s="35">
        <f t="shared" si="19"/>
        <v>4073.62</v>
      </c>
      <c r="I249" s="41" t="str">
        <f>VLOOKUP(B:B,'FOLHA RESUMIDA'!C:D,2,FALSE)</f>
        <v>AMANDA BEZERRA MASCARENHAS</v>
      </c>
    </row>
    <row r="250" spans="1:9">
      <c r="A250" s="108">
        <v>1</v>
      </c>
      <c r="B250" s="109">
        <v>2833</v>
      </c>
      <c r="C250" s="110" t="s">
        <v>202</v>
      </c>
      <c r="D250" s="111">
        <f>VLOOKUP(B:B,'701'!B:D,3,0)</f>
        <v>6328.63</v>
      </c>
      <c r="E250" s="35">
        <f t="shared" si="15"/>
        <v>3468.1400000000003</v>
      </c>
      <c r="F250" s="112">
        <f>VLOOKUP(B:B,ADI!B:D,3,0)</f>
        <v>1540.98</v>
      </c>
      <c r="G250" s="113">
        <f>VLOOKUP(B:B,'799'!B:D,3,0)</f>
        <v>1319.51</v>
      </c>
      <c r="H250" s="35">
        <f t="shared" si="19"/>
        <v>2860.49</v>
      </c>
      <c r="I250" s="41" t="str">
        <f>VLOOKUP(B:B,'FOLHA RESUMIDA'!C:D,2,FALSE)</f>
        <v>JAMESSON AMANCIO DA ROCHA</v>
      </c>
    </row>
    <row r="251" spans="1:9">
      <c r="A251" s="108">
        <v>1</v>
      </c>
      <c r="B251" s="109">
        <v>2834</v>
      </c>
      <c r="C251" s="110" t="s">
        <v>203</v>
      </c>
      <c r="D251" s="111">
        <f>VLOOKUP(B:B,'701'!B:D,3,0)</f>
        <v>2152.9499999999998</v>
      </c>
      <c r="E251" s="35">
        <f t="shared" si="15"/>
        <v>535.80999999999995</v>
      </c>
      <c r="F251" s="112">
        <f>VLOOKUP(B:B,ADI!B:D,3,0)</f>
        <v>732</v>
      </c>
      <c r="G251" s="113">
        <f>VLOOKUP(B:B,'799'!B:D,3,0)</f>
        <v>885.14</v>
      </c>
      <c r="H251" s="35">
        <f t="shared" si="19"/>
        <v>1617.1399999999999</v>
      </c>
      <c r="I251" s="41" t="str">
        <f>VLOOKUP(B:B,'FOLHA RESUMIDA'!C:D,2,FALSE)</f>
        <v>LUIZ F  DE LIMA CAVALCANTI</v>
      </c>
    </row>
    <row r="252" spans="1:9">
      <c r="A252" s="108">
        <v>1</v>
      </c>
      <c r="B252" s="109">
        <v>2835</v>
      </c>
      <c r="C252" s="110" t="s">
        <v>384</v>
      </c>
      <c r="D252" s="111">
        <f>VLOOKUP(B:B,'701'!B:D,3,0)</f>
        <v>2152.9499999999998</v>
      </c>
      <c r="E252" s="35">
        <f t="shared" si="15"/>
        <v>918.22999999999979</v>
      </c>
      <c r="F252" s="112">
        <f>VLOOKUP(B:B,ADI!B:D,3,0)</f>
        <v>732</v>
      </c>
      <c r="G252" s="113">
        <f>VLOOKUP(B:B,'799'!B:D,3,0)</f>
        <v>502.72</v>
      </c>
      <c r="H252" s="35">
        <f t="shared" si="19"/>
        <v>1234.72</v>
      </c>
      <c r="I252" s="41" t="str">
        <f>VLOOKUP(B:B,'FOLHA RESUMIDA'!C:D,2,FALSE)</f>
        <v>JOSE MARCELO DE FRANCA MATOS</v>
      </c>
    </row>
    <row r="253" spans="1:9">
      <c r="A253" s="108">
        <v>1</v>
      </c>
      <c r="B253" s="109">
        <v>2836</v>
      </c>
      <c r="C253" s="110" t="s">
        <v>378</v>
      </c>
      <c r="D253" s="111">
        <f>VLOOKUP(B:B,'701'!B:D,3,0)</f>
        <v>3001.06</v>
      </c>
      <c r="E253" s="35">
        <f t="shared" si="15"/>
        <v>1426.7</v>
      </c>
      <c r="F253" s="112">
        <f>VLOOKUP(B:B,ADI!B:D,3,0)</f>
        <v>1219.6199999999999</v>
      </c>
      <c r="G253" s="113">
        <f>VLOOKUP(B:B,'799'!B:D,3,0)</f>
        <v>354.74</v>
      </c>
      <c r="H253" s="35">
        <f t="shared" si="19"/>
        <v>1574.36</v>
      </c>
      <c r="I253" s="41" t="str">
        <f>VLOOKUP(B:B,'FOLHA RESUMIDA'!C:D,2,FALSE)</f>
        <v>MONALISA MARIA LEANDRO RIBEIRO</v>
      </c>
    </row>
    <row r="254" spans="1:9">
      <c r="A254" s="108">
        <v>50</v>
      </c>
      <c r="B254" s="109">
        <v>2837</v>
      </c>
      <c r="C254" s="110" t="s">
        <v>204</v>
      </c>
      <c r="D254" s="111">
        <f>VLOOKUP(B:B,'701'!B:D,3,0)</f>
        <v>8114.7</v>
      </c>
      <c r="E254" s="35">
        <f t="shared" si="15"/>
        <v>3922.5199999999995</v>
      </c>
      <c r="F254" s="112">
        <f>VLOOKUP(B:B,ADI!B:D,3,0)</f>
        <v>1518.41</v>
      </c>
      <c r="G254" s="113">
        <f>VLOOKUP(B:B,'799'!B:D,3,0)</f>
        <v>2673.77</v>
      </c>
      <c r="H254" s="35">
        <f t="shared" si="19"/>
        <v>4192.18</v>
      </c>
      <c r="I254" s="41" t="str">
        <f>VLOOKUP(B:B,'FOLHA RESUMIDA'!C:D,2,FALSE)</f>
        <v>BEZALIEL ROSA DOS S JUNIOR</v>
      </c>
    </row>
    <row r="255" spans="1:9">
      <c r="A255" s="108">
        <v>1</v>
      </c>
      <c r="B255" s="109">
        <v>2838</v>
      </c>
      <c r="C255" s="110" t="s">
        <v>348</v>
      </c>
      <c r="D255" s="111">
        <f>VLOOKUP(B:B,'701'!B:D,3,0)</f>
        <v>2607.0100000000002</v>
      </c>
      <c r="E255" s="35">
        <f t="shared" si="15"/>
        <v>916.90000000000009</v>
      </c>
      <c r="F255" s="112">
        <f>VLOOKUP(B:B,ADI!B:D,3,0)</f>
        <v>886.38</v>
      </c>
      <c r="G255" s="113">
        <f>VLOOKUP(B:B,'799'!B:D,3,0)</f>
        <v>803.73</v>
      </c>
      <c r="H255" s="35">
        <f t="shared" si="19"/>
        <v>1690.1100000000001</v>
      </c>
      <c r="I255" s="41" t="str">
        <f>VLOOKUP(B:B,'FOLHA RESUMIDA'!C:D,2,FALSE)</f>
        <v>CAIO CEZAR F  E  DO NASCIMENTO</v>
      </c>
    </row>
    <row r="256" spans="1:9">
      <c r="A256" s="108">
        <v>51</v>
      </c>
      <c r="B256" s="109">
        <v>2839</v>
      </c>
      <c r="C256" s="110" t="s">
        <v>205</v>
      </c>
      <c r="D256" s="111">
        <f>VLOOKUP(B:B,'701'!B:D,3,0)</f>
        <v>5267.87</v>
      </c>
      <c r="E256" s="35">
        <f t="shared" si="15"/>
        <v>2131.0699999999997</v>
      </c>
      <c r="F256" s="112">
        <f>VLOOKUP(B:B,ADI!B:D,3,0)</f>
        <v>1633.79</v>
      </c>
      <c r="G256" s="113">
        <f>VLOOKUP(B:B,'799'!B:D,3,0)</f>
        <v>1503.01</v>
      </c>
      <c r="H256" s="35">
        <f t="shared" si="19"/>
        <v>3136.8</v>
      </c>
      <c r="I256" s="41" t="str">
        <f>VLOOKUP(B:B,'FOLHA RESUMIDA'!C:D,2,FALSE)</f>
        <v>ANGELINA MEDEIROS VERONESE</v>
      </c>
    </row>
    <row r="257" spans="1:9">
      <c r="A257" s="108">
        <v>1</v>
      </c>
      <c r="B257" s="109">
        <v>2849</v>
      </c>
      <c r="C257" s="110" t="s">
        <v>206</v>
      </c>
      <c r="D257" s="111">
        <f>VLOOKUP(B:B,'701'!B:D,3,0)</f>
        <v>1518</v>
      </c>
      <c r="E257" s="35">
        <f t="shared" si="15"/>
        <v>229.18000000000006</v>
      </c>
      <c r="F257" s="112">
        <f>VLOOKUP(B:B,ADI!B:D,3,0)</f>
        <v>497.53</v>
      </c>
      <c r="G257" s="113">
        <f>VLOOKUP(B:B,'799'!B:D,3,0)</f>
        <v>791.29</v>
      </c>
      <c r="H257" s="35">
        <f t="shared" si="19"/>
        <v>1288.82</v>
      </c>
      <c r="I257" s="41" t="str">
        <f>VLOOKUP(B:B,'FOLHA RESUMIDA'!C:D,2,FALSE)</f>
        <v>JULIANA CESAR MARTINS DE LIMA</v>
      </c>
    </row>
    <row r="258" spans="1:9">
      <c r="A258" s="108">
        <v>1</v>
      </c>
      <c r="B258" s="109">
        <v>2850</v>
      </c>
      <c r="C258" s="110" t="s">
        <v>207</v>
      </c>
      <c r="D258" s="111">
        <f>VLOOKUP(B:B,'701'!B:D,3,0)</f>
        <v>1518</v>
      </c>
      <c r="E258" s="35">
        <f t="shared" si="15"/>
        <v>975.23</v>
      </c>
      <c r="F258" s="112">
        <f>VLOOKUP(B:B,ADI!B:D,3,0)</f>
        <v>438.99</v>
      </c>
      <c r="G258" s="113">
        <f>VLOOKUP(B:B,'799'!B:D,3,0)</f>
        <v>103.78</v>
      </c>
      <c r="H258" s="35">
        <f t="shared" si="19"/>
        <v>542.77</v>
      </c>
      <c r="I258" s="41" t="str">
        <f>VLOOKUP(B:B,'FOLHA RESUMIDA'!C:D,2,FALSE)</f>
        <v>JAMERSON A  RAFAEL DE LIMA</v>
      </c>
    </row>
    <row r="259" spans="1:9">
      <c r="A259" s="108">
        <v>1</v>
      </c>
      <c r="B259" s="109">
        <v>2853</v>
      </c>
      <c r="C259" s="110" t="s">
        <v>208</v>
      </c>
      <c r="D259" s="111">
        <f>VLOOKUP(B:B,'701'!B:D,3,0)</f>
        <v>2103.8000000000002</v>
      </c>
      <c r="E259" s="35">
        <f t="shared" si="15"/>
        <v>798.5300000000002</v>
      </c>
      <c r="F259" s="112">
        <f>VLOOKUP(B:B,ADI!B:D,3,0)</f>
        <v>548.53</v>
      </c>
      <c r="G259" s="113">
        <f>VLOOKUP(B:B,'799'!B:D,3,0)</f>
        <v>756.74</v>
      </c>
      <c r="H259" s="35">
        <f t="shared" si="19"/>
        <v>1305.27</v>
      </c>
      <c r="I259" s="41" t="str">
        <f>VLOOKUP(B:B,'FOLHA RESUMIDA'!C:D,2,FALSE)</f>
        <v>ALCILEIDE MONTE DA SILVA LIMA</v>
      </c>
    </row>
    <row r="260" spans="1:9">
      <c r="A260" s="108">
        <v>1</v>
      </c>
      <c r="B260" s="109">
        <v>2854</v>
      </c>
      <c r="C260" s="110" t="s">
        <v>209</v>
      </c>
      <c r="D260" s="111">
        <f>VLOOKUP(B:B,'701'!B:D,3,0)</f>
        <v>2297.38</v>
      </c>
      <c r="E260" s="35">
        <f t="shared" si="15"/>
        <v>1231.1000000000001</v>
      </c>
      <c r="F260" s="112">
        <f>VLOOKUP(B:B,ADI!B:D,3,0)</f>
        <v>548.53</v>
      </c>
      <c r="G260" s="113">
        <f>VLOOKUP(B:B,'799'!B:D,3,0)</f>
        <v>517.75</v>
      </c>
      <c r="H260" s="35">
        <f t="shared" si="19"/>
        <v>1066.28</v>
      </c>
      <c r="I260" s="41" t="str">
        <f>VLOOKUP(B:B,'FOLHA RESUMIDA'!C:D,2,FALSE)</f>
        <v>ANDRE RICARDO CAMARA TORRES</v>
      </c>
    </row>
    <row r="261" spans="1:9">
      <c r="A261" s="108">
        <v>1</v>
      </c>
      <c r="B261" s="109">
        <v>2857</v>
      </c>
      <c r="C261" s="110" t="s">
        <v>210</v>
      </c>
      <c r="D261" s="111">
        <f>VLOOKUP(B:B,'701'!B:D,3,0)</f>
        <v>4110.26</v>
      </c>
      <c r="E261" s="35">
        <f t="shared" ref="E261:E324" si="20">D261-H261</f>
        <v>1547.94</v>
      </c>
      <c r="F261" s="112">
        <f>VLOOKUP(B:B,ADI!B:D,3,0)</f>
        <v>1168.9000000000001</v>
      </c>
      <c r="G261" s="113">
        <f>VLOOKUP(B:B,'799'!B:D,3,0)</f>
        <v>1393.42</v>
      </c>
      <c r="H261" s="35">
        <f t="shared" si="19"/>
        <v>2562.3200000000002</v>
      </c>
      <c r="I261" s="41" t="str">
        <f>VLOOKUP(B:B,'FOLHA RESUMIDA'!C:D,2,FALSE)</f>
        <v>CAROLINE ALVES LEAL</v>
      </c>
    </row>
    <row r="262" spans="1:9">
      <c r="A262" s="108">
        <v>1</v>
      </c>
      <c r="B262" s="109">
        <v>2860</v>
      </c>
      <c r="C262" s="110" t="s">
        <v>211</v>
      </c>
      <c r="D262" s="111">
        <f>VLOOKUP(B:B,'701'!B:D,3,0)</f>
        <v>1588.89</v>
      </c>
      <c r="E262" s="35">
        <f t="shared" si="20"/>
        <v>958.18000000000006</v>
      </c>
      <c r="F262" s="112">
        <f>VLOOKUP(B:B,ADI!B:D,3,0)</f>
        <v>497.53</v>
      </c>
      <c r="G262" s="113">
        <f>VLOOKUP(B:B,'799'!B:D,3,0)</f>
        <v>133.18</v>
      </c>
      <c r="H262" s="35">
        <f t="shared" si="19"/>
        <v>630.71</v>
      </c>
      <c r="I262" s="41" t="str">
        <f>VLOOKUP(B:B,'FOLHA RESUMIDA'!C:D,2,FALSE)</f>
        <v>ADRIANA MAYO DE SOUZA E SILVA</v>
      </c>
    </row>
    <row r="263" spans="1:9">
      <c r="A263" s="108">
        <v>1</v>
      </c>
      <c r="B263" s="109">
        <v>2864</v>
      </c>
      <c r="C263" s="110" t="s">
        <v>212</v>
      </c>
      <c r="D263" s="111">
        <f>VLOOKUP(B:B,'701'!B:D,3,0)</f>
        <v>3406.44</v>
      </c>
      <c r="E263" s="35">
        <f t="shared" si="20"/>
        <v>1137.4900000000002</v>
      </c>
      <c r="F263" s="112">
        <f>VLOOKUP(B:B,ADI!B:D,3,0)</f>
        <v>979.7</v>
      </c>
      <c r="G263" s="113">
        <f>VLOOKUP(B:B,'799'!B:D,3,0)</f>
        <v>1289.25</v>
      </c>
      <c r="H263" s="35">
        <f t="shared" si="19"/>
        <v>2268.9499999999998</v>
      </c>
      <c r="I263" s="41" t="str">
        <f>VLOOKUP(B:B,'FOLHA RESUMIDA'!C:D,2,FALSE)</f>
        <v>DULCE HELENA PEREIRA</v>
      </c>
    </row>
    <row r="264" spans="1:9">
      <c r="A264" s="108">
        <v>1</v>
      </c>
      <c r="B264" s="109">
        <v>2866</v>
      </c>
      <c r="C264" s="110" t="s">
        <v>213</v>
      </c>
      <c r="D264" s="111">
        <f>VLOOKUP(B:B,'701'!B:D,3,0)</f>
        <v>2813.26</v>
      </c>
      <c r="E264" s="35">
        <f t="shared" si="20"/>
        <v>326.34000000000015</v>
      </c>
      <c r="F264" s="112">
        <f>VLOOKUP(B:B,ADI!B:D,3,0)</f>
        <v>864.51</v>
      </c>
      <c r="G264" s="113">
        <f>VLOOKUP(B:B,'799'!B:D,3,0)</f>
        <v>1622.41</v>
      </c>
      <c r="H264" s="35">
        <f t="shared" si="19"/>
        <v>2486.92</v>
      </c>
      <c r="I264" s="41" t="str">
        <f>VLOOKUP(B:B,'FOLHA RESUMIDA'!C:D,2,FALSE)</f>
        <v>LUCICLEIDE M  DE A  CAMPOS</v>
      </c>
    </row>
    <row r="265" spans="1:9">
      <c r="A265" s="108">
        <v>1</v>
      </c>
      <c r="B265" s="109">
        <v>2869</v>
      </c>
      <c r="C265" s="110" t="s">
        <v>214</v>
      </c>
      <c r="D265" s="111">
        <f>VLOOKUP(B:B,'701'!B:D,3,0)</f>
        <v>1518</v>
      </c>
      <c r="E265" s="35">
        <f t="shared" si="20"/>
        <v>662.1</v>
      </c>
      <c r="F265" s="112">
        <f>VLOOKUP(B:B,ADI!B:D,3,0)</f>
        <v>497.53</v>
      </c>
      <c r="G265" s="113">
        <f>VLOOKUP(B:B,'799'!B:D,3,0)</f>
        <v>358.37</v>
      </c>
      <c r="H265" s="35">
        <f t="shared" si="19"/>
        <v>855.9</v>
      </c>
      <c r="I265" s="41" t="str">
        <f>VLOOKUP(B:B,'FOLHA RESUMIDA'!C:D,2,FALSE)</f>
        <v>RICARDO J FERNANDES DA CUNHA</v>
      </c>
    </row>
    <row r="266" spans="1:9">
      <c r="A266" s="108">
        <v>1</v>
      </c>
      <c r="B266" s="109">
        <v>2870</v>
      </c>
      <c r="C266" s="110" t="s">
        <v>215</v>
      </c>
      <c r="D266" s="111">
        <f>VLOOKUP(B:B,'701'!B:D,3,0)</f>
        <v>1613.32</v>
      </c>
      <c r="E266" s="35">
        <f t="shared" si="20"/>
        <v>885.08999999999992</v>
      </c>
      <c r="F266" s="112">
        <f>VLOOKUP(B:B,ADI!B:D,3,0)</f>
        <v>548.53</v>
      </c>
      <c r="G266" s="113">
        <f>VLOOKUP(B:B,'799'!B:D,3,0)</f>
        <v>179.7</v>
      </c>
      <c r="H266" s="35">
        <f t="shared" si="19"/>
        <v>728.23</v>
      </c>
      <c r="I266" s="41" t="str">
        <f>VLOOKUP(B:B,'FOLHA RESUMIDA'!C:D,2,FALSE)</f>
        <v>SUZANA VALERIA PINHEIRO</v>
      </c>
    </row>
    <row r="267" spans="1:9">
      <c r="A267" s="108">
        <v>1</v>
      </c>
      <c r="B267" s="109">
        <v>2871</v>
      </c>
      <c r="C267" s="110" t="s">
        <v>216</v>
      </c>
      <c r="D267" s="111">
        <f>VLOOKUP(B:B,'701'!B:D,3,0)</f>
        <v>1678.31</v>
      </c>
      <c r="E267" s="35">
        <f t="shared" si="20"/>
        <v>855.49</v>
      </c>
      <c r="F267" s="112">
        <f>VLOOKUP(B:B,ADI!B:D,3,0)</f>
        <v>548.53</v>
      </c>
      <c r="G267" s="113">
        <f>VLOOKUP(B:B,'799'!B:D,3,0)</f>
        <v>274.29000000000002</v>
      </c>
      <c r="H267" s="35">
        <f t="shared" si="19"/>
        <v>822.81999999999994</v>
      </c>
      <c r="I267" s="41" t="str">
        <f>VLOOKUP(B:B,'FOLHA RESUMIDA'!C:D,2,FALSE)</f>
        <v>SUZELY ARANTES DA S MELO</v>
      </c>
    </row>
    <row r="268" spans="1:9">
      <c r="A268" s="108">
        <v>1</v>
      </c>
      <c r="B268" s="109">
        <v>2873</v>
      </c>
      <c r="C268" s="110" t="s">
        <v>349</v>
      </c>
      <c r="D268" s="111">
        <f>VLOOKUP(B:B,'701'!B:D,3,0)</f>
        <v>5270.88</v>
      </c>
      <c r="E268" s="35">
        <f t="shared" si="20"/>
        <v>1330.8900000000003</v>
      </c>
      <c r="F268" s="112">
        <f>VLOOKUP(B:B,ADI!B:D,3,0)</f>
        <v>1792.1</v>
      </c>
      <c r="G268" s="113">
        <f>VLOOKUP(B:B,'799'!B:D,3,0)</f>
        <v>2147.89</v>
      </c>
      <c r="H268" s="35">
        <f t="shared" si="19"/>
        <v>3939.99</v>
      </c>
      <c r="I268" s="41" t="str">
        <f>VLOOKUP(B:B,'FOLHA RESUMIDA'!C:D,2,FALSE)</f>
        <v>AURELIA RODRIGUES TORREIRO</v>
      </c>
    </row>
    <row r="269" spans="1:9">
      <c r="A269" s="108">
        <v>16</v>
      </c>
      <c r="B269" s="109">
        <v>2878</v>
      </c>
      <c r="C269" s="110" t="s">
        <v>360</v>
      </c>
      <c r="D269" s="111">
        <f>VLOOKUP(B:B,'701'!B:D,3,0)</f>
        <v>2386.27</v>
      </c>
      <c r="E269" s="35">
        <f t="shared" si="20"/>
        <v>1252.1599999999999</v>
      </c>
      <c r="F269" s="112">
        <f>VLOOKUP(B:B,ADI!B:D,3,0)</f>
        <v>811.33</v>
      </c>
      <c r="G269" s="113">
        <f>VLOOKUP(B:B,'799'!B:D,3,0)</f>
        <v>322.77999999999997</v>
      </c>
      <c r="H269" s="35">
        <f t="shared" si="19"/>
        <v>1134.1100000000001</v>
      </c>
      <c r="I269" s="41" t="str">
        <f>VLOOKUP(B:B,'FOLHA RESUMIDA'!C:D,2,FALSE)</f>
        <v>JAMSON ALESSANDRO DA SILVA</v>
      </c>
    </row>
    <row r="270" spans="1:9">
      <c r="A270" s="108">
        <v>25</v>
      </c>
      <c r="B270" s="109">
        <v>2887</v>
      </c>
      <c r="C270" s="110" t="s">
        <v>217</v>
      </c>
      <c r="D270" s="111">
        <f>VLOOKUP(B:B,'701'!B:D,3,0)</f>
        <v>3304.31</v>
      </c>
      <c r="E270" s="35">
        <f t="shared" si="20"/>
        <v>762.57999999999993</v>
      </c>
      <c r="F270" s="112">
        <f>VLOOKUP(B:B,ADI!B:D,3,0)</f>
        <v>732.01</v>
      </c>
      <c r="G270" s="113">
        <f>VLOOKUP(B:B,'799'!B:D,3,0)</f>
        <v>1809.72</v>
      </c>
      <c r="H270" s="35">
        <f t="shared" si="19"/>
        <v>2541.73</v>
      </c>
      <c r="I270" s="41" t="str">
        <f>VLOOKUP(B:B,'FOLHA RESUMIDA'!C:D,2,FALSE)</f>
        <v>MARIA EUZENI DA SILVA GARCEZ</v>
      </c>
    </row>
    <row r="271" spans="1:9">
      <c r="A271" s="108">
        <v>1</v>
      </c>
      <c r="B271" s="109">
        <v>2889</v>
      </c>
      <c r="C271" s="110" t="s">
        <v>218</v>
      </c>
      <c r="D271" s="111">
        <f>VLOOKUP(B:B,'701'!B:D,3,0)</f>
        <v>2492.3200000000002</v>
      </c>
      <c r="E271" s="35">
        <f t="shared" si="20"/>
        <v>1273.5000000000002</v>
      </c>
      <c r="F271" s="112">
        <f>VLOOKUP(B:B,ADI!B:D,3,0)</f>
        <v>847.39</v>
      </c>
      <c r="G271" s="113">
        <f>VLOOKUP(B:B,'799'!B:D,3,0)</f>
        <v>371.43</v>
      </c>
      <c r="H271" s="35">
        <f t="shared" si="19"/>
        <v>1218.82</v>
      </c>
      <c r="I271" s="41" t="str">
        <f>VLOOKUP(B:B,'FOLHA RESUMIDA'!C:D,2,FALSE)</f>
        <v>EJANE FERREIRA TEXEIRA</v>
      </c>
    </row>
    <row r="272" spans="1:9">
      <c r="A272" s="108">
        <v>1</v>
      </c>
      <c r="B272" s="109">
        <v>2890</v>
      </c>
      <c r="C272" s="110" t="s">
        <v>219</v>
      </c>
      <c r="D272" s="111">
        <f>VLOOKUP(B:B,'701'!B:D,3,0)</f>
        <v>1518</v>
      </c>
      <c r="E272" s="35">
        <f t="shared" si="20"/>
        <v>453.13000000000011</v>
      </c>
      <c r="F272" s="112">
        <f>VLOOKUP(B:B,ADI!B:D,3,0)</f>
        <v>497.53</v>
      </c>
      <c r="G272" s="113">
        <f>VLOOKUP(B:B,'799'!B:D,3,0)</f>
        <v>567.34</v>
      </c>
      <c r="H272" s="35">
        <f t="shared" si="19"/>
        <v>1064.8699999999999</v>
      </c>
      <c r="I272" s="41" t="str">
        <f>VLOOKUP(B:B,'FOLHA RESUMIDA'!C:D,2,FALSE)</f>
        <v>CLELIO FIRMINO SILVA</v>
      </c>
    </row>
    <row r="273" spans="1:9">
      <c r="A273" s="108">
        <v>1</v>
      </c>
      <c r="B273" s="109">
        <v>2891</v>
      </c>
      <c r="C273" s="110" t="s">
        <v>220</v>
      </c>
      <c r="D273" s="111">
        <f>VLOOKUP(B:B,'701'!B:D,3,0)</f>
        <v>1704.68</v>
      </c>
      <c r="E273" s="35">
        <f t="shared" si="20"/>
        <v>1089.1600000000001</v>
      </c>
      <c r="F273" s="112">
        <f>VLOOKUP(B:B,ADI!B:D,3,0)</f>
        <v>522.4</v>
      </c>
      <c r="G273" s="113">
        <f>VLOOKUP(B:B,'799'!B:D,3,0)</f>
        <v>93.12</v>
      </c>
      <c r="H273" s="35">
        <f t="shared" si="19"/>
        <v>615.52</v>
      </c>
      <c r="I273" s="41" t="str">
        <f>VLOOKUP(B:B,'FOLHA RESUMIDA'!C:D,2,FALSE)</f>
        <v>ERICK MEDEIROS</v>
      </c>
    </row>
    <row r="274" spans="1:9">
      <c r="A274" s="122">
        <v>1</v>
      </c>
      <c r="B274" s="109">
        <v>2894</v>
      </c>
      <c r="C274" s="110" t="s">
        <v>221</v>
      </c>
      <c r="D274" s="111">
        <f>VLOOKUP(B:B,'701'!B:D,3,0)</f>
        <v>2348.81</v>
      </c>
      <c r="E274" s="35">
        <f t="shared" si="20"/>
        <v>682.00999999999976</v>
      </c>
      <c r="F274" s="112">
        <f>VLOOKUP(B:B,ADI!B:D,3,0)</f>
        <v>333.38</v>
      </c>
      <c r="G274" s="113">
        <f>VLOOKUP(B:B,'799'!B:D,3,0)</f>
        <v>1333.42</v>
      </c>
      <c r="H274" s="35">
        <f t="shared" si="19"/>
        <v>1666.8000000000002</v>
      </c>
      <c r="I274" s="41" t="str">
        <f>VLOOKUP(B:B,'FOLHA RESUMIDA'!C:D,2,FALSE)</f>
        <v>JOELNA DINIZ PEREIRA DE SOUSA</v>
      </c>
    </row>
    <row r="275" spans="1:9">
      <c r="A275" s="108">
        <v>1</v>
      </c>
      <c r="B275" s="109">
        <v>2895</v>
      </c>
      <c r="C275" s="110" t="s">
        <v>222</v>
      </c>
      <c r="D275" s="111">
        <f>VLOOKUP(B:B,'701'!B:D,3,0)</f>
        <v>1518</v>
      </c>
      <c r="E275" s="35">
        <f t="shared" si="20"/>
        <v>362.84000000000015</v>
      </c>
      <c r="F275" s="112">
        <f>VLOOKUP(B:B,ADI!B:D,3,0)</f>
        <v>497.53</v>
      </c>
      <c r="G275" s="113">
        <f>VLOOKUP(B:B,'799'!B:D,3,0)</f>
        <v>657.63</v>
      </c>
      <c r="H275" s="35">
        <f t="shared" si="19"/>
        <v>1155.1599999999999</v>
      </c>
      <c r="I275" s="41" t="str">
        <f>VLOOKUP(B:B,'FOLHA RESUMIDA'!C:D,2,FALSE)</f>
        <v>KLEBER DE OLIVEIRA GALDINO</v>
      </c>
    </row>
    <row r="276" spans="1:9">
      <c r="A276" s="108">
        <v>1</v>
      </c>
      <c r="B276" s="109">
        <v>2904</v>
      </c>
      <c r="C276" s="110" t="s">
        <v>373</v>
      </c>
      <c r="D276" s="111">
        <f>VLOOKUP(B:B,'701'!B:D,3,0)</f>
        <v>2152.9699999999998</v>
      </c>
      <c r="E276" s="35">
        <f t="shared" si="20"/>
        <v>521.08999999999969</v>
      </c>
      <c r="F276" s="112">
        <f>VLOOKUP(B:B,ADI!B:D,3,0)</f>
        <v>732.01</v>
      </c>
      <c r="G276" s="113">
        <f>VLOOKUP(B:B,'799'!B:D,3,0)</f>
        <v>899.87</v>
      </c>
      <c r="H276" s="35">
        <f t="shared" si="19"/>
        <v>1631.88</v>
      </c>
      <c r="I276" s="41" t="str">
        <f>VLOOKUP(B:B,'FOLHA RESUMIDA'!C:D,2,FALSE)</f>
        <v>ANTONIO S ALVES DE O JUNIOR</v>
      </c>
    </row>
    <row r="277" spans="1:9">
      <c r="A277" s="108">
        <v>47</v>
      </c>
      <c r="B277" s="109">
        <v>2906</v>
      </c>
      <c r="C277" s="110" t="s">
        <v>345</v>
      </c>
      <c r="D277" s="111">
        <f>VLOOKUP(B:B,'701'!B:D,3,0)</f>
        <v>5270.88</v>
      </c>
      <c r="E277" s="35">
        <f t="shared" si="20"/>
        <v>3124.71</v>
      </c>
      <c r="F277" s="112">
        <f>VLOOKUP(B:B,ADI!B:D,3,0)</f>
        <v>1792.1</v>
      </c>
      <c r="G277" s="113">
        <f>VLOOKUP(B:B,'799'!B:D,3,0)</f>
        <v>354.07</v>
      </c>
      <c r="H277" s="35">
        <f t="shared" si="19"/>
        <v>2146.17</v>
      </c>
      <c r="I277" s="41" t="str">
        <f>VLOOKUP(B:B,'FOLHA RESUMIDA'!C:D,2,FALSE)</f>
        <v>ARTHUR A SANTOS WANDERLEY</v>
      </c>
    </row>
    <row r="278" spans="1:9">
      <c r="A278" s="108">
        <v>3</v>
      </c>
      <c r="B278" s="109">
        <v>2907</v>
      </c>
      <c r="C278" s="110" t="s">
        <v>223</v>
      </c>
      <c r="D278" s="111">
        <f>VLOOKUP(B:B,'701'!B:D,3,0)</f>
        <v>2543.3000000000002</v>
      </c>
      <c r="E278" s="35">
        <f t="shared" si="20"/>
        <v>2543.3000000000002</v>
      </c>
      <c r="F278" s="112">
        <f>VLOOKUP(B:B,ADI!B:D,3,0)</f>
        <v>710.48</v>
      </c>
      <c r="G278" s="113" t="s">
        <v>585</v>
      </c>
      <c r="H278" s="35">
        <v>0</v>
      </c>
      <c r="I278" s="41" t="str">
        <f>VLOOKUP(B:B,'FOLHA RESUMIDA'!C:D,2,FALSE)</f>
        <v>JOELINE LIMA DO NASCIMENTO</v>
      </c>
    </row>
    <row r="279" spans="1:9">
      <c r="A279" s="108">
        <v>1</v>
      </c>
      <c r="B279" s="109">
        <v>2909</v>
      </c>
      <c r="C279" s="110" t="s">
        <v>224</v>
      </c>
      <c r="D279" s="111">
        <f>VLOOKUP(B:B,'701'!B:D,3,0)</f>
        <v>2513.46</v>
      </c>
      <c r="E279" s="35">
        <f t="shared" si="20"/>
        <v>390.44000000000005</v>
      </c>
      <c r="F279" s="112">
        <f>VLOOKUP(B:B,ADI!B:D,3,0)</f>
        <v>732.01</v>
      </c>
      <c r="G279" s="113">
        <f>VLOOKUP(B:B,'799'!B:D,3,0)</f>
        <v>1391.01</v>
      </c>
      <c r="H279" s="35">
        <f>F279+G279</f>
        <v>2123.02</v>
      </c>
      <c r="I279" s="41" t="str">
        <f>VLOOKUP(B:B,'FOLHA RESUMIDA'!C:D,2,FALSE)</f>
        <v>ROBSON CARNEIRO DA SILVA</v>
      </c>
    </row>
    <row r="280" spans="1:9">
      <c r="A280" s="108">
        <v>1</v>
      </c>
      <c r="B280" s="109">
        <v>2910</v>
      </c>
      <c r="C280" s="110" t="s">
        <v>225</v>
      </c>
      <c r="D280" s="111">
        <f>VLOOKUP(B:B,'701'!B:D,3,0)</f>
        <v>9585.31</v>
      </c>
      <c r="E280" s="35">
        <f t="shared" si="20"/>
        <v>2477.4399999999996</v>
      </c>
      <c r="F280" s="112">
        <f>VLOOKUP(B:B,ADI!B:D,3,0)</f>
        <v>2167.0100000000002</v>
      </c>
      <c r="G280" s="113">
        <f>VLOOKUP(B:B,'799'!B:D,3,0)</f>
        <v>4940.8599999999997</v>
      </c>
      <c r="H280" s="35">
        <f>F280+G280</f>
        <v>7107.87</v>
      </c>
      <c r="I280" s="41" t="str">
        <f>VLOOKUP(B:B,'FOLHA RESUMIDA'!C:D,2,FALSE)</f>
        <v>JOSE VITAL DUARTE JUNIOR</v>
      </c>
    </row>
    <row r="281" spans="1:9">
      <c r="A281" s="108">
        <v>1</v>
      </c>
      <c r="B281" s="109">
        <v>2911</v>
      </c>
      <c r="C281" s="110" t="s">
        <v>226</v>
      </c>
      <c r="D281" s="111">
        <f>VLOOKUP(B:B,'701'!B:D,3,0)</f>
        <v>1771.62</v>
      </c>
      <c r="E281" s="35">
        <f t="shared" si="20"/>
        <v>988.55</v>
      </c>
      <c r="F281" s="112">
        <f>VLOOKUP(B:B,ADI!B:D,3,0)</f>
        <v>548.52</v>
      </c>
      <c r="G281" s="113">
        <f>VLOOKUP(B:B,'799'!B:D,3,0)</f>
        <v>234.55</v>
      </c>
      <c r="H281" s="35">
        <f>F281+G281</f>
        <v>783.06999999999994</v>
      </c>
      <c r="I281" s="41" t="str">
        <f>VLOOKUP(B:B,'FOLHA RESUMIDA'!C:D,2,FALSE)</f>
        <v>ALDJANE MARIA DOS SANTOS</v>
      </c>
    </row>
    <row r="282" spans="1:9">
      <c r="A282" s="108">
        <v>1</v>
      </c>
      <c r="B282" s="109">
        <v>2915</v>
      </c>
      <c r="C282" s="110" t="s">
        <v>227</v>
      </c>
      <c r="D282" s="111">
        <f>VLOOKUP(B:B,'701'!B:D,3,0)</f>
        <v>2002.46</v>
      </c>
      <c r="E282" s="35">
        <f t="shared" si="20"/>
        <v>533.38000000000011</v>
      </c>
      <c r="F282" s="112">
        <f>VLOOKUP(B:B,ADI!B:D,3,0)</f>
        <v>548.52</v>
      </c>
      <c r="G282" s="113">
        <f>VLOOKUP(B:B,'799'!B:D,3,0)</f>
        <v>920.56</v>
      </c>
      <c r="H282" s="35">
        <f>F282+G282</f>
        <v>1469.08</v>
      </c>
      <c r="I282" s="41" t="str">
        <f>VLOOKUP(B:B,'FOLHA RESUMIDA'!C:D,2,FALSE)</f>
        <v>HAMILTON LINO ALVES</v>
      </c>
    </row>
    <row r="283" spans="1:9">
      <c r="A283" s="108">
        <v>1</v>
      </c>
      <c r="B283" s="109">
        <v>2917</v>
      </c>
      <c r="C283" s="110" t="s">
        <v>228</v>
      </c>
      <c r="D283" s="111">
        <f>VLOOKUP(B:B,'701'!B:D,3,0)</f>
        <v>1693.96</v>
      </c>
      <c r="E283" s="35">
        <f t="shared" si="20"/>
        <v>705.3</v>
      </c>
      <c r="F283" s="112">
        <f>VLOOKUP(B:B,ADI!B:D,3,0)</f>
        <v>575.95000000000005</v>
      </c>
      <c r="G283" s="113">
        <f>VLOOKUP(B:B,'799'!B:D,3,0)</f>
        <v>412.71</v>
      </c>
      <c r="H283" s="35">
        <f>F283+G283</f>
        <v>988.66000000000008</v>
      </c>
      <c r="I283" s="41" t="str">
        <f>VLOOKUP(B:B,'FOLHA RESUMIDA'!C:D,2,FALSE)</f>
        <v>LUCICLEIDE PEREIRA DEODATO</v>
      </c>
    </row>
    <row r="284" spans="1:9">
      <c r="A284" s="108">
        <v>1</v>
      </c>
      <c r="B284" s="109">
        <v>2918</v>
      </c>
      <c r="C284" s="110" t="s">
        <v>229</v>
      </c>
      <c r="D284" s="111">
        <f>VLOOKUP(B:B,'701'!B:D,3,0)</f>
        <v>1661.03</v>
      </c>
      <c r="E284" s="35">
        <f t="shared" si="20"/>
        <v>1661.03</v>
      </c>
      <c r="F284" s="112">
        <f>VLOOKUP(B:B,ADI!B:D,3,0)</f>
        <v>497.53</v>
      </c>
      <c r="G284" s="113" t="s">
        <v>585</v>
      </c>
      <c r="H284" s="35">
        <v>0</v>
      </c>
      <c r="I284" s="41" t="str">
        <f>VLOOKUP(B:B,'FOLHA RESUMIDA'!C:D,2,FALSE)</f>
        <v>MARIA DAS NEVES DE BARROS</v>
      </c>
    </row>
    <row r="285" spans="1:9">
      <c r="A285" s="122">
        <v>1</v>
      </c>
      <c r="B285" s="109">
        <v>2921</v>
      </c>
      <c r="C285" s="110" t="s">
        <v>230</v>
      </c>
      <c r="D285" s="111">
        <f>VLOOKUP(B:B,'701'!B:D,3,0)</f>
        <v>2267.75</v>
      </c>
      <c r="E285" s="35">
        <f t="shared" si="20"/>
        <v>2267.75</v>
      </c>
      <c r="F285" s="112">
        <f>VLOOKUP(B:B,ADI!B:D,3,0)</f>
        <v>16.13</v>
      </c>
      <c r="G285" s="113" t="s">
        <v>585</v>
      </c>
      <c r="H285" s="35">
        <v>0</v>
      </c>
      <c r="I285" s="41" t="str">
        <f>VLOOKUP(B:B,'FOLHA RESUMIDA'!C:D,2,FALSE)</f>
        <v>TIAGO MANOEL DE SOUSA LEITE</v>
      </c>
    </row>
    <row r="286" spans="1:9">
      <c r="A286" s="122">
        <v>1</v>
      </c>
      <c r="B286" s="109">
        <v>2922</v>
      </c>
      <c r="C286" s="110" t="s">
        <v>231</v>
      </c>
      <c r="D286" s="111">
        <f>VLOOKUP(B:B,'701'!B:D,3,0)</f>
        <v>1693.96</v>
      </c>
      <c r="E286" s="35">
        <f t="shared" si="20"/>
        <v>887.01</v>
      </c>
      <c r="F286" s="112">
        <f>VLOOKUP(B:B,ADI!B:D,3,0)</f>
        <v>575.95000000000005</v>
      </c>
      <c r="G286" s="113">
        <f>VLOOKUP(B:B,'799'!B:D,3,0)</f>
        <v>231</v>
      </c>
      <c r="H286" s="35">
        <f t="shared" ref="H286:H300" si="21">F286+G286</f>
        <v>806.95</v>
      </c>
      <c r="I286" s="41" t="str">
        <f>VLOOKUP(B:B,'FOLHA RESUMIDA'!C:D,2,FALSE)</f>
        <v>XENIA KELY VERISSIMO DINIZ</v>
      </c>
    </row>
    <row r="287" spans="1:9">
      <c r="A287" s="108">
        <v>1</v>
      </c>
      <c r="B287" s="109">
        <v>2926</v>
      </c>
      <c r="C287" s="110" t="s">
        <v>232</v>
      </c>
      <c r="D287" s="111">
        <f>VLOOKUP(B:B,'701'!B:D,3,0)</f>
        <v>1965.51</v>
      </c>
      <c r="E287" s="35">
        <f t="shared" si="20"/>
        <v>275.75</v>
      </c>
      <c r="F287" s="112">
        <f>VLOOKUP(B:B,ADI!B:D,3,0)</f>
        <v>604.76</v>
      </c>
      <c r="G287" s="113">
        <f>VLOOKUP(B:B,'799'!B:D,3,0)</f>
        <v>1085</v>
      </c>
      <c r="H287" s="35">
        <f t="shared" si="21"/>
        <v>1689.76</v>
      </c>
      <c r="I287" s="41" t="str">
        <f>VLOOKUP(B:B,'FOLHA RESUMIDA'!C:D,2,FALSE)</f>
        <v>ANTONIO CARLOS DE LUNA MATOS</v>
      </c>
    </row>
    <row r="288" spans="1:9">
      <c r="A288" s="108">
        <v>1</v>
      </c>
      <c r="B288" s="109">
        <v>2927</v>
      </c>
      <c r="C288" s="110" t="s">
        <v>233</v>
      </c>
      <c r="D288" s="111">
        <f>VLOOKUP(B:B,'701'!B:D,3,0)</f>
        <v>1743.31</v>
      </c>
      <c r="E288" s="35">
        <f t="shared" si="20"/>
        <v>928.21</v>
      </c>
      <c r="F288" s="112">
        <f>VLOOKUP(B:B,ADI!B:D,3,0)</f>
        <v>548.53</v>
      </c>
      <c r="G288" s="113">
        <f>VLOOKUP(B:B,'799'!B:D,3,0)</f>
        <v>266.57</v>
      </c>
      <c r="H288" s="35">
        <f t="shared" si="21"/>
        <v>815.09999999999991</v>
      </c>
      <c r="I288" s="41" t="str">
        <f>VLOOKUP(B:B,'FOLHA RESUMIDA'!C:D,2,FALSE)</f>
        <v>DEYVISON MACHADO DA SILVA</v>
      </c>
    </row>
    <row r="289" spans="1:9">
      <c r="A289" s="108">
        <v>1</v>
      </c>
      <c r="B289" s="109">
        <v>2930</v>
      </c>
      <c r="C289" s="110" t="s">
        <v>234</v>
      </c>
      <c r="D289" s="111">
        <f>VLOOKUP(B:B,'701'!B:D,3,0)</f>
        <v>1787.06</v>
      </c>
      <c r="E289" s="35">
        <f t="shared" si="20"/>
        <v>1085.1999999999998</v>
      </c>
      <c r="F289" s="112">
        <f>VLOOKUP(B:B,ADI!B:D,3,0)</f>
        <v>604.76</v>
      </c>
      <c r="G289" s="113">
        <f>VLOOKUP(B:B,'799'!B:D,3,0)</f>
        <v>97.1</v>
      </c>
      <c r="H289" s="35">
        <f t="shared" si="21"/>
        <v>701.86</v>
      </c>
      <c r="I289" s="41" t="str">
        <f>VLOOKUP(B:B,'FOLHA RESUMIDA'!C:D,2,FALSE)</f>
        <v>JOSE AURICELIO C DE ARAUJO</v>
      </c>
    </row>
    <row r="290" spans="1:9">
      <c r="A290" s="108">
        <v>1</v>
      </c>
      <c r="B290" s="109">
        <v>2931</v>
      </c>
      <c r="C290" s="110" t="s">
        <v>235</v>
      </c>
      <c r="D290" s="111">
        <f>VLOOKUP(B:B,'701'!B:D,3,0)</f>
        <v>3227.21</v>
      </c>
      <c r="E290" s="35">
        <f t="shared" si="20"/>
        <v>1001.1799999999998</v>
      </c>
      <c r="F290" s="112">
        <f>VLOOKUP(B:B,ADI!B:D,3,0)</f>
        <v>946.36</v>
      </c>
      <c r="G290" s="113">
        <f>VLOOKUP(B:B,'799'!B:D,3,0)</f>
        <v>1279.67</v>
      </c>
      <c r="H290" s="35">
        <f t="shared" si="21"/>
        <v>2226.0300000000002</v>
      </c>
      <c r="I290" s="41" t="str">
        <f>VLOOKUP(B:B,'FOLHA RESUMIDA'!C:D,2,FALSE)</f>
        <v>JOSILENE FARIAS DOS SANTOS ALM</v>
      </c>
    </row>
    <row r="291" spans="1:9">
      <c r="A291" s="108">
        <v>1</v>
      </c>
      <c r="B291" s="109">
        <v>2933</v>
      </c>
      <c r="C291" s="110" t="s">
        <v>236</v>
      </c>
      <c r="D291" s="111">
        <f>VLOOKUP(B:B,'701'!B:D,3,0)</f>
        <v>1613.3</v>
      </c>
      <c r="E291" s="35">
        <f t="shared" si="20"/>
        <v>540.79</v>
      </c>
      <c r="F291" s="112">
        <f>VLOOKUP(B:B,ADI!B:D,3,0)</f>
        <v>548.52</v>
      </c>
      <c r="G291" s="113">
        <f>VLOOKUP(B:B,'799'!B:D,3,0)</f>
        <v>523.99</v>
      </c>
      <c r="H291" s="35">
        <f t="shared" si="21"/>
        <v>1072.51</v>
      </c>
      <c r="I291" s="41" t="str">
        <f>VLOOKUP(B:B,'FOLHA RESUMIDA'!C:D,2,FALSE)</f>
        <v>LUCY DIAS DE ANDRADE</v>
      </c>
    </row>
    <row r="292" spans="1:9">
      <c r="A292" s="108">
        <v>1</v>
      </c>
      <c r="B292" s="109">
        <v>2936</v>
      </c>
      <c r="C292" s="110" t="s">
        <v>237</v>
      </c>
      <c r="D292" s="111">
        <f>VLOOKUP(B:B,'701'!B:D,3,0)</f>
        <v>1943.55</v>
      </c>
      <c r="E292" s="35">
        <f t="shared" si="20"/>
        <v>886.73</v>
      </c>
      <c r="F292" s="112">
        <f>VLOOKUP(B:B,ADI!B:D,3,0)</f>
        <v>604.76</v>
      </c>
      <c r="G292" s="113">
        <f>VLOOKUP(B:B,'799'!B:D,3,0)</f>
        <v>452.06</v>
      </c>
      <c r="H292" s="35">
        <f t="shared" si="21"/>
        <v>1056.82</v>
      </c>
      <c r="I292" s="41" t="str">
        <f>VLOOKUP(B:B,'FOLHA RESUMIDA'!C:D,2,FALSE)</f>
        <v>ROSIMERE SOARES DA SILVA</v>
      </c>
    </row>
    <row r="293" spans="1:9">
      <c r="A293" s="108">
        <v>1</v>
      </c>
      <c r="B293" s="109">
        <v>2937</v>
      </c>
      <c r="C293" s="110" t="s">
        <v>238</v>
      </c>
      <c r="D293" s="111">
        <f>VLOOKUP(B:B,'701'!B:D,3,0)</f>
        <v>1662.57</v>
      </c>
      <c r="E293" s="35">
        <f t="shared" si="20"/>
        <v>397.72</v>
      </c>
      <c r="F293" s="112">
        <f>VLOOKUP(B:B,ADI!B:D,3,0)</f>
        <v>497.53</v>
      </c>
      <c r="G293" s="113">
        <f>VLOOKUP(B:B,'799'!B:D,3,0)</f>
        <v>767.32</v>
      </c>
      <c r="H293" s="35">
        <f t="shared" si="21"/>
        <v>1264.8499999999999</v>
      </c>
      <c r="I293" s="41" t="str">
        <f>VLOOKUP(B:B,'FOLHA RESUMIDA'!C:D,2,FALSE)</f>
        <v>SANDRA REGINA V DOS SANTOS</v>
      </c>
    </row>
    <row r="294" spans="1:9">
      <c r="A294" s="108">
        <v>1</v>
      </c>
      <c r="B294" s="109">
        <v>2941</v>
      </c>
      <c r="C294" s="110" t="s">
        <v>239</v>
      </c>
      <c r="D294" s="111">
        <f>VLOOKUP(B:B,'701'!B:D,3,0)</f>
        <v>6628.02</v>
      </c>
      <c r="E294" s="35">
        <f t="shared" si="20"/>
        <v>4817.91</v>
      </c>
      <c r="F294" s="112">
        <f>VLOOKUP(B:B,ADI!B:D,3,0)</f>
        <v>1116.48</v>
      </c>
      <c r="G294" s="113">
        <f>VLOOKUP(B:B,'799'!B:D,3,0)</f>
        <v>693.63</v>
      </c>
      <c r="H294" s="35">
        <f t="shared" si="21"/>
        <v>1810.1100000000001</v>
      </c>
      <c r="I294" s="41" t="str">
        <f>VLOOKUP(B:B,'FOLHA RESUMIDA'!C:D,2,FALSE)</f>
        <v>DANIELLE MARIA P NASCIMENTO</v>
      </c>
    </row>
    <row r="295" spans="1:9">
      <c r="A295" s="108">
        <v>1</v>
      </c>
      <c r="B295" s="109">
        <v>2942</v>
      </c>
      <c r="C295" s="110" t="s">
        <v>240</v>
      </c>
      <c r="D295" s="111">
        <f>VLOOKUP(B:B,'701'!B:D,3,0)</f>
        <v>1613.31</v>
      </c>
      <c r="E295" s="35">
        <f t="shared" si="20"/>
        <v>974.27</v>
      </c>
      <c r="F295" s="112">
        <f>VLOOKUP(B:B,ADI!B:D,3,0)</f>
        <v>548.53</v>
      </c>
      <c r="G295" s="113">
        <f>VLOOKUP(B:B,'799'!B:D,3,0)</f>
        <v>90.51</v>
      </c>
      <c r="H295" s="35">
        <f t="shared" si="21"/>
        <v>639.04</v>
      </c>
      <c r="I295" s="41" t="str">
        <f>VLOOKUP(B:B,'FOLHA RESUMIDA'!C:D,2,FALSE)</f>
        <v>ELIDIANE BARROS DA CRUZ</v>
      </c>
    </row>
    <row r="296" spans="1:9">
      <c r="A296" s="108">
        <v>1</v>
      </c>
      <c r="B296" s="109">
        <v>2943</v>
      </c>
      <c r="C296" s="110" t="s">
        <v>241</v>
      </c>
      <c r="D296" s="111">
        <f>VLOOKUP(B:B,'701'!B:D,3,0)</f>
        <v>1518</v>
      </c>
      <c r="E296" s="35">
        <f t="shared" si="20"/>
        <v>450.38999999999987</v>
      </c>
      <c r="F296" s="112">
        <f>VLOOKUP(B:B,ADI!B:D,3,0)</f>
        <v>497.53</v>
      </c>
      <c r="G296" s="113">
        <f>VLOOKUP(B:B,'799'!B:D,3,0)</f>
        <v>570.08000000000004</v>
      </c>
      <c r="H296" s="35">
        <f t="shared" si="21"/>
        <v>1067.6100000000001</v>
      </c>
      <c r="I296" s="41" t="str">
        <f>VLOOKUP(B:B,'FOLHA RESUMIDA'!C:D,2,FALSE)</f>
        <v>MARIA JOSE GUILHERME</v>
      </c>
    </row>
    <row r="297" spans="1:9">
      <c r="A297" s="108">
        <v>1</v>
      </c>
      <c r="B297" s="109">
        <v>2962</v>
      </c>
      <c r="C297" s="110" t="s">
        <v>391</v>
      </c>
      <c r="D297" s="111">
        <f>VLOOKUP(B:B,'701'!B:D,3,0)</f>
        <v>2644.22</v>
      </c>
      <c r="E297" s="35">
        <f t="shared" si="20"/>
        <v>586.15999999999985</v>
      </c>
      <c r="F297" s="112">
        <f>VLOOKUP(B:B,ADI!B:D,3,0)</f>
        <v>776.47</v>
      </c>
      <c r="G297" s="113">
        <f>VLOOKUP(B:B,'799'!B:D,3,0)</f>
        <v>1281.5899999999999</v>
      </c>
      <c r="H297" s="35">
        <f t="shared" si="21"/>
        <v>2058.06</v>
      </c>
      <c r="I297" s="41" t="str">
        <f>VLOOKUP(B:B,'FOLHA RESUMIDA'!C:D,2,FALSE)</f>
        <v>GYSELLE SANTOS AZEVEDO</v>
      </c>
    </row>
    <row r="298" spans="1:9">
      <c r="A298" s="108">
        <v>1</v>
      </c>
      <c r="B298" s="109">
        <v>2970</v>
      </c>
      <c r="C298" s="110" t="s">
        <v>331</v>
      </c>
      <c r="D298" s="111">
        <f>VLOOKUP(B:B,'701'!B:D,3,0)</f>
        <v>2410.9</v>
      </c>
      <c r="E298" s="35">
        <f t="shared" si="20"/>
        <v>1627.21</v>
      </c>
      <c r="F298" s="112">
        <f>VLOOKUP(B:B,ADI!B:D,3,0)</f>
        <v>697.14</v>
      </c>
      <c r="G298" s="113">
        <f>VLOOKUP(B:B,'799'!B:D,3,0)</f>
        <v>86.55</v>
      </c>
      <c r="H298" s="35">
        <f t="shared" si="21"/>
        <v>783.68999999999994</v>
      </c>
      <c r="I298" s="41" t="str">
        <f>VLOOKUP(B:B,'FOLHA RESUMIDA'!C:D,2,FALSE)</f>
        <v>DAYANE M VALENCA DE OLIVEIRA</v>
      </c>
    </row>
    <row r="299" spans="1:9">
      <c r="A299" s="108">
        <v>3</v>
      </c>
      <c r="B299" s="109">
        <v>2971</v>
      </c>
      <c r="C299" s="110" t="s">
        <v>382</v>
      </c>
      <c r="D299" s="111">
        <f>VLOOKUP(B:B,'701'!B:D,3,0)</f>
        <v>2050.41</v>
      </c>
      <c r="E299" s="35">
        <f t="shared" si="20"/>
        <v>1122.1899999999998</v>
      </c>
      <c r="F299" s="112">
        <f>VLOOKUP(B:B,ADI!B:D,3,0)</f>
        <v>697.14</v>
      </c>
      <c r="G299" s="113">
        <f>VLOOKUP(B:B,'799'!B:D,3,0)</f>
        <v>231.08</v>
      </c>
      <c r="H299" s="35">
        <f t="shared" si="21"/>
        <v>928.22</v>
      </c>
      <c r="I299" s="41" t="str">
        <f>VLOOKUP(B:B,'FOLHA RESUMIDA'!C:D,2,FALSE)</f>
        <v>LETYCIA THAISA V FARIAS</v>
      </c>
    </row>
    <row r="300" spans="1:9">
      <c r="A300" s="108">
        <v>10</v>
      </c>
      <c r="B300" s="109">
        <v>2973</v>
      </c>
      <c r="C300" s="110" t="s">
        <v>340</v>
      </c>
      <c r="D300" s="111">
        <f>VLOOKUP(B:B,'701'!B:D,3,0)</f>
        <v>2283.73</v>
      </c>
      <c r="E300" s="35">
        <f t="shared" si="20"/>
        <v>1259.04</v>
      </c>
      <c r="F300" s="112">
        <f>VLOOKUP(B:B,ADI!B:D,3,0)</f>
        <v>776.47</v>
      </c>
      <c r="G300" s="113">
        <f>VLOOKUP(B:B,'799'!B:D,3,0)</f>
        <v>248.22</v>
      </c>
      <c r="H300" s="35">
        <f t="shared" si="21"/>
        <v>1024.69</v>
      </c>
      <c r="I300" s="41" t="str">
        <f>VLOOKUP(B:B,'FOLHA RESUMIDA'!C:D,2,FALSE)</f>
        <v>ELDERSON GOMES DA CUNHA</v>
      </c>
    </row>
    <row r="301" spans="1:9">
      <c r="A301" s="108">
        <v>3</v>
      </c>
      <c r="B301" s="109">
        <v>2974</v>
      </c>
      <c r="C301" s="110" t="s">
        <v>341</v>
      </c>
      <c r="D301" s="111">
        <f>VLOOKUP(B:B,'701'!B:D,3,0)</f>
        <v>2058</v>
      </c>
      <c r="E301" s="35">
        <f t="shared" si="20"/>
        <v>2058</v>
      </c>
      <c r="F301" s="112">
        <f>VLOOKUP(B:B,ADI!B:D,3,0)</f>
        <v>697.14</v>
      </c>
      <c r="G301" s="113" t="s">
        <v>585</v>
      </c>
      <c r="H301" s="35">
        <v>0</v>
      </c>
      <c r="I301" s="41" t="str">
        <f>VLOOKUP(B:B,'FOLHA RESUMIDA'!C:D,2,FALSE)</f>
        <v>MARCELO DIEDERICHS PRATES</v>
      </c>
    </row>
    <row r="302" spans="1:9">
      <c r="A302" s="108">
        <v>3</v>
      </c>
      <c r="B302" s="109">
        <v>2977</v>
      </c>
      <c r="C302" s="110" t="s">
        <v>354</v>
      </c>
      <c r="D302" s="111">
        <f>VLOOKUP(B:B,'701'!B:D,3,0)</f>
        <v>4553.1499999999996</v>
      </c>
      <c r="E302" s="35">
        <f t="shared" si="20"/>
        <v>719.1899999999996</v>
      </c>
      <c r="F302" s="112">
        <f>VLOOKUP(B:B,ADI!B:D,3,0)</f>
        <v>1548.07</v>
      </c>
      <c r="G302" s="113">
        <f>VLOOKUP(B:B,'799'!B:D,3,0)</f>
        <v>2285.89</v>
      </c>
      <c r="H302" s="35">
        <f>F302+G302</f>
        <v>3833.96</v>
      </c>
      <c r="I302" s="41" t="str">
        <f>VLOOKUP(B:B,'FOLHA RESUMIDA'!C:D,2,FALSE)</f>
        <v>VENILTON CARLOS M CARDOSO</v>
      </c>
    </row>
    <row r="303" spans="1:9">
      <c r="A303" s="108">
        <v>23</v>
      </c>
      <c r="B303" s="109">
        <v>2978</v>
      </c>
      <c r="C303" s="110" t="s">
        <v>355</v>
      </c>
      <c r="D303" s="111">
        <f>VLOOKUP(B:B,'701'!B:D,3,0)</f>
        <v>2644.22</v>
      </c>
      <c r="E303" s="35">
        <f t="shared" si="20"/>
        <v>1733.8199999999997</v>
      </c>
      <c r="F303" s="112">
        <f>VLOOKUP(B:B,ADI!B:D,3,0)</f>
        <v>776.47</v>
      </c>
      <c r="G303" s="113">
        <f>VLOOKUP(B:B,'799'!B:D,3,0)</f>
        <v>133.93</v>
      </c>
      <c r="H303" s="35">
        <f>F303+G303</f>
        <v>910.40000000000009</v>
      </c>
      <c r="I303" s="41" t="str">
        <f>VLOOKUP(B:B,'FOLHA RESUMIDA'!C:D,2,FALSE)</f>
        <v>CARLOS BRUNO GOMES MACEDO</v>
      </c>
    </row>
    <row r="304" spans="1:9">
      <c r="A304" s="108">
        <v>23</v>
      </c>
      <c r="B304" s="109">
        <v>2982</v>
      </c>
      <c r="C304" s="110" t="s">
        <v>243</v>
      </c>
      <c r="D304" s="111">
        <f>VLOOKUP(B:B,'701'!B:D,3,0)</f>
        <v>5515.37</v>
      </c>
      <c r="E304" s="35">
        <f t="shared" si="20"/>
        <v>5515.37</v>
      </c>
      <c r="F304" s="112">
        <f>VLOOKUP(B:B,ADI!B:D,3,0)</f>
        <v>1337.31</v>
      </c>
      <c r="G304" s="113" t="s">
        <v>585</v>
      </c>
      <c r="H304" s="35">
        <v>0</v>
      </c>
      <c r="I304" s="41" t="str">
        <f>VLOOKUP(B:B,'FOLHA RESUMIDA'!C:D,2,FALSE)</f>
        <v>CINTIA MARIA LEITE DO N AVELAR</v>
      </c>
    </row>
    <row r="305" spans="1:9">
      <c r="A305" s="108">
        <v>1</v>
      </c>
      <c r="B305" s="109">
        <v>2983</v>
      </c>
      <c r="C305" s="110" t="s">
        <v>244</v>
      </c>
      <c r="D305" s="111">
        <f>VLOOKUP(B:B,'701'!B:D,3,0)</f>
        <v>3706.16</v>
      </c>
      <c r="E305" s="35">
        <f t="shared" si="20"/>
        <v>884.72999999999956</v>
      </c>
      <c r="F305" s="112">
        <f>VLOOKUP(B:B,ADI!B:D,3,0)</f>
        <v>1064.1300000000001</v>
      </c>
      <c r="G305" s="113">
        <f>VLOOKUP(B:B,'799'!B:D,3,0)</f>
        <v>1757.3</v>
      </c>
      <c r="H305" s="35">
        <f t="shared" ref="H305:H310" si="22">F305+G305</f>
        <v>2821.4300000000003</v>
      </c>
      <c r="I305" s="41" t="str">
        <f>VLOOKUP(B:B,'FOLHA RESUMIDA'!C:D,2,FALSE)</f>
        <v>EMILLY INOCENCIO DA SILVA</v>
      </c>
    </row>
    <row r="306" spans="1:9">
      <c r="A306" s="108">
        <v>1</v>
      </c>
      <c r="B306" s="109">
        <v>2988</v>
      </c>
      <c r="C306" s="110" t="s">
        <v>245</v>
      </c>
      <c r="D306" s="111">
        <f>VLOOKUP(B:B,'701'!B:D,3,0)</f>
        <v>3759.38</v>
      </c>
      <c r="E306" s="35">
        <f t="shared" si="20"/>
        <v>2514.6999999999998</v>
      </c>
      <c r="F306" s="112">
        <f>VLOOKUP(B:B,ADI!B:D,3,0)</f>
        <v>1212.95</v>
      </c>
      <c r="G306" s="113">
        <f>VLOOKUP(B:B,'799'!B:D,3,0)</f>
        <v>31.73</v>
      </c>
      <c r="H306" s="35">
        <f t="shared" si="22"/>
        <v>1244.68</v>
      </c>
      <c r="I306" s="41" t="str">
        <f>VLOOKUP(B:B,'FOLHA RESUMIDA'!C:D,2,FALSE)</f>
        <v>GERALDO CRISTOVAO DE O FILHO</v>
      </c>
    </row>
    <row r="307" spans="1:9">
      <c r="A307" s="108">
        <v>1</v>
      </c>
      <c r="B307" s="109">
        <v>2996</v>
      </c>
      <c r="C307" s="110" t="s">
        <v>246</v>
      </c>
      <c r="D307" s="111">
        <f>VLOOKUP(B:B,'701'!B:D,3,0)</f>
        <v>6210.16</v>
      </c>
      <c r="E307" s="35">
        <f t="shared" si="20"/>
        <v>3114.37</v>
      </c>
      <c r="F307" s="112">
        <f>VLOOKUP(B:B,ADI!B:D,3,0)</f>
        <v>2111.4499999999998</v>
      </c>
      <c r="G307" s="113">
        <f>VLOOKUP(B:B,'799'!B:D,3,0)</f>
        <v>984.34</v>
      </c>
      <c r="H307" s="35">
        <f t="shared" si="22"/>
        <v>3095.79</v>
      </c>
      <c r="I307" s="41" t="str">
        <f>VLOOKUP(B:B,'FOLHA RESUMIDA'!C:D,2,FALSE)</f>
        <v>LUCIANO BARROS COSTA</v>
      </c>
    </row>
    <row r="308" spans="1:9">
      <c r="A308" s="108">
        <v>1</v>
      </c>
      <c r="B308" s="109">
        <v>2998</v>
      </c>
      <c r="C308" s="110" t="s">
        <v>247</v>
      </c>
      <c r="D308" s="111">
        <f>VLOOKUP(B:B,'701'!B:D,3,0)</f>
        <v>6570.65</v>
      </c>
      <c r="E308" s="35">
        <f t="shared" si="20"/>
        <v>2458.8999999999996</v>
      </c>
      <c r="F308" s="112">
        <f>VLOOKUP(B:B,ADI!B:D,3,0)</f>
        <v>2111.4499999999998</v>
      </c>
      <c r="G308" s="113">
        <f>VLOOKUP(B:B,'799'!B:D,3,0)</f>
        <v>2000.3</v>
      </c>
      <c r="H308" s="35">
        <f t="shared" si="22"/>
        <v>4111.75</v>
      </c>
      <c r="I308" s="41" t="str">
        <f>VLOOKUP(B:B,'FOLHA RESUMIDA'!C:D,2,FALSE)</f>
        <v>MIGUEL WILSON REGUEIRA RIBEIRO</v>
      </c>
    </row>
    <row r="309" spans="1:9">
      <c r="A309" s="108">
        <v>1</v>
      </c>
      <c r="B309" s="109">
        <v>3003</v>
      </c>
      <c r="C309" s="110" t="s">
        <v>248</v>
      </c>
      <c r="D309" s="111">
        <f>VLOOKUP(B:B,'701'!B:D,3,0)</f>
        <v>5019.7</v>
      </c>
      <c r="E309" s="35">
        <f t="shared" si="20"/>
        <v>1137.4099999999999</v>
      </c>
      <c r="F309" s="112">
        <f>VLOOKUP(B:B,ADI!B:D,3,0)</f>
        <v>1492.56</v>
      </c>
      <c r="G309" s="113">
        <f>VLOOKUP(B:B,'799'!B:D,3,0)</f>
        <v>2389.73</v>
      </c>
      <c r="H309" s="35">
        <f t="shared" si="22"/>
        <v>3882.29</v>
      </c>
      <c r="I309" s="41" t="str">
        <f>VLOOKUP(B:B,'FOLHA RESUMIDA'!C:D,2,FALSE)</f>
        <v>CAETANO SILVA DIAS</v>
      </c>
    </row>
    <row r="310" spans="1:9">
      <c r="A310" s="108">
        <v>1</v>
      </c>
      <c r="B310" s="109">
        <v>3004</v>
      </c>
      <c r="C310" s="110" t="s">
        <v>249</v>
      </c>
      <c r="D310" s="111">
        <f>VLOOKUP(B:B,'701'!B:D,3,0)</f>
        <v>4586.6400000000003</v>
      </c>
      <c r="E310" s="35">
        <f t="shared" si="20"/>
        <v>702.45000000000027</v>
      </c>
      <c r="F310" s="112">
        <f>VLOOKUP(B:B,ADI!B:D,3,0)</f>
        <v>1492.56</v>
      </c>
      <c r="G310" s="113">
        <f>VLOOKUP(B:B,'799'!B:D,3,0)</f>
        <v>2391.63</v>
      </c>
      <c r="H310" s="35">
        <f t="shared" si="22"/>
        <v>3884.19</v>
      </c>
      <c r="I310" s="41" t="str">
        <f>VLOOKUP(B:B,'FOLHA RESUMIDA'!C:D,2,FALSE)</f>
        <v>ITHALO IGOR DANTAS E SILVA</v>
      </c>
    </row>
    <row r="311" spans="1:9">
      <c r="A311" s="108">
        <v>1</v>
      </c>
      <c r="B311" s="109">
        <v>3015</v>
      </c>
      <c r="C311" s="110" t="s">
        <v>250</v>
      </c>
      <c r="D311" s="111">
        <f>VLOOKUP(B:B,'701'!B:D,3,0)</f>
        <v>316.85000000000002</v>
      </c>
      <c r="E311" s="35">
        <f t="shared" si="20"/>
        <v>316.85000000000002</v>
      </c>
      <c r="F311" s="112">
        <v>0</v>
      </c>
      <c r="G311" s="113" t="s">
        <v>585</v>
      </c>
      <c r="H311" s="35">
        <v>0</v>
      </c>
      <c r="I311" s="41" t="str">
        <f>VLOOKUP(B:B,'FOLHA RESUMIDA'!C:D,2,FALSE)</f>
        <v>MARIA DANIELLE DE SOUZA SANTOS</v>
      </c>
    </row>
    <row r="312" spans="1:9">
      <c r="A312" s="122">
        <v>1</v>
      </c>
      <c r="B312" s="109">
        <v>3016</v>
      </c>
      <c r="C312" s="110" t="s">
        <v>251</v>
      </c>
      <c r="D312" s="111">
        <f>VLOOKUP(B:B,'701'!B:D,3,0)</f>
        <v>3007.27</v>
      </c>
      <c r="E312" s="35">
        <f t="shared" si="20"/>
        <v>2892.75</v>
      </c>
      <c r="F312" s="112">
        <v>0</v>
      </c>
      <c r="G312" s="113">
        <f>VLOOKUP(B:B,'799'!B:D,3,0)</f>
        <v>114.52</v>
      </c>
      <c r="H312" s="35">
        <f t="shared" ref="H312:H323" si="23">F312+G312</f>
        <v>114.52</v>
      </c>
      <c r="I312" s="41" t="str">
        <f>VLOOKUP(B:B,'FOLHA RESUMIDA'!C:D,2,FALSE)</f>
        <v>MARIANA SILVA MONTEIRO</v>
      </c>
    </row>
    <row r="313" spans="1:9">
      <c r="A313" s="108">
        <v>1</v>
      </c>
      <c r="B313" s="109">
        <v>3023</v>
      </c>
      <c r="C313" s="110" t="s">
        <v>350</v>
      </c>
      <c r="D313" s="111">
        <f>VLOOKUP(B:B,'701'!B:D,3,0)</f>
        <v>5380.42</v>
      </c>
      <c r="E313" s="35">
        <f t="shared" si="20"/>
        <v>1125.6300000000001</v>
      </c>
      <c r="F313" s="112">
        <f>VLOOKUP(B:B,ADI!B:D,3,0)</f>
        <v>1706.78</v>
      </c>
      <c r="G313" s="113">
        <f>VLOOKUP(B:B,'799'!B:D,3,0)</f>
        <v>2548.0100000000002</v>
      </c>
      <c r="H313" s="35">
        <f t="shared" si="23"/>
        <v>4254.79</v>
      </c>
      <c r="I313" s="41" t="str">
        <f>VLOOKUP(B:B,'FOLHA RESUMIDA'!C:D,2,FALSE)</f>
        <v>SERGIO ARAUJO DE OLIVEIRA</v>
      </c>
    </row>
    <row r="314" spans="1:9">
      <c r="A314" s="108">
        <v>10</v>
      </c>
      <c r="B314" s="109">
        <v>3025</v>
      </c>
      <c r="C314" s="110" t="s">
        <v>385</v>
      </c>
      <c r="D314" s="111">
        <f>VLOOKUP(B:B,'701'!B:D,3,0)</f>
        <v>4553.1499999999996</v>
      </c>
      <c r="E314" s="35">
        <f t="shared" si="20"/>
        <v>2321.7599999999998</v>
      </c>
      <c r="F314" s="112">
        <f>VLOOKUP(B:B,ADI!B:D,3,0)</f>
        <v>1548.07</v>
      </c>
      <c r="G314" s="113">
        <f>VLOOKUP(B:B,'799'!B:D,3,0)</f>
        <v>683.32</v>
      </c>
      <c r="H314" s="35">
        <f t="shared" si="23"/>
        <v>2231.39</v>
      </c>
      <c r="I314" s="41" t="str">
        <f>VLOOKUP(B:B,'FOLHA RESUMIDA'!C:D,2,FALSE)</f>
        <v>MARIANA KAROLYNE G DE SOUZA</v>
      </c>
    </row>
    <row r="315" spans="1:9">
      <c r="A315" s="108">
        <v>1</v>
      </c>
      <c r="B315" s="109">
        <v>3027</v>
      </c>
      <c r="C315" s="110" t="s">
        <v>252</v>
      </c>
      <c r="D315" s="111">
        <f>VLOOKUP(B:B,'701'!B:D,3,0)</f>
        <v>4780.87</v>
      </c>
      <c r="E315" s="35">
        <f t="shared" si="20"/>
        <v>1440.88</v>
      </c>
      <c r="F315" s="112">
        <f>VLOOKUP(B:B,ADI!B:D,3,0)</f>
        <v>1625.5</v>
      </c>
      <c r="G315" s="113">
        <f>VLOOKUP(B:B,'799'!B:D,3,0)</f>
        <v>1714.49</v>
      </c>
      <c r="H315" s="35">
        <f t="shared" si="23"/>
        <v>3339.99</v>
      </c>
      <c r="I315" s="41" t="str">
        <f>VLOOKUP(B:B,'FOLHA RESUMIDA'!C:D,2,FALSE)</f>
        <v>MARILIA MILENA R PIRES</v>
      </c>
    </row>
    <row r="316" spans="1:9">
      <c r="A316" s="108">
        <v>48</v>
      </c>
      <c r="B316" s="109">
        <v>3029</v>
      </c>
      <c r="C316" s="110" t="s">
        <v>383</v>
      </c>
      <c r="D316" s="111">
        <f>VLOOKUP(B:B,'701'!B:D,3,0)</f>
        <v>4553.1499999999996</v>
      </c>
      <c r="E316" s="35">
        <f t="shared" si="20"/>
        <v>703.04</v>
      </c>
      <c r="F316" s="112">
        <f>VLOOKUP(B:B,ADI!B:D,3,0)</f>
        <v>1548.07</v>
      </c>
      <c r="G316" s="113">
        <f>VLOOKUP(B:B,'799'!B:D,3,0)</f>
        <v>2302.04</v>
      </c>
      <c r="H316" s="35">
        <f t="shared" si="23"/>
        <v>3850.1099999999997</v>
      </c>
      <c r="I316" s="41" t="str">
        <f>VLOOKUP(B:B,'FOLHA RESUMIDA'!C:D,2,FALSE)</f>
        <v>RISOALDO DUARTE DA S JUNIOR</v>
      </c>
    </row>
    <row r="317" spans="1:9">
      <c r="A317" s="108">
        <v>51</v>
      </c>
      <c r="B317" s="109">
        <v>3031</v>
      </c>
      <c r="C317" s="110" t="s">
        <v>253</v>
      </c>
      <c r="D317" s="111">
        <f>VLOOKUP(B:B,'701'!B:D,3,0)</f>
        <v>12884.4</v>
      </c>
      <c r="E317" s="35">
        <f t="shared" si="20"/>
        <v>10048.779999999999</v>
      </c>
      <c r="F317" s="112">
        <v>0</v>
      </c>
      <c r="G317" s="113">
        <f>VLOOKUP(B:B,'799'!B:D,3,0)</f>
        <v>2835.62</v>
      </c>
      <c r="H317" s="35">
        <f t="shared" si="23"/>
        <v>2835.62</v>
      </c>
      <c r="I317" s="41" t="str">
        <f>VLOOKUP(B:B,'FOLHA RESUMIDA'!C:D,2,FALSE)</f>
        <v>DENNYS LAPENDA FAGUNDES</v>
      </c>
    </row>
    <row r="318" spans="1:9">
      <c r="A318" s="108">
        <v>1</v>
      </c>
      <c r="B318" s="109">
        <v>3032</v>
      </c>
      <c r="C318" s="110" t="s">
        <v>329</v>
      </c>
      <c r="D318" s="111">
        <f>VLOOKUP(B:B,'701'!B:D,3,0)</f>
        <v>4553.1499999999996</v>
      </c>
      <c r="E318" s="35">
        <f t="shared" si="20"/>
        <v>1072.71</v>
      </c>
      <c r="F318" s="112">
        <f>VLOOKUP(B:B,ADI!B:D,3,0)</f>
        <v>1548.07</v>
      </c>
      <c r="G318" s="113">
        <f>VLOOKUP(B:B,'799'!B:D,3,0)</f>
        <v>1932.37</v>
      </c>
      <c r="H318" s="35">
        <f t="shared" si="23"/>
        <v>3480.4399999999996</v>
      </c>
      <c r="I318" s="41" t="str">
        <f>VLOOKUP(B:B,'FOLHA RESUMIDA'!C:D,2,FALSE)</f>
        <v>KELEN CRISTINA DE AL F E SILVA</v>
      </c>
    </row>
    <row r="319" spans="1:9">
      <c r="A319" s="108">
        <v>1</v>
      </c>
      <c r="B319" s="109">
        <v>3036</v>
      </c>
      <c r="C319" s="110" t="s">
        <v>254</v>
      </c>
      <c r="D319" s="111">
        <f>VLOOKUP(B:B,'701'!B:D,3,0)</f>
        <v>4851.66</v>
      </c>
      <c r="E319" s="35">
        <f t="shared" si="20"/>
        <v>787.90000000000009</v>
      </c>
      <c r="F319" s="112">
        <f>VLOOKUP(B:B,ADI!B:D,3,0)</f>
        <v>1483.54</v>
      </c>
      <c r="G319" s="113">
        <f>VLOOKUP(B:B,'799'!B:D,3,0)</f>
        <v>2580.2199999999998</v>
      </c>
      <c r="H319" s="35">
        <f t="shared" si="23"/>
        <v>4063.7599999999998</v>
      </c>
      <c r="I319" s="41" t="str">
        <f>VLOOKUP(B:B,'FOLHA RESUMIDA'!C:D,2,FALSE)</f>
        <v>CECILIA REGINA DO N S CABRAL</v>
      </c>
    </row>
    <row r="320" spans="1:9">
      <c r="A320" s="108">
        <v>1</v>
      </c>
      <c r="B320" s="109">
        <v>3040</v>
      </c>
      <c r="C320" s="110" t="s">
        <v>255</v>
      </c>
      <c r="D320" s="111">
        <f>VLOOKUP(B:B,'701'!B:D,3,0)</f>
        <v>2459.2399999999998</v>
      </c>
      <c r="E320" s="35">
        <f t="shared" si="20"/>
        <v>1228.6799999999998</v>
      </c>
      <c r="F320" s="112">
        <f>VLOOKUP(B:B,ADI!B:D,3,0)</f>
        <v>1105.97</v>
      </c>
      <c r="G320" s="113">
        <f>VLOOKUP(B:B,'799'!B:D,3,0)</f>
        <v>124.59</v>
      </c>
      <c r="H320" s="35">
        <f t="shared" si="23"/>
        <v>1230.56</v>
      </c>
      <c r="I320" s="41" t="str">
        <f>VLOOKUP(B:B,'FOLHA RESUMIDA'!C:D,2,FALSE)</f>
        <v>LORENA ESTHER L M CAVALCANTI</v>
      </c>
    </row>
    <row r="321" spans="1:9">
      <c r="A321" s="108">
        <v>1</v>
      </c>
      <c r="B321" s="109">
        <v>3044</v>
      </c>
      <c r="C321" s="110" t="s">
        <v>337</v>
      </c>
      <c r="D321" s="111">
        <f>VLOOKUP(B:B,'701'!B:D,3,0)</f>
        <v>8699.8799999999992</v>
      </c>
      <c r="E321" s="35">
        <f t="shared" si="20"/>
        <v>5281.0199999999986</v>
      </c>
      <c r="F321" s="112">
        <v>0</v>
      </c>
      <c r="G321" s="113">
        <f>VLOOKUP(B:B,'799'!B:D,3,0)</f>
        <v>3418.86</v>
      </c>
      <c r="H321" s="35">
        <f t="shared" si="23"/>
        <v>3418.86</v>
      </c>
      <c r="I321" s="41" t="str">
        <f>VLOOKUP(B:B,'FOLHA RESUMIDA'!C:D,2,FALSE)</f>
        <v>THIANE NASCIMENTO PAIXAO</v>
      </c>
    </row>
    <row r="322" spans="1:9">
      <c r="A322" s="108">
        <v>1</v>
      </c>
      <c r="B322" s="109">
        <v>3046</v>
      </c>
      <c r="C322" s="110" t="s">
        <v>387</v>
      </c>
      <c r="D322" s="111">
        <f>VLOOKUP(B:B,'701'!B:D,3,0)</f>
        <v>5141.3599999999997</v>
      </c>
      <c r="E322" s="35">
        <f t="shared" si="20"/>
        <v>1118.8299999999995</v>
      </c>
      <c r="F322" s="112">
        <f>VLOOKUP(B:B,ADI!B:D,3,0)</f>
        <v>1625.5</v>
      </c>
      <c r="G322" s="113">
        <f>VLOOKUP(B:B,'799'!B:D,3,0)</f>
        <v>2397.0300000000002</v>
      </c>
      <c r="H322" s="35">
        <f t="shared" si="23"/>
        <v>4022.53</v>
      </c>
      <c r="I322" s="41" t="str">
        <f>VLOOKUP(B:B,'FOLHA RESUMIDA'!C:D,2,FALSE)</f>
        <v>RONALDO GOMINHO BISPO FILHO</v>
      </c>
    </row>
    <row r="323" spans="1:9">
      <c r="A323" s="108">
        <v>1</v>
      </c>
      <c r="B323" s="109">
        <v>3047</v>
      </c>
      <c r="C323" s="110" t="s">
        <v>256</v>
      </c>
      <c r="D323" s="111">
        <f>VLOOKUP(B:B,'701'!B:D,3,0)</f>
        <v>3492.15</v>
      </c>
      <c r="E323" s="35">
        <f t="shared" si="20"/>
        <v>868.2800000000002</v>
      </c>
      <c r="F323" s="112">
        <f>VLOOKUP(B:B,ADI!B:D,3,0)</f>
        <v>1064.1300000000001</v>
      </c>
      <c r="G323" s="113">
        <f>VLOOKUP(B:B,'799'!B:D,3,0)</f>
        <v>1559.74</v>
      </c>
      <c r="H323" s="35">
        <f t="shared" si="23"/>
        <v>2623.87</v>
      </c>
      <c r="I323" s="41" t="str">
        <f>VLOOKUP(B:B,'FOLHA RESUMIDA'!C:D,2,FALSE)</f>
        <v>SWEET GALLEGHER CAETANO COSTA</v>
      </c>
    </row>
    <row r="324" spans="1:9">
      <c r="A324" s="108">
        <v>1</v>
      </c>
      <c r="B324" s="109">
        <v>3049</v>
      </c>
      <c r="C324" s="110" t="s">
        <v>257</v>
      </c>
      <c r="D324" s="111">
        <f>VLOOKUP(B:B,'701'!B:D,3,0)</f>
        <v>6606.9</v>
      </c>
      <c r="E324" s="35">
        <f t="shared" si="20"/>
        <v>6606.9</v>
      </c>
      <c r="F324" s="112">
        <f>VLOOKUP(B:B,ADI!B:D,3,0)</f>
        <v>1999.35</v>
      </c>
      <c r="G324" s="113" t="s">
        <v>585</v>
      </c>
      <c r="H324" s="35">
        <v>0</v>
      </c>
      <c r="I324" s="41" t="str">
        <f>VLOOKUP(B:B,'FOLHA RESUMIDA'!C:D,2,FALSE)</f>
        <v>DEBORA GUEDES NERES</v>
      </c>
    </row>
    <row r="325" spans="1:9">
      <c r="A325" s="108">
        <v>1</v>
      </c>
      <c r="B325" s="109">
        <v>3055</v>
      </c>
      <c r="C325" s="110" t="s">
        <v>379</v>
      </c>
      <c r="D325" s="111">
        <f>VLOOKUP(B:B,'701'!B:D,3,0)</f>
        <v>12293.51</v>
      </c>
      <c r="E325" s="35">
        <f t="shared" ref="E325:E388" si="24">D325-H325</f>
        <v>6272.49</v>
      </c>
      <c r="F325" s="112">
        <v>0</v>
      </c>
      <c r="G325" s="113">
        <f>VLOOKUP(B:B,'799'!B:D,3,0)</f>
        <v>6021.02</v>
      </c>
      <c r="H325" s="35">
        <f>F325+G325</f>
        <v>6021.02</v>
      </c>
      <c r="I325" s="41" t="str">
        <f>VLOOKUP(B:B,'FOLHA RESUMIDA'!C:D,2,FALSE)</f>
        <v>ANA PAULA SABINO L DE SOUZA</v>
      </c>
    </row>
    <row r="326" spans="1:9">
      <c r="A326" s="108">
        <v>50</v>
      </c>
      <c r="B326" s="109">
        <v>3057</v>
      </c>
      <c r="C326" s="110" t="s">
        <v>258</v>
      </c>
      <c r="D326" s="111">
        <f>VLOOKUP(B:B,'701'!B:D,3,0)</f>
        <v>2118.7600000000002</v>
      </c>
      <c r="E326" s="35">
        <f t="shared" si="24"/>
        <v>443.40000000000009</v>
      </c>
      <c r="F326" s="112">
        <f>VLOOKUP(B:B,ADI!B:D,3,0)</f>
        <v>697.14</v>
      </c>
      <c r="G326" s="113">
        <f>VLOOKUP(B:B,'799'!B:D,3,0)</f>
        <v>978.22</v>
      </c>
      <c r="H326" s="35">
        <f>F326+G326</f>
        <v>1675.3600000000001</v>
      </c>
      <c r="I326" s="41" t="str">
        <f>VLOOKUP(B:B,'FOLHA RESUMIDA'!C:D,2,FALSE)</f>
        <v>YANNE TALITA PEREIRA CALIXTO</v>
      </c>
    </row>
    <row r="327" spans="1:9">
      <c r="A327" s="108">
        <v>1</v>
      </c>
      <c r="B327" s="109">
        <v>3063</v>
      </c>
      <c r="C327" s="110" t="s">
        <v>259</v>
      </c>
      <c r="D327" s="111">
        <f>VLOOKUP(B:B,'701'!B:D,3,0)</f>
        <v>2410.91</v>
      </c>
      <c r="E327" s="35">
        <f t="shared" si="24"/>
        <v>970.21</v>
      </c>
      <c r="F327" s="112">
        <f>VLOOKUP(B:B,ADI!B:D,3,0)</f>
        <v>697.14</v>
      </c>
      <c r="G327" s="113">
        <f>VLOOKUP(B:B,'799'!B:D,3,0)</f>
        <v>743.56</v>
      </c>
      <c r="H327" s="35">
        <f>F327+G327</f>
        <v>1440.6999999999998</v>
      </c>
      <c r="I327" s="41" t="str">
        <f>VLOOKUP(B:B,'FOLHA RESUMIDA'!C:D,2,FALSE)</f>
        <v>DEYBISON AFONSO PEREIRA</v>
      </c>
    </row>
    <row r="328" spans="1:9">
      <c r="A328" s="108">
        <v>1</v>
      </c>
      <c r="B328" s="109">
        <v>3066</v>
      </c>
      <c r="C328" s="110" t="s">
        <v>260</v>
      </c>
      <c r="D328" s="111">
        <f>VLOOKUP(B:B,'701'!B:D,3,0)</f>
        <v>249.46</v>
      </c>
      <c r="E328" s="35">
        <f t="shared" si="24"/>
        <v>249.46</v>
      </c>
      <c r="F328" s="112">
        <v>0</v>
      </c>
      <c r="G328" s="113" t="s">
        <v>585</v>
      </c>
      <c r="H328" s="35">
        <v>0</v>
      </c>
      <c r="I328" s="41" t="str">
        <f>VLOOKUP(B:B,'FOLHA RESUMIDA'!C:D,2,FALSE)</f>
        <v>GENIVAL F DA SILVA JUNIOR</v>
      </c>
    </row>
    <row r="329" spans="1:9" ht="11.25" customHeight="1">
      <c r="A329" s="122">
        <v>1</v>
      </c>
      <c r="B329" s="109">
        <v>3067</v>
      </c>
      <c r="C329" s="110" t="s">
        <v>261</v>
      </c>
      <c r="D329" s="111">
        <f>VLOOKUP(B:B,'701'!B:D,3,0)</f>
        <v>3037.27</v>
      </c>
      <c r="E329" s="35">
        <f t="shared" si="24"/>
        <v>1296.06</v>
      </c>
      <c r="F329" s="112">
        <f>VLOOKUP(B:B,ADI!B:D,3,0)</f>
        <v>976.75</v>
      </c>
      <c r="G329" s="113">
        <f>VLOOKUP(B:B,'799'!B:D,3,0)</f>
        <v>764.46</v>
      </c>
      <c r="H329" s="35">
        <f>F329+G329</f>
        <v>1741.21</v>
      </c>
      <c r="I329" s="41" t="str">
        <f>VLOOKUP(B:B,'FOLHA RESUMIDA'!C:D,2,FALSE)</f>
        <v>EMANUELA AMELIA DE A  AGUIAR</v>
      </c>
    </row>
    <row r="330" spans="1:9" ht="11.25" customHeight="1">
      <c r="A330" s="108">
        <v>1</v>
      </c>
      <c r="B330" s="109">
        <v>3069</v>
      </c>
      <c r="C330" s="110" t="s">
        <v>332</v>
      </c>
      <c r="D330" s="111">
        <f>VLOOKUP(B:B,'701'!B:D,3,0)</f>
        <v>2410.9</v>
      </c>
      <c r="E330" s="35">
        <f t="shared" si="24"/>
        <v>995.77</v>
      </c>
      <c r="F330" s="112">
        <f>VLOOKUP(B:B,ADI!B:D,3,0)</f>
        <v>697.14</v>
      </c>
      <c r="G330" s="113">
        <f>VLOOKUP(B:B,'799'!B:D,3,0)</f>
        <v>717.99</v>
      </c>
      <c r="H330" s="35">
        <f>F330+G330</f>
        <v>1415.13</v>
      </c>
      <c r="I330" s="41" t="str">
        <f>VLOOKUP(B:B,'FOLHA RESUMIDA'!C:D,2,FALSE)</f>
        <v>ANDRE LUIS MOTA PIRES</v>
      </c>
    </row>
    <row r="331" spans="1:9">
      <c r="A331" s="108">
        <v>16</v>
      </c>
      <c r="B331" s="109">
        <v>3081</v>
      </c>
      <c r="C331" s="110" t="s">
        <v>262</v>
      </c>
      <c r="D331" s="111">
        <f>VLOOKUP(B:B,'701'!B:D,3,0)</f>
        <v>1811.2</v>
      </c>
      <c r="E331" s="35">
        <f t="shared" si="24"/>
        <v>474.90000000000009</v>
      </c>
      <c r="F331" s="112">
        <f>VLOOKUP(B:B,ADI!B:D,3,0)</f>
        <v>499.3</v>
      </c>
      <c r="G331" s="113">
        <f>VLOOKUP(B:B,'799'!B:D,3,0)</f>
        <v>837</v>
      </c>
      <c r="H331" s="35">
        <f>F331+G331</f>
        <v>1336.3</v>
      </c>
      <c r="I331" s="41" t="str">
        <f>VLOOKUP(B:B,'FOLHA RESUMIDA'!C:D,2,FALSE)</f>
        <v>MAILTON NOBRE DE MEDEIROS</v>
      </c>
    </row>
    <row r="332" spans="1:9">
      <c r="A332" s="108">
        <v>1</v>
      </c>
      <c r="B332" s="109">
        <v>3086</v>
      </c>
      <c r="C332" s="110" t="s">
        <v>333</v>
      </c>
      <c r="D332" s="111">
        <f>VLOOKUP(B:B,'701'!B:D,3,0)</f>
        <v>5019.93</v>
      </c>
      <c r="E332" s="35">
        <f t="shared" si="24"/>
        <v>1173</v>
      </c>
      <c r="F332" s="112">
        <f>VLOOKUP(B:B,ADI!B:D,3,0)</f>
        <v>1706.78</v>
      </c>
      <c r="G332" s="113">
        <f>VLOOKUP(B:B,'799'!B:D,3,0)</f>
        <v>2140.15</v>
      </c>
      <c r="H332" s="35">
        <f>F332+G332</f>
        <v>3846.9300000000003</v>
      </c>
      <c r="I332" s="41" t="str">
        <f>VLOOKUP(B:B,'FOLHA RESUMIDA'!C:D,2,FALSE)</f>
        <v>DIMAS CARDOSO CAMPOS</v>
      </c>
    </row>
    <row r="333" spans="1:9">
      <c r="A333" s="122">
        <v>1</v>
      </c>
      <c r="B333" s="109">
        <v>3092</v>
      </c>
      <c r="C333" s="110" t="s">
        <v>529</v>
      </c>
      <c r="D333" s="111">
        <f>VLOOKUP(B:B,'701'!B:D,3,0)</f>
        <v>20981.1</v>
      </c>
      <c r="E333" s="35">
        <f t="shared" si="24"/>
        <v>7542.1699999999983</v>
      </c>
      <c r="F333" s="112">
        <f>VLOOKUP(B:B,ADI!B:D,3,0)</f>
        <v>7133.57</v>
      </c>
      <c r="G333" s="113">
        <f>VLOOKUP(B:B,'799'!B:D,3,0)</f>
        <v>6305.36</v>
      </c>
      <c r="H333" s="35">
        <f>F333+G333</f>
        <v>13438.93</v>
      </c>
      <c r="I333" s="41" t="str">
        <f>VLOOKUP(B:B,'FOLHA RESUMIDA'!C:D,2,FALSE)</f>
        <v>BETY ANNE DE A SENNA</v>
      </c>
    </row>
    <row r="334" spans="1:9">
      <c r="A334" s="108">
        <v>1</v>
      </c>
      <c r="B334" s="109">
        <v>3112</v>
      </c>
      <c r="C334" s="110" t="s">
        <v>263</v>
      </c>
      <c r="D334" s="111">
        <f>VLOOKUP(B:B,'701'!B:D,3,0)</f>
        <v>5571.01</v>
      </c>
      <c r="E334" s="35">
        <f t="shared" si="24"/>
        <v>5571.01</v>
      </c>
      <c r="F334" s="112">
        <v>0</v>
      </c>
      <c r="G334" s="113" t="s">
        <v>585</v>
      </c>
      <c r="H334" s="35">
        <v>0</v>
      </c>
      <c r="I334" s="41" t="str">
        <f>VLOOKUP(B:B,'FOLHA RESUMIDA'!C:D,2,FALSE)</f>
        <v>DIEGO SCHMITH OLIVEIRA DE LIMA</v>
      </c>
    </row>
    <row r="335" spans="1:9">
      <c r="A335" s="108">
        <v>1</v>
      </c>
      <c r="B335" s="109">
        <v>3132</v>
      </c>
      <c r="C335" s="110" t="s">
        <v>264</v>
      </c>
      <c r="D335" s="111">
        <f>VLOOKUP(B:B,'701'!B:D,3,0)</f>
        <v>4195.33</v>
      </c>
      <c r="E335" s="35">
        <f t="shared" si="24"/>
        <v>1134.3000000000002</v>
      </c>
      <c r="F335" s="112">
        <f>VLOOKUP(B:B,ADI!B:D,3,0)</f>
        <v>697.14</v>
      </c>
      <c r="G335" s="113">
        <f>VLOOKUP(B:B,'799'!B:D,3,0)</f>
        <v>2363.89</v>
      </c>
      <c r="H335" s="35">
        <f t="shared" ref="H335:H345" si="25">F335+G335</f>
        <v>3061.0299999999997</v>
      </c>
      <c r="I335" s="41" t="str">
        <f>VLOOKUP(B:B,'FOLHA RESUMIDA'!C:D,2,FALSE)</f>
        <v>TALITA ANDREIA MARTINS GONZAGA</v>
      </c>
    </row>
    <row r="336" spans="1:9">
      <c r="A336" s="108">
        <v>1</v>
      </c>
      <c r="B336" s="109">
        <v>3135</v>
      </c>
      <c r="C336" s="110" t="s">
        <v>265</v>
      </c>
      <c r="D336" s="111">
        <f>VLOOKUP(B:B,'701'!B:D,3,0)</f>
        <v>7214.11</v>
      </c>
      <c r="E336" s="35">
        <f t="shared" si="24"/>
        <v>2026.9399999999996</v>
      </c>
      <c r="F336" s="112">
        <f>VLOOKUP(B:B,ADI!B:D,3,0)</f>
        <v>2123.71</v>
      </c>
      <c r="G336" s="113">
        <f>VLOOKUP(B:B,'799'!B:D,3,0)</f>
        <v>3063.46</v>
      </c>
      <c r="H336" s="35">
        <f t="shared" si="25"/>
        <v>5187.17</v>
      </c>
      <c r="I336" s="41" t="str">
        <f>VLOOKUP(B:B,'FOLHA RESUMIDA'!C:D,2,FALSE)</f>
        <v>RAFAEL DE MENEZES E S PIRES</v>
      </c>
    </row>
    <row r="337" spans="1:9">
      <c r="A337" s="108">
        <v>1</v>
      </c>
      <c r="B337" s="109">
        <v>3136</v>
      </c>
      <c r="C337" s="110" t="s">
        <v>266</v>
      </c>
      <c r="D337" s="111">
        <f>VLOOKUP(B:B,'701'!B:D,3,0)</f>
        <v>4825.96</v>
      </c>
      <c r="E337" s="35">
        <f t="shared" si="24"/>
        <v>1183</v>
      </c>
      <c r="F337" s="112">
        <f>VLOOKUP(B:B,ADI!B:D,3,0)</f>
        <v>1483.54</v>
      </c>
      <c r="G337" s="113">
        <f>VLOOKUP(B:B,'799'!B:D,3,0)</f>
        <v>2159.42</v>
      </c>
      <c r="H337" s="35">
        <f t="shared" si="25"/>
        <v>3642.96</v>
      </c>
      <c r="I337" s="41" t="str">
        <f>VLOOKUP(B:B,'FOLHA RESUMIDA'!C:D,2,FALSE)</f>
        <v>ALEXANDER BEZERRA</v>
      </c>
    </row>
    <row r="338" spans="1:9">
      <c r="A338" s="108">
        <v>1</v>
      </c>
      <c r="B338" s="109">
        <v>3138</v>
      </c>
      <c r="C338" s="110" t="s">
        <v>267</v>
      </c>
      <c r="D338" s="111">
        <f>VLOOKUP(B:B,'701'!B:D,3,0)</f>
        <v>5331.28</v>
      </c>
      <c r="E338" s="35">
        <f t="shared" si="24"/>
        <v>1639.8599999999997</v>
      </c>
      <c r="F338" s="112">
        <f>VLOOKUP(B:B,ADI!B:D,3,0)</f>
        <v>1483.54</v>
      </c>
      <c r="G338" s="113">
        <f>VLOOKUP(B:B,'799'!B:D,3,0)</f>
        <v>2207.88</v>
      </c>
      <c r="H338" s="35">
        <f t="shared" si="25"/>
        <v>3691.42</v>
      </c>
      <c r="I338" s="41" t="str">
        <f>VLOOKUP(B:B,'FOLHA RESUMIDA'!C:D,2,FALSE)</f>
        <v>MANUELA SILVA DE LIMA B DA PAZ</v>
      </c>
    </row>
    <row r="339" spans="1:9">
      <c r="A339" s="108">
        <v>1</v>
      </c>
      <c r="B339" s="109">
        <v>3139</v>
      </c>
      <c r="C339" s="110" t="s">
        <v>268</v>
      </c>
      <c r="D339" s="111">
        <f>VLOOKUP(B:B,'701'!B:D,3,0)</f>
        <v>2052.38</v>
      </c>
      <c r="E339" s="35">
        <f t="shared" si="24"/>
        <v>951.10000000000014</v>
      </c>
      <c r="F339" s="112">
        <f>VLOOKUP(B:B,ADI!B:D,3,0)</f>
        <v>697.14</v>
      </c>
      <c r="G339" s="113">
        <f>VLOOKUP(B:B,'799'!B:D,3,0)</f>
        <v>404.14</v>
      </c>
      <c r="H339" s="35">
        <f t="shared" si="25"/>
        <v>1101.28</v>
      </c>
      <c r="I339" s="41" t="str">
        <f>VLOOKUP(B:B,'FOLHA RESUMIDA'!C:D,2,FALSE)</f>
        <v>JOAO ROBERTO  MACHADO ARAUJO</v>
      </c>
    </row>
    <row r="340" spans="1:9">
      <c r="A340" s="108">
        <v>1</v>
      </c>
      <c r="B340" s="109">
        <v>3147</v>
      </c>
      <c r="C340" s="110" t="s">
        <v>269</v>
      </c>
      <c r="D340" s="111">
        <f>VLOOKUP(B:B,'701'!B:D,3,0)</f>
        <v>1596.33</v>
      </c>
      <c r="E340" s="35">
        <f t="shared" si="24"/>
        <v>178.94000000000005</v>
      </c>
      <c r="F340" s="112">
        <f>VLOOKUP(B:B,ADI!B:D,3,0)</f>
        <v>475.6</v>
      </c>
      <c r="G340" s="113">
        <f>VLOOKUP(B:B,'799'!B:D,3,0)</f>
        <v>941.79</v>
      </c>
      <c r="H340" s="35">
        <f t="shared" si="25"/>
        <v>1417.3899999999999</v>
      </c>
      <c r="I340" s="41" t="str">
        <f>VLOOKUP(B:B,'FOLHA RESUMIDA'!C:D,2,FALSE)</f>
        <v>ALZENIRA PEREIRA DA SILVA</v>
      </c>
    </row>
    <row r="341" spans="1:9">
      <c r="A341" s="108">
        <v>1</v>
      </c>
      <c r="B341" s="109">
        <v>3152</v>
      </c>
      <c r="C341" s="110" t="s">
        <v>270</v>
      </c>
      <c r="D341" s="111">
        <f>VLOOKUP(B:B,'701'!B:D,3,0)</f>
        <v>1518</v>
      </c>
      <c r="E341" s="35">
        <f t="shared" si="24"/>
        <v>174.86000000000013</v>
      </c>
      <c r="F341" s="112">
        <f>VLOOKUP(B:B,ADI!B:D,3,0)</f>
        <v>475.6</v>
      </c>
      <c r="G341" s="113">
        <f>VLOOKUP(B:B,'799'!B:D,3,0)</f>
        <v>867.54</v>
      </c>
      <c r="H341" s="35">
        <f t="shared" si="25"/>
        <v>1343.1399999999999</v>
      </c>
      <c r="I341" s="41" t="str">
        <f>VLOOKUP(B:B,'FOLHA RESUMIDA'!C:D,2,FALSE)</f>
        <v>DANIEL CIRILO DOS SANTOS</v>
      </c>
    </row>
    <row r="342" spans="1:9">
      <c r="A342" s="108">
        <v>1</v>
      </c>
      <c r="B342" s="109">
        <v>3154</v>
      </c>
      <c r="C342" s="110" t="s">
        <v>271</v>
      </c>
      <c r="D342" s="111">
        <f>VLOOKUP(B:B,'701'!B:D,3,0)</f>
        <v>1751.14</v>
      </c>
      <c r="E342" s="35">
        <f t="shared" si="24"/>
        <v>997.44</v>
      </c>
      <c r="F342" s="112">
        <f>VLOOKUP(B:B,ADI!B:D,3,0)</f>
        <v>475.6</v>
      </c>
      <c r="G342" s="113">
        <f>VLOOKUP(B:B,'799'!B:D,3,0)</f>
        <v>278.10000000000002</v>
      </c>
      <c r="H342" s="35">
        <f t="shared" si="25"/>
        <v>753.7</v>
      </c>
      <c r="I342" s="41" t="str">
        <f>VLOOKUP(B:B,'FOLHA RESUMIDA'!C:D,2,FALSE)</f>
        <v>DANIELLE D O A DE MIRANDA</v>
      </c>
    </row>
    <row r="343" spans="1:9">
      <c r="A343" s="108">
        <v>1</v>
      </c>
      <c r="B343" s="109">
        <v>3156</v>
      </c>
      <c r="C343" s="110" t="s">
        <v>272</v>
      </c>
      <c r="D343" s="111">
        <f>VLOOKUP(B:B,'701'!B:D,3,0)</f>
        <v>1536.52</v>
      </c>
      <c r="E343" s="35">
        <f t="shared" si="24"/>
        <v>567.29</v>
      </c>
      <c r="F343" s="112">
        <f>VLOOKUP(B:B,ADI!B:D,3,0)</f>
        <v>153.65</v>
      </c>
      <c r="G343" s="113">
        <f>VLOOKUP(B:B,'799'!B:D,3,0)</f>
        <v>815.58</v>
      </c>
      <c r="H343" s="35">
        <f t="shared" si="25"/>
        <v>969.23</v>
      </c>
      <c r="I343" s="41" t="str">
        <f>VLOOKUP(B:B,'FOLHA RESUMIDA'!C:D,2,FALSE)</f>
        <v>GILVANEIDE LAURENTINO MARTINS</v>
      </c>
    </row>
    <row r="344" spans="1:9">
      <c r="A344" s="108">
        <v>1</v>
      </c>
      <c r="B344" s="109">
        <v>3160</v>
      </c>
      <c r="C344" s="110" t="s">
        <v>273</v>
      </c>
      <c r="D344" s="111">
        <f>VLOOKUP(B:B,'701'!B:D,3,0)</f>
        <v>2050.41</v>
      </c>
      <c r="E344" s="35">
        <f t="shared" si="24"/>
        <v>861.36999999999989</v>
      </c>
      <c r="F344" s="112">
        <f>VLOOKUP(B:B,ADI!B:D,3,0)</f>
        <v>697.14</v>
      </c>
      <c r="G344" s="113">
        <f>VLOOKUP(B:B,'799'!B:D,3,0)</f>
        <v>491.9</v>
      </c>
      <c r="H344" s="35">
        <f t="shared" si="25"/>
        <v>1189.04</v>
      </c>
      <c r="I344" s="41" t="str">
        <f>VLOOKUP(B:B,'FOLHA RESUMIDA'!C:D,2,FALSE)</f>
        <v>LUCIANNA NUNES LIRA</v>
      </c>
    </row>
    <row r="345" spans="1:9">
      <c r="A345" s="108">
        <v>1</v>
      </c>
      <c r="B345" s="109">
        <v>3165</v>
      </c>
      <c r="C345" s="110" t="s">
        <v>274</v>
      </c>
      <c r="D345" s="111">
        <f>VLOOKUP(B:B,'701'!B:D,3,0)</f>
        <v>3861.41</v>
      </c>
      <c r="E345" s="35">
        <f t="shared" si="24"/>
        <v>1631.3199999999997</v>
      </c>
      <c r="F345" s="112">
        <f>VLOOKUP(B:B,ADI!B:D,3,0)</f>
        <v>976.75</v>
      </c>
      <c r="G345" s="113">
        <f>VLOOKUP(B:B,'799'!B:D,3,0)</f>
        <v>1253.3399999999999</v>
      </c>
      <c r="H345" s="35">
        <f t="shared" si="25"/>
        <v>2230.09</v>
      </c>
      <c r="I345" s="41" t="str">
        <f>VLOOKUP(B:B,'FOLHA RESUMIDA'!C:D,2,FALSE)</f>
        <v>PATRICIA SERPA PEIXOTO</v>
      </c>
    </row>
    <row r="346" spans="1:9">
      <c r="A346" s="108">
        <v>1</v>
      </c>
      <c r="B346" s="109">
        <v>3167</v>
      </c>
      <c r="C346" s="110" t="s">
        <v>275</v>
      </c>
      <c r="D346" s="111">
        <f>VLOOKUP(B:B,'701'!B:D,3,0)</f>
        <v>1967.65</v>
      </c>
      <c r="E346" s="35">
        <f t="shared" si="24"/>
        <v>1967.65</v>
      </c>
      <c r="F346" s="112">
        <v>0</v>
      </c>
      <c r="G346" s="113" t="s">
        <v>585</v>
      </c>
      <c r="H346" s="35">
        <v>0</v>
      </c>
      <c r="I346" s="41" t="str">
        <f>VLOOKUP(B:B,'FOLHA RESUMIDA'!C:D,2,FALSE)</f>
        <v>POLYANA BEZERRA SOUTO SANTOS</v>
      </c>
    </row>
    <row r="347" spans="1:9">
      <c r="A347" s="108">
        <v>1</v>
      </c>
      <c r="B347" s="109">
        <v>3169</v>
      </c>
      <c r="C347" s="110" t="s">
        <v>276</v>
      </c>
      <c r="D347" s="111">
        <f>VLOOKUP(B:B,'701'!B:D,3,0)</f>
        <v>3318</v>
      </c>
      <c r="E347" s="35">
        <f t="shared" si="24"/>
        <v>802.73</v>
      </c>
      <c r="F347" s="112">
        <f>VLOOKUP(B:B,ADI!B:D,3,0)</f>
        <v>1087.5999999999999</v>
      </c>
      <c r="G347" s="113">
        <f>VLOOKUP(B:B,'799'!B:D,3,0)</f>
        <v>1427.67</v>
      </c>
      <c r="H347" s="35">
        <f t="shared" ref="H347:H357" si="26">F347+G347</f>
        <v>2515.27</v>
      </c>
      <c r="I347" s="41" t="str">
        <f>VLOOKUP(B:B,'FOLHA RESUMIDA'!C:D,2,FALSE)</f>
        <v>RENATA BEZERRA DA SILVA</v>
      </c>
    </row>
    <row r="348" spans="1:9">
      <c r="A348" s="122">
        <v>1</v>
      </c>
      <c r="B348" s="109">
        <v>3172</v>
      </c>
      <c r="C348" s="110" t="s">
        <v>277</v>
      </c>
      <c r="D348" s="111">
        <f>VLOOKUP(B:B,'701'!B:D,3,0)</f>
        <v>1518</v>
      </c>
      <c r="E348" s="35">
        <f t="shared" si="24"/>
        <v>325.22000000000003</v>
      </c>
      <c r="F348" s="112">
        <f>VLOOKUP(B:B,ADI!B:D,3,0)</f>
        <v>475.6</v>
      </c>
      <c r="G348" s="113">
        <f>VLOOKUP(B:B,'799'!B:D,3,0)</f>
        <v>717.18</v>
      </c>
      <c r="H348" s="35">
        <f t="shared" si="26"/>
        <v>1192.78</v>
      </c>
      <c r="I348" s="41" t="str">
        <f>VLOOKUP(B:B,'FOLHA RESUMIDA'!C:D,2,FALSE)</f>
        <v>SAVIO BARCELOS DE MELO</v>
      </c>
    </row>
    <row r="349" spans="1:9">
      <c r="A349" s="108">
        <v>1</v>
      </c>
      <c r="B349" s="109">
        <v>3175</v>
      </c>
      <c r="C349" s="110" t="s">
        <v>278</v>
      </c>
      <c r="D349" s="111">
        <f>VLOOKUP(B:B,'701'!B:D,3,0)</f>
        <v>14347.44</v>
      </c>
      <c r="E349" s="35">
        <f t="shared" si="24"/>
        <v>4803.2199999999993</v>
      </c>
      <c r="F349" s="112">
        <f>VLOOKUP(B:B,ADI!B:D,3,0)</f>
        <v>4375.1000000000004</v>
      </c>
      <c r="G349" s="113">
        <f>VLOOKUP(B:B,'799'!B:D,3,0)</f>
        <v>5169.12</v>
      </c>
      <c r="H349" s="35">
        <f t="shared" si="26"/>
        <v>9544.2200000000012</v>
      </c>
      <c r="I349" s="41" t="str">
        <f>VLOOKUP(B:B,'FOLHA RESUMIDA'!C:D,2,FALSE)</f>
        <v>VIVIANE SOARES DE JESUS</v>
      </c>
    </row>
    <row r="350" spans="1:9">
      <c r="A350" s="108">
        <v>1</v>
      </c>
      <c r="B350" s="109">
        <v>3177</v>
      </c>
      <c r="C350" s="110" t="s">
        <v>279</v>
      </c>
      <c r="D350" s="111">
        <f>VLOOKUP(B:B,'701'!B:D,3,0)</f>
        <v>9346.2000000000007</v>
      </c>
      <c r="E350" s="35">
        <f t="shared" si="24"/>
        <v>2746.8500000000004</v>
      </c>
      <c r="F350" s="112">
        <f>VLOOKUP(B:B,ADI!B:D,3,0)</f>
        <v>2897.86</v>
      </c>
      <c r="G350" s="113">
        <f>VLOOKUP(B:B,'799'!B:D,3,0)</f>
        <v>3701.49</v>
      </c>
      <c r="H350" s="35">
        <f t="shared" si="26"/>
        <v>6599.35</v>
      </c>
      <c r="I350" s="41" t="str">
        <f>VLOOKUP(B:B,'FOLHA RESUMIDA'!C:D,2,FALSE)</f>
        <v>DEMOSTENES FIGUEIREDO DE SOUSA</v>
      </c>
    </row>
    <row r="351" spans="1:9">
      <c r="A351" s="108">
        <v>1</v>
      </c>
      <c r="B351" s="109">
        <v>3178</v>
      </c>
      <c r="C351" s="110" t="s">
        <v>280</v>
      </c>
      <c r="D351" s="111">
        <f>VLOOKUP(B:B,'701'!B:D,3,0)</f>
        <v>9477.92</v>
      </c>
      <c r="E351" s="35">
        <f t="shared" si="24"/>
        <v>3382.91</v>
      </c>
      <c r="F351" s="112">
        <f>VLOOKUP(B:B,ADI!B:D,3,0)</f>
        <v>2897.86</v>
      </c>
      <c r="G351" s="113">
        <f>VLOOKUP(B:B,'799'!B:D,3,0)</f>
        <v>3197.15</v>
      </c>
      <c r="H351" s="35">
        <f t="shared" si="26"/>
        <v>6095.01</v>
      </c>
      <c r="I351" s="41" t="str">
        <f>VLOOKUP(B:B,'FOLHA RESUMIDA'!C:D,2,FALSE)</f>
        <v>HOSANA SUELEM S DE MIRANDA</v>
      </c>
    </row>
    <row r="352" spans="1:9">
      <c r="A352" s="108">
        <v>1</v>
      </c>
      <c r="B352" s="109">
        <v>3180</v>
      </c>
      <c r="C352" s="110" t="s">
        <v>281</v>
      </c>
      <c r="D352" s="111">
        <f>VLOOKUP(B:B,'701'!B:D,3,0)</f>
        <v>9346.2000000000007</v>
      </c>
      <c r="E352" s="35">
        <f t="shared" si="24"/>
        <v>2913.6400000000012</v>
      </c>
      <c r="F352" s="112">
        <f>VLOOKUP(B:B,ADI!B:D,3,0)</f>
        <v>2897.86</v>
      </c>
      <c r="G352" s="113">
        <f>VLOOKUP(B:B,'799'!B:D,3,0)</f>
        <v>3534.7</v>
      </c>
      <c r="H352" s="35">
        <f t="shared" si="26"/>
        <v>6432.5599999999995</v>
      </c>
      <c r="I352" s="41" t="str">
        <f>VLOOKUP(B:B,'FOLHA RESUMIDA'!C:D,2,FALSE)</f>
        <v>CAIO CESAR DE A R SILVA</v>
      </c>
    </row>
    <row r="353" spans="1:9">
      <c r="A353" s="108">
        <v>1</v>
      </c>
      <c r="B353" s="109">
        <v>3182</v>
      </c>
      <c r="C353" s="110" t="s">
        <v>282</v>
      </c>
      <c r="D353" s="111">
        <f>VLOOKUP(B:B,'701'!B:D,3,0)</f>
        <v>2887.86</v>
      </c>
      <c r="E353" s="35">
        <f t="shared" si="24"/>
        <v>1406.8200000000002</v>
      </c>
      <c r="F353" s="112">
        <f>VLOOKUP(B:B,ADI!B:D,3,0)</f>
        <v>512.6</v>
      </c>
      <c r="G353" s="113">
        <f>VLOOKUP(B:B,'799'!B:D,3,0)</f>
        <v>968.44</v>
      </c>
      <c r="H353" s="35">
        <f t="shared" si="26"/>
        <v>1481.04</v>
      </c>
      <c r="I353" s="41" t="str">
        <f>VLOOKUP(B:B,'FOLHA RESUMIDA'!C:D,2,FALSE)</f>
        <v>VANELLY FERREIRA DE SOUZA</v>
      </c>
    </row>
    <row r="354" spans="1:9">
      <c r="A354" s="108">
        <v>1</v>
      </c>
      <c r="B354" s="109">
        <v>3183</v>
      </c>
      <c r="C354" s="110" t="s">
        <v>283</v>
      </c>
      <c r="D354" s="111">
        <f>VLOOKUP(B:B,'701'!B:D,3,0)</f>
        <v>2632.44</v>
      </c>
      <c r="E354" s="35">
        <f t="shared" si="24"/>
        <v>627.32000000000016</v>
      </c>
      <c r="F354" s="112">
        <f>VLOOKUP(B:B,ADI!B:D,3,0)</f>
        <v>697.14</v>
      </c>
      <c r="G354" s="113">
        <f>VLOOKUP(B:B,'799'!B:D,3,0)</f>
        <v>1307.98</v>
      </c>
      <c r="H354" s="35">
        <f t="shared" si="26"/>
        <v>2005.12</v>
      </c>
      <c r="I354" s="41" t="str">
        <f>VLOOKUP(B:B,'FOLHA RESUMIDA'!C:D,2,FALSE)</f>
        <v>DALETE VICENTE DE LIMA</v>
      </c>
    </row>
    <row r="355" spans="1:9">
      <c r="A355" s="108">
        <v>1</v>
      </c>
      <c r="B355" s="109">
        <v>3194</v>
      </c>
      <c r="C355" s="110" t="s">
        <v>284</v>
      </c>
      <c r="D355" s="111">
        <f>VLOOKUP(B:B,'701'!B:D,3,0)</f>
        <v>7210.64</v>
      </c>
      <c r="E355" s="35">
        <f t="shared" si="24"/>
        <v>4185.93</v>
      </c>
      <c r="F355" s="112">
        <f>VLOOKUP(B:B,ADI!B:D,3,0)</f>
        <v>2123.71</v>
      </c>
      <c r="G355" s="113">
        <f>VLOOKUP(B:B,'799'!B:D,3,0)</f>
        <v>901</v>
      </c>
      <c r="H355" s="35">
        <f t="shared" si="26"/>
        <v>3024.71</v>
      </c>
      <c r="I355" s="41" t="str">
        <f>VLOOKUP(B:B,'FOLHA RESUMIDA'!C:D,2,FALSE)</f>
        <v>ODAYANNA KESSY F MONTEIRO</v>
      </c>
    </row>
    <row r="356" spans="1:9">
      <c r="A356" s="108">
        <v>1</v>
      </c>
      <c r="B356" s="109">
        <v>3208</v>
      </c>
      <c r="C356" s="110" t="s">
        <v>285</v>
      </c>
      <c r="D356" s="111">
        <f>VLOOKUP(B:B,'701'!B:D,3,0)</f>
        <v>5355.26</v>
      </c>
      <c r="E356" s="35">
        <f t="shared" si="24"/>
        <v>964.94999999999982</v>
      </c>
      <c r="F356" s="112">
        <f>VLOOKUP(B:B,ADI!B:D,3,0)</f>
        <v>1497.91</v>
      </c>
      <c r="G356" s="113">
        <f>VLOOKUP(B:B,'799'!B:D,3,0)</f>
        <v>2892.4</v>
      </c>
      <c r="H356" s="35">
        <f t="shared" si="26"/>
        <v>4390.3100000000004</v>
      </c>
      <c r="I356" s="41" t="str">
        <f>VLOOKUP(B:B,'FOLHA RESUMIDA'!C:D,2,FALSE)</f>
        <v>FABIOLA LAPORTE DE A TRINDADE</v>
      </c>
    </row>
    <row r="357" spans="1:9">
      <c r="A357" s="108">
        <v>1</v>
      </c>
      <c r="B357" s="109">
        <v>3228</v>
      </c>
      <c r="C357" s="110" t="s">
        <v>386</v>
      </c>
      <c r="D357" s="111">
        <f>VLOOKUP(B:B,'701'!B:D,3,0)</f>
        <v>3045.49</v>
      </c>
      <c r="E357" s="35">
        <f t="shared" si="24"/>
        <v>566.5</v>
      </c>
      <c r="F357" s="112">
        <f>VLOOKUP(B:B,ADI!B:D,3,0)</f>
        <v>976.75</v>
      </c>
      <c r="G357" s="113">
        <f>VLOOKUP(B:B,'799'!B:D,3,0)</f>
        <v>1502.24</v>
      </c>
      <c r="H357" s="35">
        <f t="shared" si="26"/>
        <v>2478.9899999999998</v>
      </c>
      <c r="I357" s="41" t="str">
        <f>VLOOKUP(B:B,'FOLHA RESUMIDA'!C:D,2,FALSE)</f>
        <v>RENATO VELOSO LINO DE OLIVEIRA</v>
      </c>
    </row>
    <row r="358" spans="1:9">
      <c r="A358" s="108">
        <v>1</v>
      </c>
      <c r="B358" s="109">
        <v>3229</v>
      </c>
      <c r="C358" s="110" t="s">
        <v>286</v>
      </c>
      <c r="D358" s="111">
        <f>VLOOKUP(B:B,'701'!B:D,3,0)</f>
        <v>4224.4399999999996</v>
      </c>
      <c r="E358" s="35">
        <f t="shared" si="24"/>
        <v>4224.4399999999996</v>
      </c>
      <c r="F358" s="112">
        <f>VLOOKUP(B:B,ADI!B:D,3,0)</f>
        <v>697.14</v>
      </c>
      <c r="G358" s="113" t="s">
        <v>585</v>
      </c>
      <c r="H358" s="35">
        <v>0</v>
      </c>
      <c r="I358" s="41" t="str">
        <f>VLOOKUP(B:B,'FOLHA RESUMIDA'!C:D,2,FALSE)</f>
        <v>WELTON FERNANDES DE PAULA</v>
      </c>
    </row>
    <row r="359" spans="1:9">
      <c r="A359" s="108">
        <v>1</v>
      </c>
      <c r="B359" s="109">
        <v>3232</v>
      </c>
      <c r="C359" s="110" t="s">
        <v>287</v>
      </c>
      <c r="D359" s="111">
        <f>VLOOKUP(B:B,'701'!B:D,3,0)</f>
        <v>2161.1799999999998</v>
      </c>
      <c r="E359" s="35">
        <f t="shared" si="24"/>
        <v>960.39999999999986</v>
      </c>
      <c r="F359" s="112">
        <f>VLOOKUP(B:B,ADI!B:D,3,0)</f>
        <v>697.14</v>
      </c>
      <c r="G359" s="113">
        <f>VLOOKUP(B:B,'799'!B:D,3,0)</f>
        <v>503.64</v>
      </c>
      <c r="H359" s="35">
        <f>F359+G359</f>
        <v>1200.78</v>
      </c>
      <c r="I359" s="41" t="str">
        <f>VLOOKUP(B:B,'FOLHA RESUMIDA'!C:D,2,FALSE)</f>
        <v>MARCOS ANTONIO SILVA DE LIMA</v>
      </c>
    </row>
    <row r="360" spans="1:9">
      <c r="A360" s="108">
        <v>1</v>
      </c>
      <c r="B360" s="109">
        <v>3233</v>
      </c>
      <c r="C360" s="110" t="s">
        <v>288</v>
      </c>
      <c r="D360" s="111">
        <f>VLOOKUP(B:B,'701'!B:D,3,0)</f>
        <v>544.02</v>
      </c>
      <c r="E360" s="35">
        <f t="shared" si="24"/>
        <v>544.02</v>
      </c>
      <c r="F360" s="112">
        <v>0</v>
      </c>
      <c r="G360" s="113" t="s">
        <v>585</v>
      </c>
      <c r="H360" s="35">
        <v>0</v>
      </c>
      <c r="I360" s="41" t="str">
        <f>VLOOKUP(B:B,'FOLHA RESUMIDA'!C:D,2,FALSE)</f>
        <v>MARIANA JOYCE BEZERRA DA SILVA</v>
      </c>
    </row>
    <row r="361" spans="1:9">
      <c r="A361" s="108">
        <v>1</v>
      </c>
      <c r="B361" s="109">
        <v>3237</v>
      </c>
      <c r="C361" s="110" t="s">
        <v>289</v>
      </c>
      <c r="D361" s="111">
        <f>VLOOKUP(B:B,'701'!B:D,3,0)</f>
        <v>4320.1400000000003</v>
      </c>
      <c r="E361" s="35">
        <f t="shared" si="24"/>
        <v>971.15000000000055</v>
      </c>
      <c r="F361" s="112">
        <f>VLOOKUP(B:B,ADI!B:D,3,0)</f>
        <v>976.75</v>
      </c>
      <c r="G361" s="113">
        <f>VLOOKUP(B:B,'799'!B:D,3,0)</f>
        <v>2372.2399999999998</v>
      </c>
      <c r="H361" s="35">
        <f t="shared" ref="H361:H402" si="27">F361+G361</f>
        <v>3348.99</v>
      </c>
      <c r="I361" s="41" t="str">
        <f>VLOOKUP(B:B,'FOLHA RESUMIDA'!C:D,2,FALSE)</f>
        <v>LIVIA MARIA DE MORAES</v>
      </c>
    </row>
    <row r="362" spans="1:9">
      <c r="A362" s="122">
        <v>1</v>
      </c>
      <c r="B362" s="109">
        <v>3241</v>
      </c>
      <c r="C362" s="110" t="s">
        <v>290</v>
      </c>
      <c r="D362" s="111">
        <f>VLOOKUP(B:B,'701'!B:D,3,0)</f>
        <v>2050.41</v>
      </c>
      <c r="E362" s="35">
        <f t="shared" si="24"/>
        <v>865.29</v>
      </c>
      <c r="F362" s="112">
        <f>VLOOKUP(B:B,ADI!B:D,3,0)</f>
        <v>697.14</v>
      </c>
      <c r="G362" s="113">
        <f>VLOOKUP(B:B,'799'!B:D,3,0)</f>
        <v>487.98</v>
      </c>
      <c r="H362" s="35">
        <f t="shared" si="27"/>
        <v>1185.1199999999999</v>
      </c>
      <c r="I362" s="41" t="str">
        <f>VLOOKUP(B:B,'FOLHA RESUMIDA'!C:D,2,FALSE)</f>
        <v>EDNALDO LUIZ TRAJANO</v>
      </c>
    </row>
    <row r="363" spans="1:9">
      <c r="A363" s="108">
        <v>1</v>
      </c>
      <c r="B363" s="109">
        <v>3242</v>
      </c>
      <c r="C363" s="110" t="s">
        <v>291</v>
      </c>
      <c r="D363" s="111">
        <f>VLOOKUP(B:B,'701'!B:D,3,0)</f>
        <v>4825.96</v>
      </c>
      <c r="E363" s="35">
        <f t="shared" si="24"/>
        <v>1592.3900000000003</v>
      </c>
      <c r="F363" s="112">
        <f>VLOOKUP(B:B,ADI!B:D,3,0)</f>
        <v>1483.54</v>
      </c>
      <c r="G363" s="113">
        <f>VLOOKUP(B:B,'799'!B:D,3,0)</f>
        <v>1750.03</v>
      </c>
      <c r="H363" s="35">
        <f t="shared" si="27"/>
        <v>3233.5699999999997</v>
      </c>
      <c r="I363" s="41" t="str">
        <f>VLOOKUP(B:B,'FOLHA RESUMIDA'!C:D,2,FALSE)</f>
        <v>CLAUDIO HENRIQUE G DE OLIVEIRA</v>
      </c>
    </row>
    <row r="364" spans="1:9">
      <c r="A364" s="108">
        <v>1</v>
      </c>
      <c r="B364" s="109">
        <v>3247</v>
      </c>
      <c r="C364" s="110" t="s">
        <v>292</v>
      </c>
      <c r="D364" s="111">
        <f>VLOOKUP(B:B,'701'!B:D,3,0)</f>
        <v>24665.86</v>
      </c>
      <c r="E364" s="35">
        <f t="shared" si="24"/>
        <v>18638.39</v>
      </c>
      <c r="F364" s="112">
        <v>0</v>
      </c>
      <c r="G364" s="113">
        <f>VLOOKUP(B:B,'799'!B:D,3,0)</f>
        <v>6027.47</v>
      </c>
      <c r="H364" s="35">
        <f t="shared" si="27"/>
        <v>6027.47</v>
      </c>
      <c r="I364" s="41" t="str">
        <f>VLOOKUP(B:B,'FOLHA RESUMIDA'!C:D,2,FALSE)</f>
        <v>LEONARDO ARAUJO PAES BARRETO</v>
      </c>
    </row>
    <row r="365" spans="1:9">
      <c r="A365" s="108">
        <v>1</v>
      </c>
      <c r="B365" s="109">
        <v>3256</v>
      </c>
      <c r="C365" s="110" t="s">
        <v>293</v>
      </c>
      <c r="D365" s="111">
        <f>VLOOKUP(B:B,'701'!B:D,3,0)</f>
        <v>6234.64</v>
      </c>
      <c r="E365" s="35">
        <f t="shared" si="24"/>
        <v>2230.3000000000002</v>
      </c>
      <c r="F365" s="112">
        <f>VLOOKUP(B:B,ADI!B:D,3,0)</f>
        <v>1664.34</v>
      </c>
      <c r="G365" s="113">
        <f>VLOOKUP(B:B,'799'!B:D,3,0)</f>
        <v>2340</v>
      </c>
      <c r="H365" s="35">
        <f t="shared" si="27"/>
        <v>4004.34</v>
      </c>
      <c r="I365" s="41" t="str">
        <f>VLOOKUP(B:B,'FOLHA RESUMIDA'!C:D,2,FALSE)</f>
        <v>JOAO ALFREDO SOARES DE AVELLAR</v>
      </c>
    </row>
    <row r="366" spans="1:9">
      <c r="A366" s="108">
        <v>1</v>
      </c>
      <c r="B366" s="109">
        <v>3263</v>
      </c>
      <c r="C366" s="110" t="s">
        <v>294</v>
      </c>
      <c r="D366" s="111">
        <f>VLOOKUP(B:B,'701'!B:D,3,0)</f>
        <v>13589.13</v>
      </c>
      <c r="E366" s="35">
        <f t="shared" si="24"/>
        <v>3601.99</v>
      </c>
      <c r="F366" s="112">
        <f>VLOOKUP(B:B,ADI!B:D,3,0)</f>
        <v>2829.56</v>
      </c>
      <c r="G366" s="113">
        <f>VLOOKUP(B:B,'799'!B:D,3,0)</f>
        <v>7157.58</v>
      </c>
      <c r="H366" s="35">
        <f t="shared" si="27"/>
        <v>9987.14</v>
      </c>
      <c r="I366" s="41" t="str">
        <f>VLOOKUP(B:B,'FOLHA RESUMIDA'!C:D,2,FALSE)</f>
        <v>ANA CECILIA DE SENA T SOUZA</v>
      </c>
    </row>
    <row r="367" spans="1:9">
      <c r="A367" s="108">
        <v>1</v>
      </c>
      <c r="B367" s="109">
        <v>3281</v>
      </c>
      <c r="C367" s="110" t="s">
        <v>295</v>
      </c>
      <c r="D367" s="111">
        <f>VLOOKUP(B:B,'701'!B:D,3,0)</f>
        <v>4012.88</v>
      </c>
      <c r="E367" s="35">
        <f t="shared" si="24"/>
        <v>811.36000000000013</v>
      </c>
      <c r="F367" s="112">
        <f>VLOOKUP(B:B,ADI!B:D,3,0)</f>
        <v>1269.77</v>
      </c>
      <c r="G367" s="113">
        <f>VLOOKUP(B:B,'799'!B:D,3,0)</f>
        <v>1931.75</v>
      </c>
      <c r="H367" s="35">
        <f t="shared" si="27"/>
        <v>3201.52</v>
      </c>
      <c r="I367" s="41" t="str">
        <f>VLOOKUP(B:B,'FOLHA RESUMIDA'!C:D,2,FALSE)</f>
        <v>PAULO AUGUSTO DA SILVA</v>
      </c>
    </row>
    <row r="368" spans="1:9">
      <c r="A368" s="108">
        <v>1</v>
      </c>
      <c r="B368" s="109">
        <v>3283</v>
      </c>
      <c r="C368" s="110" t="s">
        <v>296</v>
      </c>
      <c r="D368" s="111">
        <f>VLOOKUP(B:B,'701'!B:D,3,0)</f>
        <v>10116.11</v>
      </c>
      <c r="E368" s="35">
        <f t="shared" si="24"/>
        <v>2546.7000000000007</v>
      </c>
      <c r="F368" s="112">
        <f>VLOOKUP(B:B,ADI!B:D,3,0)</f>
        <v>2829.56</v>
      </c>
      <c r="G368" s="113">
        <f>VLOOKUP(B:B,'799'!B:D,3,0)</f>
        <v>4739.8500000000004</v>
      </c>
      <c r="H368" s="35">
        <f t="shared" si="27"/>
        <v>7569.41</v>
      </c>
      <c r="I368" s="41" t="str">
        <f>VLOOKUP(B:B,'FOLHA RESUMIDA'!C:D,2,FALSE)</f>
        <v>MANUELA A DE SENA L VENTURA</v>
      </c>
    </row>
    <row r="369" spans="1:9">
      <c r="A369" s="108">
        <v>1</v>
      </c>
      <c r="B369" s="109">
        <v>3316</v>
      </c>
      <c r="C369" s="110" t="s">
        <v>297</v>
      </c>
      <c r="D369" s="111">
        <f>VLOOKUP(B:B,'701'!B:D,3,0)</f>
        <v>1786.72</v>
      </c>
      <c r="E369" s="35">
        <f t="shared" si="24"/>
        <v>264.27</v>
      </c>
      <c r="F369" s="112">
        <f>VLOOKUP(B:B,ADI!B:D,3,0)</f>
        <v>499.3</v>
      </c>
      <c r="G369" s="113">
        <f>VLOOKUP(B:B,'799'!B:D,3,0)</f>
        <v>1023.15</v>
      </c>
      <c r="H369" s="35">
        <f t="shared" si="27"/>
        <v>1522.45</v>
      </c>
      <c r="I369" s="41" t="str">
        <f>VLOOKUP(B:B,'FOLHA RESUMIDA'!C:D,2,FALSE)</f>
        <v>MAYARA CRISTINA NUNES DE LIRA</v>
      </c>
    </row>
    <row r="370" spans="1:9">
      <c r="A370" s="108">
        <v>1</v>
      </c>
      <c r="B370" s="109">
        <v>3317</v>
      </c>
      <c r="C370" s="110" t="s">
        <v>298</v>
      </c>
      <c r="D370" s="111">
        <f>VLOOKUP(B:B,'701'!B:D,3,0)</f>
        <v>2050.4299999999998</v>
      </c>
      <c r="E370" s="35">
        <f t="shared" si="24"/>
        <v>1062.6199999999999</v>
      </c>
      <c r="F370" s="112">
        <f>VLOOKUP(B:B,ADI!B:D,3,0)</f>
        <v>697.15</v>
      </c>
      <c r="G370" s="113">
        <f>VLOOKUP(B:B,'799'!B:D,3,0)</f>
        <v>290.66000000000003</v>
      </c>
      <c r="H370" s="35">
        <f t="shared" si="27"/>
        <v>987.81</v>
      </c>
      <c r="I370" s="41" t="str">
        <f>VLOOKUP(B:B,'FOLHA RESUMIDA'!C:D,2,FALSE)</f>
        <v>KATIA CRISTINA B DA SILVA</v>
      </c>
    </row>
    <row r="371" spans="1:9">
      <c r="A371" s="108">
        <v>1</v>
      </c>
      <c r="B371" s="109">
        <v>3322</v>
      </c>
      <c r="C371" s="110" t="s">
        <v>299</v>
      </c>
      <c r="D371" s="111">
        <f>VLOOKUP(B:B,'701'!B:D,3,0)</f>
        <v>3037.29</v>
      </c>
      <c r="E371" s="35">
        <f t="shared" si="24"/>
        <v>721.34999999999991</v>
      </c>
      <c r="F371" s="112">
        <f>VLOOKUP(B:B,ADI!B:D,3,0)</f>
        <v>976.76</v>
      </c>
      <c r="G371" s="113">
        <f>VLOOKUP(B:B,'799'!B:D,3,0)</f>
        <v>1339.18</v>
      </c>
      <c r="H371" s="35">
        <f t="shared" si="27"/>
        <v>2315.94</v>
      </c>
      <c r="I371" s="41" t="str">
        <f>VLOOKUP(B:B,'FOLHA RESUMIDA'!C:D,2,FALSE)</f>
        <v>JOSEFINA DA SILVA RODRIGUES</v>
      </c>
    </row>
    <row r="372" spans="1:9">
      <c r="A372" s="108">
        <v>1</v>
      </c>
      <c r="B372" s="109">
        <v>3325</v>
      </c>
      <c r="C372" s="110" t="s">
        <v>300</v>
      </c>
      <c r="D372" s="111">
        <f>VLOOKUP(B:B,'701'!B:D,3,0)</f>
        <v>9986.66</v>
      </c>
      <c r="E372" s="35">
        <f t="shared" si="24"/>
        <v>5478.4699999999993</v>
      </c>
      <c r="F372" s="112">
        <f>VLOOKUP(B:B,ADI!B:D,3,0)</f>
        <v>2829.56</v>
      </c>
      <c r="G372" s="113">
        <f>VLOOKUP(B:B,'799'!B:D,3,0)</f>
        <v>1678.63</v>
      </c>
      <c r="H372" s="35">
        <f t="shared" si="27"/>
        <v>4508.1900000000005</v>
      </c>
      <c r="I372" s="41" t="str">
        <f>VLOOKUP(B:B,'FOLHA RESUMIDA'!C:D,2,FALSE)</f>
        <v>MANOEL DE LIMA BARBOSA</v>
      </c>
    </row>
    <row r="373" spans="1:9">
      <c r="A373" s="108">
        <v>1</v>
      </c>
      <c r="B373" s="109">
        <v>3327</v>
      </c>
      <c r="C373" s="110" t="s">
        <v>301</v>
      </c>
      <c r="D373" s="111">
        <f>VLOOKUP(B:B,'701'!B:D,3,0)</f>
        <v>9986.66</v>
      </c>
      <c r="E373" s="35">
        <f t="shared" si="24"/>
        <v>2491.2099999999991</v>
      </c>
      <c r="F373" s="112">
        <f>VLOOKUP(B:B,ADI!B:D,3,0)</f>
        <v>2829.56</v>
      </c>
      <c r="G373" s="113">
        <f>VLOOKUP(B:B,'799'!B:D,3,0)</f>
        <v>4665.8900000000003</v>
      </c>
      <c r="H373" s="35">
        <f t="shared" si="27"/>
        <v>7495.4500000000007</v>
      </c>
      <c r="I373" s="41" t="str">
        <f>VLOOKUP(B:B,'FOLHA RESUMIDA'!C:D,2,FALSE)</f>
        <v>NATALIA DOURADO DA FONTE</v>
      </c>
    </row>
    <row r="374" spans="1:9">
      <c r="A374" s="108">
        <v>1</v>
      </c>
      <c r="B374" s="109">
        <v>3328</v>
      </c>
      <c r="C374" s="110" t="s">
        <v>302</v>
      </c>
      <c r="D374" s="111">
        <f>VLOOKUP(B:B,'701'!B:D,3,0)</f>
        <v>5874.15</v>
      </c>
      <c r="E374" s="35">
        <f t="shared" si="24"/>
        <v>1947.17</v>
      </c>
      <c r="F374" s="112">
        <f>VLOOKUP(B:B,ADI!B:D,3,0)</f>
        <v>1664.34</v>
      </c>
      <c r="G374" s="113">
        <f>VLOOKUP(B:B,'799'!B:D,3,0)</f>
        <v>2262.64</v>
      </c>
      <c r="H374" s="35">
        <f t="shared" si="27"/>
        <v>3926.9799999999996</v>
      </c>
      <c r="I374" s="41" t="str">
        <f>VLOOKUP(B:B,'FOLHA RESUMIDA'!C:D,2,FALSE)</f>
        <v>VINICIUS JOSE OLIVEIRA D SOUSA</v>
      </c>
    </row>
    <row r="375" spans="1:9">
      <c r="A375" s="108">
        <v>1</v>
      </c>
      <c r="B375" s="109">
        <v>3333</v>
      </c>
      <c r="C375" s="110" t="s">
        <v>303</v>
      </c>
      <c r="D375" s="111">
        <f>VLOOKUP(B:B,'701'!B:D,3,0)</f>
        <v>2109.0700000000002</v>
      </c>
      <c r="E375" s="35">
        <f t="shared" si="24"/>
        <v>570.80000000000018</v>
      </c>
      <c r="F375" s="112">
        <f>VLOOKUP(B:B,ADI!B:D,3,0)</f>
        <v>522.41</v>
      </c>
      <c r="G375" s="113">
        <f>VLOOKUP(B:B,'799'!B:D,3,0)</f>
        <v>1015.86</v>
      </c>
      <c r="H375" s="35">
        <f t="shared" si="27"/>
        <v>1538.27</v>
      </c>
      <c r="I375" s="41" t="str">
        <f>VLOOKUP(B:B,'FOLHA RESUMIDA'!C:D,2,FALSE)</f>
        <v>JOSE HIGO MARQUES RENER</v>
      </c>
    </row>
    <row r="376" spans="1:9">
      <c r="A376" s="108">
        <v>1</v>
      </c>
      <c r="B376" s="109">
        <v>3336</v>
      </c>
      <c r="C376" s="110" t="s">
        <v>304</v>
      </c>
      <c r="D376" s="111">
        <f>VLOOKUP(B:B,'701'!B:D,3,0)</f>
        <v>1962.03</v>
      </c>
      <c r="E376" s="35">
        <f t="shared" si="24"/>
        <v>980.27</v>
      </c>
      <c r="F376" s="112">
        <f>VLOOKUP(B:B,ADI!B:D,3,0)</f>
        <v>522.41</v>
      </c>
      <c r="G376" s="113">
        <f>VLOOKUP(B:B,'799'!B:D,3,0)</f>
        <v>459.35</v>
      </c>
      <c r="H376" s="35">
        <f t="shared" si="27"/>
        <v>981.76</v>
      </c>
      <c r="I376" s="41" t="str">
        <f>VLOOKUP(B:B,'FOLHA RESUMIDA'!C:D,2,FALSE)</f>
        <v>MICHELLI HELENA LIMA DA SILVA</v>
      </c>
    </row>
    <row r="377" spans="1:9">
      <c r="A377" s="108">
        <v>1</v>
      </c>
      <c r="B377" s="109">
        <v>3338</v>
      </c>
      <c r="C377" s="110" t="s">
        <v>305</v>
      </c>
      <c r="D377" s="111">
        <f>VLOOKUP(B:B,'701'!B:D,3,0)</f>
        <v>6234.64</v>
      </c>
      <c r="E377" s="35">
        <f t="shared" si="24"/>
        <v>1484.3400000000001</v>
      </c>
      <c r="F377" s="112">
        <f>VLOOKUP(B:B,ADI!B:D,3,0)</f>
        <v>1664.34</v>
      </c>
      <c r="G377" s="113">
        <f>VLOOKUP(B:B,'799'!B:D,3,0)</f>
        <v>3085.96</v>
      </c>
      <c r="H377" s="35">
        <f t="shared" si="27"/>
        <v>4750.3</v>
      </c>
      <c r="I377" s="41" t="str">
        <f>VLOOKUP(B:B,'FOLHA RESUMIDA'!C:D,2,FALSE)</f>
        <v>IAN THIAGO DE LIMA BARBOSA</v>
      </c>
    </row>
    <row r="378" spans="1:9">
      <c r="A378" s="108">
        <v>1</v>
      </c>
      <c r="B378" s="109">
        <v>3339</v>
      </c>
      <c r="C378" s="110" t="s">
        <v>306</v>
      </c>
      <c r="D378" s="111">
        <f>VLOOKUP(B:B,'701'!B:D,3,0)</f>
        <v>4653.72</v>
      </c>
      <c r="E378" s="35">
        <f t="shared" si="24"/>
        <v>2920.9100000000003</v>
      </c>
      <c r="F378" s="112">
        <f>VLOOKUP(B:B,ADI!B:D,3,0)</f>
        <v>526.78</v>
      </c>
      <c r="G378" s="113">
        <f>VLOOKUP(B:B,'799'!B:D,3,0)</f>
        <v>1206.03</v>
      </c>
      <c r="H378" s="35">
        <f t="shared" si="27"/>
        <v>1732.81</v>
      </c>
      <c r="I378" s="41" t="str">
        <f>VLOOKUP(B:B,'FOLHA RESUMIDA'!C:D,2,FALSE)</f>
        <v>ANA CAROLINA CALLAND ROSA</v>
      </c>
    </row>
    <row r="379" spans="1:9">
      <c r="A379" s="108">
        <v>1</v>
      </c>
      <c r="B379" s="109">
        <v>3340</v>
      </c>
      <c r="C379" s="110" t="s">
        <v>307</v>
      </c>
      <c r="D379" s="111">
        <f>VLOOKUP(B:B,'701'!B:D,3,0)</f>
        <v>10347.15</v>
      </c>
      <c r="E379" s="35">
        <f t="shared" si="24"/>
        <v>3340.51</v>
      </c>
      <c r="F379" s="112">
        <f>VLOOKUP(B:B,ADI!B:D,3,0)</f>
        <v>2829.56</v>
      </c>
      <c r="G379" s="113">
        <f>VLOOKUP(B:B,'799'!B:D,3,0)</f>
        <v>4177.08</v>
      </c>
      <c r="H379" s="35">
        <f t="shared" si="27"/>
        <v>7006.6399999999994</v>
      </c>
      <c r="I379" s="41" t="str">
        <f>VLOOKUP(B:B,'FOLHA RESUMIDA'!C:D,2,FALSE)</f>
        <v>SANDRO MARQUES TEIXEIRA</v>
      </c>
    </row>
    <row r="380" spans="1:9">
      <c r="A380" s="108">
        <v>1</v>
      </c>
      <c r="B380" s="109">
        <v>3341</v>
      </c>
      <c r="C380" s="110" t="s">
        <v>308</v>
      </c>
      <c r="D380" s="111">
        <f>VLOOKUP(B:B,'701'!B:D,3,0)</f>
        <v>5286.73</v>
      </c>
      <c r="E380" s="35">
        <f t="shared" si="24"/>
        <v>1554.0499999999993</v>
      </c>
      <c r="F380" s="112">
        <f>VLOOKUP(B:B,ADI!B:D,3,0)</f>
        <v>1497.91</v>
      </c>
      <c r="G380" s="113">
        <f>VLOOKUP(B:B,'799'!B:D,3,0)</f>
        <v>2234.77</v>
      </c>
      <c r="H380" s="35">
        <f t="shared" si="27"/>
        <v>3732.6800000000003</v>
      </c>
      <c r="I380" s="41" t="str">
        <f>VLOOKUP(B:B,'FOLHA RESUMIDA'!C:D,2,FALSE)</f>
        <v>JOSE VICTOR M A BARBOSA</v>
      </c>
    </row>
    <row r="381" spans="1:9">
      <c r="A381" s="108">
        <v>1</v>
      </c>
      <c r="B381" s="109">
        <v>3343</v>
      </c>
      <c r="C381" s="110" t="s">
        <v>309</v>
      </c>
      <c r="D381" s="111">
        <f>VLOOKUP(B:B,'701'!B:D,3,0)</f>
        <v>2196.31</v>
      </c>
      <c r="E381" s="35">
        <f t="shared" si="24"/>
        <v>177.99</v>
      </c>
      <c r="F381" s="112">
        <f>VLOOKUP(B:B,ADI!B:D,3,0)</f>
        <v>499.3</v>
      </c>
      <c r="G381" s="113">
        <f>VLOOKUP(B:B,'799'!B:D,3,0)</f>
        <v>1519.02</v>
      </c>
      <c r="H381" s="35">
        <f t="shared" si="27"/>
        <v>2018.32</v>
      </c>
      <c r="I381" s="41" t="str">
        <f>VLOOKUP(B:B,'FOLHA RESUMIDA'!C:D,2,FALSE)</f>
        <v>MARCELO MONTEIRO DE C. FILHO</v>
      </c>
    </row>
    <row r="382" spans="1:9">
      <c r="A382" s="108">
        <v>1</v>
      </c>
      <c r="B382" s="109">
        <v>3344</v>
      </c>
      <c r="C382" s="110" t="s">
        <v>310</v>
      </c>
      <c r="D382" s="111">
        <f>VLOOKUP(B:B,'701'!B:D,3,0)</f>
        <v>1963.42</v>
      </c>
      <c r="E382" s="35">
        <f t="shared" si="24"/>
        <v>732.3900000000001</v>
      </c>
      <c r="F382" s="112">
        <f>VLOOKUP(B:B,ADI!B:D,3,0)</f>
        <v>635</v>
      </c>
      <c r="G382" s="113">
        <f>VLOOKUP(B:B,'799'!B:D,3,0)</f>
        <v>596.03</v>
      </c>
      <c r="H382" s="35">
        <f t="shared" si="27"/>
        <v>1231.03</v>
      </c>
      <c r="I382" s="41" t="str">
        <f>VLOOKUP(B:B,'FOLHA RESUMIDA'!C:D,2,FALSE)</f>
        <v>JEANE DE ALMEIDA C REVOREDO</v>
      </c>
    </row>
    <row r="383" spans="1:9">
      <c r="A383" s="108">
        <v>1</v>
      </c>
      <c r="B383" s="109">
        <v>3345</v>
      </c>
      <c r="C383" s="110" t="s">
        <v>311</v>
      </c>
      <c r="D383" s="111">
        <f>VLOOKUP(B:B,'701'!B:D,3,0)</f>
        <v>4387.8</v>
      </c>
      <c r="E383" s="35">
        <f t="shared" si="24"/>
        <v>2527.0300000000002</v>
      </c>
      <c r="F383" s="112">
        <f>VLOOKUP(B:B,ADI!B:D,3,0)</f>
        <v>914.61</v>
      </c>
      <c r="G383" s="113">
        <f>VLOOKUP(B:B,'799'!B:D,3,0)</f>
        <v>946.16</v>
      </c>
      <c r="H383" s="35">
        <f t="shared" si="27"/>
        <v>1860.77</v>
      </c>
      <c r="I383" s="41" t="str">
        <f>VLOOKUP(B:B,'FOLHA RESUMIDA'!C:D,2,FALSE)</f>
        <v>ELIZABETE BARBOSA W D OLIVEIRA</v>
      </c>
    </row>
    <row r="384" spans="1:9">
      <c r="A384" s="108">
        <v>1</v>
      </c>
      <c r="B384" s="109">
        <v>3346</v>
      </c>
      <c r="C384" s="110" t="s">
        <v>312</v>
      </c>
      <c r="D384" s="111">
        <f>VLOOKUP(B:B,'701'!B:D,3,0)</f>
        <v>2278.12</v>
      </c>
      <c r="E384" s="35">
        <f t="shared" si="24"/>
        <v>910.50999999999976</v>
      </c>
      <c r="F384" s="112">
        <f>VLOOKUP(B:B,ADI!B:D,3,0)</f>
        <v>522.41999999999996</v>
      </c>
      <c r="G384" s="113">
        <f>VLOOKUP(B:B,'799'!B:D,3,0)</f>
        <v>845.19</v>
      </c>
      <c r="H384" s="35">
        <f t="shared" si="27"/>
        <v>1367.6100000000001</v>
      </c>
      <c r="I384" s="41" t="str">
        <f>VLOOKUP(B:B,'FOLHA RESUMIDA'!C:D,2,FALSE)</f>
        <v>EMANOELLA RAFAELA D S A SILVA</v>
      </c>
    </row>
    <row r="385" spans="1:9">
      <c r="A385" s="108">
        <v>1</v>
      </c>
      <c r="B385" s="109">
        <v>3348</v>
      </c>
      <c r="C385" s="110" t="s">
        <v>313</v>
      </c>
      <c r="D385" s="111">
        <f>VLOOKUP(B:B,'701'!B:D,3,0)</f>
        <v>2336.67</v>
      </c>
      <c r="E385" s="35">
        <f t="shared" si="24"/>
        <v>1168.45</v>
      </c>
      <c r="F385" s="112">
        <f>VLOOKUP(B:B,ADI!B:D,3,0)</f>
        <v>338.8</v>
      </c>
      <c r="G385" s="113">
        <f>VLOOKUP(B:B,'799'!B:D,3,0)</f>
        <v>829.42</v>
      </c>
      <c r="H385" s="35">
        <f t="shared" si="27"/>
        <v>1168.22</v>
      </c>
      <c r="I385" s="41" t="str">
        <f>VLOOKUP(B:B,'FOLHA RESUMIDA'!C:D,2,FALSE)</f>
        <v>KARLA FERREIRA DA SILVA</v>
      </c>
    </row>
    <row r="386" spans="1:9">
      <c r="A386" s="108">
        <v>1</v>
      </c>
      <c r="B386" s="109">
        <v>3349</v>
      </c>
      <c r="C386" s="110" t="s">
        <v>314</v>
      </c>
      <c r="D386" s="111">
        <f>VLOOKUP(B:B,'701'!B:D,3,0)</f>
        <v>1518</v>
      </c>
      <c r="E386" s="35">
        <f t="shared" si="24"/>
        <v>657.56999999999994</v>
      </c>
      <c r="F386" s="112">
        <f>VLOOKUP(B:B,ADI!B:D,3,0)</f>
        <v>475.6</v>
      </c>
      <c r="G386" s="113">
        <f>VLOOKUP(B:B,'799'!B:D,3,0)</f>
        <v>384.83</v>
      </c>
      <c r="H386" s="35">
        <f t="shared" si="27"/>
        <v>860.43000000000006</v>
      </c>
      <c r="I386" s="41" t="str">
        <f>VLOOKUP(B:B,'FOLHA RESUMIDA'!C:D,2,FALSE)</f>
        <v>NILZA PEREIRA DA SILVA</v>
      </c>
    </row>
    <row r="387" spans="1:9">
      <c r="A387" s="108">
        <v>1</v>
      </c>
      <c r="B387" s="109">
        <v>3351</v>
      </c>
      <c r="C387" s="110" t="s">
        <v>315</v>
      </c>
      <c r="D387" s="111">
        <f>VLOOKUP(B:B,'701'!B:D,3,0)</f>
        <v>1943.49</v>
      </c>
      <c r="E387" s="35">
        <f t="shared" si="24"/>
        <v>1187.1100000000001</v>
      </c>
      <c r="F387" s="112">
        <f>VLOOKUP(B:B,ADI!B:D,3,0)</f>
        <v>497.53</v>
      </c>
      <c r="G387" s="113">
        <f>VLOOKUP(B:B,'799'!B:D,3,0)</f>
        <v>258.85000000000002</v>
      </c>
      <c r="H387" s="35">
        <f t="shared" si="27"/>
        <v>756.38</v>
      </c>
      <c r="I387" s="41" t="str">
        <f>VLOOKUP(B:B,'FOLHA RESUMIDA'!C:D,2,FALSE)</f>
        <v>SIMONE ARAUJO DE ALMEIDA</v>
      </c>
    </row>
    <row r="388" spans="1:9">
      <c r="A388" s="108">
        <v>1</v>
      </c>
      <c r="B388" s="109">
        <v>3352</v>
      </c>
      <c r="C388" s="110" t="s">
        <v>316</v>
      </c>
      <c r="D388" s="111">
        <f>VLOOKUP(B:B,'701'!B:D,3,0)</f>
        <v>3397.77</v>
      </c>
      <c r="E388" s="35">
        <f t="shared" si="24"/>
        <v>757.75999999999976</v>
      </c>
      <c r="F388" s="112">
        <f>VLOOKUP(B:B,ADI!B:D,3,0)</f>
        <v>976.75</v>
      </c>
      <c r="G388" s="113">
        <f>VLOOKUP(B:B,'799'!B:D,3,0)</f>
        <v>1663.26</v>
      </c>
      <c r="H388" s="35">
        <f t="shared" si="27"/>
        <v>2640.01</v>
      </c>
      <c r="I388" s="41" t="str">
        <f>VLOOKUP(B:B,'FOLHA RESUMIDA'!C:D,2,FALSE)</f>
        <v>CARLA SABRINA DE FREITAS LIMA</v>
      </c>
    </row>
    <row r="389" spans="1:9">
      <c r="A389" s="108">
        <v>1</v>
      </c>
      <c r="B389" s="109">
        <v>3353</v>
      </c>
      <c r="C389" s="110" t="s">
        <v>317</v>
      </c>
      <c r="D389" s="111">
        <f>VLOOKUP(B:B,'701'!B:D,3,0)</f>
        <v>1536.49</v>
      </c>
      <c r="E389" s="35">
        <f t="shared" ref="E389:E446" si="28">D389-H389</f>
        <v>308.1099999999999</v>
      </c>
      <c r="F389" s="112">
        <f>VLOOKUP(B:B,ADI!B:D,3,0)</f>
        <v>522.41</v>
      </c>
      <c r="G389" s="113">
        <f>VLOOKUP(B:B,'799'!B:D,3,0)</f>
        <v>705.97</v>
      </c>
      <c r="H389" s="35">
        <f t="shared" si="27"/>
        <v>1228.3800000000001</v>
      </c>
      <c r="I389" s="41" t="str">
        <f>VLOOKUP(B:B,'FOLHA RESUMIDA'!C:D,2,FALSE)</f>
        <v>LUCIO ANDRE DA SILVA</v>
      </c>
    </row>
    <row r="390" spans="1:9">
      <c r="A390" s="108">
        <v>1</v>
      </c>
      <c r="B390" s="109">
        <v>3355</v>
      </c>
      <c r="C390" s="110" t="s">
        <v>318</v>
      </c>
      <c r="D390" s="111">
        <f>VLOOKUP(B:B,'701'!B:D,3,0)</f>
        <v>1755.34</v>
      </c>
      <c r="E390" s="35">
        <f t="shared" si="28"/>
        <v>1227.54</v>
      </c>
      <c r="F390" s="112">
        <f>VLOOKUP(B:B,ADI!B:D,3,0)</f>
        <v>522.41</v>
      </c>
      <c r="G390" s="113">
        <f>VLOOKUP(B:B,'799'!B:D,3,0)</f>
        <v>5.39</v>
      </c>
      <c r="H390" s="35">
        <f t="shared" si="27"/>
        <v>527.79999999999995</v>
      </c>
      <c r="I390" s="41" t="str">
        <f>VLOOKUP(B:B,'FOLHA RESUMIDA'!C:D,2,FALSE)</f>
        <v>ANA CAROLINE GOMES PEREIRA</v>
      </c>
    </row>
    <row r="391" spans="1:9">
      <c r="A391" s="108">
        <v>1</v>
      </c>
      <c r="B391" s="109">
        <v>3358</v>
      </c>
      <c r="C391" s="110" t="s">
        <v>320</v>
      </c>
      <c r="D391" s="111">
        <f>VLOOKUP(B:B,'701'!B:D,3,0)</f>
        <v>20981.1</v>
      </c>
      <c r="E391" s="35">
        <f t="shared" si="28"/>
        <v>6032.489999999998</v>
      </c>
      <c r="F391" s="112">
        <f>VLOOKUP(B:B,ADI!B:D,3,0)</f>
        <v>7133.57</v>
      </c>
      <c r="G391" s="113">
        <f>VLOOKUP(B:B,'799'!B:D,3,0)</f>
        <v>7815.04</v>
      </c>
      <c r="H391" s="35">
        <f t="shared" si="27"/>
        <v>14948.61</v>
      </c>
      <c r="I391" s="41" t="str">
        <f>VLOOKUP(B:B,'FOLHA RESUMIDA'!C:D,2,FALSE)</f>
        <v>SERGIO LUIZ DE NORONHA</v>
      </c>
    </row>
    <row r="392" spans="1:9">
      <c r="A392" s="108">
        <v>1</v>
      </c>
      <c r="B392" s="109">
        <v>3359</v>
      </c>
      <c r="C392" s="110" t="s">
        <v>321</v>
      </c>
      <c r="D392" s="111">
        <f>VLOOKUP(B:B,'701'!B:D,3,0)</f>
        <v>10217.83</v>
      </c>
      <c r="E392" s="35">
        <f t="shared" si="28"/>
        <v>5295.6</v>
      </c>
      <c r="F392" s="112">
        <f>VLOOKUP(B:B,ADI!B:D,3,0)</f>
        <v>2829.56</v>
      </c>
      <c r="G392" s="113">
        <f>VLOOKUP(B:B,'799'!B:D,3,0)</f>
        <v>2092.67</v>
      </c>
      <c r="H392" s="35">
        <f t="shared" si="27"/>
        <v>4922.2299999999996</v>
      </c>
      <c r="I392" s="41" t="str">
        <f>VLOOKUP(B:B,'FOLHA RESUMIDA'!C:D,2,FALSE)</f>
        <v>ALICE ANA BARBOSA ROSENDO</v>
      </c>
    </row>
    <row r="393" spans="1:9">
      <c r="A393" s="108">
        <v>1</v>
      </c>
      <c r="B393" s="109">
        <v>3361</v>
      </c>
      <c r="C393" s="110" t="s">
        <v>322</v>
      </c>
      <c r="D393" s="111">
        <f>VLOOKUP(B:B,'701'!B:D,3,0)</f>
        <v>3197.9</v>
      </c>
      <c r="E393" s="35">
        <f t="shared" si="28"/>
        <v>744.55000000000018</v>
      </c>
      <c r="F393" s="112">
        <f>VLOOKUP(B:B,ADI!B:D,3,0)</f>
        <v>665.73</v>
      </c>
      <c r="G393" s="113">
        <f>VLOOKUP(B:B,'799'!B:D,3,0)</f>
        <v>1787.62</v>
      </c>
      <c r="H393" s="35">
        <f t="shared" si="27"/>
        <v>2453.35</v>
      </c>
      <c r="I393" s="41" t="str">
        <f>VLOOKUP(B:B,'FOLHA RESUMIDA'!C:D,2,FALSE)</f>
        <v>DANIELLY C. DO NASCIMENTO</v>
      </c>
    </row>
    <row r="394" spans="1:9">
      <c r="A394" s="108">
        <v>1</v>
      </c>
      <c r="B394" s="109">
        <v>3362</v>
      </c>
      <c r="C394" s="110" t="s">
        <v>323</v>
      </c>
      <c r="D394" s="111">
        <f>VLOOKUP(B:B,'701'!B:D,3,0)</f>
        <v>5286.73</v>
      </c>
      <c r="E394" s="35">
        <f t="shared" si="28"/>
        <v>1454.3799999999992</v>
      </c>
      <c r="F394" s="112">
        <f>VLOOKUP(B:B,ADI!B:D,3,0)</f>
        <v>1497.91</v>
      </c>
      <c r="G394" s="113">
        <f>VLOOKUP(B:B,'799'!B:D,3,0)</f>
        <v>2334.44</v>
      </c>
      <c r="H394" s="35">
        <f t="shared" si="27"/>
        <v>3832.3500000000004</v>
      </c>
      <c r="I394" s="41" t="str">
        <f>VLOOKUP(B:B,'FOLHA RESUMIDA'!C:D,2,FALSE)</f>
        <v>LEANDRA NASCIMENTO ESTEFANIO</v>
      </c>
    </row>
    <row r="395" spans="1:9">
      <c r="A395" s="108">
        <v>1</v>
      </c>
      <c r="B395" s="109">
        <v>3364</v>
      </c>
      <c r="C395" s="110" t="s">
        <v>324</v>
      </c>
      <c r="D395" s="111">
        <f>VLOOKUP(B:B,'701'!B:D,3,0)</f>
        <v>1897.41</v>
      </c>
      <c r="E395" s="35">
        <f t="shared" si="28"/>
        <v>430.48000000000025</v>
      </c>
      <c r="F395" s="112">
        <f>VLOOKUP(B:B,ADI!B:D,3,0)</f>
        <v>522.41</v>
      </c>
      <c r="G395" s="113">
        <f>VLOOKUP(B:B,'799'!B:D,3,0)</f>
        <v>944.52</v>
      </c>
      <c r="H395" s="35">
        <f t="shared" si="27"/>
        <v>1466.9299999999998</v>
      </c>
      <c r="I395" s="41" t="str">
        <f>VLOOKUP(B:B,'FOLHA RESUMIDA'!C:D,2,FALSE)</f>
        <v>ADRIANO JOSE MARTINS DA SILVA</v>
      </c>
    </row>
    <row r="396" spans="1:9">
      <c r="A396" s="108">
        <v>1</v>
      </c>
      <c r="B396" s="109">
        <v>3366</v>
      </c>
      <c r="C396" s="110" t="s">
        <v>325</v>
      </c>
      <c r="D396" s="111">
        <f>VLOOKUP(B:B,'701'!B:D,3,0)</f>
        <v>22580.97</v>
      </c>
      <c r="E396" s="35">
        <f t="shared" si="28"/>
        <v>19418.560000000001</v>
      </c>
      <c r="F396" s="112">
        <v>0</v>
      </c>
      <c r="G396" s="113">
        <f>VLOOKUP(B:B,'799'!B:D,3,0)</f>
        <v>3162.41</v>
      </c>
      <c r="H396" s="35">
        <f t="shared" si="27"/>
        <v>3162.41</v>
      </c>
      <c r="I396" s="41" t="str">
        <f>VLOOKUP(B:B,'FOLHA RESUMIDA'!C:D,2,FALSE)</f>
        <v>JOSE RICARDO OLIVEIRA CHAGAS</v>
      </c>
    </row>
    <row r="397" spans="1:9">
      <c r="A397" s="108">
        <v>1</v>
      </c>
      <c r="B397" s="109">
        <v>3373</v>
      </c>
      <c r="C397" s="110" t="s">
        <v>443</v>
      </c>
      <c r="D397" s="111">
        <f>VLOOKUP(B:B,'701'!B:D,3,0)</f>
        <v>7930.41</v>
      </c>
      <c r="E397" s="35">
        <f t="shared" si="28"/>
        <v>2811.04</v>
      </c>
      <c r="F397" s="112">
        <f>VLOOKUP(B:B,ADI!B:D,3,0)</f>
        <v>1664.34</v>
      </c>
      <c r="G397" s="113">
        <f>VLOOKUP(B:B,'799'!B:D,3,0)</f>
        <v>3455.03</v>
      </c>
      <c r="H397" s="35">
        <f t="shared" si="27"/>
        <v>5119.37</v>
      </c>
      <c r="I397" s="41" t="str">
        <f>VLOOKUP(B:B,'FOLHA RESUMIDA'!C:D,2,FALSE)</f>
        <v>LEANDRO RAMOS M DE ANDRADE</v>
      </c>
    </row>
    <row r="398" spans="1:9">
      <c r="A398" s="108">
        <v>1</v>
      </c>
      <c r="B398" s="109">
        <v>3376</v>
      </c>
      <c r="C398" s="110" t="s">
        <v>446</v>
      </c>
      <c r="D398" s="111">
        <f>VLOOKUP(B:B,'701'!B:D,3,0)</f>
        <v>1536.52</v>
      </c>
      <c r="E398" s="35">
        <f t="shared" si="28"/>
        <v>194.55999999999995</v>
      </c>
      <c r="F398" s="112">
        <f>VLOOKUP(B:B,ADI!B:D,3,0)</f>
        <v>522.41999999999996</v>
      </c>
      <c r="G398" s="113">
        <f>VLOOKUP(B:B,'799'!B:D,3,0)</f>
        <v>819.54</v>
      </c>
      <c r="H398" s="35">
        <f t="shared" si="27"/>
        <v>1341.96</v>
      </c>
      <c r="I398" s="41" t="str">
        <f>VLOOKUP(B:B,'FOLHA RESUMIDA'!C:D,2,FALSE)</f>
        <v>SILVIA LUIZA DE SOUZA E SILVA</v>
      </c>
    </row>
    <row r="399" spans="1:9">
      <c r="A399" s="108">
        <v>1</v>
      </c>
      <c r="B399" s="109">
        <v>3383</v>
      </c>
      <c r="C399" s="110" t="s">
        <v>450</v>
      </c>
      <c r="D399" s="111">
        <f>VLOOKUP(B:B,'701'!B:D,3,0)</f>
        <v>31577.52</v>
      </c>
      <c r="E399" s="35">
        <f t="shared" si="28"/>
        <v>17173.16</v>
      </c>
      <c r="F399" s="112">
        <f>VLOOKUP(B:B,ADI!B:D,3,0)</f>
        <v>7668.83</v>
      </c>
      <c r="G399" s="113">
        <f>VLOOKUP(B:B,'799'!B:D,3,0)</f>
        <v>6735.53</v>
      </c>
      <c r="H399" s="35">
        <f t="shared" si="27"/>
        <v>14404.36</v>
      </c>
      <c r="I399" s="41" t="str">
        <f>VLOOKUP(B:B,'FOLHA RESUMIDA'!C:D,2,FALSE)</f>
        <v>PLINIO ANTONIO L P FILHO</v>
      </c>
    </row>
    <row r="400" spans="1:9">
      <c r="A400" s="108">
        <v>1</v>
      </c>
      <c r="B400" s="109">
        <v>3386</v>
      </c>
      <c r="C400" s="110" t="s">
        <v>454</v>
      </c>
      <c r="D400" s="111">
        <f>VLOOKUP(B:B,'701'!B:D,3,0)</f>
        <v>2830.7</v>
      </c>
      <c r="E400" s="35">
        <f t="shared" si="28"/>
        <v>422.55999999999995</v>
      </c>
      <c r="F400" s="112">
        <f>VLOOKUP(B:B,ADI!B:D,3,0)</f>
        <v>499.3</v>
      </c>
      <c r="G400" s="113">
        <f>VLOOKUP(B:B,'799'!B:D,3,0)</f>
        <v>1908.84</v>
      </c>
      <c r="H400" s="35">
        <f t="shared" si="27"/>
        <v>2408.14</v>
      </c>
      <c r="I400" s="41" t="str">
        <f>VLOOKUP(B:B,'FOLHA RESUMIDA'!C:D,2,FALSE)</f>
        <v>EWERTON RODRIGO PAZ DE SANTANA</v>
      </c>
    </row>
    <row r="401" spans="1:9">
      <c r="A401" s="108">
        <v>1</v>
      </c>
      <c r="B401" s="109">
        <v>3387</v>
      </c>
      <c r="C401" s="110" t="s">
        <v>455</v>
      </c>
      <c r="D401" s="111">
        <f>VLOOKUP(B:B,'701'!B:D,3,0)</f>
        <v>1762.25</v>
      </c>
      <c r="E401" s="35">
        <f t="shared" si="28"/>
        <v>879.48</v>
      </c>
      <c r="F401" s="112">
        <f>VLOOKUP(B:B,ADI!B:D,3,0)</f>
        <v>499.3</v>
      </c>
      <c r="G401" s="113">
        <f>VLOOKUP(B:B,'799'!B:D,3,0)</f>
        <v>383.47</v>
      </c>
      <c r="H401" s="35">
        <f t="shared" si="27"/>
        <v>882.77</v>
      </c>
      <c r="I401" s="41" t="str">
        <f>VLOOKUP(B:B,'FOLHA RESUMIDA'!C:D,2,FALSE)</f>
        <v>ELHO WENIO DA SILVA</v>
      </c>
    </row>
    <row r="402" spans="1:9">
      <c r="A402" s="108">
        <v>1</v>
      </c>
      <c r="B402" s="109">
        <v>3388</v>
      </c>
      <c r="C402" s="110" t="s">
        <v>458</v>
      </c>
      <c r="D402" s="111">
        <f>VLOOKUP(B:B,'701'!B:D,3,0)</f>
        <v>9581.07</v>
      </c>
      <c r="E402" s="35">
        <f t="shared" si="28"/>
        <v>3866.16</v>
      </c>
      <c r="F402" s="112">
        <f>VLOOKUP(B:B,ADI!B:D,3,0)</f>
        <v>1664.34</v>
      </c>
      <c r="G402" s="113">
        <f>VLOOKUP(B:B,'799'!B:D,3,0)</f>
        <v>4050.57</v>
      </c>
      <c r="H402" s="35">
        <f t="shared" si="27"/>
        <v>5714.91</v>
      </c>
      <c r="I402" s="41" t="str">
        <f>VLOOKUP(B:B,'FOLHA RESUMIDA'!C:D,2,FALSE)</f>
        <v>SERGIO GOUVEIA LOYO</v>
      </c>
    </row>
    <row r="403" spans="1:9">
      <c r="A403" s="108">
        <v>1</v>
      </c>
      <c r="B403" s="109">
        <v>3390</v>
      </c>
      <c r="C403" s="110" t="s">
        <v>459</v>
      </c>
      <c r="D403" s="111">
        <f>VLOOKUP(B:B,'701'!B:D,3,0)</f>
        <v>1238.24</v>
      </c>
      <c r="E403" s="35">
        <f t="shared" si="28"/>
        <v>1238.24</v>
      </c>
      <c r="F403" s="112">
        <v>0</v>
      </c>
      <c r="G403" s="113">
        <f>VLOOKUP(B:B,'799'!B:D,3,0)</f>
        <v>1049.27</v>
      </c>
      <c r="H403" s="35">
        <v>0</v>
      </c>
      <c r="I403" s="41" t="str">
        <f>VLOOKUP(B:B,'FOLHA RESUMIDA'!C:D,2,FALSE)</f>
        <v>ELISABETH DE ARAUJO LOPES</v>
      </c>
    </row>
    <row r="404" spans="1:9">
      <c r="A404" s="108">
        <v>1</v>
      </c>
      <c r="B404" s="109">
        <v>3392</v>
      </c>
      <c r="C404" s="110" t="s">
        <v>501</v>
      </c>
      <c r="D404" s="111">
        <f>VLOOKUP(B:B,'701'!B:D,3,0)</f>
        <v>9986.66</v>
      </c>
      <c r="E404" s="35">
        <f t="shared" si="28"/>
        <v>2670.99</v>
      </c>
      <c r="F404" s="112">
        <f>VLOOKUP(B:B,ADI!B:D,3,0)</f>
        <v>2829.56</v>
      </c>
      <c r="G404" s="113">
        <f>VLOOKUP(B:B,'799'!B:D,3,0)</f>
        <v>4486.1099999999997</v>
      </c>
      <c r="H404" s="35">
        <f t="shared" ref="H404:H413" si="29">F404+G404</f>
        <v>7315.67</v>
      </c>
      <c r="I404" s="41" t="str">
        <f>VLOOKUP(B:B,'FOLHA RESUMIDA'!C:D,2,FALSE)</f>
        <v>MARCILIO BATISTA M MOURA</v>
      </c>
    </row>
    <row r="405" spans="1:9">
      <c r="A405" s="108">
        <v>1</v>
      </c>
      <c r="B405" s="109">
        <v>3395</v>
      </c>
      <c r="C405" s="110" t="s">
        <v>502</v>
      </c>
      <c r="D405" s="111">
        <f>VLOOKUP(B:B,'701'!B:D,3,0)</f>
        <v>4387.29</v>
      </c>
      <c r="E405" s="35">
        <f t="shared" si="28"/>
        <v>2479.58</v>
      </c>
      <c r="F405" s="112">
        <f>VLOOKUP(B:B,ADI!B:D,3,0)</f>
        <v>1081.82</v>
      </c>
      <c r="G405" s="113">
        <f>VLOOKUP(B:B,'799'!B:D,3,0)</f>
        <v>825.89</v>
      </c>
      <c r="H405" s="35">
        <f t="shared" si="29"/>
        <v>1907.71</v>
      </c>
      <c r="I405" s="41" t="str">
        <f>VLOOKUP(B:B,'FOLHA RESUMIDA'!C:D,2,FALSE)</f>
        <v>ALBERTO ANACLETO BARBOSA</v>
      </c>
    </row>
    <row r="406" spans="1:9">
      <c r="A406" s="108">
        <v>1</v>
      </c>
      <c r="B406" s="109">
        <v>3396</v>
      </c>
      <c r="C406" s="110" t="s">
        <v>503</v>
      </c>
      <c r="D406" s="111">
        <f>VLOOKUP(B:B,'701'!B:D,3,0)</f>
        <v>4023.25</v>
      </c>
      <c r="E406" s="35">
        <f t="shared" si="28"/>
        <v>1291.3800000000001</v>
      </c>
      <c r="F406" s="112">
        <f>VLOOKUP(B:B,ADI!B:D,3,0)</f>
        <v>1081.82</v>
      </c>
      <c r="G406" s="113">
        <f>VLOOKUP(B:B,'799'!B:D,3,0)</f>
        <v>1650.05</v>
      </c>
      <c r="H406" s="35">
        <f t="shared" si="29"/>
        <v>2731.87</v>
      </c>
      <c r="I406" s="41" t="str">
        <f>VLOOKUP(B:B,'FOLHA RESUMIDA'!C:D,2,FALSE)</f>
        <v>SUYANE KELLY DE SOUZA</v>
      </c>
    </row>
    <row r="407" spans="1:9">
      <c r="A407" s="108">
        <v>1</v>
      </c>
      <c r="B407" s="109">
        <v>3397</v>
      </c>
      <c r="C407" s="110" t="s">
        <v>504</v>
      </c>
      <c r="D407" s="111">
        <f>VLOOKUP(B:B,'701'!B:D,3,0)</f>
        <v>1762.25</v>
      </c>
      <c r="E407" s="35">
        <f t="shared" si="28"/>
        <v>153.42000000000007</v>
      </c>
      <c r="F407" s="112">
        <f>VLOOKUP(B:B,ADI!B:D,3,0)</f>
        <v>499.3</v>
      </c>
      <c r="G407" s="113">
        <f>VLOOKUP(B:B,'799'!B:D,3,0)</f>
        <v>1109.53</v>
      </c>
      <c r="H407" s="35">
        <f t="shared" si="29"/>
        <v>1608.83</v>
      </c>
      <c r="I407" s="41" t="str">
        <f>VLOOKUP(B:B,'FOLHA RESUMIDA'!C:D,2,FALSE)</f>
        <v>GENIMAR TAVARES GANDOLFO</v>
      </c>
    </row>
    <row r="408" spans="1:9">
      <c r="A408" s="108">
        <v>1</v>
      </c>
      <c r="B408" s="109">
        <v>3398</v>
      </c>
      <c r="C408" s="110" t="s">
        <v>523</v>
      </c>
      <c r="D408" s="111">
        <f>VLOOKUP(B:B,'701'!B:D,3,0)</f>
        <v>1762.25</v>
      </c>
      <c r="E408" s="35">
        <f t="shared" si="28"/>
        <v>252.11999999999989</v>
      </c>
      <c r="F408" s="112">
        <f>VLOOKUP(B:B,ADI!B:D,3,0)</f>
        <v>499.3</v>
      </c>
      <c r="G408" s="113">
        <f>VLOOKUP(B:B,'799'!B:D,3,0)</f>
        <v>1010.83</v>
      </c>
      <c r="H408" s="35">
        <f t="shared" si="29"/>
        <v>1510.13</v>
      </c>
      <c r="I408" s="41" t="str">
        <f>VLOOKUP(B:B,'FOLHA RESUMIDA'!C:D,2,FALSE)</f>
        <v>RINALDO SOARES DE BARROS</v>
      </c>
    </row>
    <row r="409" spans="1:9">
      <c r="A409" s="108">
        <v>1</v>
      </c>
      <c r="B409" s="109">
        <v>3400</v>
      </c>
      <c r="C409" s="110" t="s">
        <v>525</v>
      </c>
      <c r="D409" s="111">
        <f>VLOOKUP(B:B,'701'!B:D,3,0)</f>
        <v>5286.73</v>
      </c>
      <c r="E409" s="35">
        <f t="shared" si="28"/>
        <v>2298.9199999999992</v>
      </c>
      <c r="F409" s="112">
        <f>VLOOKUP(B:B,ADI!B:D,3,0)</f>
        <v>1497.91</v>
      </c>
      <c r="G409" s="113">
        <f>VLOOKUP(B:B,'799'!B:D,3,0)</f>
        <v>1489.9</v>
      </c>
      <c r="H409" s="35">
        <f t="shared" si="29"/>
        <v>2987.8100000000004</v>
      </c>
      <c r="I409" s="41" t="str">
        <f>VLOOKUP(B:B,'FOLHA RESUMIDA'!C:D,2,FALSE)</f>
        <v>LUCIANO ALVES DE S JUNIOR</v>
      </c>
    </row>
    <row r="410" spans="1:9">
      <c r="A410" s="108">
        <v>1</v>
      </c>
      <c r="B410" s="109">
        <v>3401</v>
      </c>
      <c r="C410" s="110" t="s">
        <v>526</v>
      </c>
      <c r="D410" s="111">
        <f>VLOOKUP(B:B,'701'!B:D,3,0)</f>
        <v>1518</v>
      </c>
      <c r="E410" s="35">
        <f t="shared" si="28"/>
        <v>769.95</v>
      </c>
      <c r="F410" s="112">
        <f>VLOOKUP(B:B,ADI!B:D,3,0)</f>
        <v>475.6</v>
      </c>
      <c r="G410" s="113">
        <f>VLOOKUP(B:B,'799'!B:D,3,0)</f>
        <v>272.45</v>
      </c>
      <c r="H410" s="35">
        <f t="shared" si="29"/>
        <v>748.05</v>
      </c>
      <c r="I410" s="41" t="str">
        <f>VLOOKUP(B:B,'FOLHA RESUMIDA'!C:D,2,FALSE)</f>
        <v>TATIANE RAPHAELLA S DA SILVA N</v>
      </c>
    </row>
    <row r="411" spans="1:9">
      <c r="A411" s="108">
        <v>1</v>
      </c>
      <c r="B411" s="109">
        <v>3409</v>
      </c>
      <c r="C411" s="110" t="s">
        <v>527</v>
      </c>
      <c r="D411" s="111">
        <f>VLOOKUP(B:B,'701'!B:D,3,0)</f>
        <v>10171.59</v>
      </c>
      <c r="E411" s="35">
        <f t="shared" si="28"/>
        <v>2781.5400000000009</v>
      </c>
      <c r="F411" s="112">
        <f>VLOOKUP(B:B,ADI!B:D,3,0)</f>
        <v>2829.56</v>
      </c>
      <c r="G411" s="113">
        <f>VLOOKUP(B:B,'799'!B:D,3,0)</f>
        <v>4560.49</v>
      </c>
      <c r="H411" s="35">
        <f t="shared" si="29"/>
        <v>7390.0499999999993</v>
      </c>
      <c r="I411" s="41" t="str">
        <f>VLOOKUP(B:B,'FOLHA RESUMIDA'!C:D,2,FALSE)</f>
        <v>SIMONE CARLA ALVES PEREIRA</v>
      </c>
    </row>
    <row r="412" spans="1:9">
      <c r="A412" s="108">
        <v>1</v>
      </c>
      <c r="B412" s="109">
        <v>3410</v>
      </c>
      <c r="C412" s="110" t="s">
        <v>528</v>
      </c>
      <c r="D412" s="111">
        <f>VLOOKUP(B:B,'701'!B:D,3,0)</f>
        <v>1762.25</v>
      </c>
      <c r="E412" s="35">
        <f t="shared" si="28"/>
        <v>561.90000000000009</v>
      </c>
      <c r="F412" s="112">
        <f>VLOOKUP(B:B,ADI!B:D,3,0)</f>
        <v>499.3</v>
      </c>
      <c r="G412" s="113">
        <f>VLOOKUP(B:B,'799'!B:D,3,0)</f>
        <v>701.05</v>
      </c>
      <c r="H412" s="35">
        <f t="shared" si="29"/>
        <v>1200.3499999999999</v>
      </c>
      <c r="I412" s="41" t="str">
        <f>VLOOKUP(B:B,'FOLHA RESUMIDA'!C:D,2,FALSE)</f>
        <v>SARA MEDEIROS C CABRAL</v>
      </c>
    </row>
    <row r="413" spans="1:9">
      <c r="A413" s="108">
        <v>1</v>
      </c>
      <c r="B413" s="109">
        <v>3411</v>
      </c>
      <c r="C413" s="110" t="s">
        <v>535</v>
      </c>
      <c r="D413" s="111">
        <f>VLOOKUP(B:B,'701'!B:D,3,0)</f>
        <v>10867.87</v>
      </c>
      <c r="E413" s="35">
        <f t="shared" si="28"/>
        <v>2785.6800000000003</v>
      </c>
      <c r="F413" s="112">
        <f>VLOOKUP(B:B,ADI!B:D,3,0)</f>
        <v>3079.23</v>
      </c>
      <c r="G413" s="113">
        <f>VLOOKUP(B:B,'799'!B:D,3,0)</f>
        <v>5002.96</v>
      </c>
      <c r="H413" s="35">
        <f t="shared" si="29"/>
        <v>8082.1900000000005</v>
      </c>
      <c r="I413" s="41" t="str">
        <f>VLOOKUP(B:B,'FOLHA RESUMIDA'!C:D,2,FALSE)</f>
        <v>THALES ETELVAN CABRAL OLIVEIRA</v>
      </c>
    </row>
    <row r="414" spans="1:9">
      <c r="A414" s="108">
        <v>1</v>
      </c>
      <c r="B414" s="109">
        <v>3412</v>
      </c>
      <c r="C414" s="110" t="s">
        <v>536</v>
      </c>
      <c r="D414" s="111">
        <f>VLOOKUP(B:B,'701'!B:D,3,0)</f>
        <v>11325.85</v>
      </c>
      <c r="E414" s="35">
        <f t="shared" si="28"/>
        <v>11325.85</v>
      </c>
      <c r="F414" s="112">
        <f>VLOOKUP(B:B,ADI!B:D,3,0)</f>
        <v>3079.23</v>
      </c>
      <c r="G414" s="113" t="s">
        <v>585</v>
      </c>
      <c r="H414" s="35">
        <v>0</v>
      </c>
      <c r="I414" s="41" t="str">
        <f>VLOOKUP(B:B,'FOLHA RESUMIDA'!C:D,2,FALSE)</f>
        <v>CARLOS EDUARDO MIRANDA D SOUSA</v>
      </c>
    </row>
    <row r="415" spans="1:9">
      <c r="A415" s="108">
        <v>1</v>
      </c>
      <c r="B415" s="109">
        <v>3413</v>
      </c>
      <c r="C415" s="110" t="s">
        <v>540</v>
      </c>
      <c r="D415" s="111">
        <f>VLOOKUP(B:B,'701'!B:D,3,0)</f>
        <v>10125.36</v>
      </c>
      <c r="E415" s="35">
        <f t="shared" si="28"/>
        <v>2424.9899999999998</v>
      </c>
      <c r="F415" s="112">
        <f>VLOOKUP(B:B,ADI!B:D,3,0)</f>
        <v>2829.56</v>
      </c>
      <c r="G415" s="113">
        <f>VLOOKUP(B:B,'799'!B:D,3,0)</f>
        <v>4870.8100000000004</v>
      </c>
      <c r="H415" s="35">
        <f t="shared" ref="H415:H443" si="30">F415+G415</f>
        <v>7700.3700000000008</v>
      </c>
      <c r="I415" s="41" t="str">
        <f>VLOOKUP(B:B,'FOLHA RESUMIDA'!C:D,2,FALSE)</f>
        <v>RONALDO FRANCISCO DOS SANTOS</v>
      </c>
    </row>
    <row r="416" spans="1:9">
      <c r="A416" s="108">
        <v>1</v>
      </c>
      <c r="B416" s="109">
        <v>3414</v>
      </c>
      <c r="C416" s="110" t="s">
        <v>570</v>
      </c>
      <c r="D416" s="111">
        <f>VLOOKUP(B:B,'701'!B:D,3,0)</f>
        <v>9986.66</v>
      </c>
      <c r="E416" s="35">
        <f t="shared" si="28"/>
        <v>2724.9599999999991</v>
      </c>
      <c r="F416" s="112">
        <f>VLOOKUP(B:B,ADI!B:D,3,0)</f>
        <v>2829.56</v>
      </c>
      <c r="G416" s="113">
        <f>VLOOKUP(B:B,'799'!B:D,3,0)</f>
        <v>4432.1400000000003</v>
      </c>
      <c r="H416" s="35">
        <f t="shared" si="30"/>
        <v>7261.7000000000007</v>
      </c>
      <c r="I416" s="41" t="str">
        <f>VLOOKUP(B:B,'FOLHA RESUMIDA'!C:D,2,FALSE)</f>
        <v>FERNANDA DE LOURDES M G ALONSO</v>
      </c>
    </row>
    <row r="417" spans="1:9">
      <c r="A417" s="108">
        <v>1</v>
      </c>
      <c r="B417" s="109">
        <v>3415</v>
      </c>
      <c r="C417" s="110" t="s">
        <v>542</v>
      </c>
      <c r="D417" s="111">
        <f>VLOOKUP(B:B,'701'!B:D,3,0)</f>
        <v>2088.8000000000002</v>
      </c>
      <c r="E417" s="35">
        <f t="shared" si="28"/>
        <v>570.83000000000015</v>
      </c>
      <c r="F417" s="112">
        <f>VLOOKUP(B:B,ADI!B:D,3,0)</f>
        <v>697.14</v>
      </c>
      <c r="G417" s="113">
        <f>VLOOKUP(B:B,'799'!B:D,3,0)</f>
        <v>820.83</v>
      </c>
      <c r="H417" s="35">
        <f t="shared" si="30"/>
        <v>1517.97</v>
      </c>
      <c r="I417" s="41" t="str">
        <f>VLOOKUP(B:B,'FOLHA RESUMIDA'!C:D,2,FALSE)</f>
        <v>MARIA DO SOCORRO SILVA VIEIRA</v>
      </c>
    </row>
    <row r="418" spans="1:9">
      <c r="A418" s="108">
        <v>1</v>
      </c>
      <c r="B418" s="109">
        <v>3416</v>
      </c>
      <c r="C418" s="110" t="s">
        <v>543</v>
      </c>
      <c r="D418" s="111">
        <f>VLOOKUP(B:B,'701'!B:D,3,0)</f>
        <v>6682.02</v>
      </c>
      <c r="E418" s="35">
        <f t="shared" si="28"/>
        <v>1484.8200000000006</v>
      </c>
      <c r="F418" s="112">
        <f>VLOOKUP(B:B,ADI!B:D,3,0)</f>
        <v>1111.3</v>
      </c>
      <c r="G418" s="113">
        <f>VLOOKUP(B:B,'799'!B:D,3,0)</f>
        <v>4085.9</v>
      </c>
      <c r="H418" s="35">
        <f t="shared" si="30"/>
        <v>5197.2</v>
      </c>
      <c r="I418" s="41" t="str">
        <f>VLOOKUP(B:B,'FOLHA RESUMIDA'!C:D,2,FALSE)</f>
        <v>DAYVSON ALVES VANDERLEI</v>
      </c>
    </row>
    <row r="419" spans="1:9">
      <c r="A419" s="108">
        <v>1</v>
      </c>
      <c r="B419" s="109">
        <v>3418</v>
      </c>
      <c r="C419" s="110" t="s">
        <v>544</v>
      </c>
      <c r="D419" s="111">
        <f>VLOOKUP(B:B,'701'!B:D,3,0)</f>
        <v>10125.36</v>
      </c>
      <c r="E419" s="35">
        <f t="shared" si="28"/>
        <v>3419.9400000000005</v>
      </c>
      <c r="F419" s="112">
        <f>VLOOKUP(B:B,ADI!B:D,3,0)</f>
        <v>2829.56</v>
      </c>
      <c r="G419" s="113">
        <f>VLOOKUP(B:B,'799'!B:D,3,0)</f>
        <v>3875.86</v>
      </c>
      <c r="H419" s="35">
        <f t="shared" si="30"/>
        <v>6705.42</v>
      </c>
      <c r="I419" s="41" t="str">
        <f>VLOOKUP(B:B,'FOLHA RESUMIDA'!C:D,2,FALSE)</f>
        <v>DOMINGOS SAVIO F C DA S JUNIOR</v>
      </c>
    </row>
    <row r="420" spans="1:9">
      <c r="A420" s="108">
        <v>1</v>
      </c>
      <c r="B420" s="109">
        <v>3421</v>
      </c>
      <c r="C420" s="110" t="s">
        <v>545</v>
      </c>
      <c r="D420" s="111">
        <f>VLOOKUP(B:B,'701'!B:D,3,0)</f>
        <v>2710.13</v>
      </c>
      <c r="E420" s="35">
        <f t="shared" si="28"/>
        <v>958.31000000000017</v>
      </c>
      <c r="F420" s="112">
        <f>VLOOKUP(B:B,ADI!B:D,3,0)</f>
        <v>665.73</v>
      </c>
      <c r="G420" s="113">
        <f>VLOOKUP(B:B,'799'!B:D,3,0)</f>
        <v>1086.0899999999999</v>
      </c>
      <c r="H420" s="35">
        <f t="shared" si="30"/>
        <v>1751.82</v>
      </c>
      <c r="I420" s="41" t="str">
        <f>VLOOKUP(B:B,'FOLHA RESUMIDA'!C:D,2,FALSE)</f>
        <v>ROSEANE LOPES DA SILVA</v>
      </c>
    </row>
    <row r="421" spans="1:9">
      <c r="A421" s="108">
        <v>1</v>
      </c>
      <c r="B421" s="109">
        <v>3422</v>
      </c>
      <c r="C421" s="110" t="s">
        <v>546</v>
      </c>
      <c r="D421" s="111">
        <f>VLOOKUP(B:B,'701'!B:D,3,0)</f>
        <v>10867.87</v>
      </c>
      <c r="E421" s="35">
        <f t="shared" si="28"/>
        <v>2785.6800000000003</v>
      </c>
      <c r="F421" s="112">
        <f>VLOOKUP(B:B,ADI!B:D,3,0)</f>
        <v>3079.23</v>
      </c>
      <c r="G421" s="113">
        <f>VLOOKUP(B:B,'799'!B:D,3,0)</f>
        <v>5002.96</v>
      </c>
      <c r="H421" s="35">
        <f t="shared" si="30"/>
        <v>8082.1900000000005</v>
      </c>
      <c r="I421" s="41" t="str">
        <f>VLOOKUP(B:B,'FOLHA RESUMIDA'!C:D,2,FALSE)</f>
        <v>LUCIANA C ANUNCIACAO CUNHA</v>
      </c>
    </row>
    <row r="422" spans="1:9">
      <c r="A422" s="108">
        <v>1</v>
      </c>
      <c r="B422" s="109">
        <v>3423</v>
      </c>
      <c r="C422" s="110" t="s">
        <v>547</v>
      </c>
      <c r="D422" s="111">
        <f>VLOOKUP(B:B,'701'!B:D,3,0)</f>
        <v>10150.74</v>
      </c>
      <c r="E422" s="35">
        <f t="shared" si="28"/>
        <v>3210.9399999999996</v>
      </c>
      <c r="F422" s="112">
        <f>VLOOKUP(B:B,ADI!B:D,3,0)</f>
        <v>1664.34</v>
      </c>
      <c r="G422" s="113">
        <f>VLOOKUP(B:B,'799'!B:D,3,0)</f>
        <v>5275.46</v>
      </c>
      <c r="H422" s="35">
        <f t="shared" si="30"/>
        <v>6939.8</v>
      </c>
      <c r="I422" s="41" t="str">
        <f>VLOOKUP(B:B,'FOLHA RESUMIDA'!C:D,2,FALSE)</f>
        <v>AMANDA M DE QUEIROZ RODRIGUES</v>
      </c>
    </row>
    <row r="423" spans="1:9">
      <c r="A423" s="108">
        <v>1</v>
      </c>
      <c r="B423" s="109">
        <v>3424</v>
      </c>
      <c r="C423" s="110" t="s">
        <v>548</v>
      </c>
      <c r="D423" s="111">
        <f>VLOOKUP(B:B,'701'!B:D,3,0)</f>
        <v>10867.87</v>
      </c>
      <c r="E423" s="35">
        <f t="shared" si="28"/>
        <v>3285.6600000000017</v>
      </c>
      <c r="F423" s="112">
        <f>VLOOKUP(B:B,ADI!B:D,3,0)</f>
        <v>3079.23</v>
      </c>
      <c r="G423" s="113">
        <f>VLOOKUP(B:B,'799'!B:D,3,0)</f>
        <v>4502.9799999999996</v>
      </c>
      <c r="H423" s="35">
        <f t="shared" si="30"/>
        <v>7582.2099999999991</v>
      </c>
      <c r="I423" s="41" t="str">
        <f>VLOOKUP(B:B,'FOLHA RESUMIDA'!C:D,2,FALSE)</f>
        <v>WEVERTON RODRIGO C DA SILVA</v>
      </c>
    </row>
    <row r="424" spans="1:9">
      <c r="A424" s="108">
        <v>1</v>
      </c>
      <c r="B424" s="109">
        <v>3425</v>
      </c>
      <c r="C424" s="110" t="s">
        <v>550</v>
      </c>
      <c r="D424" s="111">
        <f>VLOOKUP(B:B,'701'!B:D,3,0)</f>
        <v>10153.1</v>
      </c>
      <c r="E424" s="35">
        <f t="shared" si="28"/>
        <v>2547.6400000000012</v>
      </c>
      <c r="F424" s="112">
        <f>VLOOKUP(B:B,ADI!B:D,3,0)</f>
        <v>2829.56</v>
      </c>
      <c r="G424" s="113">
        <f>VLOOKUP(B:B,'799'!B:D,3,0)</f>
        <v>4775.8999999999996</v>
      </c>
      <c r="H424" s="35">
        <f t="shared" si="30"/>
        <v>7605.4599999999991</v>
      </c>
      <c r="I424" s="41" t="str">
        <f>VLOOKUP(B:B,'FOLHA RESUMIDA'!C:D,2,FALSE)</f>
        <v>ISMAR HENRIQUE RAMOS BARBOSA</v>
      </c>
    </row>
    <row r="425" spans="1:9">
      <c r="A425" s="108">
        <v>1</v>
      </c>
      <c r="B425" s="109">
        <v>3426</v>
      </c>
      <c r="C425" s="110" t="s">
        <v>552</v>
      </c>
      <c r="D425" s="111">
        <f>VLOOKUP(B:B,'701'!B:D,3,0)</f>
        <v>15784.48</v>
      </c>
      <c r="E425" s="35">
        <f t="shared" si="28"/>
        <v>11476.75</v>
      </c>
      <c r="F425" s="112">
        <v>0</v>
      </c>
      <c r="G425" s="113">
        <f>VLOOKUP(B:B,'799'!B:D,3,0)</f>
        <v>4307.7299999999996</v>
      </c>
      <c r="H425" s="35">
        <f t="shared" si="30"/>
        <v>4307.7299999999996</v>
      </c>
      <c r="I425" s="41" t="str">
        <f>VLOOKUP(B:B,'FOLHA RESUMIDA'!C:D,2,FALSE)</f>
        <v>UDO DE MELO AMAZONAS</v>
      </c>
    </row>
    <row r="426" spans="1:9">
      <c r="A426" s="108">
        <v>1</v>
      </c>
      <c r="B426" s="109">
        <v>3427</v>
      </c>
      <c r="C426" s="110" t="s">
        <v>553</v>
      </c>
      <c r="D426" s="111">
        <f>VLOOKUP(B:B,'701'!B:D,3,0)</f>
        <v>24411.88</v>
      </c>
      <c r="E426" s="35">
        <f t="shared" si="28"/>
        <v>19641.34</v>
      </c>
      <c r="F426" s="112">
        <v>0</v>
      </c>
      <c r="G426" s="113">
        <f>VLOOKUP(B:B,'799'!B:D,3,0)</f>
        <v>4770.54</v>
      </c>
      <c r="H426" s="35">
        <f t="shared" si="30"/>
        <v>4770.54</v>
      </c>
      <c r="I426" s="41" t="str">
        <f>VLOOKUP(B:B,'FOLHA RESUMIDA'!C:D,2,FALSE)</f>
        <v>BIANCA DE CASTRO ALMEIDA</v>
      </c>
    </row>
    <row r="427" spans="1:9">
      <c r="A427" s="108">
        <v>1</v>
      </c>
      <c r="B427" s="109">
        <v>3428</v>
      </c>
      <c r="C427" s="110" t="s">
        <v>554</v>
      </c>
      <c r="D427" s="111">
        <f>VLOOKUP(B:B,'701'!B:D,3,0)</f>
        <v>5874.15</v>
      </c>
      <c r="E427" s="35">
        <f t="shared" si="28"/>
        <v>1455.0199999999995</v>
      </c>
      <c r="F427" s="112">
        <f>VLOOKUP(B:B,ADI!B:D,3,0)</f>
        <v>1664.34</v>
      </c>
      <c r="G427" s="113">
        <f>VLOOKUP(B:B,'799'!B:D,3,0)</f>
        <v>2754.79</v>
      </c>
      <c r="H427" s="35">
        <f t="shared" si="30"/>
        <v>4419.13</v>
      </c>
      <c r="I427" s="41" t="str">
        <f>VLOOKUP(B:B,'FOLHA RESUMIDA'!C:D,2,FALSE)</f>
        <v>ISIS RUANA PARENTE GONCALVES</v>
      </c>
    </row>
    <row r="428" spans="1:9">
      <c r="A428" s="108">
        <v>1</v>
      </c>
      <c r="B428" s="109">
        <v>3429</v>
      </c>
      <c r="C428" s="110" t="s">
        <v>555</v>
      </c>
      <c r="D428" s="111">
        <f>VLOOKUP(B:B,'701'!B:D,3,0)</f>
        <v>10347.15</v>
      </c>
      <c r="E428" s="35">
        <f t="shared" si="28"/>
        <v>2931.5399999999991</v>
      </c>
      <c r="F428" s="112">
        <f>VLOOKUP(B:B,ADI!B:D,3,0)</f>
        <v>2829.56</v>
      </c>
      <c r="G428" s="113">
        <f>VLOOKUP(B:B,'799'!B:D,3,0)</f>
        <v>4586.05</v>
      </c>
      <c r="H428" s="35">
        <f t="shared" si="30"/>
        <v>7415.6100000000006</v>
      </c>
      <c r="I428" s="41" t="str">
        <f>VLOOKUP(B:B,'FOLHA RESUMIDA'!C:D,2,FALSE)</f>
        <v>WASHINGTON LUIZ S DE L JUNIOR</v>
      </c>
    </row>
    <row r="429" spans="1:9">
      <c r="A429" s="108">
        <v>1</v>
      </c>
      <c r="B429" s="109">
        <v>3430</v>
      </c>
      <c r="C429" s="110" t="s">
        <v>556</v>
      </c>
      <c r="D429" s="111">
        <f>VLOOKUP(B:B,'701'!B:D,3,0)</f>
        <v>5286.73</v>
      </c>
      <c r="E429" s="35">
        <f t="shared" si="28"/>
        <v>955.34999999999945</v>
      </c>
      <c r="F429" s="112">
        <f>VLOOKUP(B:B,ADI!B:D,3,0)</f>
        <v>1497.91</v>
      </c>
      <c r="G429" s="113">
        <f>VLOOKUP(B:B,'799'!B:D,3,0)</f>
        <v>2833.47</v>
      </c>
      <c r="H429" s="35">
        <f t="shared" si="30"/>
        <v>4331.38</v>
      </c>
      <c r="I429" s="41" t="str">
        <f>VLOOKUP(B:B,'FOLHA RESUMIDA'!C:D,2,FALSE)</f>
        <v>TATIANA NOGUEIRA SANTOS</v>
      </c>
    </row>
    <row r="430" spans="1:9">
      <c r="A430" s="108">
        <v>1</v>
      </c>
      <c r="B430" s="109">
        <v>3431</v>
      </c>
      <c r="C430" s="110" t="s">
        <v>557</v>
      </c>
      <c r="D430" s="111">
        <f>VLOOKUP(B:B,'701'!B:D,3,0)</f>
        <v>3562.25</v>
      </c>
      <c r="E430" s="35">
        <f t="shared" si="28"/>
        <v>403.98</v>
      </c>
      <c r="F430" s="112">
        <f>VLOOKUP(B:B,ADI!B:D,3,0)</f>
        <v>1111.3</v>
      </c>
      <c r="G430" s="113">
        <f>VLOOKUP(B:B,'799'!B:D,3,0)</f>
        <v>2046.97</v>
      </c>
      <c r="H430" s="35">
        <f t="shared" si="30"/>
        <v>3158.27</v>
      </c>
      <c r="I430" s="41" t="str">
        <f>VLOOKUP(B:B,'FOLHA RESUMIDA'!C:D,2,FALSE)</f>
        <v>SAMIA RAFAELA B CAVALCANTE</v>
      </c>
    </row>
    <row r="431" spans="1:9">
      <c r="A431" s="108">
        <v>1</v>
      </c>
      <c r="B431" s="109">
        <v>3432</v>
      </c>
      <c r="C431" s="110" t="s">
        <v>558</v>
      </c>
      <c r="D431" s="111">
        <f>VLOOKUP(B:B,'701'!B:D,3,0)</f>
        <v>2349.64</v>
      </c>
      <c r="E431" s="35">
        <f t="shared" si="28"/>
        <v>493.52999999999975</v>
      </c>
      <c r="F431" s="112">
        <f>VLOOKUP(B:B,ADI!B:D,3,0)</f>
        <v>665.73</v>
      </c>
      <c r="G431" s="113">
        <f>VLOOKUP(B:B,'799'!B:D,3,0)</f>
        <v>1190.3800000000001</v>
      </c>
      <c r="H431" s="35">
        <f t="shared" si="30"/>
        <v>1856.1100000000001</v>
      </c>
      <c r="I431" s="41" t="str">
        <f>VLOOKUP(B:B,'FOLHA RESUMIDA'!C:D,2,FALSE)</f>
        <v>EVELYN TAYRINE S DE OLIVEIRA</v>
      </c>
    </row>
    <row r="432" spans="1:9">
      <c r="A432" s="108">
        <v>1</v>
      </c>
      <c r="B432" s="109">
        <v>3433</v>
      </c>
      <c r="C432" s="110" t="s">
        <v>559</v>
      </c>
      <c r="D432" s="111">
        <f>VLOOKUP(B:B,'701'!B:D,3,0)</f>
        <v>5286.73</v>
      </c>
      <c r="E432" s="35">
        <f t="shared" si="28"/>
        <v>959.84999999999945</v>
      </c>
      <c r="F432" s="112">
        <f>VLOOKUP(B:B,ADI!B:D,3,0)</f>
        <v>1497.91</v>
      </c>
      <c r="G432" s="113">
        <f>VLOOKUP(B:B,'799'!B:D,3,0)</f>
        <v>2828.97</v>
      </c>
      <c r="H432" s="35">
        <f t="shared" si="30"/>
        <v>4326.88</v>
      </c>
      <c r="I432" s="41" t="str">
        <f>VLOOKUP(B:B,'FOLHA RESUMIDA'!C:D,2,FALSE)</f>
        <v>BRENDAH NICHOLLY A MACIEL FRAZ</v>
      </c>
    </row>
    <row r="433" spans="1:9">
      <c r="A433" s="108">
        <v>1</v>
      </c>
      <c r="B433" s="109">
        <v>3434</v>
      </c>
      <c r="C433" s="110" t="s">
        <v>560</v>
      </c>
      <c r="D433" s="111">
        <f>VLOOKUP(B:B,'701'!B:D,3,0)</f>
        <v>9986.66</v>
      </c>
      <c r="E433" s="35">
        <f t="shared" si="28"/>
        <v>2556.7399999999998</v>
      </c>
      <c r="F433" s="112">
        <f>VLOOKUP(B:B,ADI!B:D,3,0)</f>
        <v>2829.56</v>
      </c>
      <c r="G433" s="113">
        <f>VLOOKUP(B:B,'799'!B:D,3,0)</f>
        <v>4600.3599999999997</v>
      </c>
      <c r="H433" s="35">
        <f t="shared" si="30"/>
        <v>7429.92</v>
      </c>
      <c r="I433" s="41" t="str">
        <f>VLOOKUP(B:B,'FOLHA RESUMIDA'!C:D,2,FALSE)</f>
        <v>DANIEL PEREIRA DA SILVA</v>
      </c>
    </row>
    <row r="434" spans="1:9">
      <c r="A434" s="108">
        <v>1</v>
      </c>
      <c r="B434" s="109">
        <v>3436</v>
      </c>
      <c r="C434" s="110" t="s">
        <v>561</v>
      </c>
      <c r="D434" s="111">
        <f>VLOOKUP(B:B,'701'!B:D,3,0)</f>
        <v>10347.15</v>
      </c>
      <c r="E434" s="35">
        <f t="shared" si="28"/>
        <v>2642.49</v>
      </c>
      <c r="F434" s="112">
        <f>VLOOKUP(B:B,ADI!B:D,3,0)</f>
        <v>2829.56</v>
      </c>
      <c r="G434" s="113">
        <f>VLOOKUP(B:B,'799'!B:D,3,0)</f>
        <v>4875.1000000000004</v>
      </c>
      <c r="H434" s="35">
        <f t="shared" si="30"/>
        <v>7704.66</v>
      </c>
      <c r="I434" s="41" t="str">
        <f>VLOOKUP(B:B,'FOLHA RESUMIDA'!C:D,2,FALSE)</f>
        <v>FABIO RICARDO SILVA</v>
      </c>
    </row>
    <row r="435" spans="1:9">
      <c r="A435" s="108">
        <v>1</v>
      </c>
      <c r="B435" s="109">
        <v>3437</v>
      </c>
      <c r="C435" s="110" t="s">
        <v>563</v>
      </c>
      <c r="D435" s="111">
        <f>VLOOKUP(B:B,'701'!B:D,3,0)</f>
        <v>9986.66</v>
      </c>
      <c r="E435" s="35">
        <f t="shared" si="28"/>
        <v>2543.3500000000004</v>
      </c>
      <c r="F435" s="112">
        <f>VLOOKUP(B:B,ADI!B:D,3,0)</f>
        <v>2829.56</v>
      </c>
      <c r="G435" s="113">
        <f>VLOOKUP(B:B,'799'!B:D,3,0)</f>
        <v>4613.75</v>
      </c>
      <c r="H435" s="35">
        <f t="shared" si="30"/>
        <v>7443.3099999999995</v>
      </c>
      <c r="I435" s="41" t="str">
        <f>VLOOKUP(B:B,'FOLHA RESUMIDA'!C:D,2,FALSE)</f>
        <v>MARIA SONIA C DE VASCONCELOS</v>
      </c>
    </row>
    <row r="436" spans="1:9">
      <c r="A436" s="108">
        <v>1</v>
      </c>
      <c r="B436" s="109">
        <v>3439</v>
      </c>
      <c r="C436" s="110" t="s">
        <v>564</v>
      </c>
      <c r="D436" s="111">
        <f>VLOOKUP(B:B,'701'!B:D,3,0)</f>
        <v>10867.87</v>
      </c>
      <c r="E436" s="35">
        <f t="shared" si="28"/>
        <v>4652.5000000000009</v>
      </c>
      <c r="F436" s="112">
        <f>VLOOKUP(B:B,ADI!B:D,3,0)</f>
        <v>3079.23</v>
      </c>
      <c r="G436" s="113">
        <f>VLOOKUP(B:B,'799'!B:D,3,0)</f>
        <v>3136.14</v>
      </c>
      <c r="H436" s="35">
        <f t="shared" si="30"/>
        <v>6215.37</v>
      </c>
      <c r="I436" s="41" t="str">
        <f>VLOOKUP(B:B,'FOLHA RESUMIDA'!C:D,2,FALSE)</f>
        <v>EVELINE ALMEIDA O DOS SANTOS</v>
      </c>
    </row>
    <row r="437" spans="1:9">
      <c r="A437" s="108">
        <v>1</v>
      </c>
      <c r="B437" s="109">
        <v>3440</v>
      </c>
      <c r="C437" s="110" t="s">
        <v>566</v>
      </c>
      <c r="D437" s="111">
        <f>VLOOKUP(B:B,'701'!B:D,3,0)</f>
        <v>10867.87</v>
      </c>
      <c r="E437" s="35">
        <f t="shared" si="28"/>
        <v>2785.6800000000003</v>
      </c>
      <c r="F437" s="112">
        <f>VLOOKUP(B:B,ADI!B:D,3,0)</f>
        <v>3079.23</v>
      </c>
      <c r="G437" s="113">
        <f>VLOOKUP(B:B,'799'!B:D,3,0)</f>
        <v>5002.96</v>
      </c>
      <c r="H437" s="35">
        <f t="shared" si="30"/>
        <v>8082.1900000000005</v>
      </c>
      <c r="I437" s="41" t="str">
        <f>VLOOKUP(B:B,'FOLHA RESUMIDA'!C:D,2,FALSE)</f>
        <v>KELBY DE MENEZES LAFAYETTE</v>
      </c>
    </row>
    <row r="438" spans="1:9">
      <c r="A438" s="108">
        <v>1</v>
      </c>
      <c r="B438" s="109">
        <v>3441</v>
      </c>
      <c r="C438" s="110" t="s">
        <v>567</v>
      </c>
      <c r="D438" s="111">
        <f>VLOOKUP(B:B,'701'!B:D,3,0)</f>
        <v>6234.64</v>
      </c>
      <c r="E438" s="35">
        <f t="shared" si="28"/>
        <v>1279.79</v>
      </c>
      <c r="F438" s="112">
        <f>VLOOKUP(B:B,ADI!B:D,3,0)</f>
        <v>1664.34</v>
      </c>
      <c r="G438" s="113">
        <f>VLOOKUP(B:B,'799'!B:D,3,0)</f>
        <v>3290.51</v>
      </c>
      <c r="H438" s="35">
        <f t="shared" si="30"/>
        <v>4954.8500000000004</v>
      </c>
      <c r="I438" s="41" t="str">
        <f>VLOOKUP(B:B,'FOLHA RESUMIDA'!C:D,2,FALSE)</f>
        <v>ELISON CARLOS FERREIRA SILVA</v>
      </c>
    </row>
    <row r="439" spans="1:9">
      <c r="A439" s="108">
        <v>1</v>
      </c>
      <c r="B439" s="109">
        <v>3443</v>
      </c>
      <c r="C439" s="110" t="s">
        <v>571</v>
      </c>
      <c r="D439" s="111">
        <f>VLOOKUP(B:B,'701'!B:D,3,0)</f>
        <v>5647.22</v>
      </c>
      <c r="E439" s="35">
        <f t="shared" si="28"/>
        <v>1354.4499999999998</v>
      </c>
      <c r="F439" s="112">
        <f>VLOOKUP(B:B,ADI!B:D,3,0)</f>
        <v>1497.91</v>
      </c>
      <c r="G439" s="113">
        <f>VLOOKUP(B:B,'799'!B:D,3,0)</f>
        <v>2794.86</v>
      </c>
      <c r="H439" s="35">
        <f t="shared" si="30"/>
        <v>4292.7700000000004</v>
      </c>
      <c r="I439" s="41" t="str">
        <f>VLOOKUP(B:B,'FOLHA RESUMIDA'!C:D,2,FALSE)</f>
        <v>CAIO HENRIQUE SOUZA FERREIRA</v>
      </c>
    </row>
    <row r="440" spans="1:9">
      <c r="A440" s="108">
        <v>1</v>
      </c>
      <c r="B440" s="109">
        <v>3444</v>
      </c>
      <c r="C440" s="110" t="s">
        <v>572</v>
      </c>
      <c r="D440" s="111">
        <f>VLOOKUP(B:B,'701'!B:D,3,0)</f>
        <v>1583.19</v>
      </c>
      <c r="E440" s="35">
        <f t="shared" si="28"/>
        <v>321.63999999999987</v>
      </c>
      <c r="F440" s="112">
        <f>VLOOKUP(B:B,ADI!B:D,3,0)</f>
        <v>475.6</v>
      </c>
      <c r="G440" s="113">
        <f>VLOOKUP(B:B,'799'!B:D,3,0)</f>
        <v>785.95</v>
      </c>
      <c r="H440" s="35">
        <f t="shared" si="30"/>
        <v>1261.5500000000002</v>
      </c>
      <c r="I440" s="41" t="str">
        <f>VLOOKUP(B:B,'FOLHA RESUMIDA'!C:D,2,FALSE)</f>
        <v>DAIANNE LANNES DE LIMA</v>
      </c>
    </row>
    <row r="441" spans="1:9">
      <c r="A441" s="108">
        <v>1</v>
      </c>
      <c r="B441" s="109">
        <v>3445</v>
      </c>
      <c r="C441" s="110" t="s">
        <v>575</v>
      </c>
      <c r="D441" s="111">
        <f>VLOOKUP(B:B,'701'!B:D,3,0)</f>
        <v>9986.66</v>
      </c>
      <c r="E441" s="35">
        <f t="shared" si="28"/>
        <v>2541.3500000000004</v>
      </c>
      <c r="F441" s="112">
        <f>VLOOKUP(B:B,ADI!B:D,3,0)</f>
        <v>2829.56</v>
      </c>
      <c r="G441" s="113">
        <f>VLOOKUP(B:B,'799'!B:D,3,0)</f>
        <v>4615.75</v>
      </c>
      <c r="H441" s="35">
        <f t="shared" si="30"/>
        <v>7445.3099999999995</v>
      </c>
      <c r="I441" s="41" t="str">
        <f>VLOOKUP(B:B,'FOLHA RESUMIDA'!C:D,2,FALSE)</f>
        <v>MARIA SOCORRO MARQUES NUNES</v>
      </c>
    </row>
    <row r="442" spans="1:9">
      <c r="A442" s="108">
        <v>1</v>
      </c>
      <c r="B442" s="109">
        <v>3446</v>
      </c>
      <c r="C442" s="110" t="s">
        <v>577</v>
      </c>
      <c r="D442" s="111">
        <f>VLOOKUP(B:B,'701'!B:D,3,0)</f>
        <v>9986.66</v>
      </c>
      <c r="E442" s="35">
        <f t="shared" si="28"/>
        <v>3007.92</v>
      </c>
      <c r="F442" s="112">
        <f>VLOOKUP(B:B,ADI!B:D,3,0)</f>
        <v>2829.56</v>
      </c>
      <c r="G442" s="113">
        <f>VLOOKUP(B:B,'799'!B:D,3,0)</f>
        <v>4149.18</v>
      </c>
      <c r="H442" s="35">
        <f t="shared" si="30"/>
        <v>6978.74</v>
      </c>
      <c r="I442" s="41" t="str">
        <f>VLOOKUP(B:B,'FOLHA RESUMIDA'!C:D,2,FALSE)</f>
        <v>JOAO BOSCO GONCALVES DA SILVA</v>
      </c>
    </row>
    <row r="443" spans="1:9">
      <c r="A443" s="108">
        <v>1</v>
      </c>
      <c r="B443" s="109">
        <v>3447</v>
      </c>
      <c r="C443" s="110" t="s">
        <v>580</v>
      </c>
      <c r="D443" s="111">
        <f>VLOOKUP(B:B,'701'!B:D,3,0)</f>
        <v>5874.15</v>
      </c>
      <c r="E443" s="35">
        <f t="shared" si="28"/>
        <v>1179.5599999999995</v>
      </c>
      <c r="F443" s="112">
        <f>VLOOKUP(B:B,ADI!B:D,3,0)</f>
        <v>1664.34</v>
      </c>
      <c r="G443" s="113">
        <f>VLOOKUP(B:B,'799'!B:D,3,0)</f>
        <v>3030.25</v>
      </c>
      <c r="H443" s="35">
        <f t="shared" si="30"/>
        <v>4694.59</v>
      </c>
      <c r="I443" s="41" t="str">
        <f>VLOOKUP(B:B,'FOLHA RESUMIDA'!C:D,2,FALSE)</f>
        <v>ITAMAR XAVIER DE SA</v>
      </c>
    </row>
    <row r="444" spans="1:9">
      <c r="A444" s="108">
        <v>1</v>
      </c>
      <c r="B444" s="109">
        <v>3448</v>
      </c>
      <c r="C444" s="110" t="s">
        <v>587</v>
      </c>
      <c r="D444" s="111">
        <f>VLOOKUP(B:B,'701'!B:D,3,0)</f>
        <v>323.08</v>
      </c>
      <c r="E444" s="35">
        <f t="shared" si="28"/>
        <v>323.08</v>
      </c>
      <c r="F444" s="112">
        <v>0</v>
      </c>
      <c r="G444" s="113">
        <f>VLOOKUP(B:B,'799'!B:D,3,0)</f>
        <v>298.85000000000002</v>
      </c>
      <c r="H444" s="35">
        <v>0</v>
      </c>
      <c r="I444" s="41" t="e">
        <f>VLOOKUP(B:B,'FOLHA RESUMIDA'!C:D,2,FALSE)</f>
        <v>#N/A</v>
      </c>
    </row>
    <row r="445" spans="1:9">
      <c r="A445" s="108">
        <v>1</v>
      </c>
      <c r="B445" s="109">
        <v>7001</v>
      </c>
      <c r="C445" s="110" t="s">
        <v>530</v>
      </c>
      <c r="D445" s="111">
        <f>VLOOKUP(B:B,'701'!B:D,3,0)</f>
        <v>797.07</v>
      </c>
      <c r="E445" s="35">
        <f t="shared" si="28"/>
        <v>795.08</v>
      </c>
      <c r="F445" s="112">
        <v>0</v>
      </c>
      <c r="G445" s="113">
        <f>VLOOKUP(B:B,'799'!B:D,3,0)</f>
        <v>1.99</v>
      </c>
      <c r="H445" s="35">
        <f>F445+G445</f>
        <v>1.99</v>
      </c>
      <c r="I445" s="41" t="str">
        <f>VLOOKUP(B:B,'FOLHA RESUMIDA'!C:D,2,FALSE)</f>
        <v>VICTOR ALEXANDER A VIEIRA</v>
      </c>
    </row>
    <row r="446" spans="1:9">
      <c r="A446" s="108">
        <v>1</v>
      </c>
      <c r="B446" s="109">
        <v>7002</v>
      </c>
      <c r="C446" s="110" t="s">
        <v>533</v>
      </c>
      <c r="D446" s="111">
        <f>VLOOKUP(B:B,'701'!B:D,3,0)</f>
        <v>34731.519999999997</v>
      </c>
      <c r="E446" s="35">
        <f t="shared" si="28"/>
        <v>23467.989999999998</v>
      </c>
      <c r="F446" s="112">
        <f>VLOOKUP(B:B,ADI!B:D,3,0)</f>
        <v>5706.86</v>
      </c>
      <c r="G446" s="113">
        <f>VLOOKUP(B:B,'799'!B:D,3,0)</f>
        <v>5556.67</v>
      </c>
      <c r="H446" s="35">
        <f>F446+G446</f>
        <v>11263.529999999999</v>
      </c>
      <c r="I446" s="41" t="str">
        <f>VLOOKUP(B:B,'FOLHA RESUMIDA'!C:D,2,FALSE)</f>
        <v>ANTONIO LUIZ DOLIVEIRA AZEVEDO</v>
      </c>
    </row>
    <row r="448" spans="1:9">
      <c r="A448" s="116" t="s">
        <v>392</v>
      </c>
      <c r="B448" s="116"/>
      <c r="C448" s="124"/>
      <c r="D448" s="111">
        <f t="shared" ref="D448:I448" si="31">SUM(D5:D447)</f>
        <v>2324923.7399999984</v>
      </c>
      <c r="E448" s="111">
        <f t="shared" si="31"/>
        <v>1062482.9899999998</v>
      </c>
      <c r="F448" s="111">
        <f t="shared" si="31"/>
        <v>597482.36000000057</v>
      </c>
      <c r="G448" s="111">
        <f t="shared" si="31"/>
        <v>698145.59999999974</v>
      </c>
      <c r="H448" s="111">
        <f t="shared" si="31"/>
        <v>1262440.7500000005</v>
      </c>
      <c r="I448" s="111" t="e">
        <f t="shared" si="31"/>
        <v>#N/A</v>
      </c>
    </row>
    <row r="449" spans="5:8">
      <c r="E449" s="35"/>
      <c r="F449" s="38"/>
      <c r="G449" s="111"/>
      <c r="H449" s="35"/>
    </row>
    <row r="450" spans="5:8">
      <c r="E450" s="35"/>
      <c r="F450" s="38"/>
      <c r="G450" s="111"/>
      <c r="H450" s="35"/>
    </row>
    <row r="451" spans="5:8">
      <c r="E451" s="35"/>
      <c r="F451" s="38"/>
      <c r="G451" s="111"/>
      <c r="H451" s="35"/>
    </row>
    <row r="452" spans="5:8">
      <c r="E452" s="35"/>
      <c r="F452" s="38"/>
      <c r="G452" s="111"/>
      <c r="H452" s="35"/>
    </row>
    <row r="453" spans="5:8">
      <c r="G453" s="111"/>
    </row>
    <row r="454" spans="5:8">
      <c r="G454" s="111"/>
    </row>
    <row r="455" spans="5:8">
      <c r="G455" s="111"/>
    </row>
    <row r="456" spans="5:8">
      <c r="G456" s="111"/>
    </row>
    <row r="457" spans="5:8">
      <c r="G457" s="111"/>
    </row>
    <row r="458" spans="5:8">
      <c r="G458" s="111"/>
    </row>
    <row r="459" spans="5:8">
      <c r="G459" s="111"/>
    </row>
    <row r="460" spans="5:8">
      <c r="G460" s="111"/>
    </row>
    <row r="461" spans="5:8">
      <c r="G461" s="111"/>
    </row>
    <row r="462" spans="5:8">
      <c r="G462" s="111"/>
    </row>
    <row r="463" spans="5:8">
      <c r="G463" s="111"/>
    </row>
    <row r="464" spans="5:8">
      <c r="G464" s="111"/>
    </row>
    <row r="465" spans="7:7">
      <c r="G465" s="111"/>
    </row>
    <row r="466" spans="7:7">
      <c r="G466" s="111"/>
    </row>
    <row r="467" spans="7:7">
      <c r="G467" s="111"/>
    </row>
    <row r="468" spans="7:7">
      <c r="G468" s="111"/>
    </row>
    <row r="469" spans="7:7">
      <c r="G469" s="111"/>
    </row>
    <row r="470" spans="7:7">
      <c r="G470" s="111"/>
    </row>
    <row r="471" spans="7:7">
      <c r="G471" s="111"/>
    </row>
    <row r="472" spans="7:7">
      <c r="G472" s="111"/>
    </row>
    <row r="473" spans="7:7">
      <c r="G473" s="111"/>
    </row>
    <row r="474" spans="7:7">
      <c r="G474" s="111"/>
    </row>
    <row r="475" spans="7:7">
      <c r="G475" s="111"/>
    </row>
    <row r="476" spans="7:7">
      <c r="G476" s="111"/>
    </row>
    <row r="477" spans="7:7">
      <c r="G477" s="111"/>
    </row>
    <row r="478" spans="7:7">
      <c r="G478" s="111"/>
    </row>
    <row r="479" spans="7:7">
      <c r="G479" s="111"/>
    </row>
    <row r="480" spans="7:7">
      <c r="G480" s="111"/>
    </row>
    <row r="481" spans="7:7">
      <c r="G481" s="111"/>
    </row>
    <row r="482" spans="7:7">
      <c r="G482" s="111"/>
    </row>
    <row r="483" spans="7:7">
      <c r="G483" s="111"/>
    </row>
    <row r="484" spans="7:7">
      <c r="G484" s="111"/>
    </row>
    <row r="485" spans="7:7">
      <c r="G485" s="111"/>
    </row>
    <row r="486" spans="7:7">
      <c r="G486" s="111"/>
    </row>
    <row r="487" spans="7:7">
      <c r="G487" s="111"/>
    </row>
    <row r="488" spans="7:7">
      <c r="G488" s="111"/>
    </row>
    <row r="489" spans="7:7">
      <c r="G489" s="111"/>
    </row>
    <row r="490" spans="7:7">
      <c r="G490" s="111"/>
    </row>
    <row r="491" spans="7:7">
      <c r="G491" s="111"/>
    </row>
    <row r="492" spans="7:7">
      <c r="G492" s="111"/>
    </row>
    <row r="493" spans="7:7">
      <c r="G493" s="111"/>
    </row>
    <row r="494" spans="7:7">
      <c r="G494" s="111"/>
    </row>
    <row r="495" spans="7:7">
      <c r="G495" s="111"/>
    </row>
    <row r="496" spans="7:7">
      <c r="G496" s="111"/>
    </row>
    <row r="497" spans="7:7">
      <c r="G497" s="111"/>
    </row>
    <row r="498" spans="7:7">
      <c r="G498" s="111"/>
    </row>
    <row r="499" spans="7:7">
      <c r="G499" s="111"/>
    </row>
    <row r="500" spans="7:7">
      <c r="G500" s="111"/>
    </row>
    <row r="501" spans="7:7">
      <c r="G501" s="111"/>
    </row>
    <row r="502" spans="7:7">
      <c r="G502" s="111"/>
    </row>
    <row r="503" spans="7:7">
      <c r="G503" s="111"/>
    </row>
    <row r="504" spans="7:7">
      <c r="G504" s="111"/>
    </row>
    <row r="505" spans="7:7">
      <c r="G505" s="111"/>
    </row>
    <row r="506" spans="7:7">
      <c r="G506" s="111"/>
    </row>
    <row r="507" spans="7:7">
      <c r="G507" s="111"/>
    </row>
    <row r="508" spans="7:7">
      <c r="G508" s="111"/>
    </row>
    <row r="509" spans="7:7">
      <c r="G509" s="111"/>
    </row>
    <row r="510" spans="7:7">
      <c r="G510" s="111"/>
    </row>
    <row r="511" spans="7:7">
      <c r="G511" s="111"/>
    </row>
    <row r="512" spans="7:7">
      <c r="G512" s="111"/>
    </row>
    <row r="513" spans="7:7">
      <c r="G513" s="111"/>
    </row>
    <row r="514" spans="7:7">
      <c r="G514" s="111"/>
    </row>
    <row r="515" spans="7:7">
      <c r="G515" s="111"/>
    </row>
    <row r="516" spans="7:7">
      <c r="G516" s="111"/>
    </row>
    <row r="517" spans="7:7">
      <c r="G517" s="111"/>
    </row>
    <row r="518" spans="7:7">
      <c r="G518" s="111"/>
    </row>
    <row r="519" spans="7:7">
      <c r="G519" s="111"/>
    </row>
    <row r="520" spans="7:7">
      <c r="G520" s="111"/>
    </row>
    <row r="521" spans="7:7">
      <c r="G521" s="111"/>
    </row>
    <row r="522" spans="7:7">
      <c r="G522" s="111"/>
    </row>
    <row r="523" spans="7:7">
      <c r="G523" s="111"/>
    </row>
    <row r="524" spans="7:7">
      <c r="G524" s="111"/>
    </row>
    <row r="525" spans="7:7">
      <c r="G525" s="111"/>
    </row>
    <row r="526" spans="7:7">
      <c r="G526" s="111"/>
    </row>
    <row r="527" spans="7:7">
      <c r="G527" s="111"/>
    </row>
    <row r="528" spans="7:7">
      <c r="G528" s="111"/>
    </row>
    <row r="529" spans="7:7">
      <c r="G529" s="111"/>
    </row>
    <row r="530" spans="7:7">
      <c r="G530" s="111"/>
    </row>
    <row r="531" spans="7:7">
      <c r="G531" s="111"/>
    </row>
    <row r="532" spans="7:7">
      <c r="G532" s="111"/>
    </row>
    <row r="533" spans="7:7">
      <c r="G533" s="111"/>
    </row>
    <row r="534" spans="7:7">
      <c r="G534" s="111"/>
    </row>
    <row r="535" spans="7:7">
      <c r="G535" s="111"/>
    </row>
    <row r="536" spans="7:7">
      <c r="G536" s="111"/>
    </row>
    <row r="537" spans="7:7">
      <c r="G537" s="111"/>
    </row>
    <row r="538" spans="7:7">
      <c r="G538" s="111"/>
    </row>
    <row r="539" spans="7:7">
      <c r="G539" s="111"/>
    </row>
    <row r="540" spans="7:7">
      <c r="G540" s="111"/>
    </row>
    <row r="541" spans="7:7">
      <c r="G541" s="111"/>
    </row>
    <row r="542" spans="7:7">
      <c r="G542" s="111"/>
    </row>
    <row r="543" spans="7:7">
      <c r="G543" s="111"/>
    </row>
    <row r="544" spans="7:7">
      <c r="G544" s="111"/>
    </row>
    <row r="545" spans="7:7">
      <c r="G545" s="111"/>
    </row>
    <row r="546" spans="7:7">
      <c r="G546" s="111"/>
    </row>
    <row r="547" spans="7:7">
      <c r="G547" s="111"/>
    </row>
    <row r="548" spans="7:7">
      <c r="G548" s="111"/>
    </row>
    <row r="549" spans="7:7">
      <c r="G549" s="111"/>
    </row>
    <row r="550" spans="7:7">
      <c r="G550" s="111"/>
    </row>
    <row r="551" spans="7:7">
      <c r="G551" s="111"/>
    </row>
    <row r="552" spans="7:7">
      <c r="G552" s="111"/>
    </row>
    <row r="553" spans="7:7">
      <c r="G553" s="111"/>
    </row>
    <row r="554" spans="7:7">
      <c r="G554" s="111"/>
    </row>
    <row r="555" spans="7:7">
      <c r="G555" s="111"/>
    </row>
    <row r="556" spans="7:7">
      <c r="G556" s="111"/>
    </row>
    <row r="557" spans="7:7">
      <c r="G557" s="111"/>
    </row>
    <row r="558" spans="7:7">
      <c r="G558" s="111"/>
    </row>
    <row r="559" spans="7:7">
      <c r="G559" s="111"/>
    </row>
    <row r="560" spans="7:7">
      <c r="G560" s="111"/>
    </row>
    <row r="561" spans="7:7">
      <c r="G561" s="111"/>
    </row>
    <row r="562" spans="7:7">
      <c r="G562" s="111"/>
    </row>
    <row r="563" spans="7:7">
      <c r="G563" s="111"/>
    </row>
    <row r="564" spans="7:7">
      <c r="G564" s="111"/>
    </row>
    <row r="565" spans="7:7">
      <c r="G565" s="111"/>
    </row>
    <row r="566" spans="7:7">
      <c r="G566" s="111"/>
    </row>
    <row r="567" spans="7:7">
      <c r="G567" s="111"/>
    </row>
    <row r="568" spans="7:7">
      <c r="G568" s="111"/>
    </row>
    <row r="569" spans="7:7">
      <c r="G569" s="111"/>
    </row>
    <row r="570" spans="7:7">
      <c r="G570" s="111"/>
    </row>
    <row r="571" spans="7:7">
      <c r="G571" s="111"/>
    </row>
    <row r="572" spans="7:7">
      <c r="G572" s="111"/>
    </row>
    <row r="573" spans="7:7">
      <c r="G573" s="111"/>
    </row>
    <row r="574" spans="7:7">
      <c r="G574" s="111"/>
    </row>
    <row r="575" spans="7:7">
      <c r="G575" s="111"/>
    </row>
    <row r="576" spans="7:7">
      <c r="G576" s="111"/>
    </row>
    <row r="577" spans="7:7">
      <c r="G577" s="111"/>
    </row>
    <row r="578" spans="7:7">
      <c r="G578" s="111"/>
    </row>
    <row r="579" spans="7:7">
      <c r="G579" s="111"/>
    </row>
    <row r="580" spans="7:7">
      <c r="G580" s="111"/>
    </row>
    <row r="581" spans="7:7">
      <c r="G581" s="111"/>
    </row>
    <row r="582" spans="7:7">
      <c r="G582" s="111"/>
    </row>
    <row r="583" spans="7:7">
      <c r="G583" s="111"/>
    </row>
    <row r="584" spans="7:7">
      <c r="G584" s="111"/>
    </row>
    <row r="585" spans="7:7">
      <c r="G585" s="111"/>
    </row>
    <row r="586" spans="7:7">
      <c r="G586" s="111"/>
    </row>
    <row r="587" spans="7:7">
      <c r="G587" s="111"/>
    </row>
    <row r="588" spans="7:7">
      <c r="G588" s="111"/>
    </row>
    <row r="589" spans="7:7">
      <c r="G589" s="111"/>
    </row>
    <row r="590" spans="7:7">
      <c r="G590" s="111"/>
    </row>
    <row r="591" spans="7:7">
      <c r="G591" s="111"/>
    </row>
    <row r="592" spans="7:7">
      <c r="G592" s="111"/>
    </row>
    <row r="593" spans="7:7">
      <c r="G593" s="111"/>
    </row>
    <row r="594" spans="7:7">
      <c r="G594" s="111"/>
    </row>
    <row r="595" spans="7:7">
      <c r="G595" s="111"/>
    </row>
    <row r="596" spans="7:7">
      <c r="G596" s="111"/>
    </row>
    <row r="597" spans="7:7">
      <c r="G597" s="111"/>
    </row>
    <row r="598" spans="7:7">
      <c r="G598" s="111"/>
    </row>
    <row r="599" spans="7:7">
      <c r="G599" s="111"/>
    </row>
    <row r="600" spans="7:7">
      <c r="G600" s="111"/>
    </row>
    <row r="601" spans="7:7">
      <c r="G601" s="111"/>
    </row>
    <row r="602" spans="7:7">
      <c r="G602" s="111"/>
    </row>
    <row r="603" spans="7:7">
      <c r="G603" s="111"/>
    </row>
    <row r="604" spans="7:7">
      <c r="G604" s="111"/>
    </row>
    <row r="605" spans="7:7">
      <c r="G605" s="111"/>
    </row>
    <row r="606" spans="7:7">
      <c r="G606" s="111"/>
    </row>
    <row r="607" spans="7:7">
      <c r="G607" s="111"/>
    </row>
    <row r="608" spans="7:7">
      <c r="G608" s="111"/>
    </row>
    <row r="609" spans="7:7">
      <c r="G609" s="111"/>
    </row>
    <row r="610" spans="7:7">
      <c r="G610" s="111"/>
    </row>
    <row r="611" spans="7:7">
      <c r="G611" s="111"/>
    </row>
    <row r="612" spans="7:7">
      <c r="G612" s="111"/>
    </row>
    <row r="613" spans="7:7">
      <c r="G613" s="111"/>
    </row>
    <row r="614" spans="7:7">
      <c r="G614" s="111"/>
    </row>
    <row r="615" spans="7:7">
      <c r="G615" s="111"/>
    </row>
    <row r="616" spans="7:7">
      <c r="G616" s="111"/>
    </row>
    <row r="617" spans="7:7">
      <c r="G617" s="111"/>
    </row>
    <row r="618" spans="7:7">
      <c r="G618" s="111"/>
    </row>
    <row r="619" spans="7:7">
      <c r="G619" s="111"/>
    </row>
    <row r="620" spans="7:7">
      <c r="G620" s="111"/>
    </row>
    <row r="621" spans="7:7">
      <c r="G621" s="111"/>
    </row>
    <row r="622" spans="7:7">
      <c r="G622" s="111"/>
    </row>
    <row r="623" spans="7:7">
      <c r="G623" s="111"/>
    </row>
    <row r="624" spans="7:7">
      <c r="G624" s="111"/>
    </row>
    <row r="625" spans="7:7">
      <c r="G625" s="111"/>
    </row>
    <row r="626" spans="7:7">
      <c r="G626" s="111"/>
    </row>
    <row r="627" spans="7:7">
      <c r="G627" s="111"/>
    </row>
    <row r="628" spans="7:7">
      <c r="G628" s="111"/>
    </row>
    <row r="629" spans="7:7">
      <c r="G629" s="111"/>
    </row>
    <row r="630" spans="7:7">
      <c r="G630" s="111"/>
    </row>
    <row r="631" spans="7:7">
      <c r="G631" s="111"/>
    </row>
    <row r="632" spans="7:7">
      <c r="G632" s="111"/>
    </row>
    <row r="633" spans="7:7">
      <c r="G633" s="111"/>
    </row>
    <row r="634" spans="7:7">
      <c r="G634" s="111"/>
    </row>
    <row r="635" spans="7:7">
      <c r="G635" s="111"/>
    </row>
    <row r="636" spans="7:7">
      <c r="G636" s="111"/>
    </row>
    <row r="637" spans="7:7">
      <c r="G637" s="111"/>
    </row>
    <row r="638" spans="7:7">
      <c r="G638" s="111"/>
    </row>
    <row r="639" spans="7:7">
      <c r="G639" s="111"/>
    </row>
    <row r="640" spans="7:7">
      <c r="G640" s="111"/>
    </row>
    <row r="641" spans="7:7">
      <c r="G641" s="111"/>
    </row>
    <row r="642" spans="7:7">
      <c r="G642" s="111"/>
    </row>
    <row r="643" spans="7:7">
      <c r="G643" s="111"/>
    </row>
    <row r="644" spans="7:7">
      <c r="G644" s="111"/>
    </row>
    <row r="645" spans="7:7">
      <c r="G645" s="111"/>
    </row>
    <row r="646" spans="7:7">
      <c r="G646" s="111"/>
    </row>
    <row r="647" spans="7:7">
      <c r="G647" s="111"/>
    </row>
    <row r="648" spans="7:7">
      <c r="G648" s="111"/>
    </row>
    <row r="649" spans="7:7">
      <c r="G649" s="111"/>
    </row>
    <row r="650" spans="7:7">
      <c r="G650" s="111"/>
    </row>
    <row r="651" spans="7:7">
      <c r="G651" s="111"/>
    </row>
    <row r="652" spans="7:7">
      <c r="G652" s="111"/>
    </row>
    <row r="653" spans="7:7">
      <c r="G653" s="111"/>
    </row>
    <row r="654" spans="7:7">
      <c r="G654" s="111"/>
    </row>
    <row r="655" spans="7:7">
      <c r="G655" s="111"/>
    </row>
    <row r="656" spans="7:7">
      <c r="G656" s="111"/>
    </row>
  </sheetData>
  <autoFilter ref="A4:I452"/>
  <sortState ref="A5:I448">
    <sortCondition ref="B5:B448"/>
  </sortState>
  <conditionalFormatting sqref="B448:B1048576 B1:B446">
    <cfRule type="duplicateValues" dxfId="0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19"/>
  <sheetViews>
    <sheetView workbookViewId="0">
      <selection activeCell="C7" sqref="C7"/>
    </sheetView>
  </sheetViews>
  <sheetFormatPr defaultRowHeight="12"/>
  <cols>
    <col min="1" max="1" width="4.5703125" style="8" customWidth="1"/>
    <col min="2" max="2" width="11" style="9" bestFit="1" customWidth="1"/>
    <col min="3" max="3" width="32.42578125" style="8" bestFit="1" customWidth="1"/>
    <col min="4" max="4" width="16.42578125" style="40" bestFit="1" customWidth="1"/>
    <col min="5" max="5" width="31.7109375" style="8" bestFit="1" customWidth="1"/>
    <col min="6" max="16384" width="9.140625" style="8"/>
  </cols>
  <sheetData>
    <row r="1" spans="1:5">
      <c r="B1" s="97">
        <v>45728</v>
      </c>
    </row>
    <row r="2" spans="1:5" s="79" customFormat="1">
      <c r="A2" s="101" t="s">
        <v>596</v>
      </c>
      <c r="B2" s="101"/>
      <c r="C2" s="101"/>
      <c r="D2" s="101"/>
    </row>
    <row r="4" spans="1:5">
      <c r="A4" s="74" t="s">
        <v>0</v>
      </c>
      <c r="B4" s="74" t="s">
        <v>1</v>
      </c>
      <c r="C4" s="74" t="s">
        <v>2</v>
      </c>
      <c r="D4" s="75" t="s">
        <v>453</v>
      </c>
    </row>
    <row r="5" spans="1:5">
      <c r="A5" s="102">
        <v>1</v>
      </c>
      <c r="B5" s="102">
        <v>397</v>
      </c>
      <c r="C5" s="103" t="s">
        <v>3</v>
      </c>
      <c r="D5" s="104">
        <v>1916.71</v>
      </c>
      <c r="E5" s="8" t="str">
        <f>IFERROR(VLOOKUP(B5,FEVEREIRO!B:C,2,0),"")</f>
        <v>MARIA AMARA MEDEIROS</v>
      </c>
    </row>
    <row r="6" spans="1:5">
      <c r="A6" s="102">
        <v>1</v>
      </c>
      <c r="B6" s="102">
        <v>508</v>
      </c>
      <c r="C6" s="103" t="s">
        <v>4</v>
      </c>
      <c r="D6" s="104">
        <v>1877.88</v>
      </c>
      <c r="E6" s="8" t="str">
        <f>IFERROR(VLOOKUP(B6,FEVEREIRO!B:C,2,0),"")</f>
        <v>SANDRA EMIDIO PEREIRA</v>
      </c>
    </row>
    <row r="7" spans="1:5">
      <c r="A7" s="102">
        <v>1</v>
      </c>
      <c r="B7" s="102">
        <v>510</v>
      </c>
      <c r="C7" s="103" t="s">
        <v>5</v>
      </c>
      <c r="D7" s="104">
        <v>1521.81</v>
      </c>
      <c r="E7" s="8" t="str">
        <f>IFERROR(VLOOKUP(B7,FEVEREIRO!B:C,2,0),"")</f>
        <v>FRANCISCO FERREIRA DE SOUSA</v>
      </c>
    </row>
    <row r="8" spans="1:5">
      <c r="A8" s="102">
        <v>1</v>
      </c>
      <c r="B8" s="102">
        <v>542</v>
      </c>
      <c r="C8" s="103" t="s">
        <v>6</v>
      </c>
      <c r="D8" s="104">
        <v>732</v>
      </c>
      <c r="E8" s="8" t="str">
        <f>IFERROR(VLOOKUP(B8,FEVEREIRO!B:C,2,0),"")</f>
        <v>ANA MARTA MARCELINO DA SILVA</v>
      </c>
    </row>
    <row r="9" spans="1:5">
      <c r="A9" s="102">
        <v>1</v>
      </c>
      <c r="B9" s="102">
        <v>788</v>
      </c>
      <c r="C9" s="103" t="s">
        <v>7</v>
      </c>
      <c r="D9" s="104">
        <v>1239.19</v>
      </c>
      <c r="E9" s="8" t="str">
        <f>IFERROR(VLOOKUP(B9,FEVEREIRO!B:C,2,0),"")</f>
        <v>IVONEIDE FRANCISCA S ALMEIDA</v>
      </c>
    </row>
    <row r="10" spans="1:5">
      <c r="A10" s="102">
        <v>1</v>
      </c>
      <c r="B10" s="102">
        <v>830</v>
      </c>
      <c r="C10" s="103" t="s">
        <v>8</v>
      </c>
      <c r="D10" s="104">
        <v>1849.76</v>
      </c>
      <c r="E10" s="8" t="str">
        <f>IFERROR(VLOOKUP(B10,FEVEREIRO!B:C,2,0),"")</f>
        <v>CARLOS ANTONIO DA SILVA</v>
      </c>
    </row>
    <row r="11" spans="1:5">
      <c r="A11" s="102">
        <v>1</v>
      </c>
      <c r="B11" s="102">
        <v>863</v>
      </c>
      <c r="C11" s="103" t="s">
        <v>9</v>
      </c>
      <c r="D11" s="104">
        <v>938.18</v>
      </c>
      <c r="E11" s="8" t="str">
        <f>IFERROR(VLOOKUP(B11,FEVEREIRO!B:C,2,0),"")</f>
        <v>JOSE AMARO DOS SANTOS</v>
      </c>
    </row>
    <row r="12" spans="1:5">
      <c r="A12" s="102">
        <v>1</v>
      </c>
      <c r="B12" s="102">
        <v>871</v>
      </c>
      <c r="C12" s="103" t="s">
        <v>573</v>
      </c>
      <c r="D12" s="104">
        <v>1989.16</v>
      </c>
      <c r="E12" s="8" t="str">
        <f>IFERROR(VLOOKUP(B12,FEVEREIRO!B:C,2,0),"")</f>
        <v>MARIA LUISA P DE LEMOS SILVA</v>
      </c>
    </row>
    <row r="13" spans="1:5">
      <c r="A13" s="102">
        <v>1</v>
      </c>
      <c r="B13" s="102">
        <v>897</v>
      </c>
      <c r="C13" s="103" t="s">
        <v>10</v>
      </c>
      <c r="D13" s="104">
        <v>205.91</v>
      </c>
      <c r="E13" s="8" t="str">
        <f>IFERROR(VLOOKUP(B13,FEVEREIRO!B:C,2,0),"")</f>
        <v>EUNICE DE ASSIS CALIXTO</v>
      </c>
    </row>
    <row r="14" spans="1:5">
      <c r="A14" s="102">
        <v>1</v>
      </c>
      <c r="B14" s="102">
        <v>996</v>
      </c>
      <c r="C14" s="103" t="s">
        <v>11</v>
      </c>
      <c r="D14" s="104">
        <v>1455.43</v>
      </c>
      <c r="E14" s="8" t="str">
        <f>IFERROR(VLOOKUP(B14,FEVEREIRO!B:C,2,0),"")</f>
        <v>FIRMINO SIQUEIRA DA SILVA</v>
      </c>
    </row>
    <row r="15" spans="1:5">
      <c r="A15" s="102">
        <v>1</v>
      </c>
      <c r="B15" s="102">
        <v>1008</v>
      </c>
      <c r="C15" s="103" t="s">
        <v>12</v>
      </c>
      <c r="D15" s="104">
        <v>893.51</v>
      </c>
      <c r="E15" s="8" t="str">
        <f>IFERROR(VLOOKUP(B15,FEVEREIRO!B:C,2,0),"")</f>
        <v>MARIO JOSE DO NASCIMENTO</v>
      </c>
    </row>
    <row r="16" spans="1:5">
      <c r="A16" s="102">
        <v>1</v>
      </c>
      <c r="B16" s="102">
        <v>1037</v>
      </c>
      <c r="C16" s="103" t="s">
        <v>13</v>
      </c>
      <c r="D16" s="104">
        <v>1386.12</v>
      </c>
      <c r="E16" s="8" t="str">
        <f>IFERROR(VLOOKUP(B16,FEVEREIRO!B:C,2,0),"")</f>
        <v>DAVI INACIO FILHO</v>
      </c>
    </row>
    <row r="17" spans="1:5">
      <c r="A17" s="102">
        <v>1</v>
      </c>
      <c r="B17" s="102">
        <v>1051</v>
      </c>
      <c r="C17" s="103" t="s">
        <v>14</v>
      </c>
      <c r="D17" s="104">
        <v>7453.03</v>
      </c>
      <c r="E17" s="8" t="str">
        <f>IFERROR(VLOOKUP(B17,FEVEREIRO!B:C,2,0),"")</f>
        <v>GEORGE HAROLD DE B  WALMSLEY</v>
      </c>
    </row>
    <row r="18" spans="1:5">
      <c r="A18" s="102">
        <v>1</v>
      </c>
      <c r="B18" s="102">
        <v>1071</v>
      </c>
      <c r="C18" s="103" t="s">
        <v>16</v>
      </c>
      <c r="D18" s="104">
        <v>771.84</v>
      </c>
      <c r="E18" s="8" t="str">
        <f>IFERROR(VLOOKUP(B18,FEVEREIRO!B:C,2,0),"")</f>
        <v>MARIA JOSE DA HORA</v>
      </c>
    </row>
    <row r="19" spans="1:5">
      <c r="A19" s="102">
        <v>1</v>
      </c>
      <c r="B19" s="102">
        <v>1080</v>
      </c>
      <c r="C19" s="103" t="s">
        <v>17</v>
      </c>
      <c r="D19" s="104">
        <v>1118.98</v>
      </c>
      <c r="E19" s="8" t="str">
        <f>IFERROR(VLOOKUP(B19,FEVEREIRO!B:C,2,0),"")</f>
        <v>VALDIRENE ANDRE PEREIRA</v>
      </c>
    </row>
    <row r="20" spans="1:5">
      <c r="A20" s="102">
        <v>1</v>
      </c>
      <c r="B20" s="102">
        <v>1099</v>
      </c>
      <c r="C20" s="103" t="s">
        <v>18</v>
      </c>
      <c r="D20" s="104">
        <v>1386.12</v>
      </c>
      <c r="E20" s="8" t="str">
        <f>IFERROR(VLOOKUP(B20,FEVEREIRO!B:C,2,0),"")</f>
        <v>VALERIA DA SILVA SOUZA</v>
      </c>
    </row>
    <row r="21" spans="1:5">
      <c r="A21" s="102">
        <v>1</v>
      </c>
      <c r="B21" s="102">
        <v>1126</v>
      </c>
      <c r="C21" s="103" t="s">
        <v>19</v>
      </c>
      <c r="D21" s="104">
        <v>2379.2600000000002</v>
      </c>
      <c r="E21" s="8" t="str">
        <f>IFERROR(VLOOKUP(B21,FEVEREIRO!B:C,2,0),"")</f>
        <v>ALUISIO GOMES FERREIRA FILHO</v>
      </c>
    </row>
    <row r="22" spans="1:5">
      <c r="A22" s="102">
        <v>10</v>
      </c>
      <c r="B22" s="102">
        <v>1135</v>
      </c>
      <c r="C22" s="103" t="s">
        <v>327</v>
      </c>
      <c r="D22" s="104">
        <v>1251.99</v>
      </c>
      <c r="E22" s="8" t="str">
        <f>IFERROR(VLOOKUP(B22,FEVEREIRO!B:C,2,0),"")</f>
        <v>ANTONIO LUIZ DOS SANTOS</v>
      </c>
    </row>
    <row r="23" spans="1:5">
      <c r="A23" s="102">
        <v>1</v>
      </c>
      <c r="B23" s="102">
        <v>1169</v>
      </c>
      <c r="C23" s="103" t="s">
        <v>22</v>
      </c>
      <c r="D23" s="104">
        <v>1197.3699999999999</v>
      </c>
      <c r="E23" s="8" t="str">
        <f>IFERROR(VLOOKUP(B23,FEVEREIRO!B:C,2,0),"")</f>
        <v>MARIA DO CARMO SANTOS</v>
      </c>
    </row>
    <row r="24" spans="1:5">
      <c r="A24" s="102">
        <v>1</v>
      </c>
      <c r="B24" s="102">
        <v>1177</v>
      </c>
      <c r="C24" s="103" t="s">
        <v>23</v>
      </c>
      <c r="D24" s="104">
        <v>1380.32</v>
      </c>
      <c r="E24" s="8" t="str">
        <f>IFERROR(VLOOKUP(B24,FEVEREIRO!B:C,2,0),"")</f>
        <v>SELMA MARIA P DO NASCIMENTO</v>
      </c>
    </row>
    <row r="25" spans="1:5">
      <c r="A25" s="102">
        <v>1</v>
      </c>
      <c r="B25" s="102">
        <v>1221</v>
      </c>
      <c r="C25" s="103" t="s">
        <v>24</v>
      </c>
      <c r="D25" s="104">
        <v>3529.13</v>
      </c>
      <c r="E25" s="8" t="str">
        <f>IFERROR(VLOOKUP(B25,FEVEREIRO!B:C,2,0),"")</f>
        <v>JOSE CARLOS TENORIO DE MELO</v>
      </c>
    </row>
    <row r="26" spans="1:5">
      <c r="A26" s="102">
        <v>1</v>
      </c>
      <c r="B26" s="102">
        <v>1229</v>
      </c>
      <c r="C26" s="103" t="s">
        <v>25</v>
      </c>
      <c r="D26" s="104">
        <v>1455.43</v>
      </c>
      <c r="E26" s="8" t="str">
        <f>IFERROR(VLOOKUP(B26,FEVEREIRO!B:C,2,0),"")</f>
        <v>IVANETE RODRIGUES DOS SANTOS</v>
      </c>
    </row>
    <row r="27" spans="1:5">
      <c r="A27" s="102">
        <v>1</v>
      </c>
      <c r="B27" s="102">
        <v>1243</v>
      </c>
      <c r="C27" s="103" t="s">
        <v>26</v>
      </c>
      <c r="D27" s="104">
        <v>938.18</v>
      </c>
      <c r="E27" s="8" t="str">
        <f>IFERROR(VLOOKUP(B27,FEVEREIRO!B:C,2,0),"")</f>
        <v>MARIA EUGENIA VILARIM LIMA</v>
      </c>
    </row>
    <row r="28" spans="1:5">
      <c r="A28" s="102">
        <v>1</v>
      </c>
      <c r="B28" s="102">
        <v>1258</v>
      </c>
      <c r="C28" s="103" t="s">
        <v>27</v>
      </c>
      <c r="D28" s="104">
        <v>2248.73</v>
      </c>
      <c r="E28" s="8" t="str">
        <f>IFERROR(VLOOKUP(B28,FEVEREIRO!B:C,2,0),"")</f>
        <v>ADIGALENE RODRIGUES DA SILVA</v>
      </c>
    </row>
    <row r="29" spans="1:5">
      <c r="A29" s="102">
        <v>1</v>
      </c>
      <c r="B29" s="102">
        <v>1267</v>
      </c>
      <c r="C29" s="103" t="s">
        <v>28</v>
      </c>
      <c r="D29" s="104">
        <v>7611.54</v>
      </c>
      <c r="E29" s="8" t="str">
        <f>IFERROR(VLOOKUP(B29,FEVEREIRO!B:C,2,0),"")</f>
        <v>MARCO AURELIO O DE OLIVEIRA</v>
      </c>
    </row>
    <row r="30" spans="1:5">
      <c r="A30" s="102">
        <v>1</v>
      </c>
      <c r="B30" s="102">
        <v>1269</v>
      </c>
      <c r="C30" s="103" t="s">
        <v>29</v>
      </c>
      <c r="D30" s="104">
        <v>700.08</v>
      </c>
      <c r="E30" s="8" t="str">
        <f>IFERROR(VLOOKUP(B30,FEVEREIRO!B:C,2,0),"")</f>
        <v>VALDECY FERREIRA DA COSTA</v>
      </c>
    </row>
    <row r="31" spans="1:5">
      <c r="A31" s="102">
        <v>1</v>
      </c>
      <c r="B31" s="102">
        <v>1328</v>
      </c>
      <c r="C31" s="103" t="s">
        <v>30</v>
      </c>
      <c r="D31" s="104">
        <v>1380.32</v>
      </c>
      <c r="E31" s="8" t="str">
        <f>IFERROR(VLOOKUP(B31,FEVEREIRO!B:C,2,0),"")</f>
        <v>LIZETE ALFREDINA DA SILVA</v>
      </c>
    </row>
    <row r="32" spans="1:5">
      <c r="A32" s="102">
        <v>1</v>
      </c>
      <c r="B32" s="102">
        <v>1330</v>
      </c>
      <c r="C32" s="103" t="s">
        <v>31</v>
      </c>
      <c r="D32" s="104">
        <v>1257.25</v>
      </c>
      <c r="E32" s="8" t="str">
        <f>IFERROR(VLOOKUP(B32,FEVEREIRO!B:C,2,0),"")</f>
        <v>IVANISE MARIA DA LUZ SANTOS</v>
      </c>
    </row>
    <row r="33" spans="1:5">
      <c r="A33" s="102">
        <v>1</v>
      </c>
      <c r="B33" s="102">
        <v>1333</v>
      </c>
      <c r="C33" s="103" t="s">
        <v>32</v>
      </c>
      <c r="D33" s="104">
        <v>1386.12</v>
      </c>
      <c r="E33" s="8" t="str">
        <f>IFERROR(VLOOKUP(B33,FEVEREIRO!B:C,2,0),"")</f>
        <v>JORGE CUNHA OLIVEIRA</v>
      </c>
    </row>
    <row r="34" spans="1:5">
      <c r="A34" s="102">
        <v>1</v>
      </c>
      <c r="B34" s="102">
        <v>1337</v>
      </c>
      <c r="C34" s="103" t="s">
        <v>33</v>
      </c>
      <c r="D34" s="104">
        <v>1847.69</v>
      </c>
      <c r="E34" s="8" t="str">
        <f>IFERROR(VLOOKUP(B34,FEVEREIRO!B:C,2,0),"")</f>
        <v>ROSILDA BARBOSA DOS SANTOS</v>
      </c>
    </row>
    <row r="35" spans="1:5">
      <c r="A35" s="102">
        <v>1</v>
      </c>
      <c r="B35" s="102">
        <v>1363</v>
      </c>
      <c r="C35" s="103" t="s">
        <v>34</v>
      </c>
      <c r="D35" s="104">
        <v>1801.42</v>
      </c>
      <c r="E35" s="8" t="str">
        <f>IFERROR(VLOOKUP(B35,FEVEREIRO!B:C,2,0),"")</f>
        <v>JOSE CARLOS FERREIRA DE ARRUDA</v>
      </c>
    </row>
    <row r="36" spans="1:5">
      <c r="A36" s="102">
        <v>1</v>
      </c>
      <c r="B36" s="102">
        <v>1369</v>
      </c>
      <c r="C36" s="103" t="s">
        <v>35</v>
      </c>
      <c r="D36" s="104">
        <v>934.25</v>
      </c>
      <c r="E36" s="8" t="str">
        <f>IFERROR(VLOOKUP(B36,FEVEREIRO!B:C,2,0),"")</f>
        <v>ELIANE BATISTA DE CASTILHO</v>
      </c>
    </row>
    <row r="37" spans="1:5">
      <c r="A37" s="102">
        <v>1</v>
      </c>
      <c r="B37" s="102">
        <v>1393</v>
      </c>
      <c r="C37" s="103" t="s">
        <v>36</v>
      </c>
      <c r="D37" s="104">
        <v>1380.32</v>
      </c>
      <c r="E37" s="8" t="str">
        <f>IFERROR(VLOOKUP(B37,FEVEREIRO!B:C,2,0),"")</f>
        <v>MANOEL CORREIA DOS SANTOS</v>
      </c>
    </row>
    <row r="38" spans="1:5">
      <c r="A38" s="102">
        <v>1</v>
      </c>
      <c r="B38" s="102">
        <v>1413</v>
      </c>
      <c r="C38" s="103" t="s">
        <v>37</v>
      </c>
      <c r="D38" s="104">
        <v>9281.7099999999991</v>
      </c>
      <c r="E38" s="8" t="str">
        <f>IFERROR(VLOOKUP(B38,FEVEREIRO!B:C,2,0),"")</f>
        <v>LEDUAR GUEDES DE LIMA</v>
      </c>
    </row>
    <row r="39" spans="1:5">
      <c r="A39" s="102">
        <v>1</v>
      </c>
      <c r="B39" s="102">
        <v>1427</v>
      </c>
      <c r="C39" s="103" t="s">
        <v>39</v>
      </c>
      <c r="D39" s="104">
        <v>4949.1899999999996</v>
      </c>
      <c r="E39" s="8" t="str">
        <f>IFERROR(VLOOKUP(B39,FEVEREIRO!B:C,2,0),"")</f>
        <v>ANA MARIA ELOI DA H  DA SILVA</v>
      </c>
    </row>
    <row r="40" spans="1:5">
      <c r="A40" s="102">
        <v>1</v>
      </c>
      <c r="B40" s="102">
        <v>1429</v>
      </c>
      <c r="C40" s="103" t="s">
        <v>40</v>
      </c>
      <c r="D40" s="104">
        <v>1805.28</v>
      </c>
      <c r="E40" s="8" t="str">
        <f>IFERROR(VLOOKUP(B40,FEVEREIRO!B:C,2,0),"")</f>
        <v>JOSE HENRIQUE DA PAZ</v>
      </c>
    </row>
    <row r="41" spans="1:5">
      <c r="A41" s="102">
        <v>1</v>
      </c>
      <c r="B41" s="102">
        <v>1454</v>
      </c>
      <c r="C41" s="103" t="s">
        <v>41</v>
      </c>
      <c r="D41" s="104">
        <v>1787.04</v>
      </c>
      <c r="E41" s="8" t="str">
        <f>IFERROR(VLOOKUP(B41,FEVEREIRO!B:C,2,0),"")</f>
        <v>MAURICIO LOPES DA SILVA</v>
      </c>
    </row>
    <row r="42" spans="1:5">
      <c r="A42" s="102">
        <v>1</v>
      </c>
      <c r="B42" s="102">
        <v>1475</v>
      </c>
      <c r="C42" s="103" t="s">
        <v>42</v>
      </c>
      <c r="D42" s="104">
        <v>1521.82</v>
      </c>
      <c r="E42" s="8" t="str">
        <f>IFERROR(VLOOKUP(B42,FEVEREIRO!B:C,2,0),"")</f>
        <v>MARTA ARAUJO DA F  SANTANA</v>
      </c>
    </row>
    <row r="43" spans="1:5">
      <c r="A43" s="102">
        <v>1</v>
      </c>
      <c r="B43" s="102">
        <v>1483</v>
      </c>
      <c r="C43" s="103" t="s">
        <v>43</v>
      </c>
      <c r="D43" s="104">
        <v>227.01</v>
      </c>
      <c r="E43" s="8" t="str">
        <f>IFERROR(VLOOKUP(B43,FEVEREIRO!B:C,2,0),"")</f>
        <v>REGINA LEANDRO SANTOS DE LIMA</v>
      </c>
    </row>
    <row r="44" spans="1:5">
      <c r="A44" s="102">
        <v>1</v>
      </c>
      <c r="B44" s="102">
        <v>1522</v>
      </c>
      <c r="C44" s="103" t="s">
        <v>44</v>
      </c>
      <c r="D44" s="104">
        <v>666.75</v>
      </c>
      <c r="E44" s="8" t="str">
        <f>IFERROR(VLOOKUP(B44,FEVEREIRO!B:C,2,0),"")</f>
        <v>TEREZINHA P  DA SILVA CORREIA</v>
      </c>
    </row>
    <row r="45" spans="1:5">
      <c r="A45" s="102">
        <v>1</v>
      </c>
      <c r="B45" s="102">
        <v>1536</v>
      </c>
      <c r="C45" s="103" t="s">
        <v>45</v>
      </c>
      <c r="D45" s="104">
        <v>1251.99</v>
      </c>
      <c r="E45" s="8" t="str">
        <f>IFERROR(VLOOKUP(B45,FEVEREIRO!B:C,2,0),"")</f>
        <v>MARIA ADRIAO DA SILVA</v>
      </c>
    </row>
    <row r="46" spans="1:5">
      <c r="A46" s="102">
        <v>1</v>
      </c>
      <c r="B46" s="102">
        <v>1545</v>
      </c>
      <c r="C46" s="103" t="s">
        <v>46</v>
      </c>
      <c r="D46" s="104">
        <v>1496.44</v>
      </c>
      <c r="E46" s="8" t="str">
        <f>IFERROR(VLOOKUP(B46,FEVEREIRO!B:C,2,0),"")</f>
        <v>HERON VILAR DE ANDRADE</v>
      </c>
    </row>
    <row r="47" spans="1:5">
      <c r="A47" s="102">
        <v>1</v>
      </c>
      <c r="B47" s="102">
        <v>1549</v>
      </c>
      <c r="C47" s="103" t="s">
        <v>47</v>
      </c>
      <c r="D47" s="104">
        <v>1449.34</v>
      </c>
      <c r="E47" s="8" t="str">
        <f>IFERROR(VLOOKUP(B47,FEVEREIRO!B:C,2,0),"")</f>
        <v>JOSE JOAQUIM DA SILVA FILHO</v>
      </c>
    </row>
    <row r="48" spans="1:5">
      <c r="A48" s="102">
        <v>1</v>
      </c>
      <c r="B48" s="102">
        <v>1553</v>
      </c>
      <c r="C48" s="103" t="s">
        <v>48</v>
      </c>
      <c r="D48" s="104">
        <v>1386.12</v>
      </c>
      <c r="E48" s="8" t="str">
        <f>IFERROR(VLOOKUP(B48,FEVEREIRO!B:C,2,0),"")</f>
        <v>MARIA DO CARMO A DOS SANTOS</v>
      </c>
    </row>
    <row r="49" spans="1:5">
      <c r="A49" s="102">
        <v>1</v>
      </c>
      <c r="B49" s="102">
        <v>1554</v>
      </c>
      <c r="C49" s="103" t="s">
        <v>49</v>
      </c>
      <c r="D49" s="104">
        <v>2141.33</v>
      </c>
      <c r="E49" s="8" t="str">
        <f>IFERROR(VLOOKUP(B49,FEVEREIRO!B:C,2,0),"")</f>
        <v>SONEIDE P DO NASCIMENTO CORREA</v>
      </c>
    </row>
    <row r="50" spans="1:5">
      <c r="A50" s="102">
        <v>1</v>
      </c>
      <c r="B50" s="102">
        <v>1561</v>
      </c>
      <c r="C50" s="103" t="s">
        <v>50</v>
      </c>
      <c r="D50" s="104">
        <v>666.75</v>
      </c>
      <c r="E50" s="8" t="str">
        <f>IFERROR(VLOOKUP(B50,FEVEREIRO!B:C,2,0),"")</f>
        <v>ANDRE LUIZ MACIEL FERREIRA</v>
      </c>
    </row>
    <row r="51" spans="1:5">
      <c r="A51" s="102">
        <v>1</v>
      </c>
      <c r="B51" s="102">
        <v>1588</v>
      </c>
      <c r="C51" s="103" t="s">
        <v>51</v>
      </c>
      <c r="D51" s="104">
        <v>205.91</v>
      </c>
      <c r="E51" s="8" t="str">
        <f>IFERROR(VLOOKUP(B51,FEVEREIRO!B:C,2,0),"")</f>
        <v>MARIA ANDREA DOS SANTOS</v>
      </c>
    </row>
    <row r="52" spans="1:5">
      <c r="A52" s="102">
        <v>1</v>
      </c>
      <c r="B52" s="102">
        <v>1589</v>
      </c>
      <c r="C52" s="103" t="s">
        <v>52</v>
      </c>
      <c r="D52" s="104">
        <v>666.75</v>
      </c>
      <c r="E52" s="8" t="str">
        <f>IFERROR(VLOOKUP(B52,FEVEREIRO!B:C,2,0),"")</f>
        <v>SEVERINA DE SANTANA NEVES</v>
      </c>
    </row>
    <row r="53" spans="1:5">
      <c r="A53" s="102">
        <v>1</v>
      </c>
      <c r="B53" s="102">
        <v>1596</v>
      </c>
      <c r="C53" s="103" t="s">
        <v>53</v>
      </c>
      <c r="D53" s="104">
        <v>717.43</v>
      </c>
      <c r="E53" s="8" t="str">
        <f>IFERROR(VLOOKUP(B53,FEVEREIRO!B:C,2,0),"")</f>
        <v>IVANE FRANCISCO DE AZEVEDO</v>
      </c>
    </row>
    <row r="54" spans="1:5">
      <c r="A54" s="102">
        <v>1</v>
      </c>
      <c r="B54" s="102">
        <v>1597</v>
      </c>
      <c r="C54" s="103" t="s">
        <v>54</v>
      </c>
      <c r="D54" s="104">
        <v>1380.32</v>
      </c>
      <c r="E54" s="8" t="str">
        <f>IFERROR(VLOOKUP(B54,FEVEREIRO!B:C,2,0),"")</f>
        <v>DILMA NEUZA DAS MERCES</v>
      </c>
    </row>
    <row r="55" spans="1:5">
      <c r="A55" s="102">
        <v>1</v>
      </c>
      <c r="B55" s="102">
        <v>1631</v>
      </c>
      <c r="C55" s="103" t="s">
        <v>55</v>
      </c>
      <c r="D55" s="104">
        <v>850.96</v>
      </c>
      <c r="E55" s="8" t="str">
        <f>IFERROR(VLOOKUP(B55,FEVEREIRO!B:C,2,0),"")</f>
        <v>GERSON MARTINS DA SILVA</v>
      </c>
    </row>
    <row r="56" spans="1:5">
      <c r="A56" s="102">
        <v>1</v>
      </c>
      <c r="B56" s="102">
        <v>1650</v>
      </c>
      <c r="C56" s="103" t="s">
        <v>56</v>
      </c>
      <c r="D56" s="104">
        <v>340.52</v>
      </c>
      <c r="E56" s="8" t="str">
        <f>IFERROR(VLOOKUP(B56,FEVEREIRO!B:C,2,0),"")</f>
        <v>JANETE MARIA DA SILVA</v>
      </c>
    </row>
    <row r="57" spans="1:5">
      <c r="A57" s="102">
        <v>1</v>
      </c>
      <c r="B57" s="102">
        <v>1652</v>
      </c>
      <c r="C57" s="103" t="s">
        <v>57</v>
      </c>
      <c r="D57" s="104">
        <v>771.84</v>
      </c>
      <c r="E57" s="8" t="str">
        <f>IFERROR(VLOOKUP(B57,FEVEREIRO!B:C,2,0),"")</f>
        <v>ROMILDO NUNES DIAS</v>
      </c>
    </row>
    <row r="58" spans="1:5">
      <c r="A58" s="102">
        <v>1</v>
      </c>
      <c r="B58" s="102">
        <v>1665</v>
      </c>
      <c r="C58" s="103" t="s">
        <v>58</v>
      </c>
      <c r="D58" s="104">
        <v>500.56</v>
      </c>
      <c r="E58" s="8" t="str">
        <f>IFERROR(VLOOKUP(B58,FEVEREIRO!B:C,2,0),"")</f>
        <v>LUZIA BERNARDO DE SOUSA</v>
      </c>
    </row>
    <row r="59" spans="1:5">
      <c r="A59" s="102">
        <v>1</v>
      </c>
      <c r="B59" s="102">
        <v>1674</v>
      </c>
      <c r="C59" s="103" t="s">
        <v>59</v>
      </c>
      <c r="D59" s="104">
        <v>514.77</v>
      </c>
      <c r="E59" s="8" t="str">
        <f>IFERROR(VLOOKUP(B59,FEVEREIRO!B:C,2,0),"")</f>
        <v>MARIA HELENA FERREIRA DA SILVA</v>
      </c>
    </row>
    <row r="60" spans="1:5">
      <c r="A60" s="102">
        <v>16</v>
      </c>
      <c r="B60" s="102">
        <v>1682</v>
      </c>
      <c r="C60" s="103" t="s">
        <v>346</v>
      </c>
      <c r="D60" s="104">
        <v>1482.48</v>
      </c>
      <c r="E60" s="8" t="str">
        <f>IFERROR(VLOOKUP(B60,FEVEREIRO!B:C,2,0),"")</f>
        <v>MOISES MARTINS DE MELO NETO</v>
      </c>
    </row>
    <row r="61" spans="1:5">
      <c r="A61" s="102">
        <v>10</v>
      </c>
      <c r="B61" s="102">
        <v>1683</v>
      </c>
      <c r="C61" s="103" t="s">
        <v>380</v>
      </c>
      <c r="D61" s="104">
        <v>1482.48</v>
      </c>
      <c r="E61" s="8" t="str">
        <f>IFERROR(VLOOKUP(B61,FEVEREIRO!B:C,2,0),"")</f>
        <v>ADEMIR LOPES DA SILVA</v>
      </c>
    </row>
    <row r="62" spans="1:5">
      <c r="A62" s="102">
        <v>51</v>
      </c>
      <c r="B62" s="102">
        <v>1726</v>
      </c>
      <c r="C62" s="103" t="s">
        <v>381</v>
      </c>
      <c r="D62" s="104">
        <v>1482.48</v>
      </c>
      <c r="E62" s="8" t="str">
        <f>IFERROR(VLOOKUP(B62,FEVEREIRO!B:C,2,0),"")</f>
        <v>JOSE CARLOS VIEIRA</v>
      </c>
    </row>
    <row r="63" spans="1:5">
      <c r="A63" s="102">
        <v>1</v>
      </c>
      <c r="B63" s="102">
        <v>1741</v>
      </c>
      <c r="C63" s="103" t="s">
        <v>60</v>
      </c>
      <c r="D63" s="104">
        <v>1197.3699999999999</v>
      </c>
      <c r="E63" s="8" t="str">
        <f>IFERROR(VLOOKUP(B63,FEVEREIRO!B:C,2,0),"")</f>
        <v>MARCONDES C  DE OLIVEIRA</v>
      </c>
    </row>
    <row r="64" spans="1:5">
      <c r="A64" s="102">
        <v>1</v>
      </c>
      <c r="B64" s="102">
        <v>1749</v>
      </c>
      <c r="C64" s="103" t="s">
        <v>61</v>
      </c>
      <c r="D64" s="104">
        <v>847.39</v>
      </c>
      <c r="E64" s="8" t="str">
        <f>IFERROR(VLOOKUP(B64,FEVEREIRO!B:C,2,0),"")</f>
        <v>MANOEL MARTINS LEITE NETO</v>
      </c>
    </row>
    <row r="65" spans="1:5">
      <c r="A65" s="102">
        <v>1</v>
      </c>
      <c r="B65" s="102">
        <v>1774</v>
      </c>
      <c r="C65" s="103" t="s">
        <v>62</v>
      </c>
      <c r="D65" s="104">
        <v>893.51</v>
      </c>
      <c r="E65" s="8" t="str">
        <f>IFERROR(VLOOKUP(B65,FEVEREIRO!B:C,2,0),"")</f>
        <v>FRANCISCO DE ASSIS BEZERRA</v>
      </c>
    </row>
    <row r="66" spans="1:5">
      <c r="A66" s="102">
        <v>1</v>
      </c>
      <c r="B66" s="102">
        <v>1794</v>
      </c>
      <c r="C66" s="103" t="s">
        <v>63</v>
      </c>
      <c r="D66" s="104">
        <v>1597.9</v>
      </c>
      <c r="E66" s="8" t="str">
        <f>IFERROR(VLOOKUP(B66,FEVEREIRO!B:C,2,0),"")</f>
        <v>LUCIENE MARIA DE ANDRADE</v>
      </c>
    </row>
    <row r="67" spans="1:5">
      <c r="A67" s="102">
        <v>1</v>
      </c>
      <c r="B67" s="102">
        <v>1796</v>
      </c>
      <c r="C67" s="103" t="s">
        <v>64</v>
      </c>
      <c r="D67" s="104">
        <v>700.08</v>
      </c>
      <c r="E67" s="8" t="str">
        <f>IFERROR(VLOOKUP(B67,FEVEREIRO!B:C,2,0),"")</f>
        <v>NEUZA ANUNCIACAO COELHO</v>
      </c>
    </row>
    <row r="68" spans="1:5">
      <c r="A68" s="102">
        <v>1</v>
      </c>
      <c r="B68" s="102">
        <v>1809</v>
      </c>
      <c r="C68" s="103" t="s">
        <v>65</v>
      </c>
      <c r="D68" s="104">
        <v>1192.3699999999999</v>
      </c>
      <c r="E68" s="8" t="str">
        <f>IFERROR(VLOOKUP(B68,FEVEREIRO!B:C,2,0),"")</f>
        <v>JOSE IRANILDO DE ANDRADE SILVA</v>
      </c>
    </row>
    <row r="69" spans="1:5">
      <c r="A69" s="102">
        <v>1</v>
      </c>
      <c r="B69" s="102">
        <v>1821</v>
      </c>
      <c r="C69" s="103" t="s">
        <v>66</v>
      </c>
      <c r="D69" s="104">
        <v>1514.95</v>
      </c>
      <c r="E69" s="8" t="str">
        <f>IFERROR(VLOOKUP(B69,FEVEREIRO!B:C,2,0),"")</f>
        <v>CARLOS STENIO DE DEUS</v>
      </c>
    </row>
    <row r="70" spans="1:5">
      <c r="A70" s="102">
        <v>1</v>
      </c>
      <c r="B70" s="102">
        <v>1822</v>
      </c>
      <c r="C70" s="103" t="s">
        <v>67</v>
      </c>
      <c r="D70" s="104">
        <v>634.99</v>
      </c>
      <c r="E70" s="8" t="str">
        <f>IFERROR(VLOOKUP(B70,FEVEREIRO!B:C,2,0),"")</f>
        <v>GILMAR BEZERRA DE OLIVEIRA</v>
      </c>
    </row>
    <row r="71" spans="1:5">
      <c r="A71" s="102">
        <v>1</v>
      </c>
      <c r="B71" s="102">
        <v>1906</v>
      </c>
      <c r="C71" s="103" t="s">
        <v>68</v>
      </c>
      <c r="D71" s="104">
        <v>1314.59</v>
      </c>
      <c r="E71" s="8" t="str">
        <f>IFERROR(VLOOKUP(B71,FEVEREIRO!B:C,2,0),"")</f>
        <v>IZABEL CRISTINA F DE ARRUDA</v>
      </c>
    </row>
    <row r="72" spans="1:5">
      <c r="A72" s="102">
        <v>1</v>
      </c>
      <c r="B72" s="102">
        <v>1909</v>
      </c>
      <c r="C72" s="103" t="s">
        <v>70</v>
      </c>
      <c r="D72" s="104">
        <v>1140.3699999999999</v>
      </c>
      <c r="E72" s="8" t="str">
        <f>IFERROR(VLOOKUP(B72,FEVEREIRO!B:C,2,0),"")</f>
        <v>IVANILDO BATISTA DA SILVA</v>
      </c>
    </row>
    <row r="73" spans="1:5">
      <c r="A73" s="102">
        <v>1</v>
      </c>
      <c r="B73" s="102">
        <v>1924</v>
      </c>
      <c r="C73" s="103" t="s">
        <v>71</v>
      </c>
      <c r="D73" s="104">
        <v>2677.74</v>
      </c>
      <c r="E73" s="8" t="str">
        <f>IFERROR(VLOOKUP(B73,FEVEREIRO!B:C,2,0),"")</f>
        <v>CARLOS HENRIQUE LIMA DE MELO</v>
      </c>
    </row>
    <row r="74" spans="1:5">
      <c r="A74" s="102">
        <v>1</v>
      </c>
      <c r="B74" s="102">
        <v>1932</v>
      </c>
      <c r="C74" s="103" t="s">
        <v>72</v>
      </c>
      <c r="D74" s="104">
        <v>2535.1799999999998</v>
      </c>
      <c r="E74" s="8" t="str">
        <f>IFERROR(VLOOKUP(B74,FEVEREIRO!B:C,2,0),"")</f>
        <v>ROSILENE MARIA ANACLETO</v>
      </c>
    </row>
    <row r="75" spans="1:5">
      <c r="A75" s="102">
        <v>1</v>
      </c>
      <c r="B75" s="102">
        <v>1937</v>
      </c>
      <c r="C75" s="103" t="s">
        <v>73</v>
      </c>
      <c r="D75" s="104">
        <v>1232</v>
      </c>
      <c r="E75" s="8" t="str">
        <f>IFERROR(VLOOKUP(B75,FEVEREIRO!B:C,2,0),"")</f>
        <v>RILDA MARIA DA SILVA</v>
      </c>
    </row>
    <row r="76" spans="1:5">
      <c r="A76" s="102">
        <v>1</v>
      </c>
      <c r="B76" s="102">
        <v>1980</v>
      </c>
      <c r="C76" s="103" t="s">
        <v>74</v>
      </c>
      <c r="D76" s="104">
        <v>4663.46</v>
      </c>
      <c r="E76" s="8" t="str">
        <f>IFERROR(VLOOKUP(B76,FEVEREIRO!B:C,2,0),"")</f>
        <v>MANOEL NETO DINIZ</v>
      </c>
    </row>
    <row r="77" spans="1:5">
      <c r="A77" s="102">
        <v>1</v>
      </c>
      <c r="B77" s="102">
        <v>1999</v>
      </c>
      <c r="C77" s="103" t="s">
        <v>75</v>
      </c>
      <c r="D77" s="104">
        <v>980.96</v>
      </c>
      <c r="E77" s="8" t="str">
        <f>IFERROR(VLOOKUP(B77,FEVEREIRO!B:C,2,0),"")</f>
        <v>ELIAS RIBEIRO DA SILVA FILHO</v>
      </c>
    </row>
    <row r="78" spans="1:5">
      <c r="A78" s="102">
        <v>1</v>
      </c>
      <c r="B78" s="102">
        <v>2019</v>
      </c>
      <c r="C78" s="103" t="s">
        <v>76</v>
      </c>
      <c r="D78" s="104">
        <v>807.03</v>
      </c>
      <c r="E78" s="8" t="str">
        <f>IFERROR(VLOOKUP(B78,FEVEREIRO!B:C,2,0),"")</f>
        <v>MARCOS DO NASCIMENTO</v>
      </c>
    </row>
    <row r="79" spans="1:5">
      <c r="A79" s="102">
        <v>1</v>
      </c>
      <c r="B79" s="102">
        <v>2038</v>
      </c>
      <c r="C79" s="103" t="s">
        <v>77</v>
      </c>
      <c r="D79" s="104">
        <v>1360.86</v>
      </c>
      <c r="E79" s="8" t="str">
        <f>IFERROR(VLOOKUP(B79,FEVEREIRO!B:C,2,0),"")</f>
        <v>IRONILDA FERREIRA DA SILVA</v>
      </c>
    </row>
    <row r="80" spans="1:5">
      <c r="A80" s="102">
        <v>1</v>
      </c>
      <c r="B80" s="102">
        <v>2043</v>
      </c>
      <c r="C80" s="103" t="s">
        <v>78</v>
      </c>
      <c r="D80" s="104">
        <v>1257.27</v>
      </c>
      <c r="E80" s="8" t="str">
        <f>IFERROR(VLOOKUP(B80,FEVEREIRO!B:C,2,0),"")</f>
        <v>JOAO LUIZ BRAGA DE PONTES</v>
      </c>
    </row>
    <row r="81" spans="1:5">
      <c r="A81" s="102">
        <v>1</v>
      </c>
      <c r="B81" s="102">
        <v>2052</v>
      </c>
      <c r="C81" s="103" t="s">
        <v>79</v>
      </c>
      <c r="D81" s="104">
        <v>1320.11</v>
      </c>
      <c r="E81" s="8" t="str">
        <f>IFERROR(VLOOKUP(B81,FEVEREIRO!B:C,2,0),"")</f>
        <v>JOSE FERNANDO PEREIRA DA COSTA</v>
      </c>
    </row>
    <row r="82" spans="1:5">
      <c r="A82" s="102">
        <v>1</v>
      </c>
      <c r="B82" s="102">
        <v>2063</v>
      </c>
      <c r="C82" s="103" t="s">
        <v>80</v>
      </c>
      <c r="D82" s="104">
        <v>5518.32</v>
      </c>
      <c r="E82" s="8" t="str">
        <f>IFERROR(VLOOKUP(B82,FEVEREIRO!B:C,2,0),"")</f>
        <v>JOAQUIM PEDRO CARNEIRO C NETO</v>
      </c>
    </row>
    <row r="83" spans="1:5">
      <c r="A83" s="102">
        <v>1</v>
      </c>
      <c r="B83" s="102">
        <v>2069</v>
      </c>
      <c r="C83" s="103" t="s">
        <v>81</v>
      </c>
      <c r="D83" s="104">
        <v>7037.49</v>
      </c>
      <c r="E83" s="8" t="str">
        <f>IFERROR(VLOOKUP(B83,FEVEREIRO!B:C,2,0),"")</f>
        <v>SELMA VERONICA VIEIRA RAMOS</v>
      </c>
    </row>
    <row r="84" spans="1:5">
      <c r="A84" s="102">
        <v>1</v>
      </c>
      <c r="B84" s="102">
        <v>2086</v>
      </c>
      <c r="C84" s="103" t="s">
        <v>578</v>
      </c>
      <c r="D84" s="104">
        <v>946.36</v>
      </c>
      <c r="E84" s="8" t="str">
        <f>IFERROR(VLOOKUP(B84,FEVEREIRO!B:C,2,0),"")</f>
        <v>ALBANITA LUCIANA DA S FIDELIS</v>
      </c>
    </row>
    <row r="85" spans="1:5">
      <c r="A85" s="102">
        <v>1</v>
      </c>
      <c r="B85" s="102">
        <v>2093</v>
      </c>
      <c r="C85" s="103" t="s">
        <v>82</v>
      </c>
      <c r="D85" s="104">
        <v>807.03</v>
      </c>
      <c r="E85" s="8" t="str">
        <f>IFERROR(VLOOKUP(B85,FEVEREIRO!B:C,2,0),"")</f>
        <v>GILBERTO RIBEIRO DA SILVA</v>
      </c>
    </row>
    <row r="86" spans="1:5">
      <c r="A86" s="102">
        <v>51</v>
      </c>
      <c r="B86" s="102">
        <v>2096</v>
      </c>
      <c r="C86" s="103" t="s">
        <v>334</v>
      </c>
      <c r="D86" s="104">
        <v>1482.48</v>
      </c>
      <c r="E86" s="8" t="str">
        <f>IFERROR(VLOOKUP(B86,FEVEREIRO!B:C,2,0),"")</f>
        <v>MARCELO MORAIS DE OLIVEIRA</v>
      </c>
    </row>
    <row r="87" spans="1:5">
      <c r="A87" s="102">
        <v>1</v>
      </c>
      <c r="B87" s="102">
        <v>2101</v>
      </c>
      <c r="C87" s="103" t="s">
        <v>83</v>
      </c>
      <c r="D87" s="104">
        <v>1257.27</v>
      </c>
      <c r="E87" s="8" t="str">
        <f>IFERROR(VLOOKUP(B87,FEVEREIRO!B:C,2,0),"")</f>
        <v>JOSE LUCIANO CANDIDO DA SILVA</v>
      </c>
    </row>
    <row r="88" spans="1:5">
      <c r="A88" s="102">
        <v>16</v>
      </c>
      <c r="B88" s="102">
        <v>2115</v>
      </c>
      <c r="C88" s="103" t="s">
        <v>347</v>
      </c>
      <c r="D88" s="104">
        <v>1482.48</v>
      </c>
      <c r="E88" s="8" t="str">
        <f>IFERROR(VLOOKUP(B88,FEVEREIRO!B:C,2,0),"")</f>
        <v>SEVERINO JOSE RAMOS DE SOUZA</v>
      </c>
    </row>
    <row r="89" spans="1:5">
      <c r="A89" s="102">
        <v>1</v>
      </c>
      <c r="B89" s="102">
        <v>2117</v>
      </c>
      <c r="C89" s="103" t="s">
        <v>84</v>
      </c>
      <c r="D89" s="104">
        <v>850.96</v>
      </c>
      <c r="E89" s="8" t="str">
        <f>IFERROR(VLOOKUP(B89,FEVEREIRO!B:C,2,0),"")</f>
        <v>WILSON JOSE QUEIROZ DE LIMA</v>
      </c>
    </row>
    <row r="90" spans="1:5">
      <c r="A90" s="102">
        <v>1</v>
      </c>
      <c r="B90" s="102">
        <v>2120</v>
      </c>
      <c r="C90" s="103" t="s">
        <v>85</v>
      </c>
      <c r="D90" s="104">
        <v>904.6</v>
      </c>
      <c r="E90" s="8" t="str">
        <f>IFERROR(VLOOKUP(B90,FEVEREIRO!B:C,2,0),"")</f>
        <v>ANTONIO SOARES DE MELO</v>
      </c>
    </row>
    <row r="91" spans="1:5">
      <c r="A91" s="102">
        <v>1</v>
      </c>
      <c r="B91" s="102">
        <v>2121</v>
      </c>
      <c r="C91" s="103" t="s">
        <v>86</v>
      </c>
      <c r="D91" s="104">
        <v>3180.66</v>
      </c>
      <c r="E91" s="8" t="str">
        <f>IFERROR(VLOOKUP(B91,FEVEREIRO!B:C,2,0),"")</f>
        <v>SAMUEL MAURICIO</v>
      </c>
    </row>
    <row r="92" spans="1:5">
      <c r="A92" s="102">
        <v>10</v>
      </c>
      <c r="B92" s="102">
        <v>2124</v>
      </c>
      <c r="C92" s="103" t="s">
        <v>338</v>
      </c>
      <c r="D92" s="104">
        <v>1482.48</v>
      </c>
      <c r="E92" s="8" t="str">
        <f>IFERROR(VLOOKUP(B92,FEVEREIRO!B:C,2,0),"")</f>
        <v>JOSE ALVES FIGUEIREDO FILHO</v>
      </c>
    </row>
    <row r="93" spans="1:5">
      <c r="A93" s="102">
        <v>1</v>
      </c>
      <c r="B93" s="102">
        <v>2125</v>
      </c>
      <c r="C93" s="103" t="s">
        <v>87</v>
      </c>
      <c r="D93" s="104">
        <v>1536.86</v>
      </c>
      <c r="E93" s="8" t="str">
        <f>IFERROR(VLOOKUP(B93,FEVEREIRO!B:C,2,0),"")</f>
        <v>GILMAR GALVAO SANTANA</v>
      </c>
    </row>
    <row r="94" spans="1:5">
      <c r="A94" s="102">
        <v>1</v>
      </c>
      <c r="B94" s="102">
        <v>2126</v>
      </c>
      <c r="C94" s="103" t="s">
        <v>88</v>
      </c>
      <c r="D94" s="104">
        <v>739.56</v>
      </c>
      <c r="E94" s="8" t="str">
        <f>IFERROR(VLOOKUP(B94,FEVEREIRO!B:C,2,0),"")</f>
        <v>JAFFE JOSE LIMA XAVIER</v>
      </c>
    </row>
    <row r="95" spans="1:5">
      <c r="A95" s="102">
        <v>1</v>
      </c>
      <c r="B95" s="102">
        <v>2128</v>
      </c>
      <c r="C95" s="103" t="s">
        <v>89</v>
      </c>
      <c r="D95" s="104">
        <v>3452.28</v>
      </c>
      <c r="E95" s="8" t="str">
        <f>IFERROR(VLOOKUP(B95,FEVEREIRO!B:C,2,0),"")</f>
        <v>JORGE DA SILVA LIMA</v>
      </c>
    </row>
    <row r="96" spans="1:5">
      <c r="A96" s="102">
        <v>1</v>
      </c>
      <c r="B96" s="102">
        <v>2129</v>
      </c>
      <c r="C96" s="103" t="s">
        <v>90</v>
      </c>
      <c r="D96" s="104">
        <v>732</v>
      </c>
      <c r="E96" s="8" t="str">
        <f>IFERROR(VLOOKUP(B96,FEVEREIRO!B:C,2,0),"")</f>
        <v>RICARDO JORGE XAVIER</v>
      </c>
    </row>
    <row r="97" spans="1:5">
      <c r="A97" s="102">
        <v>1</v>
      </c>
      <c r="B97" s="102">
        <v>2130</v>
      </c>
      <c r="C97" s="103" t="s">
        <v>91</v>
      </c>
      <c r="D97" s="104">
        <v>807.05</v>
      </c>
      <c r="E97" s="8" t="str">
        <f>IFERROR(VLOOKUP(B97,FEVEREIRO!B:C,2,0),"")</f>
        <v>HELVIO MOZART MONTENEGRO</v>
      </c>
    </row>
    <row r="98" spans="1:5">
      <c r="A98" s="102">
        <v>1</v>
      </c>
      <c r="B98" s="102">
        <v>2131</v>
      </c>
      <c r="C98" s="103" t="s">
        <v>92</v>
      </c>
      <c r="D98" s="104">
        <v>998.41</v>
      </c>
      <c r="E98" s="8" t="str">
        <f>IFERROR(VLOOKUP(B98,FEVEREIRO!B:C,2,0),"")</f>
        <v>ALEXANDRE BARBOSA DA SILVA</v>
      </c>
    </row>
    <row r="99" spans="1:5">
      <c r="A99" s="102">
        <v>1</v>
      </c>
      <c r="B99" s="102">
        <v>2134</v>
      </c>
      <c r="C99" s="103" t="s">
        <v>93</v>
      </c>
      <c r="D99" s="104">
        <v>1257.25</v>
      </c>
      <c r="E99" s="8" t="str">
        <f>IFERROR(VLOOKUP(B99,FEVEREIRO!B:C,2,0),"")</f>
        <v>ROSIVALDO SATIRO DOS SANTOS</v>
      </c>
    </row>
    <row r="100" spans="1:5">
      <c r="A100" s="102">
        <v>1</v>
      </c>
      <c r="B100" s="102">
        <v>2136</v>
      </c>
      <c r="C100" s="103" t="s">
        <v>94</v>
      </c>
      <c r="D100" s="104">
        <v>1014.69</v>
      </c>
      <c r="E100" s="8" t="str">
        <f>IFERROR(VLOOKUP(B100,FEVEREIRO!B:C,2,0),"")</f>
        <v>GESIEL DAVID DE CASTRO</v>
      </c>
    </row>
    <row r="101" spans="1:5">
      <c r="A101" s="102">
        <v>1</v>
      </c>
      <c r="B101" s="102">
        <v>2137</v>
      </c>
      <c r="C101" s="103" t="s">
        <v>95</v>
      </c>
      <c r="D101" s="104">
        <v>3153.36</v>
      </c>
      <c r="E101" s="8" t="str">
        <f>IFERROR(VLOOKUP(B101,FEVEREIRO!B:C,2,0),"")</f>
        <v>FRANCISCO DE ASSIS DE OLIVEIRA</v>
      </c>
    </row>
    <row r="102" spans="1:5">
      <c r="A102" s="102">
        <v>1</v>
      </c>
      <c r="B102" s="102">
        <v>2140</v>
      </c>
      <c r="C102" s="103" t="s">
        <v>96</v>
      </c>
      <c r="D102" s="104">
        <v>2124.67</v>
      </c>
      <c r="E102" s="8" t="str">
        <f>IFERROR(VLOOKUP(B102,FEVEREIRO!B:C,2,0),"")</f>
        <v>LUCIENE PEREIRA DE A NASCIMENT</v>
      </c>
    </row>
    <row r="103" spans="1:5">
      <c r="A103" s="102">
        <v>1</v>
      </c>
      <c r="B103" s="102">
        <v>2143</v>
      </c>
      <c r="C103" s="103" t="s">
        <v>97</v>
      </c>
      <c r="D103" s="104">
        <v>735.08</v>
      </c>
      <c r="E103" s="8" t="str">
        <f>IFERROR(VLOOKUP(B103,FEVEREIRO!B:C,2,0),"")</f>
        <v>RUBEM JOSE DOS S DE PAULA</v>
      </c>
    </row>
    <row r="104" spans="1:5">
      <c r="A104" s="102">
        <v>1</v>
      </c>
      <c r="B104" s="102">
        <v>2145</v>
      </c>
      <c r="C104" s="103" t="s">
        <v>98</v>
      </c>
      <c r="D104" s="104">
        <v>1257.25</v>
      </c>
      <c r="E104" s="8" t="str">
        <f>IFERROR(VLOOKUP(B104,FEVEREIRO!B:C,2,0),"")</f>
        <v>EVERALDO DA SILVA CABRAL</v>
      </c>
    </row>
    <row r="105" spans="1:5">
      <c r="A105" s="102">
        <v>1</v>
      </c>
      <c r="B105" s="102">
        <v>2146</v>
      </c>
      <c r="C105" s="103" t="s">
        <v>99</v>
      </c>
      <c r="D105" s="104">
        <v>1086.05</v>
      </c>
      <c r="E105" s="8" t="str">
        <f>IFERROR(VLOOKUP(B105,FEVEREIRO!B:C,2,0),"")</f>
        <v>ROGERIO BARROS DOS SANTOS</v>
      </c>
    </row>
    <row r="106" spans="1:5">
      <c r="A106" s="102">
        <v>1</v>
      </c>
      <c r="B106" s="102">
        <v>2149</v>
      </c>
      <c r="C106" s="103" t="s">
        <v>100</v>
      </c>
      <c r="D106" s="104">
        <v>1086.05</v>
      </c>
      <c r="E106" s="8" t="str">
        <f>IFERROR(VLOOKUP(B106,FEVEREIRO!B:C,2,0),"")</f>
        <v>CARLOS AUGUSTO O  DA SILVA</v>
      </c>
    </row>
    <row r="107" spans="1:5">
      <c r="A107" s="102">
        <v>16</v>
      </c>
      <c r="B107" s="102">
        <v>2151</v>
      </c>
      <c r="C107" s="103" t="s">
        <v>101</v>
      </c>
      <c r="D107" s="104">
        <v>1132.9100000000001</v>
      </c>
      <c r="E107" s="8" t="str">
        <f>IFERROR(VLOOKUP(B107,FEVEREIRO!B:C,2,0),"")</f>
        <v>JUREMA MARIA BONGALHARDO</v>
      </c>
    </row>
    <row r="108" spans="1:5">
      <c r="A108" s="102">
        <v>1</v>
      </c>
      <c r="B108" s="102">
        <v>2153</v>
      </c>
      <c r="C108" s="103" t="s">
        <v>102</v>
      </c>
      <c r="D108" s="104">
        <v>1455.44</v>
      </c>
      <c r="E108" s="8" t="str">
        <f>IFERROR(VLOOKUP(B108,FEVEREIRO!B:C,2,0),"")</f>
        <v>SERGIO PEREIRA DA COSTA</v>
      </c>
    </row>
    <row r="109" spans="1:5">
      <c r="A109" s="102">
        <v>1</v>
      </c>
      <c r="B109" s="102">
        <v>2156</v>
      </c>
      <c r="C109" s="103" t="s">
        <v>103</v>
      </c>
      <c r="D109" s="104">
        <v>1104.69</v>
      </c>
      <c r="E109" s="8" t="str">
        <f>IFERROR(VLOOKUP(B109,FEVEREIRO!B:C,2,0),"")</f>
        <v>EDLEUSA LUCIA BATISTA DA SILVA</v>
      </c>
    </row>
    <row r="110" spans="1:5">
      <c r="A110" s="102">
        <v>1</v>
      </c>
      <c r="B110" s="102">
        <v>2159</v>
      </c>
      <c r="C110" s="103" t="s">
        <v>104</v>
      </c>
      <c r="D110" s="104">
        <v>2342.88</v>
      </c>
      <c r="E110" s="8" t="str">
        <f>IFERROR(VLOOKUP(B110,FEVEREIRO!B:C,2,0),"")</f>
        <v>FREDERICO JOSE C  DA NOBREGA</v>
      </c>
    </row>
    <row r="111" spans="1:5">
      <c r="A111" s="102">
        <v>1</v>
      </c>
      <c r="B111" s="102">
        <v>2161</v>
      </c>
      <c r="C111" s="103" t="s">
        <v>105</v>
      </c>
      <c r="D111" s="104">
        <v>1739.56</v>
      </c>
      <c r="E111" s="8" t="str">
        <f>IFERROR(VLOOKUP(B111,FEVEREIRO!B:C,2,0),"")</f>
        <v>WLADIMIR MACHADO DO E  SANTO</v>
      </c>
    </row>
    <row r="112" spans="1:5">
      <c r="A112" s="102">
        <v>1</v>
      </c>
      <c r="B112" s="102">
        <v>2181</v>
      </c>
      <c r="C112" s="103" t="s">
        <v>106</v>
      </c>
      <c r="D112" s="104">
        <v>3899.63</v>
      </c>
      <c r="E112" s="8" t="str">
        <f>IFERROR(VLOOKUP(B112,FEVEREIRO!B:C,2,0),"")</f>
        <v>ELCY SILVA DE ARAUJO</v>
      </c>
    </row>
    <row r="113" spans="1:5">
      <c r="A113" s="102">
        <v>1</v>
      </c>
      <c r="B113" s="102">
        <v>2274</v>
      </c>
      <c r="C113" s="103" t="s">
        <v>107</v>
      </c>
      <c r="D113" s="104">
        <v>5706.86</v>
      </c>
      <c r="E113" s="8" t="str">
        <f>IFERROR(VLOOKUP(B113,FEVEREIRO!B:C,2,0),"")</f>
        <v>DJALMA LIMA DE OLIVEIRA DANTAS</v>
      </c>
    </row>
    <row r="114" spans="1:5">
      <c r="A114" s="102">
        <v>1</v>
      </c>
      <c r="B114" s="102">
        <v>2280</v>
      </c>
      <c r="C114" s="103" t="s">
        <v>108</v>
      </c>
      <c r="D114" s="104">
        <v>1081.82</v>
      </c>
      <c r="E114" s="8" t="str">
        <f>IFERROR(VLOOKUP(B114,FEVEREIRO!B:C,2,0),"")</f>
        <v>JACQUELINE CESAR DE GUSMAO</v>
      </c>
    </row>
    <row r="115" spans="1:5">
      <c r="A115" s="102">
        <v>1</v>
      </c>
      <c r="B115" s="102">
        <v>2295</v>
      </c>
      <c r="C115" s="103" t="s">
        <v>109</v>
      </c>
      <c r="D115" s="104">
        <v>1497.91</v>
      </c>
      <c r="E115" s="8" t="str">
        <f>IFERROR(VLOOKUP(B115,FEVEREIRO!B:C,2,0),"")</f>
        <v>VINCENZO PAPARIELLO</v>
      </c>
    </row>
    <row r="116" spans="1:5">
      <c r="A116" s="102">
        <v>1</v>
      </c>
      <c r="B116" s="102">
        <v>2308</v>
      </c>
      <c r="C116" s="103" t="s">
        <v>110</v>
      </c>
      <c r="D116" s="104">
        <v>1081.82</v>
      </c>
      <c r="E116" s="8" t="str">
        <f>IFERROR(VLOOKUP(B116,FEVEREIRO!B:C,2,0),"")</f>
        <v>ADEILDO CARLOS DIAS BEZERRA</v>
      </c>
    </row>
    <row r="117" spans="1:5">
      <c r="A117" s="102">
        <v>1</v>
      </c>
      <c r="B117" s="102">
        <v>2330</v>
      </c>
      <c r="C117" s="103" t="s">
        <v>111</v>
      </c>
      <c r="D117" s="104">
        <v>2493.16</v>
      </c>
      <c r="E117" s="8" t="str">
        <f>IFERROR(VLOOKUP(B117,FEVEREIRO!B:C,2,0),"")</f>
        <v>ERICK RENAN PEREIRA DE ACIOLI</v>
      </c>
    </row>
    <row r="118" spans="1:5">
      <c r="A118" s="102">
        <v>1</v>
      </c>
      <c r="B118" s="102">
        <v>2337</v>
      </c>
      <c r="C118" s="103" t="s">
        <v>112</v>
      </c>
      <c r="D118" s="104">
        <v>2897.86</v>
      </c>
      <c r="E118" s="8" t="str">
        <f>IFERROR(VLOOKUP(B118,FEVEREIRO!B:C,2,0),"")</f>
        <v>FLAVIA PATRICIA M  MEDEIROS</v>
      </c>
    </row>
    <row r="119" spans="1:5">
      <c r="A119" s="102">
        <v>1</v>
      </c>
      <c r="B119" s="102">
        <v>2339</v>
      </c>
      <c r="C119" s="103" t="s">
        <v>113</v>
      </c>
      <c r="D119" s="104">
        <v>3495.08</v>
      </c>
      <c r="E119" s="8" t="str">
        <f>IFERROR(VLOOKUP(B119,FEVEREIRO!B:C,2,0),"")</f>
        <v>DEBORAH BEZERRA MONTEIRO</v>
      </c>
    </row>
    <row r="120" spans="1:5">
      <c r="A120" s="102">
        <v>1</v>
      </c>
      <c r="B120" s="102">
        <v>2342</v>
      </c>
      <c r="C120" s="103" t="s">
        <v>114</v>
      </c>
      <c r="D120" s="104">
        <v>2897.86</v>
      </c>
      <c r="E120" s="8" t="str">
        <f>IFERROR(VLOOKUP(B120,FEVEREIRO!B:C,2,0),"")</f>
        <v>MARCOS ANDRE CUNHA DE OLIVEIRA</v>
      </c>
    </row>
    <row r="121" spans="1:5">
      <c r="A121" s="102">
        <v>1</v>
      </c>
      <c r="B121" s="102">
        <v>2344</v>
      </c>
      <c r="C121" s="103" t="s">
        <v>115</v>
      </c>
      <c r="D121" s="104">
        <v>2897.86</v>
      </c>
      <c r="E121" s="8" t="str">
        <f>IFERROR(VLOOKUP(B121,FEVEREIRO!B:C,2,0),"")</f>
        <v>AMANDA TATIANE C  DE OLIVEIRA</v>
      </c>
    </row>
    <row r="122" spans="1:5">
      <c r="A122" s="102">
        <v>1</v>
      </c>
      <c r="B122" s="102">
        <v>2351</v>
      </c>
      <c r="C122" s="103" t="s">
        <v>116</v>
      </c>
      <c r="D122" s="104">
        <v>88.93</v>
      </c>
      <c r="E122" s="8" t="str">
        <f>IFERROR(VLOOKUP(B122,FEVEREIRO!B:C,2,0),"")</f>
        <v>CLAUDIA SALVINA DE SANTANA</v>
      </c>
    </row>
    <row r="123" spans="1:5">
      <c r="A123" s="102">
        <v>1</v>
      </c>
      <c r="B123" s="102">
        <v>2363</v>
      </c>
      <c r="C123" s="103" t="s">
        <v>117</v>
      </c>
      <c r="D123" s="104">
        <v>1589.28</v>
      </c>
      <c r="E123" s="8" t="str">
        <f>IFERROR(VLOOKUP(B123,FEVEREIRO!B:C,2,0),"")</f>
        <v>MIRIAM ALVES BASTOS DA SILVA</v>
      </c>
    </row>
    <row r="124" spans="1:5">
      <c r="A124" s="102">
        <v>1</v>
      </c>
      <c r="B124" s="102">
        <v>2367</v>
      </c>
      <c r="C124" s="103" t="s">
        <v>118</v>
      </c>
      <c r="D124" s="104">
        <v>697.14</v>
      </c>
      <c r="E124" s="8" t="str">
        <f>IFERROR(VLOOKUP(B124,FEVEREIRO!B:C,2,0),"")</f>
        <v>PRISCILLA RODRIGUES P DA SILVA</v>
      </c>
    </row>
    <row r="125" spans="1:5">
      <c r="A125" s="102">
        <v>1</v>
      </c>
      <c r="B125" s="102">
        <v>2382</v>
      </c>
      <c r="C125" s="103" t="s">
        <v>120</v>
      </c>
      <c r="D125" s="104">
        <v>4375.1000000000004</v>
      </c>
      <c r="E125" s="8" t="str">
        <f>IFERROR(VLOOKUP(B125,FEVEREIRO!B:C,2,0),"")</f>
        <v>AILA KARLA MOTA SANTANA</v>
      </c>
    </row>
    <row r="126" spans="1:5">
      <c r="A126" s="102">
        <v>1</v>
      </c>
      <c r="B126" s="102">
        <v>2384</v>
      </c>
      <c r="C126" s="103" t="s">
        <v>121</v>
      </c>
      <c r="D126" s="104">
        <v>697.14</v>
      </c>
      <c r="E126" s="8" t="str">
        <f>IFERROR(VLOOKUP(B126,FEVEREIRO!B:C,2,0),"")</f>
        <v>KATIA MIRANDA DE ARAUJO LOPES</v>
      </c>
    </row>
    <row r="127" spans="1:5">
      <c r="A127" s="102">
        <v>1</v>
      </c>
      <c r="B127" s="102">
        <v>2392</v>
      </c>
      <c r="C127" s="103" t="s">
        <v>122</v>
      </c>
      <c r="D127" s="104">
        <v>1483.54</v>
      </c>
      <c r="E127" s="8" t="str">
        <f>IFERROR(VLOOKUP(B127,FEVEREIRO!B:C,2,0),"")</f>
        <v>KLEYTON DA SILVA A PEREIRA</v>
      </c>
    </row>
    <row r="128" spans="1:5">
      <c r="A128" s="102">
        <v>1</v>
      </c>
      <c r="B128" s="102">
        <v>2406</v>
      </c>
      <c r="C128" s="103" t="s">
        <v>123</v>
      </c>
      <c r="D128" s="104">
        <v>548.53</v>
      </c>
      <c r="E128" s="8" t="str">
        <f>IFERROR(VLOOKUP(B128,FEVEREIRO!B:C,2,0),"")</f>
        <v>DEYSE MARIA DOS SANTOS SILVA</v>
      </c>
    </row>
    <row r="129" spans="1:5">
      <c r="A129" s="102">
        <v>1</v>
      </c>
      <c r="B129" s="102">
        <v>2415</v>
      </c>
      <c r="C129" s="103" t="s">
        <v>124</v>
      </c>
      <c r="D129" s="104">
        <v>4375.1000000000004</v>
      </c>
      <c r="E129" s="8" t="str">
        <f>IFERROR(VLOOKUP(B129,FEVEREIRO!B:C,2,0),"")</f>
        <v>SILVIA RENATA QUEIROZ DE FARIA</v>
      </c>
    </row>
    <row r="130" spans="1:5">
      <c r="A130" s="102">
        <v>1</v>
      </c>
      <c r="B130" s="102">
        <v>2420</v>
      </c>
      <c r="C130" s="103" t="s">
        <v>125</v>
      </c>
      <c r="D130" s="104">
        <v>4375.1000000000004</v>
      </c>
      <c r="E130" s="8" t="str">
        <f>IFERROR(VLOOKUP(B130,FEVEREIRO!B:C,2,0),"")</f>
        <v>TEREZA RAQUEL F ALMEIDA</v>
      </c>
    </row>
    <row r="131" spans="1:5">
      <c r="A131" s="102">
        <v>1</v>
      </c>
      <c r="B131" s="102">
        <v>2421</v>
      </c>
      <c r="C131" s="103" t="s">
        <v>126</v>
      </c>
      <c r="D131" s="104">
        <v>2260.7800000000002</v>
      </c>
      <c r="E131" s="8" t="str">
        <f>IFERROR(VLOOKUP(B131,FEVEREIRO!B:C,2,0),"")</f>
        <v>ANA CLAUDIA NUNES DE MOURA</v>
      </c>
    </row>
    <row r="132" spans="1:5">
      <c r="A132" s="102">
        <v>1</v>
      </c>
      <c r="B132" s="102">
        <v>2437</v>
      </c>
      <c r="C132" s="103" t="s">
        <v>127</v>
      </c>
      <c r="D132" s="104">
        <v>889.89</v>
      </c>
      <c r="E132" s="8" t="str">
        <f>IFERROR(VLOOKUP(B132,FEVEREIRO!B:C,2,0),"")</f>
        <v>CLAUDILENE DE LIMA</v>
      </c>
    </row>
    <row r="133" spans="1:5">
      <c r="A133" s="102">
        <v>1</v>
      </c>
      <c r="B133" s="102">
        <v>2440</v>
      </c>
      <c r="C133" s="103" t="s">
        <v>128</v>
      </c>
      <c r="D133" s="104">
        <v>1171.98</v>
      </c>
      <c r="E133" s="8" t="str">
        <f>IFERROR(VLOOKUP(B133,FEVEREIRO!B:C,2,0),"")</f>
        <v>ELIANE MOREIRA DE SOUZA</v>
      </c>
    </row>
    <row r="134" spans="1:5">
      <c r="A134" s="102">
        <v>1</v>
      </c>
      <c r="B134" s="102">
        <v>2443</v>
      </c>
      <c r="C134" s="103" t="s">
        <v>457</v>
      </c>
      <c r="D134" s="104">
        <v>604.75</v>
      </c>
      <c r="E134" s="8" t="str">
        <f>IFERROR(VLOOKUP(B134,FEVEREIRO!B:C,2,0),"")</f>
        <v>GEYZA JANAINA FERREIRA L ALVES</v>
      </c>
    </row>
    <row r="135" spans="1:5">
      <c r="A135" s="102">
        <v>1</v>
      </c>
      <c r="B135" s="102">
        <v>2448</v>
      </c>
      <c r="C135" s="103" t="s">
        <v>129</v>
      </c>
      <c r="D135" s="104">
        <v>666.75</v>
      </c>
      <c r="E135" s="8" t="str">
        <f>IFERROR(VLOOKUP(B135,FEVEREIRO!B:C,2,0),"")</f>
        <v>JULIO CESAR DA SILVA</v>
      </c>
    </row>
    <row r="136" spans="1:5">
      <c r="A136" s="102">
        <v>1</v>
      </c>
      <c r="B136" s="102">
        <v>2451</v>
      </c>
      <c r="C136" s="103" t="s">
        <v>130</v>
      </c>
      <c r="D136" s="104">
        <v>604.75</v>
      </c>
      <c r="E136" s="8" t="str">
        <f>IFERROR(VLOOKUP(B136,FEVEREIRO!B:C,2,0),"")</f>
        <v>MANUELLA BOMFIM DA SILVA</v>
      </c>
    </row>
    <row r="137" spans="1:5">
      <c r="A137" s="102">
        <v>1</v>
      </c>
      <c r="B137" s="102">
        <v>2468</v>
      </c>
      <c r="C137" s="103" t="s">
        <v>132</v>
      </c>
      <c r="D137" s="104">
        <v>2844.41</v>
      </c>
      <c r="E137" s="8" t="str">
        <f>IFERROR(VLOOKUP(B137,FEVEREIRO!B:C,2,0),"")</f>
        <v>ANA GERTRUDES DE A F GUERRA</v>
      </c>
    </row>
    <row r="138" spans="1:5">
      <c r="A138" s="102">
        <v>1</v>
      </c>
      <c r="B138" s="102">
        <v>2474</v>
      </c>
      <c r="C138" s="103" t="s">
        <v>133</v>
      </c>
      <c r="D138" s="104">
        <v>4375.1000000000004</v>
      </c>
      <c r="E138" s="8" t="str">
        <f>IFERROR(VLOOKUP(B138,FEVEREIRO!B:C,2,0),"")</f>
        <v>MARIA ROSEANE DOS A CLEMENTINO</v>
      </c>
    </row>
    <row r="139" spans="1:5">
      <c r="A139" s="102">
        <v>50</v>
      </c>
      <c r="B139" s="102">
        <v>2478</v>
      </c>
      <c r="C139" s="103" t="s">
        <v>376</v>
      </c>
      <c r="D139" s="104">
        <v>1881.71</v>
      </c>
      <c r="E139" s="8" t="str">
        <f>IFERROR(VLOOKUP(B139,FEVEREIRO!B:C,2,0),"")</f>
        <v>ROGERIO MOURA VIEIRA</v>
      </c>
    </row>
    <row r="140" spans="1:5">
      <c r="A140" s="102">
        <v>20</v>
      </c>
      <c r="B140" s="102">
        <v>2481</v>
      </c>
      <c r="C140" s="103" t="s">
        <v>351</v>
      </c>
      <c r="D140" s="104">
        <v>1881.71</v>
      </c>
      <c r="E140" s="8" t="str">
        <f>IFERROR(VLOOKUP(B140,FEVEREIRO!B:C,2,0),"")</f>
        <v>RAFAELLA MICHELLE DE L MIRANDA</v>
      </c>
    </row>
    <row r="141" spans="1:5">
      <c r="A141" s="102">
        <v>39</v>
      </c>
      <c r="B141" s="102">
        <v>2484</v>
      </c>
      <c r="C141" s="103" t="s">
        <v>369</v>
      </c>
      <c r="D141" s="104">
        <v>1975.79</v>
      </c>
      <c r="E141" s="8" t="str">
        <f>IFERROR(VLOOKUP(B141,FEVEREIRO!B:C,2,0),"")</f>
        <v>ARLEY ANDERSON TAVARES MOREIRA</v>
      </c>
    </row>
    <row r="142" spans="1:5">
      <c r="A142" s="102">
        <v>1</v>
      </c>
      <c r="B142" s="102">
        <v>2493</v>
      </c>
      <c r="C142" s="103" t="s">
        <v>134</v>
      </c>
      <c r="D142" s="104">
        <v>807.05</v>
      </c>
      <c r="E142" s="8" t="str">
        <f>IFERROR(VLOOKUP(B142,FEVEREIRO!B:C,2,0),"")</f>
        <v>CRISTIANE R  DE O  GONCALVES</v>
      </c>
    </row>
    <row r="143" spans="1:5">
      <c r="A143" s="102">
        <v>1</v>
      </c>
      <c r="B143" s="102">
        <v>2498</v>
      </c>
      <c r="C143" s="103" t="s">
        <v>135</v>
      </c>
      <c r="D143" s="104">
        <v>697.14</v>
      </c>
      <c r="E143" s="8" t="str">
        <f>IFERROR(VLOOKUP(B143,FEVEREIRO!B:C,2,0),"")</f>
        <v>TEREZINHA DE J  DE L  M  NETA</v>
      </c>
    </row>
    <row r="144" spans="1:5">
      <c r="A144" s="102">
        <v>1</v>
      </c>
      <c r="B144" s="102">
        <v>2502</v>
      </c>
      <c r="C144" s="103" t="s">
        <v>136</v>
      </c>
      <c r="D144" s="104">
        <v>697.14</v>
      </c>
      <c r="E144" s="8" t="str">
        <f>IFERROR(VLOOKUP(B144,FEVEREIRO!B:C,2,0),"")</f>
        <v>PAULO ROBERTO DA SILVA CUNHA</v>
      </c>
    </row>
    <row r="145" spans="1:5">
      <c r="A145" s="102">
        <v>1</v>
      </c>
      <c r="B145" s="102">
        <v>2503</v>
      </c>
      <c r="C145" s="103" t="s">
        <v>137</v>
      </c>
      <c r="D145" s="104">
        <v>1881.71</v>
      </c>
      <c r="E145" s="8" t="str">
        <f>IFERROR(VLOOKUP(B145,FEVEREIRO!B:C,2,0),"")</f>
        <v>TACIZO LUIZ PEREIRA DA SILVA</v>
      </c>
    </row>
    <row r="146" spans="1:5">
      <c r="A146" s="102">
        <v>1</v>
      </c>
      <c r="B146" s="102">
        <v>2504</v>
      </c>
      <c r="C146" s="103" t="s">
        <v>138</v>
      </c>
      <c r="D146" s="104">
        <v>499.3</v>
      </c>
      <c r="E146" s="8" t="str">
        <f>IFERROR(VLOOKUP(B146,FEVEREIRO!B:C,2,0),"")</f>
        <v>RIVALDO GOMES DA SILVA</v>
      </c>
    </row>
    <row r="147" spans="1:5">
      <c r="A147" s="102">
        <v>1</v>
      </c>
      <c r="B147" s="102">
        <v>2506</v>
      </c>
      <c r="C147" s="103" t="s">
        <v>139</v>
      </c>
      <c r="D147" s="104">
        <v>499.3</v>
      </c>
      <c r="E147" s="8" t="str">
        <f>IFERROR(VLOOKUP(B147,FEVEREIRO!B:C,2,0),"")</f>
        <v>IVETE ANTONIETA B  DE CARVALHO</v>
      </c>
    </row>
    <row r="148" spans="1:5">
      <c r="A148" s="102">
        <v>1</v>
      </c>
      <c r="B148" s="102">
        <v>2507</v>
      </c>
      <c r="C148" s="103" t="s">
        <v>140</v>
      </c>
      <c r="D148" s="104">
        <v>499.3</v>
      </c>
      <c r="E148" s="8" t="str">
        <f>IFERROR(VLOOKUP(B148,FEVEREIRO!B:C,2,0),"")</f>
        <v>ANANIAS TEIXEIRA DE LIMA</v>
      </c>
    </row>
    <row r="149" spans="1:5">
      <c r="A149" s="102">
        <v>1</v>
      </c>
      <c r="B149" s="102">
        <v>2508</v>
      </c>
      <c r="C149" s="103" t="s">
        <v>141</v>
      </c>
      <c r="D149" s="104">
        <v>1081.82</v>
      </c>
      <c r="E149" s="8" t="str">
        <f>IFERROR(VLOOKUP(B149,FEVEREIRO!B:C,2,0),"")</f>
        <v>JOSE ALEXANDRE DE BARROS ALVES</v>
      </c>
    </row>
    <row r="150" spans="1:5">
      <c r="A150" s="102">
        <v>1</v>
      </c>
      <c r="B150" s="102">
        <v>2509</v>
      </c>
      <c r="C150" s="103" t="s">
        <v>142</v>
      </c>
      <c r="D150" s="104">
        <v>220.28</v>
      </c>
      <c r="E150" s="8" t="str">
        <f>IFERROR(VLOOKUP(B150,FEVEREIRO!B:C,2,0),"")</f>
        <v>ALDEMIR NASCIMENTO DA SILVA</v>
      </c>
    </row>
    <row r="151" spans="1:5">
      <c r="A151" s="102">
        <v>1</v>
      </c>
      <c r="B151" s="102">
        <v>2512</v>
      </c>
      <c r="C151" s="103" t="s">
        <v>361</v>
      </c>
      <c r="D151" s="104">
        <v>1881.71</v>
      </c>
      <c r="E151" s="8" t="str">
        <f>IFERROR(VLOOKUP(B151,FEVEREIRO!B:C,2,0),"")</f>
        <v>JOSENILDO JOSE TORRES</v>
      </c>
    </row>
    <row r="152" spans="1:5">
      <c r="A152" s="102">
        <v>1</v>
      </c>
      <c r="B152" s="102">
        <v>2514</v>
      </c>
      <c r="C152" s="103" t="s">
        <v>143</v>
      </c>
      <c r="D152" s="104">
        <v>1011.62</v>
      </c>
      <c r="E152" s="8" t="str">
        <f>IFERROR(VLOOKUP(B152,FEVEREIRO!B:C,2,0),"")</f>
        <v>JULIANA CAVALCANTI DE SOUSA</v>
      </c>
    </row>
    <row r="153" spans="1:5">
      <c r="A153" s="102">
        <v>1</v>
      </c>
      <c r="B153" s="102">
        <v>2520</v>
      </c>
      <c r="C153" s="103" t="s">
        <v>362</v>
      </c>
      <c r="D153" s="104">
        <v>732</v>
      </c>
      <c r="E153" s="8" t="str">
        <f>IFERROR(VLOOKUP(B153,FEVEREIRO!B:C,2,0),"")</f>
        <v>SELMA CRISTIANIA LIMA RORIZ</v>
      </c>
    </row>
    <row r="154" spans="1:5">
      <c r="A154" s="102">
        <v>39</v>
      </c>
      <c r="B154" s="102">
        <v>2523</v>
      </c>
      <c r="C154" s="103" t="s">
        <v>370</v>
      </c>
      <c r="D154" s="104">
        <v>811.33</v>
      </c>
      <c r="E154" s="8" t="str">
        <f>IFERROR(VLOOKUP(B154,FEVEREIRO!B:C,2,0),"")</f>
        <v>JANISSON COELHO DE VASCONCELOS</v>
      </c>
    </row>
    <row r="155" spans="1:5">
      <c r="A155" s="102">
        <v>10</v>
      </c>
      <c r="B155" s="102">
        <v>2525</v>
      </c>
      <c r="C155" s="103" t="s">
        <v>328</v>
      </c>
      <c r="D155" s="104">
        <v>811.33</v>
      </c>
      <c r="E155" s="8" t="str">
        <f>IFERROR(VLOOKUP(B155,FEVEREIRO!B:C,2,0),"")</f>
        <v>FABIANE TAVARES DE SOUZA</v>
      </c>
    </row>
    <row r="156" spans="1:5">
      <c r="A156" s="102">
        <v>1</v>
      </c>
      <c r="B156" s="102">
        <v>2526</v>
      </c>
      <c r="C156" s="103" t="s">
        <v>144</v>
      </c>
      <c r="D156" s="104">
        <v>1474.24</v>
      </c>
      <c r="E156" s="8" t="str">
        <f>IFERROR(VLOOKUP(B156,FEVEREIRO!B:C,2,0),"")</f>
        <v>JARBAS FERREIRA DE LIMA JUNIOR</v>
      </c>
    </row>
    <row r="157" spans="1:5">
      <c r="A157" s="102">
        <v>1</v>
      </c>
      <c r="B157" s="102">
        <v>2530</v>
      </c>
      <c r="C157" s="103" t="s">
        <v>145</v>
      </c>
      <c r="D157" s="104">
        <v>604.75</v>
      </c>
      <c r="E157" s="8" t="str">
        <f>IFERROR(VLOOKUP(B157,FEVEREIRO!B:C,2,0),"")</f>
        <v>ARLEILDA MENDES DA SILVA</v>
      </c>
    </row>
    <row r="158" spans="1:5">
      <c r="A158" s="102">
        <v>1</v>
      </c>
      <c r="B158" s="102">
        <v>2534</v>
      </c>
      <c r="C158" s="103" t="s">
        <v>146</v>
      </c>
      <c r="D158" s="104">
        <v>985.1</v>
      </c>
      <c r="E158" s="8" t="str">
        <f>IFERROR(VLOOKUP(B158,FEVEREIRO!B:C,2,0),"")</f>
        <v>EMANUEL MESSIAS RIBEIRO COSTA</v>
      </c>
    </row>
    <row r="159" spans="1:5">
      <c r="A159" s="102">
        <v>1</v>
      </c>
      <c r="B159" s="102">
        <v>2539</v>
      </c>
      <c r="C159" s="103" t="s">
        <v>147</v>
      </c>
      <c r="D159" s="104">
        <v>473.59</v>
      </c>
      <c r="E159" s="8" t="str">
        <f>IFERROR(VLOOKUP(B159,FEVEREIRO!B:C,2,0),"")</f>
        <v>JOSENILDA BEZERRA DA SILVA</v>
      </c>
    </row>
    <row r="160" spans="1:5">
      <c r="A160" s="102">
        <v>1</v>
      </c>
      <c r="B160" s="102">
        <v>2541</v>
      </c>
      <c r="C160" s="103" t="s">
        <v>148</v>
      </c>
      <c r="D160" s="104">
        <v>533.6</v>
      </c>
      <c r="E160" s="8" t="str">
        <f>IFERROR(VLOOKUP(B160,FEVEREIRO!B:C,2,0),"")</f>
        <v>MARCELA SALLES DA SILVA</v>
      </c>
    </row>
    <row r="161" spans="1:5">
      <c r="A161" s="102">
        <v>1</v>
      </c>
      <c r="B161" s="102">
        <v>2548</v>
      </c>
      <c r="C161" s="103" t="s">
        <v>149</v>
      </c>
      <c r="D161" s="104">
        <v>1301.2</v>
      </c>
      <c r="E161" s="8" t="str">
        <f>IFERROR(VLOOKUP(B161,FEVEREIRO!B:C,2,0),"")</f>
        <v>ELIANA PEREIRA SANTANA</v>
      </c>
    </row>
    <row r="162" spans="1:5">
      <c r="A162" s="102">
        <v>1</v>
      </c>
      <c r="B162" s="102">
        <v>2553</v>
      </c>
      <c r="C162" s="103" t="s">
        <v>150</v>
      </c>
      <c r="D162" s="104">
        <v>1011.61</v>
      </c>
      <c r="E162" s="8" t="str">
        <f>IFERROR(VLOOKUP(B162,FEVEREIRO!B:C,2,0),"")</f>
        <v>LIVIA DA SILVA LIMA</v>
      </c>
    </row>
    <row r="163" spans="1:5">
      <c r="A163" s="102">
        <v>1</v>
      </c>
      <c r="B163" s="102">
        <v>2559</v>
      </c>
      <c r="C163" s="103" t="s">
        <v>335</v>
      </c>
      <c r="D163" s="104">
        <v>732</v>
      </c>
      <c r="E163" s="8" t="str">
        <f>IFERROR(VLOOKUP(B163,FEVEREIRO!B:C,2,0),"")</f>
        <v>SANDRO DE MIRANDA SANTOS</v>
      </c>
    </row>
    <row r="164" spans="1:5">
      <c r="A164" s="102">
        <v>50</v>
      </c>
      <c r="B164" s="102">
        <v>2568</v>
      </c>
      <c r="C164" s="103" t="s">
        <v>388</v>
      </c>
      <c r="D164" s="104">
        <v>1881.71</v>
      </c>
      <c r="E164" s="8" t="str">
        <f>IFERROR(VLOOKUP(B164,FEVEREIRO!B:C,2,0),"")</f>
        <v>CATARINA DANIELLE DA S AMORIM</v>
      </c>
    </row>
    <row r="165" spans="1:5">
      <c r="A165" s="102">
        <v>1</v>
      </c>
      <c r="B165" s="102">
        <v>2574</v>
      </c>
      <c r="C165" s="103" t="s">
        <v>151</v>
      </c>
      <c r="D165" s="104">
        <v>1555.01</v>
      </c>
      <c r="E165" s="8" t="str">
        <f>IFERROR(VLOOKUP(B165,FEVEREIRO!B:C,2,0),"")</f>
        <v>ANDERSON SANTOS DE LIMA FARIAS</v>
      </c>
    </row>
    <row r="166" spans="1:5">
      <c r="A166" s="102">
        <v>1</v>
      </c>
      <c r="B166" s="102">
        <v>2577</v>
      </c>
      <c r="C166" s="103" t="s">
        <v>152</v>
      </c>
      <c r="D166" s="104">
        <v>1011.61</v>
      </c>
      <c r="E166" s="8" t="str">
        <f>IFERROR(VLOOKUP(B166,FEVEREIRO!B:C,2,0),"")</f>
        <v>CARLA CRISTINA OLIVEIRA MATOS</v>
      </c>
    </row>
    <row r="167" spans="1:5">
      <c r="A167" s="102">
        <v>1</v>
      </c>
      <c r="B167" s="102">
        <v>2584</v>
      </c>
      <c r="C167" s="103" t="s">
        <v>153</v>
      </c>
      <c r="D167" s="104">
        <v>807.05</v>
      </c>
      <c r="E167" s="8" t="str">
        <f>IFERROR(VLOOKUP(B167,FEVEREIRO!B:C,2,0),"")</f>
        <v>HELIA MARIA ALEXANDRE DE SOUZA</v>
      </c>
    </row>
    <row r="168" spans="1:5">
      <c r="A168" s="102">
        <v>1</v>
      </c>
      <c r="B168" s="102">
        <v>2586</v>
      </c>
      <c r="C168" s="103" t="s">
        <v>336</v>
      </c>
      <c r="D168" s="104">
        <v>1011.61</v>
      </c>
      <c r="E168" s="8" t="str">
        <f>IFERROR(VLOOKUP(B168,FEVEREIRO!B:C,2,0),"")</f>
        <v>JAQUELINE P F DE OLIVEIRA</v>
      </c>
    </row>
    <row r="169" spans="1:5">
      <c r="A169" s="102">
        <v>1</v>
      </c>
      <c r="B169" s="102">
        <v>2588</v>
      </c>
      <c r="C169" s="103" t="s">
        <v>155</v>
      </c>
      <c r="D169" s="104">
        <v>2130.41</v>
      </c>
      <c r="E169" s="8" t="str">
        <f>IFERROR(VLOOKUP(B169,FEVEREIRO!B:C,2,0),"")</f>
        <v>JOSE NEVES DA SILVA JUNIOR</v>
      </c>
    </row>
    <row r="170" spans="1:5">
      <c r="A170" s="102">
        <v>1</v>
      </c>
      <c r="B170" s="102">
        <v>2596</v>
      </c>
      <c r="C170" s="103" t="s">
        <v>363</v>
      </c>
      <c r="D170" s="104">
        <v>538.24</v>
      </c>
      <c r="E170" s="8" t="str">
        <f>IFERROR(VLOOKUP(B170,FEVEREIRO!B:C,2,0),"")</f>
        <v>WELLIDA CRISTIANE DE M  GUERRA</v>
      </c>
    </row>
    <row r="171" spans="1:5">
      <c r="A171" s="102">
        <v>47</v>
      </c>
      <c r="B171" s="102">
        <v>2602</v>
      </c>
      <c r="C171" s="103" t="s">
        <v>371</v>
      </c>
      <c r="D171" s="104">
        <v>2074.6</v>
      </c>
      <c r="E171" s="8" t="str">
        <f>IFERROR(VLOOKUP(B171,FEVEREIRO!B:C,2,0),"")</f>
        <v>DIANA ATALECIA NEVES DE SA</v>
      </c>
    </row>
    <row r="172" spans="1:5">
      <c r="A172" s="102">
        <v>59</v>
      </c>
      <c r="B172" s="102">
        <v>2604</v>
      </c>
      <c r="C172" s="103" t="s">
        <v>390</v>
      </c>
      <c r="D172" s="104">
        <v>1881.71</v>
      </c>
      <c r="E172" s="8" t="str">
        <f>IFERROR(VLOOKUP(B172,FEVEREIRO!B:C,2,0),"")</f>
        <v>JAMINE K  G  DA ROCHA MARTINS</v>
      </c>
    </row>
    <row r="173" spans="1:5">
      <c r="A173" s="102">
        <v>1</v>
      </c>
      <c r="B173" s="102">
        <v>2614</v>
      </c>
      <c r="C173" s="103" t="s">
        <v>156</v>
      </c>
      <c r="D173" s="104">
        <v>971.74</v>
      </c>
      <c r="E173" s="8" t="str">
        <f>IFERROR(VLOOKUP(B173,FEVEREIRO!B:C,2,0),"")</f>
        <v>EDVANIA GOMES DE SOUZA PONTES</v>
      </c>
    </row>
    <row r="174" spans="1:5">
      <c r="A174" s="102">
        <v>1</v>
      </c>
      <c r="B174" s="102">
        <v>2618</v>
      </c>
      <c r="C174" s="103" t="s">
        <v>157</v>
      </c>
      <c r="D174" s="104">
        <v>604.75</v>
      </c>
      <c r="E174" s="8" t="str">
        <f>IFERROR(VLOOKUP(B174,FEVEREIRO!B:C,2,0),"")</f>
        <v>MARIA DA CONCEICAO O DOS SANTO</v>
      </c>
    </row>
    <row r="175" spans="1:5">
      <c r="A175" s="102">
        <v>1</v>
      </c>
      <c r="B175" s="102">
        <v>2623</v>
      </c>
      <c r="C175" s="103" t="s">
        <v>158</v>
      </c>
      <c r="D175" s="104">
        <v>604.77</v>
      </c>
      <c r="E175" s="8" t="str">
        <f>IFERROR(VLOOKUP(B175,FEVEREIRO!B:C,2,0),"")</f>
        <v>RUTH BARBOSA DE ARAUJO</v>
      </c>
    </row>
    <row r="176" spans="1:5">
      <c r="A176" s="102">
        <v>1</v>
      </c>
      <c r="B176" s="102">
        <v>2627</v>
      </c>
      <c r="C176" s="103" t="s">
        <v>330</v>
      </c>
      <c r="D176" s="104">
        <v>2668.11</v>
      </c>
      <c r="E176" s="8" t="str">
        <f>IFERROR(VLOOKUP(B176,FEVEREIRO!B:C,2,0),"")</f>
        <v>LIBNI DE MEDEIROS MELO</v>
      </c>
    </row>
    <row r="177" spans="1:5">
      <c r="A177" s="102">
        <v>1</v>
      </c>
      <c r="B177" s="102">
        <v>2634</v>
      </c>
      <c r="C177" s="103" t="s">
        <v>364</v>
      </c>
      <c r="D177" s="104">
        <v>732</v>
      </c>
      <c r="E177" s="8" t="str">
        <f>IFERROR(VLOOKUP(B177,FEVEREIRO!B:C,2,0),"")</f>
        <v>KATHYWSKY MELO PINHEIRO</v>
      </c>
    </row>
    <row r="178" spans="1:5">
      <c r="A178" s="102">
        <v>1</v>
      </c>
      <c r="B178" s="102">
        <v>2642</v>
      </c>
      <c r="C178" s="103" t="s">
        <v>160</v>
      </c>
      <c r="D178" s="104">
        <v>1135.5999999999999</v>
      </c>
      <c r="E178" s="8" t="str">
        <f>IFERROR(VLOOKUP(B178,FEVEREIRO!B:C,2,0),"")</f>
        <v>THAMIRYS CLAUDIA R  BATISTA</v>
      </c>
    </row>
    <row r="179" spans="1:5">
      <c r="A179" s="102">
        <v>48</v>
      </c>
      <c r="B179" s="102">
        <v>2644</v>
      </c>
      <c r="C179" s="103" t="s">
        <v>374</v>
      </c>
      <c r="D179" s="104">
        <v>1881.71</v>
      </c>
      <c r="E179" s="8" t="str">
        <f>IFERROR(VLOOKUP(B179,FEVEREIRO!B:C,2,0),"")</f>
        <v>FABRICIO MENEZES DE SOUSA MELO</v>
      </c>
    </row>
    <row r="180" spans="1:5">
      <c r="A180" s="102">
        <v>59</v>
      </c>
      <c r="B180" s="102">
        <v>2651</v>
      </c>
      <c r="C180" s="103" t="s">
        <v>375</v>
      </c>
      <c r="D180" s="104">
        <v>1881.71</v>
      </c>
      <c r="E180" s="8" t="str">
        <f>IFERROR(VLOOKUP(B180,FEVEREIRO!B:C,2,0),"")</f>
        <v>PAULO ANDRE R DOS SANTOS</v>
      </c>
    </row>
    <row r="181" spans="1:5">
      <c r="A181" s="102">
        <v>1</v>
      </c>
      <c r="B181" s="102">
        <v>2656</v>
      </c>
      <c r="C181" s="103" t="s">
        <v>161</v>
      </c>
      <c r="D181" s="104">
        <v>1011.61</v>
      </c>
      <c r="E181" s="8" t="str">
        <f>IFERROR(VLOOKUP(B181,FEVEREIRO!B:C,2,0),"")</f>
        <v>RAFAELLA ALVES DE ARAUJO SILVA</v>
      </c>
    </row>
    <row r="182" spans="1:5">
      <c r="A182" s="102">
        <v>1</v>
      </c>
      <c r="B182" s="102">
        <v>2659</v>
      </c>
      <c r="C182" s="103" t="s">
        <v>162</v>
      </c>
      <c r="D182" s="104">
        <v>2130.41</v>
      </c>
      <c r="E182" s="8" t="str">
        <f>IFERROR(VLOOKUP(B182,FEVEREIRO!B:C,2,0),"")</f>
        <v>THIAGO SANTOS DE OLIVEIRA</v>
      </c>
    </row>
    <row r="183" spans="1:5">
      <c r="A183" s="102">
        <v>1</v>
      </c>
      <c r="B183" s="102">
        <v>2665</v>
      </c>
      <c r="C183" s="103" t="s">
        <v>163</v>
      </c>
      <c r="D183" s="104">
        <v>223.72</v>
      </c>
      <c r="E183" s="8" t="str">
        <f>IFERROR(VLOOKUP(B183,FEVEREIRO!B:C,2,0),"")</f>
        <v>MARCELO BARLAVENTO DAS C SILVA</v>
      </c>
    </row>
    <row r="184" spans="1:5">
      <c r="A184" s="102">
        <v>1</v>
      </c>
      <c r="B184" s="102">
        <v>2666</v>
      </c>
      <c r="C184" s="103" t="s">
        <v>164</v>
      </c>
      <c r="D184" s="104">
        <v>1518.41</v>
      </c>
      <c r="E184" s="8" t="str">
        <f>IFERROR(VLOOKUP(B184,FEVEREIRO!B:C,2,0),"")</f>
        <v>RODRIGO VASCONCELOS DINIZ</v>
      </c>
    </row>
    <row r="185" spans="1:5">
      <c r="A185" s="102">
        <v>1</v>
      </c>
      <c r="B185" s="102">
        <v>2668</v>
      </c>
      <c r="C185" s="103" t="s">
        <v>165</v>
      </c>
      <c r="D185" s="104">
        <v>732</v>
      </c>
      <c r="E185" s="8" t="str">
        <f>IFERROR(VLOOKUP(B185,FEVEREIRO!B:C,2,0),"")</f>
        <v>CARLA BRANDAO DE C  FIGUEIREDO</v>
      </c>
    </row>
    <row r="186" spans="1:5">
      <c r="A186" s="102">
        <v>1</v>
      </c>
      <c r="B186" s="102">
        <v>2671</v>
      </c>
      <c r="C186" s="103" t="s">
        <v>166</v>
      </c>
      <c r="D186" s="104">
        <v>604.75</v>
      </c>
      <c r="E186" s="8" t="str">
        <f>IFERROR(VLOOKUP(B186,FEVEREIRO!B:C,2,0),"")</f>
        <v>KATIA ADRIANA F D SILVA SOARES</v>
      </c>
    </row>
    <row r="187" spans="1:5">
      <c r="A187" s="102">
        <v>1</v>
      </c>
      <c r="B187" s="102">
        <v>2672</v>
      </c>
      <c r="C187" s="103" t="s">
        <v>167</v>
      </c>
      <c r="D187" s="104">
        <v>575.95000000000005</v>
      </c>
      <c r="E187" s="8" t="str">
        <f>IFERROR(VLOOKUP(B187,FEVEREIRO!B:C,2,0),"")</f>
        <v>IVANISE VIANA ALBUQUERQUE</v>
      </c>
    </row>
    <row r="188" spans="1:5">
      <c r="A188" s="102">
        <v>1</v>
      </c>
      <c r="B188" s="102">
        <v>2675</v>
      </c>
      <c r="C188" s="103" t="s">
        <v>168</v>
      </c>
      <c r="D188" s="104">
        <v>604.76</v>
      </c>
      <c r="E188" s="8" t="str">
        <f>IFERROR(VLOOKUP(B188,FEVEREIRO!B:C,2,0),"")</f>
        <v>RUTE FERNANDES BORBA</v>
      </c>
    </row>
    <row r="189" spans="1:5">
      <c r="A189" s="102">
        <v>1</v>
      </c>
      <c r="B189" s="102">
        <v>2682</v>
      </c>
      <c r="C189" s="103" t="s">
        <v>169</v>
      </c>
      <c r="D189" s="104">
        <v>322.95</v>
      </c>
      <c r="E189" s="8" t="str">
        <f>IFERROR(VLOOKUP(B189,FEVEREIRO!B:C,2,0),"")</f>
        <v>JENARIO LUCENA DA SILVA</v>
      </c>
    </row>
    <row r="190" spans="1:5">
      <c r="A190" s="102">
        <v>1</v>
      </c>
      <c r="B190" s="102">
        <v>2684</v>
      </c>
      <c r="C190" s="103" t="s">
        <v>339</v>
      </c>
      <c r="D190" s="104">
        <v>2668.11</v>
      </c>
      <c r="E190" s="8" t="str">
        <f>IFERROR(VLOOKUP(B190,FEVEREIRO!B:C,2,0),"")</f>
        <v>DULCE NARIELE ANHAIA LEMES</v>
      </c>
    </row>
    <row r="191" spans="1:5">
      <c r="A191" s="102">
        <v>1</v>
      </c>
      <c r="B191" s="102">
        <v>2687</v>
      </c>
      <c r="C191" s="103" t="s">
        <v>170</v>
      </c>
      <c r="D191" s="104">
        <v>1098.99</v>
      </c>
      <c r="E191" s="8" t="str">
        <f>IFERROR(VLOOKUP(B191,FEVEREIRO!B:C,2,0),"")</f>
        <v>MONICA MARIA G R F DE OLIVEIRA</v>
      </c>
    </row>
    <row r="192" spans="1:5">
      <c r="A192" s="102">
        <v>1</v>
      </c>
      <c r="B192" s="102">
        <v>2697</v>
      </c>
      <c r="C192" s="103" t="s">
        <v>171</v>
      </c>
      <c r="D192" s="104">
        <v>322.94</v>
      </c>
      <c r="E192" s="8" t="str">
        <f>IFERROR(VLOOKUP(B192,FEVEREIRO!B:C,2,0),"")</f>
        <v>ELIANA BEZERRA CARVALHO</v>
      </c>
    </row>
    <row r="193" spans="1:5">
      <c r="A193" s="102">
        <v>1</v>
      </c>
      <c r="B193" s="102">
        <v>2701</v>
      </c>
      <c r="C193" s="103" t="s">
        <v>574</v>
      </c>
      <c r="D193" s="104">
        <v>1098.99</v>
      </c>
      <c r="E193" s="8" t="str">
        <f>IFERROR(VLOOKUP(B193,FEVEREIRO!B:C,2,0),"")</f>
        <v>PETULLA DE MOURA E S BERRONDO</v>
      </c>
    </row>
    <row r="194" spans="1:5">
      <c r="A194" s="102">
        <v>1</v>
      </c>
      <c r="B194" s="102">
        <v>2702</v>
      </c>
      <c r="C194" s="103" t="s">
        <v>365</v>
      </c>
      <c r="D194" s="104">
        <v>2668.11</v>
      </c>
      <c r="E194" s="8" t="str">
        <f>IFERROR(VLOOKUP(B194,FEVEREIRO!B:C,2,0),"")</f>
        <v>DANILO DAVI DA SILVA DIAS</v>
      </c>
    </row>
    <row r="195" spans="1:5">
      <c r="A195" s="102">
        <v>25</v>
      </c>
      <c r="B195" s="102">
        <v>2705</v>
      </c>
      <c r="C195" s="103" t="s">
        <v>366</v>
      </c>
      <c r="D195" s="104">
        <v>807.05</v>
      </c>
      <c r="E195" s="8" t="str">
        <f>IFERROR(VLOOKUP(B195,FEVEREIRO!B:C,2,0),"")</f>
        <v>JOSINALDO OLIVEIRA DE ANDRADE</v>
      </c>
    </row>
    <row r="196" spans="1:5">
      <c r="A196" s="102">
        <v>50</v>
      </c>
      <c r="B196" s="102">
        <v>2706</v>
      </c>
      <c r="C196" s="103" t="s">
        <v>356</v>
      </c>
      <c r="D196" s="104">
        <v>1881.71</v>
      </c>
      <c r="E196" s="8" t="str">
        <f>IFERROR(VLOOKUP(B196,FEVEREIRO!B:C,2,0),"")</f>
        <v>AMANDA FREITAS BASILIO</v>
      </c>
    </row>
    <row r="197" spans="1:5">
      <c r="A197" s="102">
        <v>1</v>
      </c>
      <c r="B197" s="102">
        <v>2707</v>
      </c>
      <c r="C197" s="103" t="s">
        <v>172</v>
      </c>
      <c r="D197" s="104">
        <v>1011.61</v>
      </c>
      <c r="E197" s="8" t="str">
        <f>IFERROR(VLOOKUP(B197,FEVEREIRO!B:C,2,0),"")</f>
        <v>ROMARIO LUIZ DO NASCIMENTO</v>
      </c>
    </row>
    <row r="198" spans="1:5">
      <c r="A198" s="102">
        <v>1</v>
      </c>
      <c r="B198" s="102">
        <v>2709</v>
      </c>
      <c r="C198" s="103" t="s">
        <v>173</v>
      </c>
      <c r="D198" s="104">
        <v>1518.41</v>
      </c>
      <c r="E198" s="8" t="str">
        <f>IFERROR(VLOOKUP(B198,FEVEREIRO!B:C,2,0),"")</f>
        <v>KATIA DA CONCEICAO DA SILVA</v>
      </c>
    </row>
    <row r="199" spans="1:5">
      <c r="A199" s="102">
        <v>1</v>
      </c>
      <c r="B199" s="102">
        <v>2710</v>
      </c>
      <c r="C199" s="103" t="s">
        <v>174</v>
      </c>
      <c r="D199" s="104">
        <v>1048.22</v>
      </c>
      <c r="E199" s="8" t="str">
        <f>IFERROR(VLOOKUP(B199,FEVEREIRO!B:C,2,0),"")</f>
        <v>PAULA FRASSINETTI S L BELIAN</v>
      </c>
    </row>
    <row r="200" spans="1:5">
      <c r="A200" s="102">
        <v>1</v>
      </c>
      <c r="B200" s="102">
        <v>2712</v>
      </c>
      <c r="C200" s="103" t="s">
        <v>175</v>
      </c>
      <c r="D200" s="104">
        <v>1048.22</v>
      </c>
      <c r="E200" s="8" t="str">
        <f>IFERROR(VLOOKUP(B200,FEVEREIRO!B:C,2,0),"")</f>
        <v>AUGUSTO CESAR N  A  DA SILVA</v>
      </c>
    </row>
    <row r="201" spans="1:5">
      <c r="A201" s="102">
        <v>1</v>
      </c>
      <c r="B201" s="102">
        <v>2717</v>
      </c>
      <c r="C201" s="103" t="s">
        <v>176</v>
      </c>
      <c r="D201" s="104">
        <v>2861</v>
      </c>
      <c r="E201" s="8" t="str">
        <f>IFERROR(VLOOKUP(B201,FEVEREIRO!B:C,2,0),"")</f>
        <v>MARCIA ANDREA F SECUNDINO</v>
      </c>
    </row>
    <row r="202" spans="1:5">
      <c r="A202" s="102">
        <v>1</v>
      </c>
      <c r="B202" s="102">
        <v>2718</v>
      </c>
      <c r="C202" s="103" t="s">
        <v>357</v>
      </c>
      <c r="D202" s="104">
        <v>1011.61</v>
      </c>
      <c r="E202" s="8" t="str">
        <f>IFERROR(VLOOKUP(B202,FEVEREIRO!B:C,2,0),"")</f>
        <v>PAULA SHEMILLY GALDINO SANTIAG</v>
      </c>
    </row>
    <row r="203" spans="1:5">
      <c r="A203" s="102">
        <v>1</v>
      </c>
      <c r="B203" s="102">
        <v>2719</v>
      </c>
      <c r="C203" s="103" t="s">
        <v>343</v>
      </c>
      <c r="D203" s="104">
        <v>768.61</v>
      </c>
      <c r="E203" s="8" t="str">
        <f>IFERROR(VLOOKUP(B203,FEVEREIRO!B:C,2,0),"")</f>
        <v>DANIELLE MEDEIROS PONTES</v>
      </c>
    </row>
    <row r="204" spans="1:5">
      <c r="A204" s="102">
        <v>51</v>
      </c>
      <c r="B204" s="102">
        <v>2720</v>
      </c>
      <c r="C204" s="103" t="s">
        <v>367</v>
      </c>
      <c r="D204" s="104">
        <v>732.01</v>
      </c>
      <c r="E204" s="8" t="str">
        <f>IFERROR(VLOOKUP(B204,FEVEREIRO!B:C,2,0),"")</f>
        <v>JONATAS BERNARDINO R  DA SILVA</v>
      </c>
    </row>
    <row r="205" spans="1:5">
      <c r="A205" s="102">
        <v>50</v>
      </c>
      <c r="B205" s="102">
        <v>2721</v>
      </c>
      <c r="C205" s="103" t="s">
        <v>377</v>
      </c>
      <c r="D205" s="104">
        <v>811.33</v>
      </c>
      <c r="E205" s="8" t="str">
        <f>IFERROR(VLOOKUP(B205,FEVEREIRO!B:C,2,0),"")</f>
        <v>CLECIO JOSE DA SILVA</v>
      </c>
    </row>
    <row r="206" spans="1:5">
      <c r="A206" s="102">
        <v>1</v>
      </c>
      <c r="B206" s="102">
        <v>2726</v>
      </c>
      <c r="C206" s="103" t="s">
        <v>177</v>
      </c>
      <c r="D206" s="104">
        <v>1555.01</v>
      </c>
      <c r="E206" s="8" t="str">
        <f>IFERROR(VLOOKUP(B206,FEVEREIRO!B:C,2,0),"")</f>
        <v>MARIA GILVANEIDE SANTOS LIMA</v>
      </c>
    </row>
    <row r="207" spans="1:5">
      <c r="A207" s="102">
        <v>1</v>
      </c>
      <c r="B207" s="102">
        <v>2732</v>
      </c>
      <c r="C207" s="103" t="s">
        <v>178</v>
      </c>
      <c r="D207" s="104">
        <v>768.62</v>
      </c>
      <c r="E207" s="8" t="str">
        <f>IFERROR(VLOOKUP(B207,FEVEREIRO!B:C,2,0),"")</f>
        <v>LILIANE DA SILVA SALVADOR</v>
      </c>
    </row>
    <row r="208" spans="1:5">
      <c r="A208" s="102">
        <v>47</v>
      </c>
      <c r="B208" s="102">
        <v>2736</v>
      </c>
      <c r="C208" s="103" t="s">
        <v>372</v>
      </c>
      <c r="D208" s="104">
        <v>811.33</v>
      </c>
      <c r="E208" s="8" t="str">
        <f>IFERROR(VLOOKUP(B208,FEVEREIRO!B:C,2,0),"")</f>
        <v>LUCENILDO JOSE DA SILVA</v>
      </c>
    </row>
    <row r="209" spans="1:5">
      <c r="A209" s="102">
        <v>1</v>
      </c>
      <c r="B209" s="102">
        <v>2748</v>
      </c>
      <c r="C209" s="103" t="s">
        <v>179</v>
      </c>
      <c r="D209" s="104">
        <v>548.52</v>
      </c>
      <c r="E209" s="8" t="str">
        <f>IFERROR(VLOOKUP(B209,FEVEREIRO!B:C,2,0),"")</f>
        <v>LEONINO CLEMENTE DA SILVA</v>
      </c>
    </row>
    <row r="210" spans="1:5">
      <c r="A210" s="102">
        <v>1</v>
      </c>
      <c r="B210" s="102">
        <v>2751</v>
      </c>
      <c r="C210" s="103" t="s">
        <v>180</v>
      </c>
      <c r="D210" s="104">
        <v>666.75</v>
      </c>
      <c r="E210" s="8" t="str">
        <f>IFERROR(VLOOKUP(B210,FEVEREIRO!B:C,2,0),"")</f>
        <v>DENNYS RYAN GUILHERME PEREIRA</v>
      </c>
    </row>
    <row r="211" spans="1:5">
      <c r="A211" s="102">
        <v>1</v>
      </c>
      <c r="B211" s="102">
        <v>2757</v>
      </c>
      <c r="C211" s="103" t="s">
        <v>181</v>
      </c>
      <c r="D211" s="104">
        <v>604.75</v>
      </c>
      <c r="E211" s="8" t="str">
        <f>IFERROR(VLOOKUP(B211,FEVEREIRO!B:C,2,0),"")</f>
        <v>CLAUDIA REGINA NEVES DE MELO</v>
      </c>
    </row>
    <row r="212" spans="1:5">
      <c r="A212" s="102">
        <v>1</v>
      </c>
      <c r="B212" s="102">
        <v>2766</v>
      </c>
      <c r="C212" s="103" t="s">
        <v>182</v>
      </c>
      <c r="D212" s="104">
        <v>697.14</v>
      </c>
      <c r="E212" s="8" t="str">
        <f>IFERROR(VLOOKUP(B212,FEVEREIRO!B:C,2,0),"")</f>
        <v>EMANOEL VIEIRA LAURIA</v>
      </c>
    </row>
    <row r="213" spans="1:5">
      <c r="A213" s="102">
        <v>1</v>
      </c>
      <c r="B213" s="102">
        <v>2768</v>
      </c>
      <c r="C213" s="103" t="s">
        <v>183</v>
      </c>
      <c r="D213" s="104">
        <v>604.75</v>
      </c>
      <c r="E213" s="8" t="str">
        <f>IFERROR(VLOOKUP(B213,FEVEREIRO!B:C,2,0),"")</f>
        <v>IZABEL LUIZA SOARES DE SOUZA</v>
      </c>
    </row>
    <row r="214" spans="1:5">
      <c r="A214" s="102">
        <v>1</v>
      </c>
      <c r="B214" s="102">
        <v>2770</v>
      </c>
      <c r="C214" s="103" t="s">
        <v>184</v>
      </c>
      <c r="D214" s="104">
        <v>548.54</v>
      </c>
      <c r="E214" s="8" t="str">
        <f>IFERROR(VLOOKUP(B214,FEVEREIRO!B:C,2,0),"")</f>
        <v>JOSE PIMENTEL SILVA</v>
      </c>
    </row>
    <row r="215" spans="1:5">
      <c r="A215" s="102">
        <v>1</v>
      </c>
      <c r="B215" s="102">
        <v>2772</v>
      </c>
      <c r="C215" s="103" t="s">
        <v>358</v>
      </c>
      <c r="D215" s="104">
        <v>732</v>
      </c>
      <c r="E215" s="8" t="str">
        <f>IFERROR(VLOOKUP(B215,FEVEREIRO!B:C,2,0),"")</f>
        <v>CARMEM ALUISIA LEITE DE ANDRAD</v>
      </c>
    </row>
    <row r="216" spans="1:5">
      <c r="A216" s="102">
        <v>1</v>
      </c>
      <c r="B216" s="102">
        <v>2773</v>
      </c>
      <c r="C216" s="103" t="s">
        <v>185</v>
      </c>
      <c r="D216" s="104">
        <v>697.14</v>
      </c>
      <c r="E216" s="8" t="str">
        <f>IFERROR(VLOOKUP(B216,FEVEREIRO!B:C,2,0),"")</f>
        <v>WALDNER NERTAM F  DE ALENCAR</v>
      </c>
    </row>
    <row r="217" spans="1:5">
      <c r="A217" s="102">
        <v>1</v>
      </c>
      <c r="B217" s="102">
        <v>2775</v>
      </c>
      <c r="C217" s="103" t="s">
        <v>186</v>
      </c>
      <c r="D217" s="104">
        <v>452.12</v>
      </c>
      <c r="E217" s="8" t="str">
        <f>IFERROR(VLOOKUP(B217,FEVEREIRO!B:C,2,0),"")</f>
        <v>MARCELA FREITAS DA C SALLES</v>
      </c>
    </row>
    <row r="218" spans="1:5">
      <c r="A218" s="102">
        <v>1</v>
      </c>
      <c r="B218" s="102">
        <v>2779</v>
      </c>
      <c r="C218" s="103" t="s">
        <v>187</v>
      </c>
      <c r="D218" s="104">
        <v>1103.6400000000001</v>
      </c>
      <c r="E218" s="8" t="str">
        <f>IFERROR(VLOOKUP(B218,FEVEREIRO!B:C,2,0),"")</f>
        <v>THAIS REGINA BORGES LOPES</v>
      </c>
    </row>
    <row r="219" spans="1:5">
      <c r="A219" s="102">
        <v>1</v>
      </c>
      <c r="B219" s="102">
        <v>2782</v>
      </c>
      <c r="C219" s="103" t="s">
        <v>188</v>
      </c>
      <c r="D219" s="104">
        <v>604.76</v>
      </c>
      <c r="E219" s="8" t="str">
        <f>IFERROR(VLOOKUP(B219,FEVEREIRO!B:C,2,0),"")</f>
        <v>ELVIS ALVES DA COSTA</v>
      </c>
    </row>
    <row r="220" spans="1:5">
      <c r="A220" s="102">
        <v>1</v>
      </c>
      <c r="B220" s="102">
        <v>2784</v>
      </c>
      <c r="C220" s="103" t="s">
        <v>189</v>
      </c>
      <c r="D220" s="104">
        <v>575.95000000000005</v>
      </c>
      <c r="E220" s="8" t="str">
        <f>IFERROR(VLOOKUP(B220,FEVEREIRO!B:C,2,0),"")</f>
        <v>FERNANDO ALVES DO NASCIMENTO</v>
      </c>
    </row>
    <row r="221" spans="1:5">
      <c r="A221" s="102">
        <v>1</v>
      </c>
      <c r="B221" s="102">
        <v>2785</v>
      </c>
      <c r="C221" s="103" t="s">
        <v>190</v>
      </c>
      <c r="D221" s="104">
        <v>548.53</v>
      </c>
      <c r="E221" s="8" t="str">
        <f>IFERROR(VLOOKUP(B221,FEVEREIRO!B:C,2,0),"")</f>
        <v>JEANNE D ARC PEDROSA PESSOA</v>
      </c>
    </row>
    <row r="222" spans="1:5">
      <c r="A222" s="102">
        <v>1</v>
      </c>
      <c r="B222" s="102">
        <v>2788</v>
      </c>
      <c r="C222" s="103" t="s">
        <v>191</v>
      </c>
      <c r="D222" s="104">
        <v>604.75</v>
      </c>
      <c r="E222" s="8" t="str">
        <f>IFERROR(VLOOKUP(B222,FEVEREIRO!B:C,2,0),"")</f>
        <v>ROSANIA EMIDIA PEREIRA</v>
      </c>
    </row>
    <row r="223" spans="1:5">
      <c r="A223" s="102">
        <v>1</v>
      </c>
      <c r="B223" s="102">
        <v>2791</v>
      </c>
      <c r="C223" s="103" t="s">
        <v>193</v>
      </c>
      <c r="D223" s="104">
        <v>2111.4499999999998</v>
      </c>
      <c r="E223" s="8" t="str">
        <f>IFERROR(VLOOKUP(B223,FEVEREIRO!B:C,2,0),"")</f>
        <v>JOSIMAR SILVA</v>
      </c>
    </row>
    <row r="224" spans="1:5">
      <c r="A224" s="102">
        <v>1</v>
      </c>
      <c r="B224" s="102">
        <v>2797</v>
      </c>
      <c r="C224" s="103" t="s">
        <v>194</v>
      </c>
      <c r="D224" s="104">
        <v>491.25</v>
      </c>
      <c r="E224" s="8" t="str">
        <f>IFERROR(VLOOKUP(B224,FEVEREIRO!B:C,2,0),"")</f>
        <v>JULIANA SILVA CEDRIM</v>
      </c>
    </row>
    <row r="225" spans="1:5">
      <c r="A225" s="102">
        <v>1</v>
      </c>
      <c r="B225" s="102">
        <v>2798</v>
      </c>
      <c r="C225" s="103" t="s">
        <v>195</v>
      </c>
      <c r="D225" s="104">
        <v>1518.41</v>
      </c>
      <c r="E225" s="8" t="str">
        <f>IFERROR(VLOOKUP(B225,FEVEREIRO!B:C,2,0),"")</f>
        <v>MARCO ANDRE ANTUNES CORREIA</v>
      </c>
    </row>
    <row r="226" spans="1:5">
      <c r="A226" s="102">
        <v>20</v>
      </c>
      <c r="B226" s="102">
        <v>2799</v>
      </c>
      <c r="C226" s="103" t="s">
        <v>352</v>
      </c>
      <c r="D226" s="104">
        <v>886.38</v>
      </c>
      <c r="E226" s="8" t="str">
        <f>IFERROR(VLOOKUP(B226,FEVEREIRO!B:C,2,0),"")</f>
        <v>ALYSSON FABIO O FLORENCIO</v>
      </c>
    </row>
    <row r="227" spans="1:5">
      <c r="A227" s="102">
        <v>1</v>
      </c>
      <c r="B227" s="102">
        <v>2801</v>
      </c>
      <c r="C227" s="103" t="s">
        <v>196</v>
      </c>
      <c r="D227" s="104">
        <v>2039.56</v>
      </c>
      <c r="E227" s="8" t="str">
        <f>IFERROR(VLOOKUP(B227,FEVEREIRO!B:C,2,0),"")</f>
        <v>VALERIA JALES DA SILVA</v>
      </c>
    </row>
    <row r="228" spans="1:5">
      <c r="A228" s="102">
        <v>1</v>
      </c>
      <c r="B228" s="102">
        <v>2806</v>
      </c>
      <c r="C228" s="103" t="s">
        <v>197</v>
      </c>
      <c r="D228" s="104">
        <v>1633.79</v>
      </c>
      <c r="E228" s="8" t="str">
        <f>IFERROR(VLOOKUP(B228,FEVEREIRO!B:C,2,0),"")</f>
        <v>ANA APARECIDA DE ANDRADE LIMA</v>
      </c>
    </row>
    <row r="229" spans="1:5">
      <c r="A229" s="102">
        <v>1</v>
      </c>
      <c r="B229" s="102">
        <v>2808</v>
      </c>
      <c r="C229" s="103" t="s">
        <v>359</v>
      </c>
      <c r="D229" s="104">
        <v>1048.22</v>
      </c>
      <c r="E229" s="8" t="str">
        <f>IFERROR(VLOOKUP(B229,FEVEREIRO!B:C,2,0),"")</f>
        <v>GABRIELA FERNANDA M  G  CEAN</v>
      </c>
    </row>
    <row r="230" spans="1:5">
      <c r="A230" s="102">
        <v>1</v>
      </c>
      <c r="B230" s="102">
        <v>2816</v>
      </c>
      <c r="C230" s="103" t="s">
        <v>198</v>
      </c>
      <c r="D230" s="104">
        <v>697.14</v>
      </c>
      <c r="E230" s="8" t="str">
        <f>IFERROR(VLOOKUP(B230,FEVEREIRO!B:C,2,0),"")</f>
        <v>MIRIAM DA SILVA FONSECA</v>
      </c>
    </row>
    <row r="231" spans="1:5">
      <c r="A231" s="102">
        <v>1</v>
      </c>
      <c r="B231" s="102">
        <v>2819</v>
      </c>
      <c r="C231" s="103" t="s">
        <v>199</v>
      </c>
      <c r="D231" s="104">
        <v>732</v>
      </c>
      <c r="E231" s="8" t="str">
        <f>IFERROR(VLOOKUP(B231,FEVEREIRO!B:C,2,0),"")</f>
        <v>RAFAEL LEITAO DE A  G DA SILVA</v>
      </c>
    </row>
    <row r="232" spans="1:5">
      <c r="A232" s="102">
        <v>1</v>
      </c>
      <c r="B232" s="102">
        <v>2820</v>
      </c>
      <c r="C232" s="103" t="s">
        <v>200</v>
      </c>
      <c r="D232" s="104">
        <v>2058</v>
      </c>
      <c r="E232" s="8" t="str">
        <f>IFERROR(VLOOKUP(B232,FEVEREIRO!B:C,2,0),"")</f>
        <v>ROSIANE SANTOS BRITO</v>
      </c>
    </row>
    <row r="233" spans="1:5">
      <c r="A233" s="102">
        <v>1</v>
      </c>
      <c r="B233" s="102">
        <v>2823</v>
      </c>
      <c r="C233" s="103" t="s">
        <v>344</v>
      </c>
      <c r="D233" s="104">
        <v>807.05</v>
      </c>
      <c r="E233" s="8" t="str">
        <f>IFERROR(VLOOKUP(B233,FEVEREIRO!B:C,2,0),"")</f>
        <v>ADRIANA MARIA DA SILVA</v>
      </c>
    </row>
    <row r="234" spans="1:5">
      <c r="A234" s="102">
        <v>16</v>
      </c>
      <c r="B234" s="102">
        <v>2827</v>
      </c>
      <c r="C234" s="103" t="s">
        <v>368</v>
      </c>
      <c r="D234" s="104">
        <v>811.33</v>
      </c>
      <c r="E234" s="8" t="str">
        <f>IFERROR(VLOOKUP(B234,FEVEREIRO!B:C,2,0),"")</f>
        <v>FABIO BARBOSA S  DE LIMA</v>
      </c>
    </row>
    <row r="235" spans="1:5">
      <c r="A235" s="102">
        <v>1</v>
      </c>
      <c r="B235" s="102">
        <v>2831</v>
      </c>
      <c r="C235" s="103" t="s">
        <v>201</v>
      </c>
      <c r="D235" s="104">
        <v>2058</v>
      </c>
      <c r="E235" s="8" t="str">
        <f>IFERROR(VLOOKUP(B235,FEVEREIRO!B:C,2,0),"")</f>
        <v>AMANDA BEZERRA MASCARENHAS</v>
      </c>
    </row>
    <row r="236" spans="1:5">
      <c r="A236" s="102">
        <v>1</v>
      </c>
      <c r="B236" s="102">
        <v>2833</v>
      </c>
      <c r="C236" s="103" t="s">
        <v>202</v>
      </c>
      <c r="D236" s="104">
        <v>1540.98</v>
      </c>
      <c r="E236" s="8" t="str">
        <f>IFERROR(VLOOKUP(B236,FEVEREIRO!B:C,2,0),"")</f>
        <v>JAMESSON AMANCIO DA ROCHA</v>
      </c>
    </row>
    <row r="237" spans="1:5">
      <c r="A237" s="102">
        <v>1</v>
      </c>
      <c r="B237" s="102">
        <v>2834</v>
      </c>
      <c r="C237" s="103" t="s">
        <v>203</v>
      </c>
      <c r="D237" s="104">
        <v>732</v>
      </c>
      <c r="E237" s="8" t="str">
        <f>IFERROR(VLOOKUP(B237,FEVEREIRO!B:C,2,0),"")</f>
        <v>LUIZ F  DE LIMA CAVALCANTI</v>
      </c>
    </row>
    <row r="238" spans="1:5">
      <c r="A238" s="102">
        <v>1</v>
      </c>
      <c r="B238" s="102">
        <v>2835</v>
      </c>
      <c r="C238" s="103" t="s">
        <v>384</v>
      </c>
      <c r="D238" s="104">
        <v>732</v>
      </c>
      <c r="E238" s="8" t="str">
        <f>IFERROR(VLOOKUP(B238,FEVEREIRO!B:C,2,0),"")</f>
        <v>JOSE MARCELO DE FRANCA MATOS</v>
      </c>
    </row>
    <row r="239" spans="1:5">
      <c r="A239" s="102">
        <v>50</v>
      </c>
      <c r="B239" s="102">
        <v>2836</v>
      </c>
      <c r="C239" s="103" t="s">
        <v>378</v>
      </c>
      <c r="D239" s="104">
        <v>1219.6199999999999</v>
      </c>
      <c r="E239" s="8" t="str">
        <f>IFERROR(VLOOKUP(B239,FEVEREIRO!B:C,2,0),"")</f>
        <v>MONALISA MARIA LEANDRO RIBEIRO</v>
      </c>
    </row>
    <row r="240" spans="1:5">
      <c r="A240" s="102">
        <v>1</v>
      </c>
      <c r="B240" s="102">
        <v>2837</v>
      </c>
      <c r="C240" s="103" t="s">
        <v>204</v>
      </c>
      <c r="D240" s="104">
        <v>1518.41</v>
      </c>
      <c r="E240" s="8" t="str">
        <f>IFERROR(VLOOKUP(B240,FEVEREIRO!B:C,2,0),"")</f>
        <v>BEZALIEL ROSA DOS S JUNIOR</v>
      </c>
    </row>
    <row r="241" spans="1:5">
      <c r="A241" s="102">
        <v>51</v>
      </c>
      <c r="B241" s="102">
        <v>2838</v>
      </c>
      <c r="C241" s="103" t="s">
        <v>348</v>
      </c>
      <c r="D241" s="104">
        <v>886.38</v>
      </c>
      <c r="E241" s="8" t="str">
        <f>IFERROR(VLOOKUP(B241,FEVEREIRO!B:C,2,0),"")</f>
        <v>CAIO CEZAR F  E  DO NASCIMENTO</v>
      </c>
    </row>
    <row r="242" spans="1:5">
      <c r="A242" s="102">
        <v>1</v>
      </c>
      <c r="B242" s="102">
        <v>2839</v>
      </c>
      <c r="C242" s="103" t="s">
        <v>205</v>
      </c>
      <c r="D242" s="104">
        <v>1633.79</v>
      </c>
      <c r="E242" s="8" t="str">
        <f>IFERROR(VLOOKUP(B242,FEVEREIRO!B:C,2,0),"")</f>
        <v>ANGELINA MEDEIROS VERONESE</v>
      </c>
    </row>
    <row r="243" spans="1:5">
      <c r="A243" s="102">
        <v>1</v>
      </c>
      <c r="B243" s="102">
        <v>2849</v>
      </c>
      <c r="C243" s="103" t="s">
        <v>206</v>
      </c>
      <c r="D243" s="104">
        <v>497.53</v>
      </c>
      <c r="E243" s="8" t="str">
        <f>IFERROR(VLOOKUP(B243,FEVEREIRO!B:C,2,0),"")</f>
        <v>JULIANA CESAR MARTINS DE LIMA</v>
      </c>
    </row>
    <row r="244" spans="1:5">
      <c r="A244" s="102">
        <v>1</v>
      </c>
      <c r="B244" s="102">
        <v>2850</v>
      </c>
      <c r="C244" s="103" t="s">
        <v>207</v>
      </c>
      <c r="D244" s="104">
        <v>438.99</v>
      </c>
      <c r="E244" s="8" t="str">
        <f>IFERROR(VLOOKUP(B244,FEVEREIRO!B:C,2,0),"")</f>
        <v>JAMERSON A  RAFAEL DE LIMA</v>
      </c>
    </row>
    <row r="245" spans="1:5">
      <c r="A245" s="102">
        <v>1</v>
      </c>
      <c r="B245" s="102">
        <v>2853</v>
      </c>
      <c r="C245" s="103" t="s">
        <v>208</v>
      </c>
      <c r="D245" s="104">
        <v>548.53</v>
      </c>
      <c r="E245" s="8" t="str">
        <f>IFERROR(VLOOKUP(B245,FEVEREIRO!B:C,2,0),"")</f>
        <v>ALCILEIDE MONTE DA SILVA LIMA</v>
      </c>
    </row>
    <row r="246" spans="1:5">
      <c r="A246" s="102">
        <v>1</v>
      </c>
      <c r="B246" s="102">
        <v>2854</v>
      </c>
      <c r="C246" s="103" t="s">
        <v>209</v>
      </c>
      <c r="D246" s="104">
        <v>548.53</v>
      </c>
      <c r="E246" s="8" t="str">
        <f>IFERROR(VLOOKUP(B246,FEVEREIRO!B:C,2,0),"")</f>
        <v>ANDRE RICARDO CAMARA TORRES</v>
      </c>
    </row>
    <row r="247" spans="1:5">
      <c r="A247" s="102">
        <v>1</v>
      </c>
      <c r="B247" s="102">
        <v>2857</v>
      </c>
      <c r="C247" s="103" t="s">
        <v>210</v>
      </c>
      <c r="D247" s="104">
        <v>1168.9000000000001</v>
      </c>
      <c r="E247" s="8" t="str">
        <f>IFERROR(VLOOKUP(B247,FEVEREIRO!B:C,2,0),"")</f>
        <v>CAROLINE ALVES LEAL</v>
      </c>
    </row>
    <row r="248" spans="1:5">
      <c r="A248" s="102">
        <v>1</v>
      </c>
      <c r="B248" s="102">
        <v>2860</v>
      </c>
      <c r="C248" s="103" t="s">
        <v>211</v>
      </c>
      <c r="D248" s="104">
        <v>497.53</v>
      </c>
      <c r="E248" s="8" t="str">
        <f>IFERROR(VLOOKUP(B248,FEVEREIRO!B:C,2,0),"")</f>
        <v>ADRIANA MAYO DE SOUZA E SILVA</v>
      </c>
    </row>
    <row r="249" spans="1:5">
      <c r="A249" s="102">
        <v>1</v>
      </c>
      <c r="B249" s="102">
        <v>2864</v>
      </c>
      <c r="C249" s="103" t="s">
        <v>212</v>
      </c>
      <c r="D249" s="104">
        <v>979.7</v>
      </c>
      <c r="E249" s="8" t="str">
        <f>IFERROR(VLOOKUP(B249,FEVEREIRO!B:C,2,0),"")</f>
        <v>DULCE HELENA PEREIRA</v>
      </c>
    </row>
    <row r="250" spans="1:5">
      <c r="A250" s="102">
        <v>1</v>
      </c>
      <c r="B250" s="102">
        <v>2866</v>
      </c>
      <c r="C250" s="103" t="s">
        <v>213</v>
      </c>
      <c r="D250" s="104">
        <v>864.51</v>
      </c>
      <c r="E250" s="8" t="str">
        <f>IFERROR(VLOOKUP(B250,FEVEREIRO!B:C,2,0),"")</f>
        <v>LUCICLEIDE M  DE A  CAMPOS</v>
      </c>
    </row>
    <row r="251" spans="1:5">
      <c r="A251" s="102">
        <v>1</v>
      </c>
      <c r="B251" s="102">
        <v>2869</v>
      </c>
      <c r="C251" s="103" t="s">
        <v>214</v>
      </c>
      <c r="D251" s="104">
        <v>497.53</v>
      </c>
      <c r="E251" s="8" t="str">
        <f>IFERROR(VLOOKUP(B251,FEVEREIRO!B:C,2,0),"")</f>
        <v>RICARDO J FERNANDES DA CUNHA</v>
      </c>
    </row>
    <row r="252" spans="1:5">
      <c r="A252" s="102">
        <v>1</v>
      </c>
      <c r="B252" s="102">
        <v>2870</v>
      </c>
      <c r="C252" s="103" t="s">
        <v>215</v>
      </c>
      <c r="D252" s="104">
        <v>548.53</v>
      </c>
      <c r="E252" s="8" t="str">
        <f>IFERROR(VLOOKUP(B252,FEVEREIRO!B:C,2,0),"")</f>
        <v>SUZANA VALERIA PINHEIRO</v>
      </c>
    </row>
    <row r="253" spans="1:5">
      <c r="A253" s="102">
        <v>1</v>
      </c>
      <c r="B253" s="102">
        <v>2871</v>
      </c>
      <c r="C253" s="103" t="s">
        <v>216</v>
      </c>
      <c r="D253" s="104">
        <v>548.53</v>
      </c>
      <c r="E253" s="8" t="str">
        <f>IFERROR(VLOOKUP(B253,FEVEREIRO!B:C,2,0),"")</f>
        <v>SUZELY ARANTES DA S MELO</v>
      </c>
    </row>
    <row r="254" spans="1:5">
      <c r="A254" s="102">
        <v>16</v>
      </c>
      <c r="B254" s="102">
        <v>2873</v>
      </c>
      <c r="C254" s="103" t="s">
        <v>349</v>
      </c>
      <c r="D254" s="104">
        <v>1792.1</v>
      </c>
      <c r="E254" s="8" t="str">
        <f>IFERROR(VLOOKUP(B254,FEVEREIRO!B:C,2,0),"")</f>
        <v>AURELIA RODRIGUES TORREIRO</v>
      </c>
    </row>
    <row r="255" spans="1:5">
      <c r="A255" s="102">
        <v>25</v>
      </c>
      <c r="B255" s="102">
        <v>2878</v>
      </c>
      <c r="C255" s="103" t="s">
        <v>360</v>
      </c>
      <c r="D255" s="104">
        <v>811.33</v>
      </c>
      <c r="E255" s="8" t="str">
        <f>IFERROR(VLOOKUP(B255,FEVEREIRO!B:C,2,0),"")</f>
        <v>JAMSON ALESSANDRO DA SILVA</v>
      </c>
    </row>
    <row r="256" spans="1:5">
      <c r="A256" s="102">
        <v>1</v>
      </c>
      <c r="B256" s="102">
        <v>2887</v>
      </c>
      <c r="C256" s="103" t="s">
        <v>217</v>
      </c>
      <c r="D256" s="104">
        <v>732.01</v>
      </c>
      <c r="E256" s="8" t="str">
        <f>IFERROR(VLOOKUP(B256,FEVEREIRO!B:C,2,0),"")</f>
        <v>MARIA EUZENI DA SILVA GARCEZ</v>
      </c>
    </row>
    <row r="257" spans="1:5">
      <c r="A257" s="102">
        <v>1</v>
      </c>
      <c r="B257" s="102">
        <v>2889</v>
      </c>
      <c r="C257" s="103" t="s">
        <v>218</v>
      </c>
      <c r="D257" s="104">
        <v>847.39</v>
      </c>
      <c r="E257" s="8" t="str">
        <f>IFERROR(VLOOKUP(B257,FEVEREIRO!B:C,2,0),"")</f>
        <v>EJANE FERREIRA TEXEIRA</v>
      </c>
    </row>
    <row r="258" spans="1:5">
      <c r="A258" s="102">
        <v>1</v>
      </c>
      <c r="B258" s="102">
        <v>2890</v>
      </c>
      <c r="C258" s="103" t="s">
        <v>219</v>
      </c>
      <c r="D258" s="104">
        <v>497.53</v>
      </c>
      <c r="E258" s="8" t="str">
        <f>IFERROR(VLOOKUP(B258,FEVEREIRO!B:C,2,0),"")</f>
        <v>CLELIO FIRMINO SILVA</v>
      </c>
    </row>
    <row r="259" spans="1:5">
      <c r="A259" s="102">
        <v>1</v>
      </c>
      <c r="B259" s="102">
        <v>2891</v>
      </c>
      <c r="C259" s="103" t="s">
        <v>220</v>
      </c>
      <c r="D259" s="104">
        <v>522.4</v>
      </c>
      <c r="E259" s="8" t="str">
        <f>IFERROR(VLOOKUP(B259,FEVEREIRO!B:C,2,0),"")</f>
        <v>ERICK MEDEIROS</v>
      </c>
    </row>
    <row r="260" spans="1:5">
      <c r="A260" s="102">
        <v>1</v>
      </c>
      <c r="B260" s="102">
        <v>2894</v>
      </c>
      <c r="C260" s="103" t="s">
        <v>221</v>
      </c>
      <c r="D260" s="104">
        <v>333.38</v>
      </c>
      <c r="E260" s="8" t="str">
        <f>IFERROR(VLOOKUP(B260,FEVEREIRO!B:C,2,0),"")</f>
        <v>JOELNA DINIZ PEREIRA DE SOUSA</v>
      </c>
    </row>
    <row r="261" spans="1:5">
      <c r="A261" s="102">
        <v>1</v>
      </c>
      <c r="B261" s="102">
        <v>2895</v>
      </c>
      <c r="C261" s="103" t="s">
        <v>222</v>
      </c>
      <c r="D261" s="104">
        <v>497.53</v>
      </c>
      <c r="E261" s="8" t="str">
        <f>IFERROR(VLOOKUP(B261,FEVEREIRO!B:C,2,0),"")</f>
        <v>KLEBER DE OLIVEIRA GALDINO</v>
      </c>
    </row>
    <row r="262" spans="1:5">
      <c r="A262" s="102">
        <v>47</v>
      </c>
      <c r="B262" s="102">
        <v>2904</v>
      </c>
      <c r="C262" s="103" t="s">
        <v>373</v>
      </c>
      <c r="D262" s="104">
        <v>732.01</v>
      </c>
      <c r="E262" s="8" t="str">
        <f>IFERROR(VLOOKUP(B262,FEVEREIRO!B:C,2,0),"")</f>
        <v>ANTONIO S ALVES DE O JUNIOR</v>
      </c>
    </row>
    <row r="263" spans="1:5">
      <c r="A263" s="102">
        <v>3</v>
      </c>
      <c r="B263" s="102">
        <v>2906</v>
      </c>
      <c r="C263" s="103" t="s">
        <v>345</v>
      </c>
      <c r="D263" s="104">
        <v>1792.1</v>
      </c>
      <c r="E263" s="8" t="str">
        <f>IFERROR(VLOOKUP(B263,FEVEREIRO!B:C,2,0),"")</f>
        <v>ARTHUR A SANTOS WANDERLEY</v>
      </c>
    </row>
    <row r="264" spans="1:5">
      <c r="A264" s="102">
        <v>1</v>
      </c>
      <c r="B264" s="102">
        <v>2907</v>
      </c>
      <c r="C264" s="103" t="s">
        <v>223</v>
      </c>
      <c r="D264" s="104">
        <v>710.48</v>
      </c>
      <c r="E264" s="8" t="str">
        <f>IFERROR(VLOOKUP(B264,FEVEREIRO!B:C,2,0),"")</f>
        <v>JOELINE LIMA DO NASCIMENTO</v>
      </c>
    </row>
    <row r="265" spans="1:5">
      <c r="A265" s="102">
        <v>1</v>
      </c>
      <c r="B265" s="102">
        <v>2909</v>
      </c>
      <c r="C265" s="103" t="s">
        <v>224</v>
      </c>
      <c r="D265" s="104">
        <v>732.01</v>
      </c>
      <c r="E265" s="8" t="str">
        <f>IFERROR(VLOOKUP(B265,FEVEREIRO!B:C,2,0),"")</f>
        <v>ROBSON CARNEIRO DA SILVA</v>
      </c>
    </row>
    <row r="266" spans="1:5">
      <c r="A266" s="102">
        <v>1</v>
      </c>
      <c r="B266" s="102">
        <v>2910</v>
      </c>
      <c r="C266" s="103" t="s">
        <v>225</v>
      </c>
      <c r="D266" s="104">
        <v>2167.0100000000002</v>
      </c>
      <c r="E266" s="8" t="str">
        <f>IFERROR(VLOOKUP(B266,FEVEREIRO!B:C,2,0),"")</f>
        <v>JOSE VITAL DUARTE JUNIOR</v>
      </c>
    </row>
    <row r="267" spans="1:5">
      <c r="A267" s="102">
        <v>1</v>
      </c>
      <c r="B267" s="102">
        <v>2911</v>
      </c>
      <c r="C267" s="103" t="s">
        <v>226</v>
      </c>
      <c r="D267" s="104">
        <v>548.52</v>
      </c>
      <c r="E267" s="8" t="str">
        <f>IFERROR(VLOOKUP(B267,FEVEREIRO!B:C,2,0),"")</f>
        <v>ALDJANE MARIA DOS SANTOS</v>
      </c>
    </row>
    <row r="268" spans="1:5">
      <c r="A268" s="102">
        <v>1</v>
      </c>
      <c r="B268" s="102">
        <v>2915</v>
      </c>
      <c r="C268" s="103" t="s">
        <v>227</v>
      </c>
      <c r="D268" s="104">
        <v>548.52</v>
      </c>
      <c r="E268" s="8" t="str">
        <f>IFERROR(VLOOKUP(B268,FEVEREIRO!B:C,2,0),"")</f>
        <v>HAMILTON LINO ALVES</v>
      </c>
    </row>
    <row r="269" spans="1:5">
      <c r="A269" s="102">
        <v>1</v>
      </c>
      <c r="B269" s="102">
        <v>2917</v>
      </c>
      <c r="C269" s="103" t="s">
        <v>228</v>
      </c>
      <c r="D269" s="104">
        <v>575.95000000000005</v>
      </c>
      <c r="E269" s="8" t="str">
        <f>IFERROR(VLOOKUP(B269,FEVEREIRO!B:C,2,0),"")</f>
        <v>LUCICLEIDE PEREIRA DEODATO</v>
      </c>
    </row>
    <row r="270" spans="1:5">
      <c r="A270" s="102">
        <v>1</v>
      </c>
      <c r="B270" s="102">
        <v>2918</v>
      </c>
      <c r="C270" s="103" t="s">
        <v>229</v>
      </c>
      <c r="D270" s="104">
        <v>497.53</v>
      </c>
      <c r="E270" s="8" t="str">
        <f>IFERROR(VLOOKUP(B270,FEVEREIRO!B:C,2,0),"")</f>
        <v>MARIA DAS NEVES DE BARROS</v>
      </c>
    </row>
    <row r="271" spans="1:5">
      <c r="A271" s="102">
        <v>1</v>
      </c>
      <c r="B271" s="102">
        <v>2921</v>
      </c>
      <c r="C271" s="103" t="s">
        <v>230</v>
      </c>
      <c r="D271" s="104">
        <v>16.13</v>
      </c>
      <c r="E271" s="8" t="str">
        <f>IFERROR(VLOOKUP(B271,FEVEREIRO!B:C,2,0),"")</f>
        <v>TIAGO MANOEL DE SOUSA LEITE</v>
      </c>
    </row>
    <row r="272" spans="1:5">
      <c r="A272" s="102">
        <v>1</v>
      </c>
      <c r="B272" s="102">
        <v>2922</v>
      </c>
      <c r="C272" s="103" t="s">
        <v>231</v>
      </c>
      <c r="D272" s="104">
        <v>575.95000000000005</v>
      </c>
      <c r="E272" s="8" t="str">
        <f>IFERROR(VLOOKUP(B272,FEVEREIRO!B:C,2,0),"")</f>
        <v>XENIA KELY VERISSIMO DINIZ</v>
      </c>
    </row>
    <row r="273" spans="1:5">
      <c r="A273" s="102">
        <v>1</v>
      </c>
      <c r="B273" s="102">
        <v>2926</v>
      </c>
      <c r="C273" s="103" t="s">
        <v>232</v>
      </c>
      <c r="D273" s="104">
        <v>604.76</v>
      </c>
      <c r="E273" s="8" t="str">
        <f>IFERROR(VLOOKUP(B273,FEVEREIRO!B:C,2,0),"")</f>
        <v>ANTONIO CARLOS DE LUNA MATOS</v>
      </c>
    </row>
    <row r="274" spans="1:5">
      <c r="A274" s="102">
        <v>1</v>
      </c>
      <c r="B274" s="102">
        <v>2927</v>
      </c>
      <c r="C274" s="103" t="s">
        <v>233</v>
      </c>
      <c r="D274" s="104">
        <v>548.53</v>
      </c>
      <c r="E274" s="8" t="str">
        <f>IFERROR(VLOOKUP(B274,FEVEREIRO!B:C,2,0),"")</f>
        <v>DEYVISON MACHADO DA SILVA</v>
      </c>
    </row>
    <row r="275" spans="1:5">
      <c r="A275" s="102">
        <v>1</v>
      </c>
      <c r="B275" s="102">
        <v>2930</v>
      </c>
      <c r="C275" s="103" t="s">
        <v>234</v>
      </c>
      <c r="D275" s="104">
        <v>604.76</v>
      </c>
      <c r="E275" s="8" t="str">
        <f>IFERROR(VLOOKUP(B275,FEVEREIRO!B:C,2,0),"")</f>
        <v>JOSE AURICELIO C DE ARAUJO</v>
      </c>
    </row>
    <row r="276" spans="1:5">
      <c r="A276" s="102">
        <v>1</v>
      </c>
      <c r="B276" s="102">
        <v>2931</v>
      </c>
      <c r="C276" s="103" t="s">
        <v>235</v>
      </c>
      <c r="D276" s="104">
        <v>946.36</v>
      </c>
      <c r="E276" s="8" t="str">
        <f>IFERROR(VLOOKUP(B276,FEVEREIRO!B:C,2,0),"")</f>
        <v>JOSILENE FARIAS DOS SANTOS ALM</v>
      </c>
    </row>
    <row r="277" spans="1:5">
      <c r="A277" s="102">
        <v>1</v>
      </c>
      <c r="B277" s="102">
        <v>2933</v>
      </c>
      <c r="C277" s="103" t="s">
        <v>236</v>
      </c>
      <c r="D277" s="104">
        <v>548.52</v>
      </c>
      <c r="E277" s="8" t="str">
        <f>IFERROR(VLOOKUP(B277,FEVEREIRO!B:C,2,0),"")</f>
        <v>LUCY DIAS DE ANDRADE</v>
      </c>
    </row>
    <row r="278" spans="1:5">
      <c r="A278" s="102">
        <v>1</v>
      </c>
      <c r="B278" s="102">
        <v>2936</v>
      </c>
      <c r="C278" s="103" t="s">
        <v>237</v>
      </c>
      <c r="D278" s="104">
        <v>604.76</v>
      </c>
      <c r="E278" s="8" t="str">
        <f>IFERROR(VLOOKUP(B278,FEVEREIRO!B:C,2,0),"")</f>
        <v>ROSIMERE SOARES DA SILVA</v>
      </c>
    </row>
    <row r="279" spans="1:5">
      <c r="A279" s="102">
        <v>1</v>
      </c>
      <c r="B279" s="102">
        <v>2937</v>
      </c>
      <c r="C279" s="103" t="s">
        <v>238</v>
      </c>
      <c r="D279" s="104">
        <v>497.53</v>
      </c>
      <c r="E279" s="8" t="str">
        <f>IFERROR(VLOOKUP(B279,FEVEREIRO!B:C,2,0),"")</f>
        <v>SANDRA REGINA V DOS SANTOS</v>
      </c>
    </row>
    <row r="280" spans="1:5">
      <c r="A280" s="102">
        <v>1</v>
      </c>
      <c r="B280" s="102">
        <v>2941</v>
      </c>
      <c r="C280" s="103" t="s">
        <v>239</v>
      </c>
      <c r="D280" s="104">
        <v>1116.48</v>
      </c>
      <c r="E280" s="8" t="str">
        <f>IFERROR(VLOOKUP(B280,FEVEREIRO!B:C,2,0),"")</f>
        <v>DANIELLE MARIA P NASCIMENTO</v>
      </c>
    </row>
    <row r="281" spans="1:5">
      <c r="A281" s="102">
        <v>1</v>
      </c>
      <c r="B281" s="102">
        <v>2942</v>
      </c>
      <c r="C281" s="103" t="s">
        <v>240</v>
      </c>
      <c r="D281" s="104">
        <v>548.53</v>
      </c>
      <c r="E281" s="8" t="str">
        <f>IFERROR(VLOOKUP(B281,FEVEREIRO!B:C,2,0),"")</f>
        <v>ELIDIANE BARROS DA CRUZ</v>
      </c>
    </row>
    <row r="282" spans="1:5">
      <c r="A282" s="102">
        <v>1</v>
      </c>
      <c r="B282" s="102">
        <v>2943</v>
      </c>
      <c r="C282" s="103" t="s">
        <v>241</v>
      </c>
      <c r="D282" s="104">
        <v>497.53</v>
      </c>
      <c r="E282" s="8" t="str">
        <f>IFERROR(VLOOKUP(B282,FEVEREIRO!B:C,2,0),"")</f>
        <v>MARIA JOSE GUILHERME</v>
      </c>
    </row>
    <row r="283" spans="1:5">
      <c r="A283" s="102">
        <v>59</v>
      </c>
      <c r="B283" s="102">
        <v>2962</v>
      </c>
      <c r="C283" s="103" t="s">
        <v>391</v>
      </c>
      <c r="D283" s="104">
        <v>776.47</v>
      </c>
      <c r="E283" s="8" t="str">
        <f>IFERROR(VLOOKUP(B283,FEVEREIRO!B:C,2,0),"")</f>
        <v>GYSELLE SANTOS AZEVEDO</v>
      </c>
    </row>
    <row r="284" spans="1:5">
      <c r="A284" s="102">
        <v>1</v>
      </c>
      <c r="B284" s="102">
        <v>2969</v>
      </c>
      <c r="C284" s="103" t="s">
        <v>242</v>
      </c>
      <c r="D284" s="104">
        <v>625.96</v>
      </c>
      <c r="E284" s="8" t="str">
        <f>IFERROR(VLOOKUP(B284,FEVEREIRO!B:C,2,0),"")</f>
        <v/>
      </c>
    </row>
    <row r="285" spans="1:5">
      <c r="A285" s="102">
        <v>3</v>
      </c>
      <c r="B285" s="102">
        <v>2970</v>
      </c>
      <c r="C285" s="103" t="s">
        <v>331</v>
      </c>
      <c r="D285" s="104">
        <v>697.14</v>
      </c>
      <c r="E285" s="8" t="str">
        <f>IFERROR(VLOOKUP(B285,FEVEREIRO!B:C,2,0),"")</f>
        <v>DAYANE M VALENCA DE OLIVEIRA</v>
      </c>
    </row>
    <row r="286" spans="1:5">
      <c r="A286" s="102">
        <v>10</v>
      </c>
      <c r="B286" s="102">
        <v>2971</v>
      </c>
      <c r="C286" s="103" t="s">
        <v>382</v>
      </c>
      <c r="D286" s="104">
        <v>697.14</v>
      </c>
      <c r="E286" s="8" t="str">
        <f>IFERROR(VLOOKUP(B286,FEVEREIRO!B:C,2,0),"")</f>
        <v>LETYCIA THAISA V FARIAS</v>
      </c>
    </row>
    <row r="287" spans="1:5">
      <c r="A287" s="102">
        <v>3</v>
      </c>
      <c r="B287" s="102">
        <v>2973</v>
      </c>
      <c r="C287" s="103" t="s">
        <v>340</v>
      </c>
      <c r="D287" s="104">
        <v>776.47</v>
      </c>
      <c r="E287" s="8" t="str">
        <f>IFERROR(VLOOKUP(B287,FEVEREIRO!B:C,2,0),"")</f>
        <v>ELDERSON GOMES DA CUNHA</v>
      </c>
    </row>
    <row r="288" spans="1:5">
      <c r="A288" s="102">
        <v>3</v>
      </c>
      <c r="B288" s="102">
        <v>2974</v>
      </c>
      <c r="C288" s="103" t="s">
        <v>341</v>
      </c>
      <c r="D288" s="104">
        <v>697.14</v>
      </c>
      <c r="E288" s="8" t="str">
        <f>IFERROR(VLOOKUP(B288,FEVEREIRO!B:C,2,0),"")</f>
        <v>MARCELO DIEDERICHS PRATES</v>
      </c>
    </row>
    <row r="289" spans="1:5">
      <c r="A289" s="102">
        <v>23</v>
      </c>
      <c r="B289" s="102">
        <v>2977</v>
      </c>
      <c r="C289" s="103" t="s">
        <v>354</v>
      </c>
      <c r="D289" s="104">
        <v>1548.07</v>
      </c>
      <c r="E289" s="8" t="str">
        <f>IFERROR(VLOOKUP(B289,FEVEREIRO!B:C,2,0),"")</f>
        <v>VENILTON CARLOS M CARDOSO</v>
      </c>
    </row>
    <row r="290" spans="1:5">
      <c r="A290" s="102">
        <v>23</v>
      </c>
      <c r="B290" s="102">
        <v>2978</v>
      </c>
      <c r="C290" s="103" t="s">
        <v>355</v>
      </c>
      <c r="D290" s="104">
        <v>776.47</v>
      </c>
      <c r="E290" s="8" t="str">
        <f>IFERROR(VLOOKUP(B290,FEVEREIRO!B:C,2,0),"")</f>
        <v>CARLOS BRUNO GOMES MACEDO</v>
      </c>
    </row>
    <row r="291" spans="1:5">
      <c r="A291" s="102">
        <v>1</v>
      </c>
      <c r="B291" s="102">
        <v>2982</v>
      </c>
      <c r="C291" s="103" t="s">
        <v>243</v>
      </c>
      <c r="D291" s="104">
        <v>1337.31</v>
      </c>
      <c r="E291" s="8" t="str">
        <f>IFERROR(VLOOKUP(B291,FEVEREIRO!B:C,2,0),"")</f>
        <v>CINTIA MARIA LEITE DO N AVELAR</v>
      </c>
    </row>
    <row r="292" spans="1:5">
      <c r="A292" s="102">
        <v>1</v>
      </c>
      <c r="B292" s="102">
        <v>2983</v>
      </c>
      <c r="C292" s="103" t="s">
        <v>244</v>
      </c>
      <c r="D292" s="104">
        <v>1064.1300000000001</v>
      </c>
      <c r="E292" s="8" t="str">
        <f>IFERROR(VLOOKUP(B292,FEVEREIRO!B:C,2,0),"")</f>
        <v>EMILLY INOCENCIO DA SILVA</v>
      </c>
    </row>
    <row r="293" spans="1:5">
      <c r="A293" s="102">
        <v>1</v>
      </c>
      <c r="B293" s="102">
        <v>2988</v>
      </c>
      <c r="C293" s="103" t="s">
        <v>245</v>
      </c>
      <c r="D293" s="104">
        <v>1212.95</v>
      </c>
      <c r="E293" s="8" t="str">
        <f>IFERROR(VLOOKUP(B293,FEVEREIRO!B:C,2,0),"")</f>
        <v>GERALDO CRISTOVAO DE O FILHO</v>
      </c>
    </row>
    <row r="294" spans="1:5">
      <c r="A294" s="102">
        <v>1</v>
      </c>
      <c r="B294" s="102">
        <v>2996</v>
      </c>
      <c r="C294" s="103" t="s">
        <v>246</v>
      </c>
      <c r="D294" s="104">
        <v>2111.4499999999998</v>
      </c>
      <c r="E294" s="8" t="str">
        <f>IFERROR(VLOOKUP(B294,FEVEREIRO!B:C,2,0),"")</f>
        <v>LUCIANO BARROS COSTA</v>
      </c>
    </row>
    <row r="295" spans="1:5">
      <c r="A295" s="102">
        <v>1</v>
      </c>
      <c r="B295" s="102">
        <v>2998</v>
      </c>
      <c r="C295" s="103" t="s">
        <v>247</v>
      </c>
      <c r="D295" s="104">
        <v>2111.4499999999998</v>
      </c>
      <c r="E295" s="8" t="str">
        <f>IFERROR(VLOOKUP(B295,FEVEREIRO!B:C,2,0),"")</f>
        <v>MIGUEL WILSON REGUEIRA RIBEIRO</v>
      </c>
    </row>
    <row r="296" spans="1:5">
      <c r="A296" s="102">
        <v>1</v>
      </c>
      <c r="B296" s="102">
        <v>3003</v>
      </c>
      <c r="C296" s="103" t="s">
        <v>248</v>
      </c>
      <c r="D296" s="104">
        <v>1492.56</v>
      </c>
      <c r="E296" s="8" t="str">
        <f>IFERROR(VLOOKUP(B296,FEVEREIRO!B:C,2,0),"")</f>
        <v>CAETANO SILVA DIAS</v>
      </c>
    </row>
    <row r="297" spans="1:5">
      <c r="A297" s="102">
        <v>1</v>
      </c>
      <c r="B297" s="102">
        <v>3004</v>
      </c>
      <c r="C297" s="103" t="s">
        <v>249</v>
      </c>
      <c r="D297" s="104">
        <v>1492.56</v>
      </c>
      <c r="E297" s="8" t="str">
        <f>IFERROR(VLOOKUP(B297,FEVEREIRO!B:C,2,0),"")</f>
        <v>ITHALO IGOR DANTAS E SILVA</v>
      </c>
    </row>
    <row r="298" spans="1:5">
      <c r="A298" s="102">
        <v>10</v>
      </c>
      <c r="B298" s="102">
        <v>3023</v>
      </c>
      <c r="C298" s="103" t="s">
        <v>350</v>
      </c>
      <c r="D298" s="104">
        <v>1706.78</v>
      </c>
      <c r="E298" s="8" t="str">
        <f>IFERROR(VLOOKUP(B298,FEVEREIRO!B:C,2,0),"")</f>
        <v>SERGIO ARAUJO DE OLIVEIRA</v>
      </c>
    </row>
    <row r="299" spans="1:5">
      <c r="A299" s="102">
        <v>1</v>
      </c>
      <c r="B299" s="102">
        <v>3025</v>
      </c>
      <c r="C299" s="103" t="s">
        <v>385</v>
      </c>
      <c r="D299" s="104">
        <v>1548.07</v>
      </c>
      <c r="E299" s="8" t="str">
        <f>IFERROR(VLOOKUP(B299,FEVEREIRO!B:C,2,0),"")</f>
        <v>MARIANA KAROLYNE G DE SOUZA</v>
      </c>
    </row>
    <row r="300" spans="1:5">
      <c r="A300" s="102">
        <v>48</v>
      </c>
      <c r="B300" s="102">
        <v>3027</v>
      </c>
      <c r="C300" s="103" t="s">
        <v>252</v>
      </c>
      <c r="D300" s="104">
        <v>1625.5</v>
      </c>
      <c r="E300" s="8" t="str">
        <f>IFERROR(VLOOKUP(B300,FEVEREIRO!B:C,2,0),"")</f>
        <v>MARILIA MILENA R PIRES</v>
      </c>
    </row>
    <row r="301" spans="1:5">
      <c r="A301" s="102">
        <v>51</v>
      </c>
      <c r="B301" s="102">
        <v>3029</v>
      </c>
      <c r="C301" s="103" t="s">
        <v>383</v>
      </c>
      <c r="D301" s="104">
        <v>1548.07</v>
      </c>
      <c r="E301" s="8" t="str">
        <f>IFERROR(VLOOKUP(B301,FEVEREIRO!B:C,2,0),"")</f>
        <v>RISOALDO DUARTE DA S JUNIOR</v>
      </c>
    </row>
    <row r="302" spans="1:5">
      <c r="A302" s="102">
        <v>1</v>
      </c>
      <c r="B302" s="102">
        <v>3032</v>
      </c>
      <c r="C302" s="103" t="s">
        <v>329</v>
      </c>
      <c r="D302" s="104">
        <v>1548.07</v>
      </c>
      <c r="E302" s="8" t="str">
        <f>IFERROR(VLOOKUP(B302,FEVEREIRO!B:C,2,0),"")</f>
        <v>KELEN CRISTINA DE AL F E SILVA</v>
      </c>
    </row>
    <row r="303" spans="1:5">
      <c r="A303" s="102">
        <v>1</v>
      </c>
      <c r="B303" s="102">
        <v>3036</v>
      </c>
      <c r="C303" s="103" t="s">
        <v>254</v>
      </c>
      <c r="D303" s="104">
        <v>1483.54</v>
      </c>
      <c r="E303" s="8" t="str">
        <f>IFERROR(VLOOKUP(B303,FEVEREIRO!B:C,2,0),"")</f>
        <v>CECILIA REGINA DO N S CABRAL</v>
      </c>
    </row>
    <row r="304" spans="1:5">
      <c r="A304" s="102">
        <v>1</v>
      </c>
      <c r="B304" s="102">
        <v>3040</v>
      </c>
      <c r="C304" s="103" t="s">
        <v>255</v>
      </c>
      <c r="D304" s="104">
        <v>1105.97</v>
      </c>
      <c r="E304" s="8" t="str">
        <f>IFERROR(VLOOKUP(B304,FEVEREIRO!B:C,2,0),"")</f>
        <v>LORENA ESTHER L M CAVALCANTI</v>
      </c>
    </row>
    <row r="305" spans="1:5">
      <c r="A305" s="102">
        <v>1</v>
      </c>
      <c r="B305" s="102">
        <v>3046</v>
      </c>
      <c r="C305" s="103" t="s">
        <v>387</v>
      </c>
      <c r="D305" s="104">
        <v>1625.5</v>
      </c>
      <c r="E305" s="8" t="str">
        <f>IFERROR(VLOOKUP(B305,FEVEREIRO!B:C,2,0),"")</f>
        <v>RONALDO GOMINHO BISPO FILHO</v>
      </c>
    </row>
    <row r="306" spans="1:5">
      <c r="A306" s="102">
        <v>1</v>
      </c>
      <c r="B306" s="102">
        <v>3047</v>
      </c>
      <c r="C306" s="103" t="s">
        <v>256</v>
      </c>
      <c r="D306" s="104">
        <v>1064.1300000000001</v>
      </c>
      <c r="E306" s="8" t="str">
        <f>IFERROR(VLOOKUP(B306,FEVEREIRO!B:C,2,0),"")</f>
        <v>SWEET GALLEGHER CAETANO COSTA</v>
      </c>
    </row>
    <row r="307" spans="1:5">
      <c r="A307" s="102">
        <v>1</v>
      </c>
      <c r="B307" s="102">
        <v>3049</v>
      </c>
      <c r="C307" s="103" t="s">
        <v>257</v>
      </c>
      <c r="D307" s="104">
        <v>1999.35</v>
      </c>
      <c r="E307" s="8" t="str">
        <f>IFERROR(VLOOKUP(B307,FEVEREIRO!B:C,2,0),"")</f>
        <v>DEBORA GUEDES NERES</v>
      </c>
    </row>
    <row r="308" spans="1:5">
      <c r="A308" s="102">
        <v>1</v>
      </c>
      <c r="B308" s="102">
        <v>3057</v>
      </c>
      <c r="C308" s="103" t="s">
        <v>258</v>
      </c>
      <c r="D308" s="104">
        <v>697.14</v>
      </c>
      <c r="E308" s="8" t="str">
        <f>IFERROR(VLOOKUP(B308,FEVEREIRO!B:C,2,0),"")</f>
        <v>YANNE TALITA PEREIRA CALIXTO</v>
      </c>
    </row>
    <row r="309" spans="1:5">
      <c r="A309" s="102">
        <v>1</v>
      </c>
      <c r="B309" s="102">
        <v>3063</v>
      </c>
      <c r="C309" s="103" t="s">
        <v>259</v>
      </c>
      <c r="D309" s="104">
        <v>697.14</v>
      </c>
      <c r="E309" s="8" t="str">
        <f>IFERROR(VLOOKUP(B309,FEVEREIRO!B:C,2,0),"")</f>
        <v>DEYBISON AFONSO PEREIRA</v>
      </c>
    </row>
    <row r="310" spans="1:5">
      <c r="A310" s="102">
        <v>1</v>
      </c>
      <c r="B310" s="102">
        <v>3067</v>
      </c>
      <c r="C310" s="103" t="s">
        <v>261</v>
      </c>
      <c r="D310" s="104">
        <v>976.75</v>
      </c>
      <c r="E310" s="8" t="str">
        <f>IFERROR(VLOOKUP(B310,FEVEREIRO!B:C,2,0),"")</f>
        <v>EMANUELA AMELIA DE A  AGUIAR</v>
      </c>
    </row>
    <row r="311" spans="1:5">
      <c r="A311" s="102">
        <v>16</v>
      </c>
      <c r="B311" s="102">
        <v>3069</v>
      </c>
      <c r="C311" s="103" t="s">
        <v>332</v>
      </c>
      <c r="D311" s="104">
        <v>697.14</v>
      </c>
      <c r="E311" s="8" t="str">
        <f>IFERROR(VLOOKUP(B311,FEVEREIRO!B:C,2,0),"")</f>
        <v>ANDRE LUIS MOTA PIRES</v>
      </c>
    </row>
    <row r="312" spans="1:5">
      <c r="A312" s="102">
        <v>1</v>
      </c>
      <c r="B312" s="102">
        <v>3081</v>
      </c>
      <c r="C312" s="103" t="s">
        <v>262</v>
      </c>
      <c r="D312" s="104">
        <v>499.3</v>
      </c>
      <c r="E312" s="8" t="str">
        <f>IFERROR(VLOOKUP(B312,FEVEREIRO!B:C,2,0),"")</f>
        <v>MAILTON NOBRE DE MEDEIROS</v>
      </c>
    </row>
    <row r="313" spans="1:5">
      <c r="A313" s="102">
        <v>1</v>
      </c>
      <c r="B313" s="102">
        <v>3086</v>
      </c>
      <c r="C313" s="103" t="s">
        <v>333</v>
      </c>
      <c r="D313" s="104">
        <v>1706.78</v>
      </c>
      <c r="E313" s="8" t="str">
        <f>IFERROR(VLOOKUP(B313,FEVEREIRO!B:C,2,0),"")</f>
        <v>DIMAS CARDOSO CAMPOS</v>
      </c>
    </row>
    <row r="314" spans="1:5">
      <c r="A314" s="102">
        <v>1</v>
      </c>
      <c r="B314" s="102">
        <v>3092</v>
      </c>
      <c r="C314" s="103" t="s">
        <v>529</v>
      </c>
      <c r="D314" s="104">
        <v>7133.57</v>
      </c>
      <c r="E314" s="8" t="str">
        <f>IFERROR(VLOOKUP(B314,FEVEREIRO!B:C,2,0),"")</f>
        <v>BETY ANNE DE A SENNA</v>
      </c>
    </row>
    <row r="315" spans="1:5">
      <c r="A315" s="102">
        <v>1</v>
      </c>
      <c r="B315" s="102">
        <v>3132</v>
      </c>
      <c r="C315" s="103" t="s">
        <v>264</v>
      </c>
      <c r="D315" s="104">
        <v>697.14</v>
      </c>
      <c r="E315" s="8" t="str">
        <f>IFERROR(VLOOKUP(B315,FEVEREIRO!B:C,2,0),"")</f>
        <v>TALITA ANDREIA MARTINS GONZAGA</v>
      </c>
    </row>
    <row r="316" spans="1:5">
      <c r="A316" s="102">
        <v>1</v>
      </c>
      <c r="B316" s="102">
        <v>3135</v>
      </c>
      <c r="C316" s="103" t="s">
        <v>265</v>
      </c>
      <c r="D316" s="104">
        <v>2123.71</v>
      </c>
      <c r="E316" s="8" t="str">
        <f>IFERROR(VLOOKUP(B316,FEVEREIRO!B:C,2,0),"")</f>
        <v>RAFAEL DE MENEZES E S PIRES</v>
      </c>
    </row>
    <row r="317" spans="1:5">
      <c r="A317" s="102">
        <v>1</v>
      </c>
      <c r="B317" s="102">
        <v>3136</v>
      </c>
      <c r="C317" s="103" t="s">
        <v>266</v>
      </c>
      <c r="D317" s="104">
        <v>1483.54</v>
      </c>
      <c r="E317" s="8" t="str">
        <f>IFERROR(VLOOKUP(B317,FEVEREIRO!B:C,2,0),"")</f>
        <v>ALEXANDER BEZERRA</v>
      </c>
    </row>
    <row r="318" spans="1:5">
      <c r="A318" s="102">
        <v>1</v>
      </c>
      <c r="B318" s="102">
        <v>3138</v>
      </c>
      <c r="C318" s="103" t="s">
        <v>267</v>
      </c>
      <c r="D318" s="104">
        <v>1483.54</v>
      </c>
      <c r="E318" s="8" t="str">
        <f>IFERROR(VLOOKUP(B318,FEVEREIRO!B:C,2,0),"")</f>
        <v>MANUELA SILVA DE LIMA B DA PAZ</v>
      </c>
    </row>
    <row r="319" spans="1:5">
      <c r="A319" s="102">
        <v>1</v>
      </c>
      <c r="B319" s="102">
        <v>3139</v>
      </c>
      <c r="C319" s="103" t="s">
        <v>268</v>
      </c>
      <c r="D319" s="104">
        <v>697.14</v>
      </c>
      <c r="E319" s="8" t="str">
        <f>IFERROR(VLOOKUP(B319,FEVEREIRO!B:C,2,0),"")</f>
        <v>JOAO ROBERTO  MACHADO ARAUJO</v>
      </c>
    </row>
    <row r="320" spans="1:5">
      <c r="A320" s="102">
        <v>1</v>
      </c>
      <c r="B320" s="102">
        <v>3147</v>
      </c>
      <c r="C320" s="103" t="s">
        <v>269</v>
      </c>
      <c r="D320" s="104">
        <v>475.6</v>
      </c>
      <c r="E320" s="8" t="str">
        <f>IFERROR(VLOOKUP(B320,FEVEREIRO!B:C,2,0),"")</f>
        <v>ALZENIRA PEREIRA DA SILVA</v>
      </c>
    </row>
    <row r="321" spans="1:5">
      <c r="A321" s="102">
        <v>1</v>
      </c>
      <c r="B321" s="102">
        <v>3152</v>
      </c>
      <c r="C321" s="103" t="s">
        <v>270</v>
      </c>
      <c r="D321" s="104">
        <v>475.6</v>
      </c>
      <c r="E321" s="8" t="str">
        <f>IFERROR(VLOOKUP(B321,FEVEREIRO!B:C,2,0),"")</f>
        <v>DANIEL CIRILO DOS SANTOS</v>
      </c>
    </row>
    <row r="322" spans="1:5">
      <c r="A322" s="102">
        <v>1</v>
      </c>
      <c r="B322" s="102">
        <v>3154</v>
      </c>
      <c r="C322" s="103" t="s">
        <v>271</v>
      </c>
      <c r="D322" s="104">
        <v>475.6</v>
      </c>
      <c r="E322" s="8" t="str">
        <f>IFERROR(VLOOKUP(B322,FEVEREIRO!B:C,2,0),"")</f>
        <v>DANIELLE D O A DE MIRANDA</v>
      </c>
    </row>
    <row r="323" spans="1:5">
      <c r="A323" s="102">
        <v>1</v>
      </c>
      <c r="B323" s="102">
        <v>3156</v>
      </c>
      <c r="C323" s="103" t="s">
        <v>272</v>
      </c>
      <c r="D323" s="104">
        <v>153.65</v>
      </c>
      <c r="E323" s="8" t="str">
        <f>IFERROR(VLOOKUP(B323,FEVEREIRO!B:C,2,0),"")</f>
        <v>GILVANEIDE LAURENTINO MARTINS</v>
      </c>
    </row>
    <row r="324" spans="1:5">
      <c r="A324" s="102">
        <v>1</v>
      </c>
      <c r="B324" s="102">
        <v>3160</v>
      </c>
      <c r="C324" s="103" t="s">
        <v>273</v>
      </c>
      <c r="D324" s="104">
        <v>697.14</v>
      </c>
      <c r="E324" s="8" t="str">
        <f>IFERROR(VLOOKUP(B324,FEVEREIRO!B:C,2,0),"")</f>
        <v>LUCIANNA NUNES LIRA</v>
      </c>
    </row>
    <row r="325" spans="1:5">
      <c r="A325" s="102">
        <v>1</v>
      </c>
      <c r="B325" s="102">
        <v>3165</v>
      </c>
      <c r="C325" s="103" t="s">
        <v>274</v>
      </c>
      <c r="D325" s="104">
        <v>976.75</v>
      </c>
      <c r="E325" s="8" t="str">
        <f>IFERROR(VLOOKUP(B325,FEVEREIRO!B:C,2,0),"")</f>
        <v>PATRICIA SERPA PEIXOTO</v>
      </c>
    </row>
    <row r="326" spans="1:5">
      <c r="A326" s="102">
        <v>1</v>
      </c>
      <c r="B326" s="102">
        <v>3169</v>
      </c>
      <c r="C326" s="103" t="s">
        <v>276</v>
      </c>
      <c r="D326" s="104">
        <v>1087.5999999999999</v>
      </c>
      <c r="E326" s="8" t="str">
        <f>IFERROR(VLOOKUP(B326,FEVEREIRO!B:C,2,0),"")</f>
        <v>RENATA BEZERRA DA SILVA</v>
      </c>
    </row>
    <row r="327" spans="1:5">
      <c r="A327" s="102">
        <v>1</v>
      </c>
      <c r="B327" s="102">
        <v>3172</v>
      </c>
      <c r="C327" s="103" t="s">
        <v>277</v>
      </c>
      <c r="D327" s="104">
        <v>475.6</v>
      </c>
      <c r="E327" s="8" t="str">
        <f>IFERROR(VLOOKUP(B327,FEVEREIRO!B:C,2,0),"")</f>
        <v>SAVIO BARCELOS DE MELO</v>
      </c>
    </row>
    <row r="328" spans="1:5">
      <c r="A328" s="102">
        <v>1</v>
      </c>
      <c r="B328" s="102">
        <v>3175</v>
      </c>
      <c r="C328" s="103" t="s">
        <v>278</v>
      </c>
      <c r="D328" s="104">
        <v>4375.1000000000004</v>
      </c>
      <c r="E328" s="8" t="str">
        <f>IFERROR(VLOOKUP(B328,FEVEREIRO!B:C,2,0),"")</f>
        <v>VIVIANE SOARES DE JESUS</v>
      </c>
    </row>
    <row r="329" spans="1:5">
      <c r="A329" s="102">
        <v>1</v>
      </c>
      <c r="B329" s="102">
        <v>3177</v>
      </c>
      <c r="C329" s="103" t="s">
        <v>279</v>
      </c>
      <c r="D329" s="104">
        <v>2897.86</v>
      </c>
      <c r="E329" s="8" t="str">
        <f>IFERROR(VLOOKUP(B329,FEVEREIRO!B:C,2,0),"")</f>
        <v>DEMOSTENES FIGUEIREDO DE SOUSA</v>
      </c>
    </row>
    <row r="330" spans="1:5">
      <c r="A330" s="102">
        <v>1</v>
      </c>
      <c r="B330" s="102">
        <v>3178</v>
      </c>
      <c r="C330" s="103" t="s">
        <v>280</v>
      </c>
      <c r="D330" s="104">
        <v>2897.86</v>
      </c>
      <c r="E330" s="8" t="str">
        <f>IFERROR(VLOOKUP(B330,FEVEREIRO!B:C,2,0),"")</f>
        <v>HOSANA SUELEM S DE MIRANDA</v>
      </c>
    </row>
    <row r="331" spans="1:5">
      <c r="A331" s="102">
        <v>1</v>
      </c>
      <c r="B331" s="102">
        <v>3180</v>
      </c>
      <c r="C331" s="103" t="s">
        <v>281</v>
      </c>
      <c r="D331" s="104">
        <v>2897.86</v>
      </c>
      <c r="E331" s="8" t="str">
        <f>IFERROR(VLOOKUP(B331,FEVEREIRO!B:C,2,0),"")</f>
        <v>CAIO CESAR DE A R SILVA</v>
      </c>
    </row>
    <row r="332" spans="1:5">
      <c r="A332" s="102">
        <v>1</v>
      </c>
      <c r="B332" s="102">
        <v>3182</v>
      </c>
      <c r="C332" s="103" t="s">
        <v>282</v>
      </c>
      <c r="D332" s="104">
        <v>512.6</v>
      </c>
      <c r="E332" s="8" t="str">
        <f>IFERROR(VLOOKUP(B332,FEVEREIRO!B:C,2,0),"")</f>
        <v>VANELLY FERREIRA DE SOUZA</v>
      </c>
    </row>
    <row r="333" spans="1:5">
      <c r="A333" s="102">
        <v>1</v>
      </c>
      <c r="B333" s="102">
        <v>3183</v>
      </c>
      <c r="C333" s="103" t="s">
        <v>283</v>
      </c>
      <c r="D333" s="104">
        <v>697.14</v>
      </c>
      <c r="E333" s="8" t="str">
        <f>IFERROR(VLOOKUP(B333,FEVEREIRO!B:C,2,0),"")</f>
        <v>DALETE VICENTE DE LIMA</v>
      </c>
    </row>
    <row r="334" spans="1:5">
      <c r="A334" s="102">
        <v>1</v>
      </c>
      <c r="B334" s="102">
        <v>3194</v>
      </c>
      <c r="C334" s="103" t="s">
        <v>284</v>
      </c>
      <c r="D334" s="104">
        <v>2123.71</v>
      </c>
      <c r="E334" s="8" t="str">
        <f>IFERROR(VLOOKUP(B334,FEVEREIRO!B:C,2,0),"")</f>
        <v>ODAYANNA KESSY F MONTEIRO</v>
      </c>
    </row>
    <row r="335" spans="1:5">
      <c r="A335" s="102">
        <v>1</v>
      </c>
      <c r="B335" s="102">
        <v>3208</v>
      </c>
      <c r="C335" s="103" t="s">
        <v>285</v>
      </c>
      <c r="D335" s="104">
        <v>1497.91</v>
      </c>
      <c r="E335" s="8" t="str">
        <f>IFERROR(VLOOKUP(B335,FEVEREIRO!B:C,2,0),"")</f>
        <v>FABIOLA LAPORTE DE A TRINDADE</v>
      </c>
    </row>
    <row r="336" spans="1:5">
      <c r="A336" s="102">
        <v>1</v>
      </c>
      <c r="B336" s="102">
        <v>3228</v>
      </c>
      <c r="C336" s="103" t="s">
        <v>386</v>
      </c>
      <c r="D336" s="104">
        <v>976.75</v>
      </c>
      <c r="E336" s="8" t="str">
        <f>IFERROR(VLOOKUP(B336,FEVEREIRO!B:C,2,0),"")</f>
        <v>RENATO VELOSO LINO DE OLIVEIRA</v>
      </c>
    </row>
    <row r="337" spans="1:5">
      <c r="A337" s="102">
        <v>1</v>
      </c>
      <c r="B337" s="102">
        <v>3229</v>
      </c>
      <c r="C337" s="103" t="s">
        <v>286</v>
      </c>
      <c r="D337" s="104">
        <v>697.14</v>
      </c>
      <c r="E337" s="8" t="str">
        <f>IFERROR(VLOOKUP(B337,FEVEREIRO!B:C,2,0),"")</f>
        <v>WELTON FERNANDES DE PAULA</v>
      </c>
    </row>
    <row r="338" spans="1:5">
      <c r="A338" s="102">
        <v>1</v>
      </c>
      <c r="B338" s="102">
        <v>3232</v>
      </c>
      <c r="C338" s="103" t="s">
        <v>287</v>
      </c>
      <c r="D338" s="104">
        <v>697.14</v>
      </c>
      <c r="E338" s="8" t="str">
        <f>IFERROR(VLOOKUP(B338,FEVEREIRO!B:C,2,0),"")</f>
        <v>MARCOS ANTONIO SILVA DE LIMA</v>
      </c>
    </row>
    <row r="339" spans="1:5">
      <c r="A339" s="102">
        <v>1</v>
      </c>
      <c r="B339" s="102">
        <v>3237</v>
      </c>
      <c r="C339" s="103" t="s">
        <v>289</v>
      </c>
      <c r="D339" s="104">
        <v>976.75</v>
      </c>
      <c r="E339" s="8" t="str">
        <f>IFERROR(VLOOKUP(B339,FEVEREIRO!B:C,2,0),"")</f>
        <v>LIVIA MARIA DE MORAES</v>
      </c>
    </row>
    <row r="340" spans="1:5">
      <c r="A340" s="102">
        <v>1</v>
      </c>
      <c r="B340" s="102">
        <v>3241</v>
      </c>
      <c r="C340" s="103" t="s">
        <v>290</v>
      </c>
      <c r="D340" s="104">
        <v>697.14</v>
      </c>
      <c r="E340" s="8" t="str">
        <f>IFERROR(VLOOKUP(B340,FEVEREIRO!B:C,2,0),"")</f>
        <v>EDNALDO LUIZ TRAJANO</v>
      </c>
    </row>
    <row r="341" spans="1:5">
      <c r="A341" s="102">
        <v>1</v>
      </c>
      <c r="B341" s="102">
        <v>3242</v>
      </c>
      <c r="C341" s="103" t="s">
        <v>291</v>
      </c>
      <c r="D341" s="104">
        <v>1483.54</v>
      </c>
      <c r="E341" s="8" t="str">
        <f>IFERROR(VLOOKUP(B341,FEVEREIRO!B:C,2,0),"")</f>
        <v>CLAUDIO HENRIQUE G DE OLIVEIRA</v>
      </c>
    </row>
    <row r="342" spans="1:5">
      <c r="A342" s="102">
        <v>1</v>
      </c>
      <c r="B342" s="102">
        <v>3256</v>
      </c>
      <c r="C342" s="103" t="s">
        <v>293</v>
      </c>
      <c r="D342" s="104">
        <v>1664.34</v>
      </c>
      <c r="E342" s="8" t="str">
        <f>IFERROR(VLOOKUP(B342,FEVEREIRO!B:C,2,0),"")</f>
        <v>JOAO ALFREDO SOARES DE AVELLAR</v>
      </c>
    </row>
    <row r="343" spans="1:5">
      <c r="A343" s="102">
        <v>1</v>
      </c>
      <c r="B343" s="102">
        <v>3263</v>
      </c>
      <c r="C343" s="103" t="s">
        <v>294</v>
      </c>
      <c r="D343" s="104">
        <v>2829.56</v>
      </c>
      <c r="E343" s="8" t="str">
        <f>IFERROR(VLOOKUP(B343,FEVEREIRO!B:C,2,0),"")</f>
        <v>ANA CECILIA DE SENA T SOUZA</v>
      </c>
    </row>
    <row r="344" spans="1:5">
      <c r="A344" s="102">
        <v>1</v>
      </c>
      <c r="B344" s="102">
        <v>3281</v>
      </c>
      <c r="C344" s="103" t="s">
        <v>295</v>
      </c>
      <c r="D344" s="104">
        <v>1269.77</v>
      </c>
      <c r="E344" s="8" t="str">
        <f>IFERROR(VLOOKUP(B344,FEVEREIRO!B:C,2,0),"")</f>
        <v>PAULO AUGUSTO DA SILVA</v>
      </c>
    </row>
    <row r="345" spans="1:5">
      <c r="A345" s="102">
        <v>1</v>
      </c>
      <c r="B345" s="102">
        <v>3283</v>
      </c>
      <c r="C345" s="103" t="s">
        <v>296</v>
      </c>
      <c r="D345" s="104">
        <v>2829.56</v>
      </c>
      <c r="E345" s="8" t="str">
        <f>IFERROR(VLOOKUP(B345,FEVEREIRO!B:C,2,0),"")</f>
        <v>MANUELA A DE SENA L VENTURA</v>
      </c>
    </row>
    <row r="346" spans="1:5">
      <c r="A346" s="102">
        <v>1</v>
      </c>
      <c r="B346" s="102">
        <v>3316</v>
      </c>
      <c r="C346" s="103" t="s">
        <v>297</v>
      </c>
      <c r="D346" s="104">
        <v>499.3</v>
      </c>
      <c r="E346" s="8" t="str">
        <f>IFERROR(VLOOKUP(B346,FEVEREIRO!B:C,2,0),"")</f>
        <v>MAYARA CRISTINA NUNES DE LIRA</v>
      </c>
    </row>
    <row r="347" spans="1:5">
      <c r="A347" s="102">
        <v>1</v>
      </c>
      <c r="B347" s="102">
        <v>3317</v>
      </c>
      <c r="C347" s="103" t="s">
        <v>298</v>
      </c>
      <c r="D347" s="104">
        <v>697.15</v>
      </c>
      <c r="E347" s="8" t="str">
        <f>IFERROR(VLOOKUP(B347,FEVEREIRO!B:C,2,0),"")</f>
        <v>KATIA CRISTINA B DA SILVA</v>
      </c>
    </row>
    <row r="348" spans="1:5">
      <c r="A348" s="102">
        <v>1</v>
      </c>
      <c r="B348" s="102">
        <v>3322</v>
      </c>
      <c r="C348" s="103" t="s">
        <v>299</v>
      </c>
      <c r="D348" s="104">
        <v>976.76</v>
      </c>
      <c r="E348" s="8" t="str">
        <f>IFERROR(VLOOKUP(B348,FEVEREIRO!B:C,2,0),"")</f>
        <v>JOSEFINA DA SILVA RODRIGUES</v>
      </c>
    </row>
    <row r="349" spans="1:5">
      <c r="A349" s="102">
        <v>1</v>
      </c>
      <c r="B349" s="102">
        <v>3325</v>
      </c>
      <c r="C349" s="103" t="s">
        <v>300</v>
      </c>
      <c r="D349" s="104">
        <v>2829.56</v>
      </c>
      <c r="E349" s="8" t="str">
        <f>IFERROR(VLOOKUP(B349,FEVEREIRO!B:C,2,0),"")</f>
        <v>MANOEL DE LIMA BARBOSA</v>
      </c>
    </row>
    <row r="350" spans="1:5">
      <c r="A350" s="102">
        <v>1</v>
      </c>
      <c r="B350" s="102">
        <v>3327</v>
      </c>
      <c r="C350" s="103" t="s">
        <v>301</v>
      </c>
      <c r="D350" s="104">
        <v>2829.56</v>
      </c>
      <c r="E350" s="8" t="str">
        <f>IFERROR(VLOOKUP(B350,FEVEREIRO!B:C,2,0),"")</f>
        <v>NATALIA DOURADO DA FONTE</v>
      </c>
    </row>
    <row r="351" spans="1:5">
      <c r="A351" s="102">
        <v>1</v>
      </c>
      <c r="B351" s="102">
        <v>3328</v>
      </c>
      <c r="C351" s="103" t="s">
        <v>302</v>
      </c>
      <c r="D351" s="104">
        <v>1664.34</v>
      </c>
      <c r="E351" s="8" t="str">
        <f>IFERROR(VLOOKUP(B351,FEVEREIRO!B:C,2,0),"")</f>
        <v>VINICIUS JOSE OLIVEIRA D SOUSA</v>
      </c>
    </row>
    <row r="352" spans="1:5">
      <c r="A352" s="102">
        <v>1</v>
      </c>
      <c r="B352" s="102">
        <v>3333</v>
      </c>
      <c r="C352" s="103" t="s">
        <v>303</v>
      </c>
      <c r="D352" s="104">
        <v>522.41</v>
      </c>
      <c r="E352" s="8" t="str">
        <f>IFERROR(VLOOKUP(B352,FEVEREIRO!B:C,2,0),"")</f>
        <v>JOSE HIGO MARQUES RENER</v>
      </c>
    </row>
    <row r="353" spans="1:5">
      <c r="A353" s="102">
        <v>1</v>
      </c>
      <c r="B353" s="102">
        <v>3336</v>
      </c>
      <c r="C353" s="103" t="s">
        <v>304</v>
      </c>
      <c r="D353" s="104">
        <v>522.41</v>
      </c>
      <c r="E353" s="8" t="str">
        <f>IFERROR(VLOOKUP(B353,FEVEREIRO!B:C,2,0),"")</f>
        <v>MICHELLI HELENA LIMA DA SILVA</v>
      </c>
    </row>
    <row r="354" spans="1:5">
      <c r="A354" s="102">
        <v>1</v>
      </c>
      <c r="B354" s="102">
        <v>3338</v>
      </c>
      <c r="C354" s="103" t="s">
        <v>305</v>
      </c>
      <c r="D354" s="104">
        <v>1664.34</v>
      </c>
      <c r="E354" s="8" t="str">
        <f>IFERROR(VLOOKUP(B354,FEVEREIRO!B:C,2,0),"")</f>
        <v>IAN THIAGO DE LIMA BARBOSA</v>
      </c>
    </row>
    <row r="355" spans="1:5">
      <c r="A355" s="102">
        <v>1</v>
      </c>
      <c r="B355" s="102">
        <v>3339</v>
      </c>
      <c r="C355" s="103" t="s">
        <v>306</v>
      </c>
      <c r="D355" s="104">
        <v>526.78</v>
      </c>
      <c r="E355" s="8" t="str">
        <f>IFERROR(VLOOKUP(B355,FEVEREIRO!B:C,2,0),"")</f>
        <v>ANA CAROLINA CALLAND ROSA</v>
      </c>
    </row>
    <row r="356" spans="1:5">
      <c r="A356" s="102">
        <v>1</v>
      </c>
      <c r="B356" s="102">
        <v>3340</v>
      </c>
      <c r="C356" s="103" t="s">
        <v>307</v>
      </c>
      <c r="D356" s="104">
        <v>2829.56</v>
      </c>
      <c r="E356" s="8" t="str">
        <f>IFERROR(VLOOKUP(B356,FEVEREIRO!B:C,2,0),"")</f>
        <v>SANDRO MARQUES TEIXEIRA</v>
      </c>
    </row>
    <row r="357" spans="1:5">
      <c r="A357" s="102">
        <v>1</v>
      </c>
      <c r="B357" s="102">
        <v>3341</v>
      </c>
      <c r="C357" s="103" t="s">
        <v>308</v>
      </c>
      <c r="D357" s="104">
        <v>1497.91</v>
      </c>
      <c r="E357" s="8" t="str">
        <f>IFERROR(VLOOKUP(B357,FEVEREIRO!B:C,2,0),"")</f>
        <v>JOSE VICTOR M A BARBOSA</v>
      </c>
    </row>
    <row r="358" spans="1:5">
      <c r="A358" s="102">
        <v>1</v>
      </c>
      <c r="B358" s="102">
        <v>3343</v>
      </c>
      <c r="C358" s="103" t="s">
        <v>309</v>
      </c>
      <c r="D358" s="104">
        <v>499.3</v>
      </c>
      <c r="E358" s="8" t="str">
        <f>IFERROR(VLOOKUP(B358,FEVEREIRO!B:C,2,0),"")</f>
        <v>MARCELO MONTEIRO DE C. FILHO</v>
      </c>
    </row>
    <row r="359" spans="1:5">
      <c r="A359" s="102">
        <v>1</v>
      </c>
      <c r="B359" s="102">
        <v>3344</v>
      </c>
      <c r="C359" s="103" t="s">
        <v>310</v>
      </c>
      <c r="D359" s="104">
        <v>635</v>
      </c>
      <c r="E359" s="8" t="str">
        <f>IFERROR(VLOOKUP(B359,FEVEREIRO!B:C,2,0),"")</f>
        <v>JEANE DE ALMEIDA C REVOREDO</v>
      </c>
    </row>
    <row r="360" spans="1:5">
      <c r="A360" s="102">
        <v>1</v>
      </c>
      <c r="B360" s="102">
        <v>3345</v>
      </c>
      <c r="C360" s="103" t="s">
        <v>311</v>
      </c>
      <c r="D360" s="104">
        <v>914.61</v>
      </c>
      <c r="E360" s="8" t="str">
        <f>IFERROR(VLOOKUP(B360,FEVEREIRO!B:C,2,0),"")</f>
        <v>ELIZABETE BARBOSA W D OLIVEIRA</v>
      </c>
    </row>
    <row r="361" spans="1:5">
      <c r="A361" s="102">
        <v>1</v>
      </c>
      <c r="B361" s="102">
        <v>3346</v>
      </c>
      <c r="C361" s="103" t="s">
        <v>312</v>
      </c>
      <c r="D361" s="104">
        <v>522.41999999999996</v>
      </c>
      <c r="E361" s="8" t="str">
        <f>IFERROR(VLOOKUP(B361,FEVEREIRO!B:C,2,0),"")</f>
        <v>EMANOELLA RAFAELA D S A SILVA</v>
      </c>
    </row>
    <row r="362" spans="1:5">
      <c r="A362" s="102">
        <v>1</v>
      </c>
      <c r="B362" s="102">
        <v>3348</v>
      </c>
      <c r="C362" s="103" t="s">
        <v>313</v>
      </c>
      <c r="D362" s="104">
        <v>338.8</v>
      </c>
      <c r="E362" s="8" t="str">
        <f>IFERROR(VLOOKUP(B362,FEVEREIRO!B:C,2,0),"")</f>
        <v>KARLA FERREIRA DA SILVA</v>
      </c>
    </row>
    <row r="363" spans="1:5">
      <c r="A363" s="102">
        <v>1</v>
      </c>
      <c r="B363" s="102">
        <v>3349</v>
      </c>
      <c r="C363" s="103" t="s">
        <v>314</v>
      </c>
      <c r="D363" s="104">
        <v>475.6</v>
      </c>
      <c r="E363" s="8" t="str">
        <f>IFERROR(VLOOKUP(B363,FEVEREIRO!B:C,2,0),"")</f>
        <v>NILZA PEREIRA DA SILVA</v>
      </c>
    </row>
    <row r="364" spans="1:5">
      <c r="A364" s="102">
        <v>1</v>
      </c>
      <c r="B364" s="102">
        <v>3351</v>
      </c>
      <c r="C364" s="103" t="s">
        <v>315</v>
      </c>
      <c r="D364" s="104">
        <v>497.53</v>
      </c>
      <c r="E364" s="8" t="str">
        <f>IFERROR(VLOOKUP(B364,FEVEREIRO!B:C,2,0),"")</f>
        <v>SIMONE ARAUJO DE ALMEIDA</v>
      </c>
    </row>
    <row r="365" spans="1:5">
      <c r="A365" s="102">
        <v>1</v>
      </c>
      <c r="B365" s="102">
        <v>3352</v>
      </c>
      <c r="C365" s="103" t="s">
        <v>316</v>
      </c>
      <c r="D365" s="104">
        <v>976.75</v>
      </c>
      <c r="E365" s="8" t="str">
        <f>IFERROR(VLOOKUP(B365,FEVEREIRO!B:C,2,0),"")</f>
        <v>CARLA SABRINA DE FREITAS LIMA</v>
      </c>
    </row>
    <row r="366" spans="1:5">
      <c r="A366" s="102">
        <v>1</v>
      </c>
      <c r="B366" s="102">
        <v>3353</v>
      </c>
      <c r="C366" s="103" t="s">
        <v>317</v>
      </c>
      <c r="D366" s="104">
        <v>522.41</v>
      </c>
      <c r="E366" s="8" t="str">
        <f>IFERROR(VLOOKUP(B366,FEVEREIRO!B:C,2,0),"")</f>
        <v>LUCIO ANDRE DA SILVA</v>
      </c>
    </row>
    <row r="367" spans="1:5">
      <c r="A367" s="102">
        <v>1</v>
      </c>
      <c r="B367" s="102">
        <v>3355</v>
      </c>
      <c r="C367" s="103" t="s">
        <v>318</v>
      </c>
      <c r="D367" s="104">
        <v>522.41</v>
      </c>
      <c r="E367" s="8" t="str">
        <f>IFERROR(VLOOKUP(B367,FEVEREIRO!B:C,2,0),"")</f>
        <v>ANA CAROLINE GOMES PEREIRA</v>
      </c>
    </row>
    <row r="368" spans="1:5">
      <c r="A368" s="102">
        <v>1</v>
      </c>
      <c r="B368" s="102">
        <v>3356</v>
      </c>
      <c r="C368" s="103" t="s">
        <v>319</v>
      </c>
      <c r="D368" s="104">
        <v>522.41999999999996</v>
      </c>
      <c r="E368" s="8" t="str">
        <f>IFERROR(VLOOKUP(B368,FEVEREIRO!B:C,2,0),"")</f>
        <v/>
      </c>
    </row>
    <row r="369" spans="1:5">
      <c r="A369" s="102">
        <v>1</v>
      </c>
      <c r="B369" s="102">
        <v>3358</v>
      </c>
      <c r="C369" s="103" t="s">
        <v>320</v>
      </c>
      <c r="D369" s="104">
        <v>7133.57</v>
      </c>
      <c r="E369" s="8" t="str">
        <f>IFERROR(VLOOKUP(B369,FEVEREIRO!B:C,2,0),"")</f>
        <v>SERGIO LUIZ DE NORONHA</v>
      </c>
    </row>
    <row r="370" spans="1:5">
      <c r="A370" s="102">
        <v>1</v>
      </c>
      <c r="B370" s="102">
        <v>3359</v>
      </c>
      <c r="C370" s="103" t="s">
        <v>321</v>
      </c>
      <c r="D370" s="104">
        <v>2829.56</v>
      </c>
      <c r="E370" s="8" t="str">
        <f>IFERROR(VLOOKUP(B370,FEVEREIRO!B:C,2,0),"")</f>
        <v>ALICE ANA BARBOSA ROSENDO</v>
      </c>
    </row>
    <row r="371" spans="1:5">
      <c r="A371" s="102">
        <v>1</v>
      </c>
      <c r="B371" s="102">
        <v>3361</v>
      </c>
      <c r="C371" s="103" t="s">
        <v>322</v>
      </c>
      <c r="D371" s="104">
        <v>665.73</v>
      </c>
      <c r="E371" s="8" t="str">
        <f>IFERROR(VLOOKUP(B371,FEVEREIRO!B:C,2,0),"")</f>
        <v>DANIELLY C. DO NASCIMENTO</v>
      </c>
    </row>
    <row r="372" spans="1:5">
      <c r="A372" s="102">
        <v>1</v>
      </c>
      <c r="B372" s="102">
        <v>3362</v>
      </c>
      <c r="C372" s="103" t="s">
        <v>323</v>
      </c>
      <c r="D372" s="104">
        <v>1497.91</v>
      </c>
      <c r="E372" s="8" t="str">
        <f>IFERROR(VLOOKUP(B372,FEVEREIRO!B:C,2,0),"")</f>
        <v>LEANDRA NASCIMENTO ESTEFANIO</v>
      </c>
    </row>
    <row r="373" spans="1:5">
      <c r="A373" s="102">
        <v>1</v>
      </c>
      <c r="B373" s="102">
        <v>3364</v>
      </c>
      <c r="C373" s="103" t="s">
        <v>324</v>
      </c>
      <c r="D373" s="104">
        <v>522.41</v>
      </c>
      <c r="E373" s="8" t="str">
        <f>IFERROR(VLOOKUP(B373,FEVEREIRO!B:C,2,0),"")</f>
        <v>ADRIANO JOSE MARTINS DA SILVA</v>
      </c>
    </row>
    <row r="374" spans="1:5">
      <c r="A374" s="102">
        <v>1</v>
      </c>
      <c r="B374" s="102">
        <v>3373</v>
      </c>
      <c r="C374" s="103" t="s">
        <v>443</v>
      </c>
      <c r="D374" s="104">
        <v>1664.34</v>
      </c>
      <c r="E374" s="8" t="str">
        <f>IFERROR(VLOOKUP(B374,FEVEREIRO!B:C,2,0),"")</f>
        <v>LEANDRO RAMOS M DE ANDRADE</v>
      </c>
    </row>
    <row r="375" spans="1:5">
      <c r="A375" s="102">
        <v>1</v>
      </c>
      <c r="B375" s="102">
        <v>3376</v>
      </c>
      <c r="C375" s="103" t="s">
        <v>446</v>
      </c>
      <c r="D375" s="104">
        <v>522.41999999999996</v>
      </c>
      <c r="E375" s="8" t="str">
        <f>IFERROR(VLOOKUP(B375,FEVEREIRO!B:C,2,0),"")</f>
        <v>SILVIA LUIZA DE SOUZA E SILVA</v>
      </c>
    </row>
    <row r="376" spans="1:5">
      <c r="A376" s="102">
        <v>1</v>
      </c>
      <c r="B376" s="102">
        <v>3383</v>
      </c>
      <c r="C376" s="103" t="s">
        <v>450</v>
      </c>
      <c r="D376" s="104">
        <v>7668.83</v>
      </c>
      <c r="E376" s="8" t="str">
        <f>IFERROR(VLOOKUP(B376,FEVEREIRO!B:C,2,0),"")</f>
        <v>PLINIO ANTONIO L P FILHO</v>
      </c>
    </row>
    <row r="377" spans="1:5">
      <c r="A377" s="102">
        <v>1</v>
      </c>
      <c r="B377" s="102">
        <v>3386</v>
      </c>
      <c r="C377" s="103" t="s">
        <v>454</v>
      </c>
      <c r="D377" s="104">
        <v>499.3</v>
      </c>
      <c r="E377" s="8" t="str">
        <f>IFERROR(VLOOKUP(B377,FEVEREIRO!B:C,2,0),"")</f>
        <v>EWERTON RODRIGO PAZ DE SANTANA</v>
      </c>
    </row>
    <row r="378" spans="1:5">
      <c r="A378" s="102">
        <v>1</v>
      </c>
      <c r="B378" s="102">
        <v>3387</v>
      </c>
      <c r="C378" s="103" t="s">
        <v>455</v>
      </c>
      <c r="D378" s="104">
        <v>499.3</v>
      </c>
      <c r="E378" s="8" t="str">
        <f>IFERROR(VLOOKUP(B378,FEVEREIRO!B:C,2,0),"")</f>
        <v>ELHO WENIO DA SILVA</v>
      </c>
    </row>
    <row r="379" spans="1:5">
      <c r="A379" s="102">
        <v>1</v>
      </c>
      <c r="B379" s="102">
        <v>3388</v>
      </c>
      <c r="C379" s="103" t="s">
        <v>458</v>
      </c>
      <c r="D379" s="104">
        <v>1664.34</v>
      </c>
      <c r="E379" s="8" t="str">
        <f>IFERROR(VLOOKUP(B379,FEVEREIRO!B:C,2,0),"")</f>
        <v>SERGIO GOUVEIA LOYO</v>
      </c>
    </row>
    <row r="380" spans="1:5">
      <c r="A380" s="102">
        <v>1</v>
      </c>
      <c r="B380" s="102">
        <v>3392</v>
      </c>
      <c r="C380" s="103" t="s">
        <v>501</v>
      </c>
      <c r="D380" s="104">
        <v>2829.56</v>
      </c>
      <c r="E380" s="8" t="str">
        <f>IFERROR(VLOOKUP(B380,FEVEREIRO!B:C,2,0),"")</f>
        <v>MARCILIO BATISTA M MOURA</v>
      </c>
    </row>
    <row r="381" spans="1:5">
      <c r="A381" s="102">
        <v>1</v>
      </c>
      <c r="B381" s="102">
        <v>3395</v>
      </c>
      <c r="C381" s="103" t="s">
        <v>502</v>
      </c>
      <c r="D381" s="104">
        <v>1081.82</v>
      </c>
      <c r="E381" s="8" t="str">
        <f>IFERROR(VLOOKUP(B381,FEVEREIRO!B:C,2,0),"")</f>
        <v>ALBERTO ANACLETO BARBOSA</v>
      </c>
    </row>
    <row r="382" spans="1:5">
      <c r="A382" s="102">
        <v>1</v>
      </c>
      <c r="B382" s="102">
        <v>3396</v>
      </c>
      <c r="C382" s="103" t="s">
        <v>503</v>
      </c>
      <c r="D382" s="104">
        <v>1081.82</v>
      </c>
      <c r="E382" s="8" t="str">
        <f>IFERROR(VLOOKUP(B382,FEVEREIRO!B:C,2,0),"")</f>
        <v>SUYANE KELLY DE SOUZA</v>
      </c>
    </row>
    <row r="383" spans="1:5">
      <c r="A383" s="102">
        <v>1</v>
      </c>
      <c r="B383" s="102">
        <v>3397</v>
      </c>
      <c r="C383" s="103" t="s">
        <v>504</v>
      </c>
      <c r="D383" s="104">
        <v>499.3</v>
      </c>
      <c r="E383" s="8" t="str">
        <f>IFERROR(VLOOKUP(B383,FEVEREIRO!B:C,2,0),"")</f>
        <v>GENIMAR TAVARES GANDOLFO</v>
      </c>
    </row>
    <row r="384" spans="1:5">
      <c r="A384" s="102">
        <v>1</v>
      </c>
      <c r="B384" s="102">
        <v>3398</v>
      </c>
      <c r="C384" s="103" t="s">
        <v>523</v>
      </c>
      <c r="D384" s="104">
        <v>499.3</v>
      </c>
      <c r="E384" s="8" t="str">
        <f>IFERROR(VLOOKUP(B384,FEVEREIRO!B:C,2,0),"")</f>
        <v>RINALDO SOARES DE BARROS</v>
      </c>
    </row>
    <row r="385" spans="1:5">
      <c r="A385" s="102">
        <v>1</v>
      </c>
      <c r="B385" s="102">
        <v>3400</v>
      </c>
      <c r="C385" s="103" t="s">
        <v>525</v>
      </c>
      <c r="D385" s="104">
        <v>1497.91</v>
      </c>
      <c r="E385" s="8" t="str">
        <f>IFERROR(VLOOKUP(B385,FEVEREIRO!B:C,2,0),"")</f>
        <v>LUCIANO ALVES DE S JUNIOR</v>
      </c>
    </row>
    <row r="386" spans="1:5">
      <c r="A386" s="102">
        <v>1</v>
      </c>
      <c r="B386" s="102">
        <v>3401</v>
      </c>
      <c r="C386" s="103" t="s">
        <v>526</v>
      </c>
      <c r="D386" s="104">
        <v>475.6</v>
      </c>
      <c r="E386" s="8" t="str">
        <f>IFERROR(VLOOKUP(B386,FEVEREIRO!B:C,2,0),"")</f>
        <v>TATIANE RAPHAELLA S DA SILVA N</v>
      </c>
    </row>
    <row r="387" spans="1:5">
      <c r="A387" s="102">
        <v>1</v>
      </c>
      <c r="B387" s="102">
        <v>3409</v>
      </c>
      <c r="C387" s="103" t="s">
        <v>527</v>
      </c>
      <c r="D387" s="104">
        <v>2829.56</v>
      </c>
      <c r="E387" s="8" t="str">
        <f>IFERROR(VLOOKUP(B387,FEVEREIRO!B:C,2,0),"")</f>
        <v>SIMONE CARLA ALVES PEREIRA</v>
      </c>
    </row>
    <row r="388" spans="1:5">
      <c r="A388" s="102">
        <v>1</v>
      </c>
      <c r="B388" s="102">
        <v>3410</v>
      </c>
      <c r="C388" s="103" t="s">
        <v>528</v>
      </c>
      <c r="D388" s="104">
        <v>499.3</v>
      </c>
      <c r="E388" s="8" t="str">
        <f>IFERROR(VLOOKUP(B388,FEVEREIRO!B:C,2,0),"")</f>
        <v>SARA MEDEIROS C CABRAL</v>
      </c>
    </row>
    <row r="389" spans="1:5">
      <c r="A389" s="102">
        <v>1</v>
      </c>
      <c r="B389" s="102">
        <v>3411</v>
      </c>
      <c r="C389" s="103" t="s">
        <v>535</v>
      </c>
      <c r="D389" s="104">
        <v>3079.23</v>
      </c>
      <c r="E389" s="8" t="str">
        <f>IFERROR(VLOOKUP(B389,FEVEREIRO!B:C,2,0),"")</f>
        <v>THALES ETELVAN CABRAL OLIVEIRA</v>
      </c>
    </row>
    <row r="390" spans="1:5">
      <c r="A390" s="102">
        <v>1</v>
      </c>
      <c r="B390" s="102">
        <v>3412</v>
      </c>
      <c r="C390" s="103" t="s">
        <v>536</v>
      </c>
      <c r="D390" s="104">
        <v>3079.23</v>
      </c>
      <c r="E390" s="8" t="str">
        <f>IFERROR(VLOOKUP(B390,FEVEREIRO!B:C,2,0),"")</f>
        <v>CARLOS EDUARDO MIRANDA D SOUSA</v>
      </c>
    </row>
    <row r="391" spans="1:5">
      <c r="A391" s="102">
        <v>1</v>
      </c>
      <c r="B391" s="102">
        <v>3413</v>
      </c>
      <c r="C391" s="103" t="s">
        <v>540</v>
      </c>
      <c r="D391" s="104">
        <v>2829.56</v>
      </c>
      <c r="E391" s="8" t="str">
        <f>IFERROR(VLOOKUP(B391,FEVEREIRO!B:C,2,0),"")</f>
        <v>RONALDO FRANCISCO DOS SANTOS</v>
      </c>
    </row>
    <row r="392" spans="1:5">
      <c r="A392" s="102">
        <v>1</v>
      </c>
      <c r="B392" s="102">
        <v>3414</v>
      </c>
      <c r="C392" s="103" t="s">
        <v>570</v>
      </c>
      <c r="D392" s="104">
        <v>2829.56</v>
      </c>
      <c r="E392" s="8" t="str">
        <f>IFERROR(VLOOKUP(B392,FEVEREIRO!B:C,2,0),"")</f>
        <v>FERNANDA DE LOURDES M G ALONSO</v>
      </c>
    </row>
    <row r="393" spans="1:5">
      <c r="A393" s="102">
        <v>1</v>
      </c>
      <c r="B393" s="102">
        <v>3415</v>
      </c>
      <c r="C393" s="103" t="s">
        <v>542</v>
      </c>
      <c r="D393" s="104">
        <v>697.14</v>
      </c>
      <c r="E393" s="8" t="str">
        <f>IFERROR(VLOOKUP(B393,FEVEREIRO!B:C,2,0),"")</f>
        <v>MARIA DO SOCORRO SILVA VIEIRA</v>
      </c>
    </row>
    <row r="394" spans="1:5">
      <c r="A394" s="102">
        <v>1</v>
      </c>
      <c r="B394" s="102">
        <v>3416</v>
      </c>
      <c r="C394" s="103" t="s">
        <v>543</v>
      </c>
      <c r="D394" s="104">
        <v>1111.3</v>
      </c>
      <c r="E394" s="8" t="str">
        <f>IFERROR(VLOOKUP(B394,FEVEREIRO!B:C,2,0),"")</f>
        <v>DAYVSON ALVES VANDERLEI</v>
      </c>
    </row>
    <row r="395" spans="1:5">
      <c r="A395" s="102">
        <v>1</v>
      </c>
      <c r="B395" s="102">
        <v>3418</v>
      </c>
      <c r="C395" s="103" t="s">
        <v>544</v>
      </c>
      <c r="D395" s="104">
        <v>2829.56</v>
      </c>
      <c r="E395" s="8" t="str">
        <f>IFERROR(VLOOKUP(B395,FEVEREIRO!B:C,2,0),"")</f>
        <v>DOMINGOS SAVIO F C DA S JUNIOR</v>
      </c>
    </row>
    <row r="396" spans="1:5">
      <c r="A396" s="102">
        <v>1</v>
      </c>
      <c r="B396" s="102">
        <v>3421</v>
      </c>
      <c r="C396" s="103" t="s">
        <v>545</v>
      </c>
      <c r="D396" s="104">
        <v>665.73</v>
      </c>
      <c r="E396" s="8" t="str">
        <f>IFERROR(VLOOKUP(B396,FEVEREIRO!B:C,2,0),"")</f>
        <v>ROSEANE LOPES DA SILVA</v>
      </c>
    </row>
    <row r="397" spans="1:5">
      <c r="A397" s="102">
        <v>1</v>
      </c>
      <c r="B397" s="102">
        <v>3422</v>
      </c>
      <c r="C397" s="103" t="s">
        <v>546</v>
      </c>
      <c r="D397" s="104">
        <v>3079.23</v>
      </c>
      <c r="E397" s="8" t="str">
        <f>IFERROR(VLOOKUP(B397,FEVEREIRO!B:C,2,0),"")</f>
        <v>LUCIANA C ANUNCIACAO CUNHA</v>
      </c>
    </row>
    <row r="398" spans="1:5">
      <c r="A398" s="102">
        <v>1</v>
      </c>
      <c r="B398" s="102">
        <v>3423</v>
      </c>
      <c r="C398" s="103" t="s">
        <v>547</v>
      </c>
      <c r="D398" s="104">
        <v>1664.34</v>
      </c>
      <c r="E398" s="8" t="str">
        <f>IFERROR(VLOOKUP(B398,FEVEREIRO!B:C,2,0),"")</f>
        <v>AMANDA M DE QUEIROZ RODRIGUES</v>
      </c>
    </row>
    <row r="399" spans="1:5">
      <c r="A399" s="102">
        <v>1</v>
      </c>
      <c r="B399" s="102">
        <v>3424</v>
      </c>
      <c r="C399" s="103" t="s">
        <v>548</v>
      </c>
      <c r="D399" s="104">
        <v>3079.23</v>
      </c>
      <c r="E399" s="8" t="str">
        <f>IFERROR(VLOOKUP(B399,FEVEREIRO!B:C,2,0),"")</f>
        <v>WEVERTON RODRIGO C DA SILVA</v>
      </c>
    </row>
    <row r="400" spans="1:5">
      <c r="A400" s="102">
        <v>1</v>
      </c>
      <c r="B400" s="102">
        <v>3425</v>
      </c>
      <c r="C400" s="103" t="s">
        <v>550</v>
      </c>
      <c r="D400" s="104">
        <v>2829.56</v>
      </c>
      <c r="E400" s="8" t="str">
        <f>IFERROR(VLOOKUP(B400,FEVEREIRO!B:C,2,0),"")</f>
        <v>ISMAR HENRIQUE RAMOS BARBOSA</v>
      </c>
    </row>
    <row r="401" spans="1:5">
      <c r="A401" s="102">
        <v>1</v>
      </c>
      <c r="B401" s="102">
        <v>3428</v>
      </c>
      <c r="C401" s="103" t="s">
        <v>554</v>
      </c>
      <c r="D401" s="104">
        <v>1664.34</v>
      </c>
      <c r="E401" s="8" t="str">
        <f>IFERROR(VLOOKUP(B401,FEVEREIRO!B:C,2,0),"")</f>
        <v>ISIS RUANA PARENTE GONCALVES</v>
      </c>
    </row>
    <row r="402" spans="1:5">
      <c r="A402" s="102">
        <v>1</v>
      </c>
      <c r="B402" s="102">
        <v>3429</v>
      </c>
      <c r="C402" s="103" t="s">
        <v>555</v>
      </c>
      <c r="D402" s="104">
        <v>2829.56</v>
      </c>
      <c r="E402" s="8" t="str">
        <f>IFERROR(VLOOKUP(B402,FEVEREIRO!B:C,2,0),"")</f>
        <v>WASHINGTON LUIZ S DE L JUNIOR</v>
      </c>
    </row>
    <row r="403" spans="1:5">
      <c r="A403" s="102">
        <v>1</v>
      </c>
      <c r="B403" s="102">
        <v>3430</v>
      </c>
      <c r="C403" s="103" t="s">
        <v>556</v>
      </c>
      <c r="D403" s="104">
        <v>1497.91</v>
      </c>
      <c r="E403" s="8" t="str">
        <f>IFERROR(VLOOKUP(B403,FEVEREIRO!B:C,2,0),"")</f>
        <v>TATIANA NOGUEIRA SANTOS</v>
      </c>
    </row>
    <row r="404" spans="1:5">
      <c r="A404" s="102">
        <v>1</v>
      </c>
      <c r="B404" s="102">
        <v>3431</v>
      </c>
      <c r="C404" s="103" t="s">
        <v>557</v>
      </c>
      <c r="D404" s="104">
        <v>1111.3</v>
      </c>
      <c r="E404" s="8" t="str">
        <f>IFERROR(VLOOKUP(B404,FEVEREIRO!B:C,2,0),"")</f>
        <v>SAMIA RAFAELA B CAVALCANTE</v>
      </c>
    </row>
    <row r="405" spans="1:5">
      <c r="A405" s="102">
        <v>1</v>
      </c>
      <c r="B405" s="102">
        <v>3432</v>
      </c>
      <c r="C405" s="103" t="s">
        <v>558</v>
      </c>
      <c r="D405" s="104">
        <v>665.73</v>
      </c>
      <c r="E405" s="8" t="str">
        <f>IFERROR(VLOOKUP(B405,FEVEREIRO!B:C,2,0),"")</f>
        <v>EVELYN TAYRINE S DE OLIVEIRA</v>
      </c>
    </row>
    <row r="406" spans="1:5">
      <c r="A406" s="102">
        <v>1</v>
      </c>
      <c r="B406" s="102">
        <v>3433</v>
      </c>
      <c r="C406" s="103" t="s">
        <v>559</v>
      </c>
      <c r="D406" s="104">
        <v>1497.91</v>
      </c>
      <c r="E406" s="8" t="str">
        <f>IFERROR(VLOOKUP(B406,FEVEREIRO!B:C,2,0),"")</f>
        <v>BRENDAH NICHOLLY A MACIEL FRAZ</v>
      </c>
    </row>
    <row r="407" spans="1:5">
      <c r="A407" s="102">
        <v>1</v>
      </c>
      <c r="B407" s="102">
        <v>3434</v>
      </c>
      <c r="C407" s="103" t="s">
        <v>560</v>
      </c>
      <c r="D407" s="104">
        <v>2829.56</v>
      </c>
      <c r="E407" s="8" t="str">
        <f>IFERROR(VLOOKUP(B407,FEVEREIRO!B:C,2,0),"")</f>
        <v>DANIEL PEREIRA DA SILVA</v>
      </c>
    </row>
    <row r="408" spans="1:5">
      <c r="A408" s="102">
        <v>1</v>
      </c>
      <c r="B408" s="102">
        <v>3436</v>
      </c>
      <c r="C408" s="103" t="s">
        <v>561</v>
      </c>
      <c r="D408" s="104">
        <v>2829.56</v>
      </c>
      <c r="E408" s="8" t="str">
        <f>IFERROR(VLOOKUP(B408,FEVEREIRO!B:C,2,0),"")</f>
        <v>FABIO RICARDO SILVA</v>
      </c>
    </row>
    <row r="409" spans="1:5">
      <c r="A409" s="102">
        <v>1</v>
      </c>
      <c r="B409" s="102">
        <v>3437</v>
      </c>
      <c r="C409" s="103" t="s">
        <v>563</v>
      </c>
      <c r="D409" s="104">
        <v>2829.56</v>
      </c>
      <c r="E409" s="8" t="str">
        <f>IFERROR(VLOOKUP(B409,FEVEREIRO!B:C,2,0),"")</f>
        <v>MARIA SONIA C DE VASCONCELOS</v>
      </c>
    </row>
    <row r="410" spans="1:5">
      <c r="A410" s="102">
        <v>1</v>
      </c>
      <c r="B410" s="102">
        <v>3439</v>
      </c>
      <c r="C410" s="103" t="s">
        <v>564</v>
      </c>
      <c r="D410" s="104">
        <v>3079.23</v>
      </c>
      <c r="E410" s="8" t="str">
        <f>IFERROR(VLOOKUP(B410,FEVEREIRO!B:C,2,0),"")</f>
        <v>EVELINE ALMEIDA O DOS SANTOS</v>
      </c>
    </row>
    <row r="411" spans="1:5">
      <c r="A411" s="102">
        <v>1</v>
      </c>
      <c r="B411" s="102">
        <v>3440</v>
      </c>
      <c r="C411" s="103" t="s">
        <v>566</v>
      </c>
      <c r="D411" s="104">
        <v>3079.23</v>
      </c>
      <c r="E411" s="8" t="str">
        <f>IFERROR(VLOOKUP(B411,FEVEREIRO!B:C,2,0),"")</f>
        <v>KELBY DE MENEZES LAFAYETTE</v>
      </c>
    </row>
    <row r="412" spans="1:5">
      <c r="A412" s="102">
        <v>1</v>
      </c>
      <c r="B412" s="102">
        <v>3441</v>
      </c>
      <c r="C412" s="103" t="s">
        <v>567</v>
      </c>
      <c r="D412" s="104">
        <v>1664.34</v>
      </c>
      <c r="E412" s="8" t="str">
        <f>IFERROR(VLOOKUP(B412,FEVEREIRO!B:C,2,0),"")</f>
        <v>ELISON CARLOS FERREIRA SILVA</v>
      </c>
    </row>
    <row r="413" spans="1:5">
      <c r="A413" s="102">
        <v>1</v>
      </c>
      <c r="B413" s="102">
        <v>3443</v>
      </c>
      <c r="C413" s="103" t="s">
        <v>571</v>
      </c>
      <c r="D413" s="104">
        <v>1497.91</v>
      </c>
      <c r="E413" s="8" t="str">
        <f>IFERROR(VLOOKUP(B413,FEVEREIRO!B:C,2,0),"")</f>
        <v>CAIO HENRIQUE SOUZA FERREIRA</v>
      </c>
    </row>
    <row r="414" spans="1:5">
      <c r="A414" s="102">
        <v>1</v>
      </c>
      <c r="B414" s="102">
        <v>3444</v>
      </c>
      <c r="C414" s="103" t="s">
        <v>572</v>
      </c>
      <c r="D414" s="104">
        <v>475.6</v>
      </c>
      <c r="E414" s="8" t="str">
        <f>IFERROR(VLOOKUP(B414,FEVEREIRO!B:C,2,0),"")</f>
        <v>DAIANNE LANNES DE LIMA</v>
      </c>
    </row>
    <row r="415" spans="1:5">
      <c r="A415" s="102">
        <v>1</v>
      </c>
      <c r="B415" s="102">
        <v>3445</v>
      </c>
      <c r="C415" s="103" t="s">
        <v>575</v>
      </c>
      <c r="D415" s="104">
        <v>2829.56</v>
      </c>
      <c r="E415" s="8" t="str">
        <f>IFERROR(VLOOKUP(B415,FEVEREIRO!B:C,2,0),"")</f>
        <v>MARIA SOCORRO MARQUES NUNES</v>
      </c>
    </row>
    <row r="416" spans="1:5">
      <c r="A416" s="102">
        <v>1</v>
      </c>
      <c r="B416" s="102">
        <v>3446</v>
      </c>
      <c r="C416" s="103" t="s">
        <v>577</v>
      </c>
      <c r="D416" s="104">
        <v>2829.56</v>
      </c>
      <c r="E416" s="8" t="str">
        <f>IFERROR(VLOOKUP(B416,FEVEREIRO!B:C,2,0),"")</f>
        <v>JOAO BOSCO GONCALVES DA SILVA</v>
      </c>
    </row>
    <row r="417" spans="1:5">
      <c r="A417" s="102">
        <v>1</v>
      </c>
      <c r="B417" s="102">
        <v>3447</v>
      </c>
      <c r="C417" s="103" t="s">
        <v>580</v>
      </c>
      <c r="D417" s="104">
        <v>1664.34</v>
      </c>
      <c r="E417" s="8" t="str">
        <f>IFERROR(VLOOKUP(B417,FEVEREIRO!B:C,2,0),"")</f>
        <v>ITAMAR XAVIER DE SA</v>
      </c>
    </row>
    <row r="418" spans="1:5">
      <c r="A418" s="102">
        <v>1</v>
      </c>
      <c r="B418" s="102">
        <v>7002</v>
      </c>
      <c r="C418" s="103" t="s">
        <v>533</v>
      </c>
      <c r="D418" s="104">
        <v>5706.86</v>
      </c>
      <c r="E418" s="8" t="str">
        <f>IFERROR(VLOOKUP(B418,FEVEREIRO!B:C,2,0),"")</f>
        <v>ANTONIO LUIZ DOLIVEIRA AZEVEDO</v>
      </c>
    </row>
    <row r="419" spans="1:5">
      <c r="A419" s="102">
        <v>1</v>
      </c>
      <c r="B419" s="102">
        <v>8249</v>
      </c>
      <c r="C419" s="103" t="s">
        <v>326</v>
      </c>
      <c r="D419" s="104">
        <v>1081.82</v>
      </c>
      <c r="E419" s="8" t="str">
        <f>IFERROR(VLOOKUP(B419,FEVEREIRO!B:C,2,0),"")</f>
        <v/>
      </c>
    </row>
  </sheetData>
  <autoFilter ref="A4:E371"/>
  <sortState ref="A5:E409">
    <sortCondition ref="E5:E40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D121"/>
  <sheetViews>
    <sheetView workbookViewId="0">
      <selection activeCell="D8" sqref="D8:D20"/>
    </sheetView>
  </sheetViews>
  <sheetFormatPr defaultRowHeight="12"/>
  <cols>
    <col min="2" max="2" width="10" style="1" bestFit="1" customWidth="1"/>
    <col min="3" max="3" width="33.28515625" customWidth="1"/>
  </cols>
  <sheetData>
    <row r="7" spans="2:4" s="1" customFormat="1">
      <c r="B7" s="64" t="s">
        <v>394</v>
      </c>
      <c r="C7" s="61" t="s">
        <v>2</v>
      </c>
    </row>
    <row r="8" spans="2:4">
      <c r="B8" s="65">
        <v>1908</v>
      </c>
      <c r="C8" s="62" t="s">
        <v>69</v>
      </c>
      <c r="D8" t="s">
        <v>452</v>
      </c>
    </row>
    <row r="9" spans="2:4">
      <c r="B9" s="65">
        <v>2065</v>
      </c>
      <c r="C9" s="62" t="s">
        <v>395</v>
      </c>
      <c r="D9" t="s">
        <v>452</v>
      </c>
    </row>
    <row r="10" spans="2:4">
      <c r="B10" s="65">
        <v>2371</v>
      </c>
      <c r="C10" s="62" t="s">
        <v>119</v>
      </c>
      <c r="D10" t="s">
        <v>452</v>
      </c>
    </row>
    <row r="11" spans="2:4">
      <c r="B11" s="65">
        <v>2547</v>
      </c>
      <c r="C11" s="62" t="s">
        <v>389</v>
      </c>
      <c r="D11" t="s">
        <v>452</v>
      </c>
    </row>
    <row r="12" spans="2:4">
      <c r="B12" s="65">
        <v>2689</v>
      </c>
      <c r="C12" s="62" t="s">
        <v>524</v>
      </c>
      <c r="D12" t="s">
        <v>452</v>
      </c>
    </row>
    <row r="13" spans="2:4">
      <c r="B13" s="65">
        <v>2701</v>
      </c>
      <c r="C13" s="62" t="s">
        <v>574</v>
      </c>
      <c r="D13" t="s">
        <v>452</v>
      </c>
    </row>
    <row r="14" spans="2:4">
      <c r="B14" s="65">
        <v>2754</v>
      </c>
      <c r="C14" s="62" t="s">
        <v>396</v>
      </c>
      <c r="D14" t="s">
        <v>452</v>
      </c>
    </row>
    <row r="15" spans="2:4">
      <c r="B15" s="65">
        <v>2824</v>
      </c>
      <c r="C15" s="62" t="s">
        <v>397</v>
      </c>
      <c r="D15" t="s">
        <v>452</v>
      </c>
    </row>
    <row r="16" spans="2:4">
      <c r="B16" s="65">
        <v>2907</v>
      </c>
      <c r="C16" s="62" t="s">
        <v>223</v>
      </c>
      <c r="D16" t="s">
        <v>452</v>
      </c>
    </row>
    <row r="17" spans="2:4">
      <c r="B17" s="65">
        <v>3015</v>
      </c>
      <c r="C17" s="62" t="s">
        <v>250</v>
      </c>
      <c r="D17" t="s">
        <v>452</v>
      </c>
    </row>
    <row r="18" spans="2:4">
      <c r="B18" s="65">
        <v>3066</v>
      </c>
      <c r="C18" s="62" t="s">
        <v>260</v>
      </c>
      <c r="D18" t="s">
        <v>452</v>
      </c>
    </row>
    <row r="19" spans="2:4">
      <c r="B19" s="65">
        <v>3167</v>
      </c>
      <c r="C19" s="62" t="s">
        <v>275</v>
      </c>
      <c r="D19" t="s">
        <v>452</v>
      </c>
    </row>
    <row r="20" spans="2:4">
      <c r="B20" s="65">
        <v>3233</v>
      </c>
      <c r="C20" s="62" t="s">
        <v>288</v>
      </c>
      <c r="D20" t="s">
        <v>452</v>
      </c>
    </row>
    <row r="21" spans="2:4">
      <c r="B21" s="60"/>
      <c r="C21" s="63"/>
    </row>
    <row r="22" spans="2:4">
      <c r="B22" s="57"/>
      <c r="C22" s="55"/>
    </row>
    <row r="23" spans="2:4">
      <c r="B23" s="57"/>
      <c r="C23" s="55"/>
    </row>
    <row r="24" spans="2:4">
      <c r="B24" s="57"/>
      <c r="C24" s="55"/>
    </row>
    <row r="25" spans="2:4">
      <c r="B25" s="60"/>
      <c r="C25" s="63"/>
    </row>
    <row r="26" spans="2:4">
      <c r="B26" s="57"/>
      <c r="C26" s="55"/>
    </row>
    <row r="27" spans="2:4">
      <c r="B27" s="57"/>
      <c r="C27" s="55"/>
    </row>
    <row r="28" spans="2:4">
      <c r="B28" s="54"/>
      <c r="C28" s="54"/>
    </row>
    <row r="29" spans="2:4">
      <c r="B29" s="60"/>
      <c r="C29" s="63"/>
    </row>
    <row r="30" spans="2:4">
      <c r="B30" s="45"/>
      <c r="C30" s="46"/>
    </row>
    <row r="32" spans="2:4">
      <c r="B32" s="51"/>
      <c r="C32" s="53"/>
    </row>
    <row r="33" spans="2:3">
      <c r="B33" s="56"/>
      <c r="C33" s="63"/>
    </row>
    <row r="34" spans="2:3">
      <c r="B34" s="54"/>
      <c r="C34" s="54"/>
    </row>
    <row r="35" spans="2:3">
      <c r="B35" s="45"/>
      <c r="C35" s="46"/>
    </row>
    <row r="36" spans="2:3">
      <c r="B36" s="51"/>
      <c r="C36" s="53"/>
    </row>
    <row r="37" spans="2:3">
      <c r="B37" s="56"/>
      <c r="C37" s="63"/>
    </row>
    <row r="38" spans="2:3">
      <c r="B38" s="54"/>
      <c r="C38" s="54"/>
    </row>
    <row r="39" spans="2:3">
      <c r="B39" s="54"/>
      <c r="C39" s="54"/>
    </row>
    <row r="40" spans="2:3">
      <c r="B40" s="51"/>
      <c r="C40" s="53"/>
    </row>
    <row r="41" spans="2:3">
      <c r="B41" s="56"/>
      <c r="C41" s="63"/>
    </row>
    <row r="43" spans="2:3">
      <c r="B43" s="54"/>
      <c r="C43" s="54"/>
    </row>
    <row r="44" spans="2:3">
      <c r="B44" s="54"/>
      <c r="C44" s="54"/>
    </row>
    <row r="45" spans="2:3">
      <c r="B45" s="56"/>
      <c r="C45" s="63"/>
    </row>
    <row r="48" spans="2:3">
      <c r="B48" s="54"/>
      <c r="C48" s="54"/>
    </row>
    <row r="49" spans="2:3">
      <c r="B49" s="56"/>
      <c r="C49" s="63"/>
    </row>
    <row r="50" spans="2:3">
      <c r="B50" s="45"/>
      <c r="C50" s="46"/>
    </row>
    <row r="52" spans="2:3">
      <c r="B52" s="51"/>
      <c r="C52" s="53"/>
    </row>
    <row r="53" spans="2:3">
      <c r="B53" s="56"/>
      <c r="C53" s="63"/>
    </row>
    <row r="54" spans="2:3">
      <c r="B54" s="54"/>
      <c r="C54" s="54"/>
    </row>
    <row r="55" spans="2:3">
      <c r="B55" s="45"/>
      <c r="C55" s="46"/>
    </row>
    <row r="56" spans="2:3">
      <c r="B56" s="51"/>
      <c r="C56" s="53"/>
    </row>
    <row r="57" spans="2:3">
      <c r="B57" s="56"/>
      <c r="C57" s="63"/>
    </row>
    <row r="58" spans="2:3">
      <c r="B58" s="54"/>
      <c r="C58" s="54"/>
    </row>
    <row r="59" spans="2:3">
      <c r="B59" s="54"/>
      <c r="C59" s="54"/>
    </row>
    <row r="60" spans="2:3">
      <c r="B60" s="51"/>
      <c r="C60" s="53"/>
    </row>
    <row r="61" spans="2:3">
      <c r="B61" s="56"/>
      <c r="C61" s="63"/>
    </row>
    <row r="63" spans="2:3">
      <c r="B63" s="54"/>
      <c r="C63" s="54"/>
    </row>
    <row r="64" spans="2:3">
      <c r="B64" s="54"/>
      <c r="C64" s="54"/>
    </row>
    <row r="65" spans="2:3">
      <c r="B65" s="56"/>
      <c r="C65" s="63"/>
    </row>
    <row r="68" spans="2:3">
      <c r="B68" s="54"/>
      <c r="C68" s="54"/>
    </row>
    <row r="69" spans="2:3">
      <c r="B69" s="56"/>
      <c r="C69" s="63"/>
    </row>
    <row r="70" spans="2:3">
      <c r="B70" s="45"/>
      <c r="C70" s="46"/>
    </row>
    <row r="72" spans="2:3">
      <c r="B72" s="51"/>
      <c r="C72" s="53"/>
    </row>
    <row r="73" spans="2:3">
      <c r="B73" s="56"/>
      <c r="C73" s="63"/>
    </row>
    <row r="74" spans="2:3">
      <c r="B74" s="54"/>
      <c r="C74" s="54"/>
    </row>
    <row r="75" spans="2:3">
      <c r="B75" s="45"/>
      <c r="C75" s="46"/>
    </row>
    <row r="76" spans="2:3">
      <c r="B76" s="51"/>
      <c r="C76" s="53"/>
    </row>
    <row r="77" spans="2:3">
      <c r="B77" s="56"/>
      <c r="C77" s="63"/>
    </row>
    <row r="78" spans="2:3">
      <c r="B78" s="54"/>
      <c r="C78" s="54"/>
    </row>
    <row r="79" spans="2:3">
      <c r="B79" s="54"/>
      <c r="C79" s="54"/>
    </row>
    <row r="80" spans="2:3">
      <c r="B80" s="51"/>
      <c r="C80" s="53"/>
    </row>
    <row r="81" spans="2:3">
      <c r="B81" s="56"/>
      <c r="C81" s="63"/>
    </row>
    <row r="82" spans="2:3">
      <c r="B82" s="45"/>
      <c r="C82" s="52"/>
    </row>
    <row r="83" spans="2:3">
      <c r="B83" s="54"/>
      <c r="C83" s="54"/>
    </row>
    <row r="84" spans="2:3">
      <c r="B84" s="54"/>
      <c r="C84" s="54"/>
    </row>
    <row r="85" spans="2:3">
      <c r="B85" s="56"/>
      <c r="C85" s="63"/>
    </row>
    <row r="87" spans="2:3">
      <c r="B87" s="45"/>
      <c r="C87" s="52"/>
    </row>
    <row r="88" spans="2:3">
      <c r="B88" s="54"/>
      <c r="C88" s="54"/>
    </row>
    <row r="89" spans="2:3">
      <c r="B89" s="56"/>
      <c r="C89" s="56"/>
    </row>
    <row r="91" spans="2:3">
      <c r="B91" s="45"/>
      <c r="C91" s="52"/>
    </row>
    <row r="92" spans="2:3">
      <c r="B92" s="51"/>
      <c r="C92" s="53"/>
    </row>
    <row r="93" spans="2:3">
      <c r="B93" s="56"/>
      <c r="C93" s="56"/>
    </row>
    <row r="94" spans="2:3">
      <c r="B94" s="54"/>
      <c r="C94" s="54"/>
    </row>
    <row r="96" spans="2:3">
      <c r="B96" s="51"/>
      <c r="C96" s="53"/>
    </row>
    <row r="97" spans="2:3">
      <c r="B97" s="56"/>
      <c r="C97" s="56"/>
    </row>
    <row r="98" spans="2:3">
      <c r="B98" s="54"/>
      <c r="C98" s="54"/>
    </row>
    <row r="100" spans="2:3">
      <c r="B100" s="51"/>
      <c r="C100" s="53"/>
    </row>
    <row r="101" spans="2:3">
      <c r="B101" s="56"/>
      <c r="C101" s="56"/>
    </row>
    <row r="102" spans="2:3">
      <c r="B102" s="45"/>
      <c r="C102" s="46"/>
    </row>
    <row r="103" spans="2:3">
      <c r="B103" s="54"/>
      <c r="C103" s="54"/>
    </row>
    <row r="104" spans="2:3">
      <c r="B104" s="54"/>
      <c r="C104" s="54"/>
    </row>
    <row r="105" spans="2:3">
      <c r="B105" s="56"/>
      <c r="C105" s="56"/>
    </row>
    <row r="106" spans="2:3">
      <c r="B106" s="45"/>
      <c r="C106" s="46"/>
    </row>
    <row r="107" spans="2:3">
      <c r="B107" s="45"/>
      <c r="C107" s="46"/>
    </row>
    <row r="108" spans="2:3">
      <c r="B108" s="54"/>
      <c r="C108" s="54"/>
    </row>
    <row r="109" spans="2:3">
      <c r="B109" s="56"/>
      <c r="C109" s="56"/>
    </row>
    <row r="111" spans="2:3">
      <c r="B111" s="45"/>
      <c r="C111" s="46"/>
    </row>
    <row r="112" spans="2:3">
      <c r="B112" s="54"/>
      <c r="C112" s="54"/>
    </row>
    <row r="113" spans="2:3">
      <c r="B113" s="56"/>
      <c r="C113" s="56"/>
    </row>
    <row r="116" spans="2:3">
      <c r="B116" s="51"/>
      <c r="C116" s="47"/>
    </row>
    <row r="117" spans="2:3">
      <c r="B117" s="56"/>
      <c r="C117" s="56"/>
    </row>
    <row r="120" spans="2:3">
      <c r="B120" s="51"/>
      <c r="C120" s="47"/>
    </row>
    <row r="121" spans="2:3">
      <c r="B121" s="56"/>
      <c r="C121" s="56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10"/>
  <sheetViews>
    <sheetView workbookViewId="0">
      <selection activeCell="D5" sqref="D5:D408"/>
    </sheetView>
  </sheetViews>
  <sheetFormatPr defaultRowHeight="12"/>
  <cols>
    <col min="1" max="2" width="9.140625" style="79"/>
    <col min="3" max="3" width="31.7109375" style="79" bestFit="1" customWidth="1"/>
    <col min="4" max="4" width="13.140625" style="80" bestFit="1" customWidth="1"/>
    <col min="5" max="16384" width="9.140625" style="79"/>
  </cols>
  <sheetData>
    <row r="1" spans="1:4">
      <c r="A1" s="79" t="s">
        <v>592</v>
      </c>
    </row>
    <row r="2" spans="1:4">
      <c r="A2" s="74" t="s">
        <v>593</v>
      </c>
      <c r="B2" s="74"/>
      <c r="C2" s="74"/>
      <c r="D2" s="74"/>
    </row>
    <row r="4" spans="1:4">
      <c r="A4" s="74" t="s">
        <v>0</v>
      </c>
      <c r="B4" s="74" t="s">
        <v>1</v>
      </c>
      <c r="C4" s="74" t="s">
        <v>2</v>
      </c>
      <c r="D4" s="74" t="s">
        <v>437</v>
      </c>
    </row>
    <row r="5" spans="1:4">
      <c r="A5" s="76">
        <v>1</v>
      </c>
      <c r="B5" s="76">
        <v>397</v>
      </c>
      <c r="C5" s="77" t="s">
        <v>3</v>
      </c>
      <c r="D5" s="89">
        <v>1558.39</v>
      </c>
    </row>
    <row r="6" spans="1:4">
      <c r="A6" s="76">
        <v>1</v>
      </c>
      <c r="B6" s="76">
        <v>508</v>
      </c>
      <c r="C6" s="77" t="s">
        <v>4</v>
      </c>
      <c r="D6" s="89">
        <v>1368.32</v>
      </c>
    </row>
    <row r="7" spans="1:4">
      <c r="A7" s="76">
        <v>1</v>
      </c>
      <c r="B7" s="76">
        <v>510</v>
      </c>
      <c r="C7" s="77" t="s">
        <v>5</v>
      </c>
      <c r="D7" s="89">
        <v>1366.4</v>
      </c>
    </row>
    <row r="8" spans="1:4">
      <c r="A8" s="76">
        <v>1</v>
      </c>
      <c r="B8" s="76">
        <v>542</v>
      </c>
      <c r="C8" s="77" t="s">
        <v>6</v>
      </c>
      <c r="D8" s="89">
        <v>1330.82</v>
      </c>
    </row>
    <row r="9" spans="1:4">
      <c r="A9" s="76">
        <v>1</v>
      </c>
      <c r="B9" s="76">
        <v>788</v>
      </c>
      <c r="C9" s="77" t="s">
        <v>7</v>
      </c>
      <c r="D9" s="89">
        <v>1201.04</v>
      </c>
    </row>
    <row r="10" spans="1:4">
      <c r="A10" s="76">
        <v>1</v>
      </c>
      <c r="B10" s="76">
        <v>830</v>
      </c>
      <c r="C10" s="77" t="s">
        <v>8</v>
      </c>
      <c r="D10" s="89">
        <v>1677.04</v>
      </c>
    </row>
    <row r="11" spans="1:4">
      <c r="A11" s="76">
        <v>1</v>
      </c>
      <c r="B11" s="76">
        <v>863</v>
      </c>
      <c r="C11" s="77" t="s">
        <v>9</v>
      </c>
      <c r="D11" s="89">
        <v>464.03</v>
      </c>
    </row>
    <row r="12" spans="1:4">
      <c r="A12" s="76">
        <v>1</v>
      </c>
      <c r="B12" s="76">
        <v>871</v>
      </c>
      <c r="C12" s="77" t="s">
        <v>573</v>
      </c>
      <c r="D12" s="89">
        <v>1550.24</v>
      </c>
    </row>
    <row r="13" spans="1:4">
      <c r="A13" s="76">
        <v>1</v>
      </c>
      <c r="B13" s="76">
        <v>897</v>
      </c>
      <c r="C13" s="77" t="s">
        <v>10</v>
      </c>
      <c r="D13" s="89">
        <v>153.97999999999999</v>
      </c>
    </row>
    <row r="14" spans="1:4">
      <c r="A14" s="76">
        <v>1</v>
      </c>
      <c r="B14" s="76">
        <v>996</v>
      </c>
      <c r="C14" s="77" t="s">
        <v>11</v>
      </c>
      <c r="D14" s="89">
        <v>2335.17</v>
      </c>
    </row>
    <row r="15" spans="1:4">
      <c r="A15" s="76">
        <v>1</v>
      </c>
      <c r="B15" s="76">
        <v>1008</v>
      </c>
      <c r="C15" s="77" t="s">
        <v>12</v>
      </c>
      <c r="D15" s="89">
        <v>1023.41</v>
      </c>
    </row>
    <row r="16" spans="1:4">
      <c r="A16" s="76">
        <v>1</v>
      </c>
      <c r="B16" s="76">
        <v>1037</v>
      </c>
      <c r="C16" s="77" t="s">
        <v>13</v>
      </c>
      <c r="D16" s="89">
        <v>1168.81</v>
      </c>
    </row>
    <row r="17" spans="1:4">
      <c r="A17" s="76">
        <v>1</v>
      </c>
      <c r="B17" s="76">
        <v>1051</v>
      </c>
      <c r="C17" s="77" t="s">
        <v>14</v>
      </c>
      <c r="D17" s="89">
        <v>6792.83</v>
      </c>
    </row>
    <row r="18" spans="1:4">
      <c r="A18" s="76">
        <v>1</v>
      </c>
      <c r="B18" s="76">
        <v>1056</v>
      </c>
      <c r="C18" s="77" t="s">
        <v>15</v>
      </c>
      <c r="D18" s="89">
        <v>333.64</v>
      </c>
    </row>
    <row r="19" spans="1:4">
      <c r="A19" s="76">
        <v>1</v>
      </c>
      <c r="B19" s="76">
        <v>1071</v>
      </c>
      <c r="C19" s="77" t="s">
        <v>16</v>
      </c>
      <c r="D19" s="89">
        <v>1074</v>
      </c>
    </row>
    <row r="20" spans="1:4">
      <c r="A20" s="76">
        <v>1</v>
      </c>
      <c r="B20" s="76">
        <v>1080</v>
      </c>
      <c r="C20" s="77" t="s">
        <v>17</v>
      </c>
      <c r="D20" s="89">
        <v>1214.55</v>
      </c>
    </row>
    <row r="21" spans="1:4">
      <c r="A21" s="76">
        <v>1</v>
      </c>
      <c r="B21" s="76">
        <v>1099</v>
      </c>
      <c r="C21" s="77" t="s">
        <v>18</v>
      </c>
      <c r="D21" s="89">
        <v>1973.71</v>
      </c>
    </row>
    <row r="22" spans="1:4">
      <c r="A22" s="76">
        <v>1</v>
      </c>
      <c r="B22" s="76">
        <v>1126</v>
      </c>
      <c r="C22" s="77" t="s">
        <v>19</v>
      </c>
      <c r="D22" s="89">
        <v>1631.66</v>
      </c>
    </row>
    <row r="23" spans="1:4">
      <c r="A23" s="76">
        <v>10</v>
      </c>
      <c r="B23" s="76">
        <v>1135</v>
      </c>
      <c r="C23" s="77" t="s">
        <v>327</v>
      </c>
      <c r="D23" s="89">
        <v>777.73</v>
      </c>
    </row>
    <row r="24" spans="1:4">
      <c r="A24" s="76">
        <v>1</v>
      </c>
      <c r="B24" s="76">
        <v>1164</v>
      </c>
      <c r="C24" s="77" t="s">
        <v>21</v>
      </c>
      <c r="D24" s="89">
        <v>1800.3</v>
      </c>
    </row>
    <row r="25" spans="1:4">
      <c r="A25" s="76">
        <v>1</v>
      </c>
      <c r="B25" s="76">
        <v>1169</v>
      </c>
      <c r="C25" s="77" t="s">
        <v>22</v>
      </c>
      <c r="D25" s="89">
        <v>417.57</v>
      </c>
    </row>
    <row r="26" spans="1:4">
      <c r="A26" s="76">
        <v>1</v>
      </c>
      <c r="B26" s="76">
        <v>1177</v>
      </c>
      <c r="C26" s="77" t="s">
        <v>23</v>
      </c>
      <c r="D26" s="89">
        <v>313.37</v>
      </c>
    </row>
    <row r="27" spans="1:4">
      <c r="A27" s="76">
        <v>1</v>
      </c>
      <c r="B27" s="76">
        <v>1221</v>
      </c>
      <c r="C27" s="77" t="s">
        <v>24</v>
      </c>
      <c r="D27" s="89">
        <v>3088.33</v>
      </c>
    </row>
    <row r="28" spans="1:4">
      <c r="A28" s="76">
        <v>1</v>
      </c>
      <c r="B28" s="76">
        <v>1229</v>
      </c>
      <c r="C28" s="77" t="s">
        <v>25</v>
      </c>
      <c r="D28" s="89">
        <v>1259.6199999999999</v>
      </c>
    </row>
    <row r="29" spans="1:4">
      <c r="A29" s="76">
        <v>1</v>
      </c>
      <c r="B29" s="76">
        <v>1243</v>
      </c>
      <c r="C29" s="77" t="s">
        <v>26</v>
      </c>
      <c r="D29" s="89">
        <v>658.22</v>
      </c>
    </row>
    <row r="30" spans="1:4">
      <c r="A30" s="76">
        <v>1</v>
      </c>
      <c r="B30" s="76">
        <v>1267</v>
      </c>
      <c r="C30" s="77" t="s">
        <v>28</v>
      </c>
      <c r="D30" s="89">
        <v>6786.56</v>
      </c>
    </row>
    <row r="31" spans="1:4">
      <c r="A31" s="76">
        <v>1</v>
      </c>
      <c r="B31" s="76">
        <v>1269</v>
      </c>
      <c r="C31" s="77" t="s">
        <v>29</v>
      </c>
      <c r="D31" s="89">
        <v>821.28</v>
      </c>
    </row>
    <row r="32" spans="1:4">
      <c r="A32" s="76">
        <v>1</v>
      </c>
      <c r="B32" s="76">
        <v>1328</v>
      </c>
      <c r="C32" s="77" t="s">
        <v>30</v>
      </c>
      <c r="D32" s="89">
        <v>884.35</v>
      </c>
    </row>
    <row r="33" spans="1:4">
      <c r="A33" s="76">
        <v>1</v>
      </c>
      <c r="B33" s="76">
        <v>1330</v>
      </c>
      <c r="C33" s="77" t="s">
        <v>31</v>
      </c>
      <c r="D33" s="89">
        <v>512.59</v>
      </c>
    </row>
    <row r="34" spans="1:4">
      <c r="A34" s="76">
        <v>1</v>
      </c>
      <c r="B34" s="76">
        <v>1333</v>
      </c>
      <c r="C34" s="77" t="s">
        <v>32</v>
      </c>
      <c r="D34" s="89">
        <v>1147.1400000000001</v>
      </c>
    </row>
    <row r="35" spans="1:4">
      <c r="A35" s="76">
        <v>1</v>
      </c>
      <c r="B35" s="76">
        <v>1337</v>
      </c>
      <c r="C35" s="77" t="s">
        <v>33</v>
      </c>
      <c r="D35" s="89">
        <v>1822.66</v>
      </c>
    </row>
    <row r="36" spans="1:4">
      <c r="A36" s="76">
        <v>1</v>
      </c>
      <c r="B36" s="76">
        <v>1363</v>
      </c>
      <c r="C36" s="77" t="s">
        <v>34</v>
      </c>
      <c r="D36" s="89">
        <v>1673.05</v>
      </c>
    </row>
    <row r="37" spans="1:4">
      <c r="A37" s="76">
        <v>1</v>
      </c>
      <c r="B37" s="76">
        <v>1369</v>
      </c>
      <c r="C37" s="77" t="s">
        <v>35</v>
      </c>
      <c r="D37" s="89">
        <v>473.03</v>
      </c>
    </row>
    <row r="38" spans="1:4">
      <c r="A38" s="76">
        <v>1</v>
      </c>
      <c r="B38" s="76">
        <v>1393</v>
      </c>
      <c r="C38" s="77" t="s">
        <v>36</v>
      </c>
      <c r="D38" s="89">
        <v>1162.6300000000001</v>
      </c>
    </row>
    <row r="39" spans="1:4">
      <c r="A39" s="76">
        <v>1</v>
      </c>
      <c r="B39" s="76">
        <v>1413</v>
      </c>
      <c r="C39" s="77" t="s">
        <v>37</v>
      </c>
      <c r="D39" s="89">
        <v>3596.39</v>
      </c>
    </row>
    <row r="40" spans="1:4">
      <c r="A40" s="76">
        <v>1</v>
      </c>
      <c r="B40" s="76">
        <v>1418</v>
      </c>
      <c r="C40" s="77" t="s">
        <v>38</v>
      </c>
      <c r="D40" s="89">
        <v>3218.32</v>
      </c>
    </row>
    <row r="41" spans="1:4">
      <c r="A41" s="76">
        <v>1</v>
      </c>
      <c r="B41" s="76">
        <v>1427</v>
      </c>
      <c r="C41" s="77" t="s">
        <v>39</v>
      </c>
      <c r="D41" s="89">
        <v>3043.05</v>
      </c>
    </row>
    <row r="42" spans="1:4">
      <c r="A42" s="76">
        <v>1</v>
      </c>
      <c r="B42" s="76">
        <v>1429</v>
      </c>
      <c r="C42" s="77" t="s">
        <v>40</v>
      </c>
      <c r="D42" s="89">
        <v>2452.27</v>
      </c>
    </row>
    <row r="43" spans="1:4">
      <c r="A43" s="76">
        <v>1</v>
      </c>
      <c r="B43" s="76">
        <v>1454</v>
      </c>
      <c r="C43" s="77" t="s">
        <v>41</v>
      </c>
      <c r="D43" s="89">
        <v>677.35</v>
      </c>
    </row>
    <row r="44" spans="1:4">
      <c r="A44" s="76">
        <v>1</v>
      </c>
      <c r="B44" s="76">
        <v>1475</v>
      </c>
      <c r="C44" s="77" t="s">
        <v>42</v>
      </c>
      <c r="D44" s="89">
        <v>1488.88</v>
      </c>
    </row>
    <row r="45" spans="1:4">
      <c r="A45" s="76">
        <v>1</v>
      </c>
      <c r="B45" s="76">
        <v>1483</v>
      </c>
      <c r="C45" s="77" t="s">
        <v>43</v>
      </c>
      <c r="D45" s="89">
        <v>528.01</v>
      </c>
    </row>
    <row r="46" spans="1:4">
      <c r="A46" s="76">
        <v>1</v>
      </c>
      <c r="B46" s="76">
        <v>1522</v>
      </c>
      <c r="C46" s="77" t="s">
        <v>44</v>
      </c>
      <c r="D46" s="89">
        <v>898.01</v>
      </c>
    </row>
    <row r="47" spans="1:4">
      <c r="A47" s="76">
        <v>1</v>
      </c>
      <c r="B47" s="76">
        <v>1536</v>
      </c>
      <c r="C47" s="77" t="s">
        <v>45</v>
      </c>
      <c r="D47" s="89">
        <v>1045.7</v>
      </c>
    </row>
    <row r="48" spans="1:4">
      <c r="A48" s="76">
        <v>1</v>
      </c>
      <c r="B48" s="76">
        <v>1549</v>
      </c>
      <c r="C48" s="77" t="s">
        <v>47</v>
      </c>
      <c r="D48" s="89">
        <v>2139.4499999999998</v>
      </c>
    </row>
    <row r="49" spans="1:4">
      <c r="A49" s="76">
        <v>1</v>
      </c>
      <c r="B49" s="76">
        <v>1553</v>
      </c>
      <c r="C49" s="77" t="s">
        <v>48</v>
      </c>
      <c r="D49" s="89">
        <v>2075.2199999999998</v>
      </c>
    </row>
    <row r="50" spans="1:4">
      <c r="A50" s="76">
        <v>1</v>
      </c>
      <c r="B50" s="76">
        <v>1554</v>
      </c>
      <c r="C50" s="77" t="s">
        <v>49</v>
      </c>
      <c r="D50" s="89">
        <v>772.18</v>
      </c>
    </row>
    <row r="51" spans="1:4">
      <c r="A51" s="76">
        <v>1</v>
      </c>
      <c r="B51" s="76">
        <v>1561</v>
      </c>
      <c r="C51" s="77" t="s">
        <v>50</v>
      </c>
      <c r="D51" s="89">
        <v>564.79</v>
      </c>
    </row>
    <row r="52" spans="1:4">
      <c r="A52" s="76">
        <v>1</v>
      </c>
      <c r="B52" s="76">
        <v>1588</v>
      </c>
      <c r="C52" s="77" t="s">
        <v>51</v>
      </c>
      <c r="D52" s="89">
        <v>283.64999999999998</v>
      </c>
    </row>
    <row r="53" spans="1:4">
      <c r="A53" s="76">
        <v>1</v>
      </c>
      <c r="B53" s="76">
        <v>1589</v>
      </c>
      <c r="C53" s="77" t="s">
        <v>52</v>
      </c>
      <c r="D53" s="89">
        <v>628.9</v>
      </c>
    </row>
    <row r="54" spans="1:4">
      <c r="A54" s="76">
        <v>1</v>
      </c>
      <c r="B54" s="76">
        <v>1596</v>
      </c>
      <c r="C54" s="77" t="s">
        <v>53</v>
      </c>
      <c r="D54" s="89">
        <v>182.4</v>
      </c>
    </row>
    <row r="55" spans="1:4">
      <c r="A55" s="76">
        <v>1</v>
      </c>
      <c r="B55" s="76">
        <v>1631</v>
      </c>
      <c r="C55" s="77" t="s">
        <v>55</v>
      </c>
      <c r="D55" s="89">
        <v>112.35</v>
      </c>
    </row>
    <row r="56" spans="1:4">
      <c r="A56" s="76">
        <v>1</v>
      </c>
      <c r="B56" s="76">
        <v>1650</v>
      </c>
      <c r="C56" s="77" t="s">
        <v>56</v>
      </c>
      <c r="D56" s="89">
        <v>254.51</v>
      </c>
    </row>
    <row r="57" spans="1:4">
      <c r="A57" s="76">
        <v>1</v>
      </c>
      <c r="B57" s="76">
        <v>1652</v>
      </c>
      <c r="C57" s="77" t="s">
        <v>57</v>
      </c>
      <c r="D57" s="89">
        <v>1588.62</v>
      </c>
    </row>
    <row r="58" spans="1:4">
      <c r="A58" s="76">
        <v>1</v>
      </c>
      <c r="B58" s="76">
        <v>1674</v>
      </c>
      <c r="C58" s="77" t="s">
        <v>59</v>
      </c>
      <c r="D58" s="89">
        <v>373.58</v>
      </c>
    </row>
    <row r="59" spans="1:4">
      <c r="A59" s="76">
        <v>16</v>
      </c>
      <c r="B59" s="76">
        <v>1682</v>
      </c>
      <c r="C59" s="77" t="s">
        <v>346</v>
      </c>
      <c r="D59" s="89">
        <v>1007.9</v>
      </c>
    </row>
    <row r="60" spans="1:4">
      <c r="A60" s="76">
        <v>10</v>
      </c>
      <c r="B60" s="76">
        <v>1683</v>
      </c>
      <c r="C60" s="77" t="s">
        <v>380</v>
      </c>
      <c r="D60" s="89">
        <v>546.58000000000004</v>
      </c>
    </row>
    <row r="61" spans="1:4">
      <c r="A61" s="76">
        <v>51</v>
      </c>
      <c r="B61" s="76">
        <v>1726</v>
      </c>
      <c r="C61" s="77" t="s">
        <v>381</v>
      </c>
      <c r="D61" s="89">
        <v>1355.32</v>
      </c>
    </row>
    <row r="62" spans="1:4">
      <c r="A62" s="76">
        <v>1</v>
      </c>
      <c r="B62" s="76">
        <v>1741</v>
      </c>
      <c r="C62" s="77" t="s">
        <v>60</v>
      </c>
      <c r="D62" s="89">
        <v>1324.61</v>
      </c>
    </row>
    <row r="63" spans="1:4">
      <c r="A63" s="76">
        <v>1</v>
      </c>
      <c r="B63" s="76">
        <v>1749</v>
      </c>
      <c r="C63" s="77" t="s">
        <v>61</v>
      </c>
      <c r="D63" s="89">
        <v>597.49</v>
      </c>
    </row>
    <row r="64" spans="1:4">
      <c r="A64" s="76">
        <v>1</v>
      </c>
      <c r="B64" s="76">
        <v>1774</v>
      </c>
      <c r="C64" s="77" t="s">
        <v>62</v>
      </c>
      <c r="D64" s="89">
        <v>1273.3499999999999</v>
      </c>
    </row>
    <row r="65" spans="1:4">
      <c r="A65" s="76">
        <v>1</v>
      </c>
      <c r="B65" s="76">
        <v>1794</v>
      </c>
      <c r="C65" s="77" t="s">
        <v>63</v>
      </c>
      <c r="D65" s="89">
        <v>1120.0999999999999</v>
      </c>
    </row>
    <row r="66" spans="1:4">
      <c r="A66" s="76">
        <v>1</v>
      </c>
      <c r="B66" s="76">
        <v>1796</v>
      </c>
      <c r="C66" s="77" t="s">
        <v>64</v>
      </c>
      <c r="D66" s="89">
        <v>887.18</v>
      </c>
    </row>
    <row r="67" spans="1:4">
      <c r="A67" s="76">
        <v>1</v>
      </c>
      <c r="B67" s="76">
        <v>1809</v>
      </c>
      <c r="C67" s="77" t="s">
        <v>65</v>
      </c>
      <c r="D67" s="89">
        <v>1149.6099999999999</v>
      </c>
    </row>
    <row r="68" spans="1:4">
      <c r="A68" s="76">
        <v>1</v>
      </c>
      <c r="B68" s="76">
        <v>1822</v>
      </c>
      <c r="C68" s="77" t="s">
        <v>67</v>
      </c>
      <c r="D68" s="89">
        <v>982.12</v>
      </c>
    </row>
    <row r="69" spans="1:4">
      <c r="A69" s="76">
        <v>1</v>
      </c>
      <c r="B69" s="76">
        <v>1906</v>
      </c>
      <c r="C69" s="77" t="s">
        <v>68</v>
      </c>
      <c r="D69" s="89">
        <v>661.51</v>
      </c>
    </row>
    <row r="70" spans="1:4">
      <c r="A70" s="76">
        <v>1</v>
      </c>
      <c r="B70" s="76">
        <v>1908</v>
      </c>
      <c r="C70" s="77" t="s">
        <v>69</v>
      </c>
      <c r="D70" s="89">
        <v>2596.37</v>
      </c>
    </row>
    <row r="71" spans="1:4">
      <c r="A71" s="76">
        <v>1</v>
      </c>
      <c r="B71" s="76">
        <v>1909</v>
      </c>
      <c r="C71" s="77" t="s">
        <v>70</v>
      </c>
      <c r="D71" s="89">
        <v>1104.7</v>
      </c>
    </row>
    <row r="72" spans="1:4">
      <c r="A72" s="76">
        <v>1</v>
      </c>
      <c r="B72" s="76">
        <v>1924</v>
      </c>
      <c r="C72" s="77" t="s">
        <v>71</v>
      </c>
      <c r="D72" s="89">
        <v>1769.04</v>
      </c>
    </row>
    <row r="73" spans="1:4">
      <c r="A73" s="76">
        <v>1</v>
      </c>
      <c r="B73" s="76">
        <v>1932</v>
      </c>
      <c r="C73" s="77" t="s">
        <v>72</v>
      </c>
      <c r="D73" s="89">
        <v>2460.56</v>
      </c>
    </row>
    <row r="74" spans="1:4">
      <c r="A74" s="76">
        <v>1</v>
      </c>
      <c r="B74" s="76">
        <v>1937</v>
      </c>
      <c r="C74" s="77" t="s">
        <v>73</v>
      </c>
      <c r="D74" s="89">
        <v>641.86</v>
      </c>
    </row>
    <row r="75" spans="1:4">
      <c r="A75" s="76">
        <v>1</v>
      </c>
      <c r="B75" s="76">
        <v>1980</v>
      </c>
      <c r="C75" s="77" t="s">
        <v>74</v>
      </c>
      <c r="D75" s="89">
        <v>3659.53</v>
      </c>
    </row>
    <row r="76" spans="1:4">
      <c r="A76" s="76">
        <v>1</v>
      </c>
      <c r="B76" s="76">
        <v>1999</v>
      </c>
      <c r="C76" s="77" t="s">
        <v>75</v>
      </c>
      <c r="D76" s="89">
        <v>371.9</v>
      </c>
    </row>
    <row r="77" spans="1:4">
      <c r="A77" s="76">
        <v>1</v>
      </c>
      <c r="B77" s="76">
        <v>2019</v>
      </c>
      <c r="C77" s="77" t="s">
        <v>76</v>
      </c>
      <c r="D77" s="89">
        <v>1072.76</v>
      </c>
    </row>
    <row r="78" spans="1:4">
      <c r="A78" s="76">
        <v>1</v>
      </c>
      <c r="B78" s="76">
        <v>2038</v>
      </c>
      <c r="C78" s="77" t="s">
        <v>77</v>
      </c>
      <c r="D78" s="89">
        <v>206.74</v>
      </c>
    </row>
    <row r="79" spans="1:4">
      <c r="A79" s="76">
        <v>1</v>
      </c>
      <c r="B79" s="76">
        <v>2043</v>
      </c>
      <c r="C79" s="77" t="s">
        <v>78</v>
      </c>
      <c r="D79" s="89">
        <v>2498.6999999999998</v>
      </c>
    </row>
    <row r="80" spans="1:4">
      <c r="A80" s="76">
        <v>1</v>
      </c>
      <c r="B80" s="76">
        <v>2063</v>
      </c>
      <c r="C80" s="77" t="s">
        <v>80</v>
      </c>
      <c r="D80" s="89">
        <v>5057.58</v>
      </c>
    </row>
    <row r="81" spans="1:4">
      <c r="A81" s="76">
        <v>1</v>
      </c>
      <c r="B81" s="76">
        <v>2069</v>
      </c>
      <c r="C81" s="77" t="s">
        <v>81</v>
      </c>
      <c r="D81" s="89">
        <v>6414.56</v>
      </c>
    </row>
    <row r="82" spans="1:4">
      <c r="A82" s="76">
        <v>1</v>
      </c>
      <c r="B82" s="76">
        <v>2086</v>
      </c>
      <c r="C82" s="77" t="s">
        <v>578</v>
      </c>
      <c r="D82" s="89">
        <v>588.39</v>
      </c>
    </row>
    <row r="83" spans="1:4">
      <c r="A83" s="76">
        <v>51</v>
      </c>
      <c r="B83" s="76">
        <v>2096</v>
      </c>
      <c r="C83" s="77" t="s">
        <v>334</v>
      </c>
      <c r="D83" s="89">
        <v>873.16</v>
      </c>
    </row>
    <row r="84" spans="1:4">
      <c r="A84" s="76">
        <v>16</v>
      </c>
      <c r="B84" s="76">
        <v>2115</v>
      </c>
      <c r="C84" s="77" t="s">
        <v>347</v>
      </c>
      <c r="D84" s="89">
        <v>1530.3</v>
      </c>
    </row>
    <row r="85" spans="1:4">
      <c r="A85" s="76">
        <v>1</v>
      </c>
      <c r="B85" s="76">
        <v>2117</v>
      </c>
      <c r="C85" s="77" t="s">
        <v>84</v>
      </c>
      <c r="D85" s="89">
        <v>1185.98</v>
      </c>
    </row>
    <row r="86" spans="1:4">
      <c r="A86" s="76">
        <v>1</v>
      </c>
      <c r="B86" s="76">
        <v>2120</v>
      </c>
      <c r="C86" s="77" t="s">
        <v>85</v>
      </c>
      <c r="D86" s="89">
        <v>961.47</v>
      </c>
    </row>
    <row r="87" spans="1:4">
      <c r="A87" s="76">
        <v>1</v>
      </c>
      <c r="B87" s="76">
        <v>2121</v>
      </c>
      <c r="C87" s="77" t="s">
        <v>86</v>
      </c>
      <c r="D87" s="89">
        <v>863.09</v>
      </c>
    </row>
    <row r="88" spans="1:4">
      <c r="A88" s="76">
        <v>10</v>
      </c>
      <c r="B88" s="76">
        <v>2124</v>
      </c>
      <c r="C88" s="77" t="s">
        <v>338</v>
      </c>
      <c r="D88" s="89">
        <v>1488.5</v>
      </c>
    </row>
    <row r="89" spans="1:4">
      <c r="A89" s="76">
        <v>1</v>
      </c>
      <c r="B89" s="76">
        <v>2125</v>
      </c>
      <c r="C89" s="77" t="s">
        <v>87</v>
      </c>
      <c r="D89" s="89">
        <v>1241.19</v>
      </c>
    </row>
    <row r="90" spans="1:4">
      <c r="A90" s="76">
        <v>1</v>
      </c>
      <c r="B90" s="76">
        <v>2126</v>
      </c>
      <c r="C90" s="77" t="s">
        <v>88</v>
      </c>
      <c r="D90" s="89">
        <v>429.41</v>
      </c>
    </row>
    <row r="91" spans="1:4">
      <c r="A91" s="76">
        <v>1</v>
      </c>
      <c r="B91" s="76">
        <v>2128</v>
      </c>
      <c r="C91" s="77" t="s">
        <v>89</v>
      </c>
      <c r="D91" s="89">
        <v>683.41</v>
      </c>
    </row>
    <row r="92" spans="1:4">
      <c r="A92" s="76">
        <v>1</v>
      </c>
      <c r="B92" s="76">
        <v>2129</v>
      </c>
      <c r="C92" s="77" t="s">
        <v>90</v>
      </c>
      <c r="D92" s="89">
        <v>1111.9100000000001</v>
      </c>
    </row>
    <row r="93" spans="1:4">
      <c r="A93" s="76">
        <v>1</v>
      </c>
      <c r="B93" s="76">
        <v>2130</v>
      </c>
      <c r="C93" s="77" t="s">
        <v>91</v>
      </c>
      <c r="D93" s="89">
        <v>919.35</v>
      </c>
    </row>
    <row r="94" spans="1:4">
      <c r="A94" s="76">
        <v>1</v>
      </c>
      <c r="B94" s="76">
        <v>2131</v>
      </c>
      <c r="C94" s="77" t="s">
        <v>92</v>
      </c>
      <c r="D94" s="89">
        <v>771.35</v>
      </c>
    </row>
    <row r="95" spans="1:4">
      <c r="A95" s="76">
        <v>1</v>
      </c>
      <c r="B95" s="76">
        <v>2134</v>
      </c>
      <c r="C95" s="77" t="s">
        <v>93</v>
      </c>
      <c r="D95" s="89">
        <v>465.57</v>
      </c>
    </row>
    <row r="96" spans="1:4">
      <c r="A96" s="76">
        <v>1</v>
      </c>
      <c r="B96" s="76">
        <v>2136</v>
      </c>
      <c r="C96" s="77" t="s">
        <v>94</v>
      </c>
      <c r="D96" s="89">
        <v>1119.3</v>
      </c>
    </row>
    <row r="97" spans="1:4">
      <c r="A97" s="76">
        <v>1</v>
      </c>
      <c r="B97" s="76">
        <v>2137</v>
      </c>
      <c r="C97" s="77" t="s">
        <v>95</v>
      </c>
      <c r="D97" s="89">
        <v>2380.6799999999998</v>
      </c>
    </row>
    <row r="98" spans="1:4">
      <c r="A98" s="76">
        <v>1</v>
      </c>
      <c r="B98" s="76">
        <v>2140</v>
      </c>
      <c r="C98" s="77" t="s">
        <v>96</v>
      </c>
      <c r="D98" s="89">
        <v>3531.77</v>
      </c>
    </row>
    <row r="99" spans="1:4">
      <c r="A99" s="76">
        <v>1</v>
      </c>
      <c r="B99" s="76">
        <v>2143</v>
      </c>
      <c r="C99" s="77" t="s">
        <v>97</v>
      </c>
      <c r="D99" s="89">
        <v>984.13</v>
      </c>
    </row>
    <row r="100" spans="1:4">
      <c r="A100" s="76">
        <v>1</v>
      </c>
      <c r="B100" s="76">
        <v>2145</v>
      </c>
      <c r="C100" s="77" t="s">
        <v>98</v>
      </c>
      <c r="D100" s="89">
        <v>1521.08</v>
      </c>
    </row>
    <row r="101" spans="1:4">
      <c r="A101" s="76">
        <v>1</v>
      </c>
      <c r="B101" s="76">
        <v>2146</v>
      </c>
      <c r="C101" s="77" t="s">
        <v>99</v>
      </c>
      <c r="D101" s="89">
        <v>904.31</v>
      </c>
    </row>
    <row r="102" spans="1:4">
      <c r="A102" s="76">
        <v>1</v>
      </c>
      <c r="B102" s="76">
        <v>2149</v>
      </c>
      <c r="C102" s="77" t="s">
        <v>100</v>
      </c>
      <c r="D102" s="89">
        <v>1154.8499999999999</v>
      </c>
    </row>
    <row r="103" spans="1:4">
      <c r="A103" s="76">
        <v>16</v>
      </c>
      <c r="B103" s="76">
        <v>2151</v>
      </c>
      <c r="C103" s="77" t="s">
        <v>101</v>
      </c>
      <c r="D103" s="89">
        <v>1608.44</v>
      </c>
    </row>
    <row r="104" spans="1:4">
      <c r="A104" s="76">
        <v>1</v>
      </c>
      <c r="B104" s="76">
        <v>2153</v>
      </c>
      <c r="C104" s="77" t="s">
        <v>102</v>
      </c>
      <c r="D104" s="89">
        <v>689.55</v>
      </c>
    </row>
    <row r="105" spans="1:4">
      <c r="A105" s="76">
        <v>1</v>
      </c>
      <c r="B105" s="76">
        <v>2156</v>
      </c>
      <c r="C105" s="77" t="s">
        <v>103</v>
      </c>
      <c r="D105" s="89">
        <v>3.9</v>
      </c>
    </row>
    <row r="106" spans="1:4">
      <c r="A106" s="76">
        <v>1</v>
      </c>
      <c r="B106" s="76">
        <v>2159</v>
      </c>
      <c r="C106" s="77" t="s">
        <v>104</v>
      </c>
      <c r="D106" s="89">
        <v>2712.1</v>
      </c>
    </row>
    <row r="107" spans="1:4">
      <c r="A107" s="76">
        <v>1</v>
      </c>
      <c r="B107" s="76">
        <v>2161</v>
      </c>
      <c r="C107" s="77" t="s">
        <v>105</v>
      </c>
      <c r="D107" s="89">
        <v>235.03</v>
      </c>
    </row>
    <row r="108" spans="1:4">
      <c r="A108" s="76">
        <v>1</v>
      </c>
      <c r="B108" s="76">
        <v>2181</v>
      </c>
      <c r="C108" s="77" t="s">
        <v>106</v>
      </c>
      <c r="D108" s="89">
        <v>276.24</v>
      </c>
    </row>
    <row r="109" spans="1:4">
      <c r="A109" s="76">
        <v>1</v>
      </c>
      <c r="B109" s="76">
        <v>2274</v>
      </c>
      <c r="C109" s="77" t="s">
        <v>107</v>
      </c>
      <c r="D109" s="89">
        <v>5266.42</v>
      </c>
    </row>
    <row r="110" spans="1:4">
      <c r="A110" s="76">
        <v>1</v>
      </c>
      <c r="B110" s="76">
        <v>2280</v>
      </c>
      <c r="C110" s="77" t="s">
        <v>108</v>
      </c>
      <c r="D110" s="89">
        <v>2438.73</v>
      </c>
    </row>
    <row r="111" spans="1:4">
      <c r="A111" s="76">
        <v>1</v>
      </c>
      <c r="B111" s="76">
        <v>2295</v>
      </c>
      <c r="C111" s="77" t="s">
        <v>109</v>
      </c>
      <c r="D111" s="89">
        <v>2835.47</v>
      </c>
    </row>
    <row r="112" spans="1:4">
      <c r="A112" s="76">
        <v>1</v>
      </c>
      <c r="B112" s="76">
        <v>2308</v>
      </c>
      <c r="C112" s="77" t="s">
        <v>110</v>
      </c>
      <c r="D112" s="89">
        <v>4895.92</v>
      </c>
    </row>
    <row r="113" spans="1:4">
      <c r="A113" s="76">
        <v>1</v>
      </c>
      <c r="B113" s="76">
        <v>2330</v>
      </c>
      <c r="C113" s="77" t="s">
        <v>111</v>
      </c>
      <c r="D113" s="89">
        <v>2818.55</v>
      </c>
    </row>
    <row r="114" spans="1:4">
      <c r="A114" s="76">
        <v>1</v>
      </c>
      <c r="B114" s="76">
        <v>2337</v>
      </c>
      <c r="C114" s="77" t="s">
        <v>112</v>
      </c>
      <c r="D114" s="89">
        <v>3179.06</v>
      </c>
    </row>
    <row r="115" spans="1:4">
      <c r="A115" s="76">
        <v>1</v>
      </c>
      <c r="B115" s="76">
        <v>2339</v>
      </c>
      <c r="C115" s="77" t="s">
        <v>113</v>
      </c>
      <c r="D115" s="89">
        <v>3590.15</v>
      </c>
    </row>
    <row r="116" spans="1:4">
      <c r="A116" s="76">
        <v>1</v>
      </c>
      <c r="B116" s="76">
        <v>2342</v>
      </c>
      <c r="C116" s="77" t="s">
        <v>114</v>
      </c>
      <c r="D116" s="89">
        <v>1356.9</v>
      </c>
    </row>
    <row r="117" spans="1:4">
      <c r="A117" s="76">
        <v>1</v>
      </c>
      <c r="B117" s="76">
        <v>2344</v>
      </c>
      <c r="C117" s="77" t="s">
        <v>115</v>
      </c>
      <c r="D117" s="89">
        <v>3816.76</v>
      </c>
    </row>
    <row r="118" spans="1:4">
      <c r="A118" s="76">
        <v>1</v>
      </c>
      <c r="B118" s="76">
        <v>2351</v>
      </c>
      <c r="C118" s="77" t="s">
        <v>116</v>
      </c>
      <c r="D118" s="89">
        <v>396.75</v>
      </c>
    </row>
    <row r="119" spans="1:4">
      <c r="A119" s="76">
        <v>1</v>
      </c>
      <c r="B119" s="76">
        <v>2367</v>
      </c>
      <c r="C119" s="77" t="s">
        <v>118</v>
      </c>
      <c r="D119" s="89">
        <v>3961.69</v>
      </c>
    </row>
    <row r="120" spans="1:4">
      <c r="A120" s="76">
        <v>1</v>
      </c>
      <c r="B120" s="76">
        <v>2382</v>
      </c>
      <c r="C120" s="77" t="s">
        <v>120</v>
      </c>
      <c r="D120" s="89">
        <v>6192.12</v>
      </c>
    </row>
    <row r="121" spans="1:4">
      <c r="A121" s="76">
        <v>1</v>
      </c>
      <c r="B121" s="76">
        <v>2384</v>
      </c>
      <c r="C121" s="77" t="s">
        <v>121</v>
      </c>
      <c r="D121" s="89">
        <v>1565.43</v>
      </c>
    </row>
    <row r="122" spans="1:4">
      <c r="A122" s="76">
        <v>1</v>
      </c>
      <c r="B122" s="76">
        <v>2392</v>
      </c>
      <c r="C122" s="77" t="s">
        <v>122</v>
      </c>
      <c r="D122" s="89">
        <v>1373.6</v>
      </c>
    </row>
    <row r="123" spans="1:4">
      <c r="A123" s="76">
        <v>1</v>
      </c>
      <c r="B123" s="76">
        <v>2406</v>
      </c>
      <c r="C123" s="77" t="s">
        <v>123</v>
      </c>
      <c r="D123" s="89">
        <v>644.77</v>
      </c>
    </row>
    <row r="124" spans="1:4">
      <c r="A124" s="76">
        <v>1</v>
      </c>
      <c r="B124" s="76">
        <v>2415</v>
      </c>
      <c r="C124" s="77" t="s">
        <v>124</v>
      </c>
      <c r="D124" s="89">
        <v>6119.51</v>
      </c>
    </row>
    <row r="125" spans="1:4">
      <c r="A125" s="76">
        <v>1</v>
      </c>
      <c r="B125" s="76">
        <v>2420</v>
      </c>
      <c r="C125" s="77" t="s">
        <v>125</v>
      </c>
      <c r="D125" s="89">
        <v>6485.14</v>
      </c>
    </row>
    <row r="126" spans="1:4">
      <c r="A126" s="76">
        <v>1</v>
      </c>
      <c r="B126" s="76">
        <v>2421</v>
      </c>
      <c r="C126" s="77" t="s">
        <v>126</v>
      </c>
      <c r="D126" s="89">
        <v>3184.69</v>
      </c>
    </row>
    <row r="127" spans="1:4">
      <c r="A127" s="76">
        <v>1</v>
      </c>
      <c r="B127" s="76">
        <v>2437</v>
      </c>
      <c r="C127" s="77" t="s">
        <v>127</v>
      </c>
      <c r="D127" s="89">
        <v>890.57</v>
      </c>
    </row>
    <row r="128" spans="1:4">
      <c r="A128" s="76">
        <v>1</v>
      </c>
      <c r="B128" s="76">
        <v>2443</v>
      </c>
      <c r="C128" s="77" t="s">
        <v>457</v>
      </c>
      <c r="D128" s="89">
        <v>745.37</v>
      </c>
    </row>
    <row r="129" spans="1:4">
      <c r="A129" s="76">
        <v>1</v>
      </c>
      <c r="B129" s="76">
        <v>2448</v>
      </c>
      <c r="C129" s="77" t="s">
        <v>129</v>
      </c>
      <c r="D129" s="89">
        <v>716.78</v>
      </c>
    </row>
    <row r="130" spans="1:4">
      <c r="A130" s="76">
        <v>1</v>
      </c>
      <c r="B130" s="76">
        <v>2451</v>
      </c>
      <c r="C130" s="77" t="s">
        <v>130</v>
      </c>
      <c r="D130" s="89">
        <v>982.27</v>
      </c>
    </row>
    <row r="131" spans="1:4">
      <c r="A131" s="76">
        <v>1</v>
      </c>
      <c r="B131" s="76">
        <v>2468</v>
      </c>
      <c r="C131" s="77" t="s">
        <v>132</v>
      </c>
      <c r="D131" s="89">
        <v>11028.29</v>
      </c>
    </row>
    <row r="132" spans="1:4">
      <c r="A132" s="76">
        <v>1</v>
      </c>
      <c r="B132" s="76">
        <v>2474</v>
      </c>
      <c r="C132" s="77" t="s">
        <v>133</v>
      </c>
      <c r="D132" s="89">
        <v>6065.25</v>
      </c>
    </row>
    <row r="133" spans="1:4">
      <c r="A133" s="76">
        <v>50</v>
      </c>
      <c r="B133" s="76">
        <v>2478</v>
      </c>
      <c r="C133" s="77" t="s">
        <v>376</v>
      </c>
      <c r="D133" s="89">
        <v>2429.0300000000002</v>
      </c>
    </row>
    <row r="134" spans="1:4">
      <c r="A134" s="76">
        <v>20</v>
      </c>
      <c r="B134" s="76">
        <v>2481</v>
      </c>
      <c r="C134" s="77" t="s">
        <v>351</v>
      </c>
      <c r="D134" s="89">
        <v>2254.64</v>
      </c>
    </row>
    <row r="135" spans="1:4">
      <c r="A135" s="76">
        <v>39</v>
      </c>
      <c r="B135" s="76">
        <v>2484</v>
      </c>
      <c r="C135" s="77" t="s">
        <v>369</v>
      </c>
      <c r="D135" s="89">
        <v>1960.03</v>
      </c>
    </row>
    <row r="136" spans="1:4">
      <c r="A136" s="76">
        <v>1</v>
      </c>
      <c r="B136" s="76">
        <v>2493</v>
      </c>
      <c r="C136" s="77" t="s">
        <v>134</v>
      </c>
      <c r="D136" s="89">
        <v>365.39</v>
      </c>
    </row>
    <row r="137" spans="1:4">
      <c r="A137" s="76">
        <v>1</v>
      </c>
      <c r="B137" s="76">
        <v>2498</v>
      </c>
      <c r="C137" s="77" t="s">
        <v>135</v>
      </c>
      <c r="D137" s="89">
        <v>515.78</v>
      </c>
    </row>
    <row r="138" spans="1:4">
      <c r="A138" s="76">
        <v>1</v>
      </c>
      <c r="B138" s="76">
        <v>2502</v>
      </c>
      <c r="C138" s="77" t="s">
        <v>136</v>
      </c>
      <c r="D138" s="89">
        <v>236.07</v>
      </c>
    </row>
    <row r="139" spans="1:4">
      <c r="A139" s="76">
        <v>1</v>
      </c>
      <c r="B139" s="76">
        <v>2503</v>
      </c>
      <c r="C139" s="77" t="s">
        <v>137</v>
      </c>
      <c r="D139" s="89">
        <v>1961.24</v>
      </c>
    </row>
    <row r="140" spans="1:4">
      <c r="A140" s="76">
        <v>1</v>
      </c>
      <c r="B140" s="76">
        <v>2504</v>
      </c>
      <c r="C140" s="77" t="s">
        <v>138</v>
      </c>
      <c r="D140" s="89">
        <v>474.58</v>
      </c>
    </row>
    <row r="141" spans="1:4">
      <c r="A141" s="76">
        <v>1</v>
      </c>
      <c r="B141" s="76">
        <v>2506</v>
      </c>
      <c r="C141" s="77" t="s">
        <v>139</v>
      </c>
      <c r="D141" s="89">
        <v>677.32</v>
      </c>
    </row>
    <row r="142" spans="1:4">
      <c r="A142" s="76">
        <v>1</v>
      </c>
      <c r="B142" s="76">
        <v>2507</v>
      </c>
      <c r="C142" s="77" t="s">
        <v>140</v>
      </c>
      <c r="D142" s="89">
        <v>922.1</v>
      </c>
    </row>
    <row r="143" spans="1:4">
      <c r="A143" s="76">
        <v>1</v>
      </c>
      <c r="B143" s="76">
        <v>2508</v>
      </c>
      <c r="C143" s="77" t="s">
        <v>141</v>
      </c>
      <c r="D143" s="89">
        <v>1729.34</v>
      </c>
    </row>
    <row r="144" spans="1:4">
      <c r="A144" s="76">
        <v>1</v>
      </c>
      <c r="B144" s="76">
        <v>2509</v>
      </c>
      <c r="C144" s="77" t="s">
        <v>142</v>
      </c>
      <c r="D144" s="89">
        <v>386.67</v>
      </c>
    </row>
    <row r="145" spans="1:4">
      <c r="A145" s="76">
        <v>1</v>
      </c>
      <c r="B145" s="76">
        <v>2512</v>
      </c>
      <c r="C145" s="77" t="s">
        <v>361</v>
      </c>
      <c r="D145" s="89">
        <v>1553.63</v>
      </c>
    </row>
    <row r="146" spans="1:4">
      <c r="A146" s="76">
        <v>1</v>
      </c>
      <c r="B146" s="76">
        <v>2514</v>
      </c>
      <c r="C146" s="77" t="s">
        <v>143</v>
      </c>
      <c r="D146" s="89">
        <v>1043.99</v>
      </c>
    </row>
    <row r="147" spans="1:4">
      <c r="A147" s="76">
        <v>1</v>
      </c>
      <c r="B147" s="76">
        <v>2520</v>
      </c>
      <c r="C147" s="77" t="s">
        <v>362</v>
      </c>
      <c r="D147" s="89">
        <v>280.27</v>
      </c>
    </row>
    <row r="148" spans="1:4">
      <c r="A148" s="76">
        <v>39</v>
      </c>
      <c r="B148" s="76">
        <v>2523</v>
      </c>
      <c r="C148" s="77" t="s">
        <v>370</v>
      </c>
      <c r="D148" s="89">
        <v>1095.46</v>
      </c>
    </row>
    <row r="149" spans="1:4">
      <c r="A149" s="76">
        <v>10</v>
      </c>
      <c r="B149" s="76">
        <v>2525</v>
      </c>
      <c r="C149" s="77" t="s">
        <v>328</v>
      </c>
      <c r="D149" s="89">
        <v>1290.23</v>
      </c>
    </row>
    <row r="150" spans="1:4">
      <c r="A150" s="76">
        <v>1</v>
      </c>
      <c r="B150" s="76">
        <v>2526</v>
      </c>
      <c r="C150" s="77" t="s">
        <v>144</v>
      </c>
      <c r="D150" s="89">
        <v>1070.01</v>
      </c>
    </row>
    <row r="151" spans="1:4">
      <c r="A151" s="76">
        <v>1</v>
      </c>
      <c r="B151" s="76">
        <v>2530</v>
      </c>
      <c r="C151" s="77" t="s">
        <v>145</v>
      </c>
      <c r="D151" s="89">
        <v>151.32</v>
      </c>
    </row>
    <row r="152" spans="1:4">
      <c r="A152" s="76">
        <v>1</v>
      </c>
      <c r="B152" s="76">
        <v>2534</v>
      </c>
      <c r="C152" s="77" t="s">
        <v>146</v>
      </c>
      <c r="D152" s="89">
        <v>1175.3499999999999</v>
      </c>
    </row>
    <row r="153" spans="1:4">
      <c r="A153" s="76">
        <v>1</v>
      </c>
      <c r="B153" s="76">
        <v>2541</v>
      </c>
      <c r="C153" s="77" t="s">
        <v>148</v>
      </c>
      <c r="D153" s="89">
        <v>68.22</v>
      </c>
    </row>
    <row r="154" spans="1:4">
      <c r="A154" s="76">
        <v>1</v>
      </c>
      <c r="B154" s="76">
        <v>2548</v>
      </c>
      <c r="C154" s="77" t="s">
        <v>149</v>
      </c>
      <c r="D154" s="89">
        <v>1102.25</v>
      </c>
    </row>
    <row r="155" spans="1:4">
      <c r="A155" s="76">
        <v>1</v>
      </c>
      <c r="B155" s="76">
        <v>2553</v>
      </c>
      <c r="C155" s="77" t="s">
        <v>150</v>
      </c>
      <c r="D155" s="89">
        <v>1068.8399999999999</v>
      </c>
    </row>
    <row r="156" spans="1:4">
      <c r="A156" s="76">
        <v>1</v>
      </c>
      <c r="B156" s="76">
        <v>2559</v>
      </c>
      <c r="C156" s="77" t="s">
        <v>335</v>
      </c>
      <c r="D156" s="89">
        <v>370.68</v>
      </c>
    </row>
    <row r="157" spans="1:4">
      <c r="A157" s="76">
        <v>1</v>
      </c>
      <c r="B157" s="76">
        <v>2562</v>
      </c>
      <c r="C157" s="77" t="s">
        <v>353</v>
      </c>
      <c r="D157" s="89">
        <v>1788.86</v>
      </c>
    </row>
    <row r="158" spans="1:4">
      <c r="A158" s="76">
        <v>50</v>
      </c>
      <c r="B158" s="76">
        <v>2568</v>
      </c>
      <c r="C158" s="77" t="s">
        <v>388</v>
      </c>
      <c r="D158" s="89">
        <v>257.02</v>
      </c>
    </row>
    <row r="159" spans="1:4">
      <c r="A159" s="76">
        <v>1</v>
      </c>
      <c r="B159" s="76">
        <v>2574</v>
      </c>
      <c r="C159" s="77" t="s">
        <v>151</v>
      </c>
      <c r="D159" s="89">
        <v>2445.0100000000002</v>
      </c>
    </row>
    <row r="160" spans="1:4">
      <c r="A160" s="76">
        <v>1</v>
      </c>
      <c r="B160" s="76">
        <v>2577</v>
      </c>
      <c r="C160" s="77" t="s">
        <v>152</v>
      </c>
      <c r="D160" s="89">
        <v>1472.45</v>
      </c>
    </row>
    <row r="161" spans="1:4">
      <c r="A161" s="76">
        <v>1</v>
      </c>
      <c r="B161" s="76">
        <v>2584</v>
      </c>
      <c r="C161" s="77" t="s">
        <v>153</v>
      </c>
      <c r="D161" s="89">
        <v>1087.45</v>
      </c>
    </row>
    <row r="162" spans="1:4">
      <c r="A162" s="76">
        <v>1</v>
      </c>
      <c r="B162" s="76">
        <v>2586</v>
      </c>
      <c r="C162" s="77" t="s">
        <v>336</v>
      </c>
      <c r="D162" s="89">
        <v>1105.97</v>
      </c>
    </row>
    <row r="163" spans="1:4">
      <c r="A163" s="76">
        <v>1</v>
      </c>
      <c r="B163" s="76">
        <v>2588</v>
      </c>
      <c r="C163" s="77" t="s">
        <v>155</v>
      </c>
      <c r="D163" s="89">
        <v>3323.3</v>
      </c>
    </row>
    <row r="164" spans="1:4">
      <c r="A164" s="76">
        <v>1</v>
      </c>
      <c r="B164" s="76">
        <v>2596</v>
      </c>
      <c r="C164" s="77" t="s">
        <v>363</v>
      </c>
      <c r="D164" s="89">
        <v>533.87</v>
      </c>
    </row>
    <row r="165" spans="1:4">
      <c r="A165" s="76">
        <v>47</v>
      </c>
      <c r="B165" s="76">
        <v>2602</v>
      </c>
      <c r="C165" s="77" t="s">
        <v>371</v>
      </c>
      <c r="D165" s="89">
        <v>2725.33</v>
      </c>
    </row>
    <row r="166" spans="1:4">
      <c r="A166" s="76">
        <v>59</v>
      </c>
      <c r="B166" s="76">
        <v>2604</v>
      </c>
      <c r="C166" s="77" t="s">
        <v>390</v>
      </c>
      <c r="D166" s="89">
        <v>1759.27</v>
      </c>
    </row>
    <row r="167" spans="1:4">
      <c r="A167" s="76">
        <v>1</v>
      </c>
      <c r="B167" s="76">
        <v>2614</v>
      </c>
      <c r="C167" s="77" t="s">
        <v>156</v>
      </c>
      <c r="D167" s="89">
        <v>732.24</v>
      </c>
    </row>
    <row r="168" spans="1:4">
      <c r="A168" s="76">
        <v>1</v>
      </c>
      <c r="B168" s="76">
        <v>2618</v>
      </c>
      <c r="C168" s="77" t="s">
        <v>157</v>
      </c>
      <c r="D168" s="89">
        <v>693.45</v>
      </c>
    </row>
    <row r="169" spans="1:4">
      <c r="A169" s="76">
        <v>1</v>
      </c>
      <c r="B169" s="76">
        <v>2623</v>
      </c>
      <c r="C169" s="77" t="s">
        <v>158</v>
      </c>
      <c r="D169" s="89">
        <v>790.61</v>
      </c>
    </row>
    <row r="170" spans="1:4">
      <c r="A170" s="76">
        <v>1</v>
      </c>
      <c r="B170" s="76">
        <v>2627</v>
      </c>
      <c r="C170" s="77" t="s">
        <v>330</v>
      </c>
      <c r="D170" s="89">
        <v>2401.87</v>
      </c>
    </row>
    <row r="171" spans="1:4">
      <c r="A171" s="76">
        <v>1</v>
      </c>
      <c r="B171" s="76">
        <v>2628</v>
      </c>
      <c r="C171" s="77" t="s">
        <v>159</v>
      </c>
      <c r="D171" s="89">
        <v>1702.19</v>
      </c>
    </row>
    <row r="172" spans="1:4">
      <c r="A172" s="76">
        <v>1</v>
      </c>
      <c r="B172" s="76">
        <v>2634</v>
      </c>
      <c r="C172" s="77" t="s">
        <v>364</v>
      </c>
      <c r="D172" s="89">
        <v>983.48</v>
      </c>
    </row>
    <row r="173" spans="1:4">
      <c r="A173" s="76">
        <v>1</v>
      </c>
      <c r="B173" s="76">
        <v>2642</v>
      </c>
      <c r="C173" s="77" t="s">
        <v>160</v>
      </c>
      <c r="D173" s="89">
        <v>1328.83</v>
      </c>
    </row>
    <row r="174" spans="1:4">
      <c r="A174" s="76">
        <v>48</v>
      </c>
      <c r="B174" s="76">
        <v>2644</v>
      </c>
      <c r="C174" s="77" t="s">
        <v>374</v>
      </c>
      <c r="D174" s="89">
        <v>897.85</v>
      </c>
    </row>
    <row r="175" spans="1:4">
      <c r="A175" s="76">
        <v>59</v>
      </c>
      <c r="B175" s="76">
        <v>2651</v>
      </c>
      <c r="C175" s="77" t="s">
        <v>375</v>
      </c>
      <c r="D175" s="89">
        <v>2452.9499999999998</v>
      </c>
    </row>
    <row r="176" spans="1:4">
      <c r="A176" s="76">
        <v>1</v>
      </c>
      <c r="B176" s="76">
        <v>2656</v>
      </c>
      <c r="C176" s="77" t="s">
        <v>161</v>
      </c>
      <c r="D176" s="89">
        <v>1050.93</v>
      </c>
    </row>
    <row r="177" spans="1:4">
      <c r="A177" s="76">
        <v>1</v>
      </c>
      <c r="B177" s="76">
        <v>2659</v>
      </c>
      <c r="C177" s="77" t="s">
        <v>162</v>
      </c>
      <c r="D177" s="89">
        <v>3574.8</v>
      </c>
    </row>
    <row r="178" spans="1:4">
      <c r="A178" s="76">
        <v>1</v>
      </c>
      <c r="B178" s="76">
        <v>2665</v>
      </c>
      <c r="C178" s="77" t="s">
        <v>163</v>
      </c>
      <c r="D178" s="89">
        <v>775.49</v>
      </c>
    </row>
    <row r="179" spans="1:4">
      <c r="A179" s="76">
        <v>1</v>
      </c>
      <c r="B179" s="76">
        <v>2666</v>
      </c>
      <c r="C179" s="77" t="s">
        <v>164</v>
      </c>
      <c r="D179" s="89">
        <v>1462.22</v>
      </c>
    </row>
    <row r="180" spans="1:4">
      <c r="A180" s="76">
        <v>1</v>
      </c>
      <c r="B180" s="76">
        <v>2668</v>
      </c>
      <c r="C180" s="77" t="s">
        <v>165</v>
      </c>
      <c r="D180" s="89">
        <v>1190.49</v>
      </c>
    </row>
    <row r="181" spans="1:4">
      <c r="A181" s="76">
        <v>1</v>
      </c>
      <c r="B181" s="76">
        <v>2671</v>
      </c>
      <c r="C181" s="77" t="s">
        <v>166</v>
      </c>
      <c r="D181" s="89">
        <v>927.4</v>
      </c>
    </row>
    <row r="182" spans="1:4">
      <c r="A182" s="76">
        <v>1</v>
      </c>
      <c r="B182" s="76">
        <v>2672</v>
      </c>
      <c r="C182" s="77" t="s">
        <v>167</v>
      </c>
      <c r="D182" s="89">
        <v>759.83</v>
      </c>
    </row>
    <row r="183" spans="1:4">
      <c r="A183" s="76">
        <v>1</v>
      </c>
      <c r="B183" s="76">
        <v>2675</v>
      </c>
      <c r="C183" s="77" t="s">
        <v>168</v>
      </c>
      <c r="D183" s="89">
        <v>471.61</v>
      </c>
    </row>
    <row r="184" spans="1:4">
      <c r="A184" s="76">
        <v>1</v>
      </c>
      <c r="B184" s="76">
        <v>2682</v>
      </c>
      <c r="C184" s="77" t="s">
        <v>169</v>
      </c>
      <c r="D184" s="89">
        <v>278.14</v>
      </c>
    </row>
    <row r="185" spans="1:4">
      <c r="A185" s="76">
        <v>1</v>
      </c>
      <c r="B185" s="76">
        <v>2687</v>
      </c>
      <c r="C185" s="77" t="s">
        <v>170</v>
      </c>
      <c r="D185" s="89">
        <v>1456.17</v>
      </c>
    </row>
    <row r="186" spans="1:4">
      <c r="A186" s="76">
        <v>1</v>
      </c>
      <c r="B186" s="76">
        <v>2701</v>
      </c>
      <c r="C186" s="77" t="s">
        <v>574</v>
      </c>
      <c r="D186" s="89">
        <v>330.92</v>
      </c>
    </row>
    <row r="187" spans="1:4">
      <c r="A187" s="76">
        <v>1</v>
      </c>
      <c r="B187" s="76">
        <v>2702</v>
      </c>
      <c r="C187" s="77" t="s">
        <v>365</v>
      </c>
      <c r="D187" s="89">
        <v>2800.22</v>
      </c>
    </row>
    <row r="188" spans="1:4">
      <c r="A188" s="76">
        <v>25</v>
      </c>
      <c r="B188" s="76">
        <v>2705</v>
      </c>
      <c r="C188" s="77" t="s">
        <v>366</v>
      </c>
      <c r="D188" s="89">
        <v>1051.94</v>
      </c>
    </row>
    <row r="189" spans="1:4">
      <c r="A189" s="76">
        <v>50</v>
      </c>
      <c r="B189" s="76">
        <v>2706</v>
      </c>
      <c r="C189" s="77" t="s">
        <v>356</v>
      </c>
      <c r="D189" s="89">
        <v>1416.2</v>
      </c>
    </row>
    <row r="190" spans="1:4">
      <c r="A190" s="76">
        <v>1</v>
      </c>
      <c r="B190" s="76">
        <v>2707</v>
      </c>
      <c r="C190" s="77" t="s">
        <v>172</v>
      </c>
      <c r="D190" s="89">
        <v>1385.74</v>
      </c>
    </row>
    <row r="191" spans="1:4">
      <c r="A191" s="76">
        <v>1</v>
      </c>
      <c r="B191" s="76">
        <v>2710</v>
      </c>
      <c r="C191" s="77" t="s">
        <v>174</v>
      </c>
      <c r="D191" s="89">
        <v>1637.87</v>
      </c>
    </row>
    <row r="192" spans="1:4">
      <c r="A192" s="76">
        <v>1</v>
      </c>
      <c r="B192" s="76">
        <v>2712</v>
      </c>
      <c r="C192" s="77" t="s">
        <v>175</v>
      </c>
      <c r="D192" s="89">
        <v>1257.79</v>
      </c>
    </row>
    <row r="193" spans="1:4">
      <c r="A193" s="76">
        <v>1</v>
      </c>
      <c r="B193" s="76">
        <v>2717</v>
      </c>
      <c r="C193" s="77" t="s">
        <v>176</v>
      </c>
      <c r="D193" s="89">
        <v>3727.06</v>
      </c>
    </row>
    <row r="194" spans="1:4">
      <c r="A194" s="76">
        <v>1</v>
      </c>
      <c r="B194" s="76">
        <v>2718</v>
      </c>
      <c r="C194" s="77" t="s">
        <v>357</v>
      </c>
      <c r="D194" s="89">
        <v>1891.7</v>
      </c>
    </row>
    <row r="195" spans="1:4">
      <c r="A195" s="76">
        <v>1</v>
      </c>
      <c r="B195" s="76">
        <v>2719</v>
      </c>
      <c r="C195" s="77" t="s">
        <v>343</v>
      </c>
      <c r="D195" s="89">
        <v>196.21</v>
      </c>
    </row>
    <row r="196" spans="1:4">
      <c r="A196" s="76">
        <v>51</v>
      </c>
      <c r="B196" s="76">
        <v>2720</v>
      </c>
      <c r="C196" s="77" t="s">
        <v>367</v>
      </c>
      <c r="D196" s="89">
        <v>575.11</v>
      </c>
    </row>
    <row r="197" spans="1:4">
      <c r="A197" s="76">
        <v>50</v>
      </c>
      <c r="B197" s="76">
        <v>2721</v>
      </c>
      <c r="C197" s="77" t="s">
        <v>377</v>
      </c>
      <c r="D197" s="89">
        <v>1183.3699999999999</v>
      </c>
    </row>
    <row r="198" spans="1:4">
      <c r="A198" s="76">
        <v>1</v>
      </c>
      <c r="B198" s="76">
        <v>2726</v>
      </c>
      <c r="C198" s="77" t="s">
        <v>177</v>
      </c>
      <c r="D198" s="89">
        <v>1657.35</v>
      </c>
    </row>
    <row r="199" spans="1:4">
      <c r="A199" s="76">
        <v>1</v>
      </c>
      <c r="B199" s="76">
        <v>2732</v>
      </c>
      <c r="C199" s="77" t="s">
        <v>178</v>
      </c>
      <c r="D199" s="89">
        <v>1132.04</v>
      </c>
    </row>
    <row r="200" spans="1:4">
      <c r="A200" s="76">
        <v>47</v>
      </c>
      <c r="B200" s="76">
        <v>2736</v>
      </c>
      <c r="C200" s="77" t="s">
        <v>372</v>
      </c>
      <c r="D200" s="89">
        <v>1054.01</v>
      </c>
    </row>
    <row r="201" spans="1:4">
      <c r="A201" s="76">
        <v>1</v>
      </c>
      <c r="B201" s="76">
        <v>2748</v>
      </c>
      <c r="C201" s="77" t="s">
        <v>179</v>
      </c>
      <c r="D201" s="89">
        <v>630.54999999999995</v>
      </c>
    </row>
    <row r="202" spans="1:4">
      <c r="A202" s="76">
        <v>1</v>
      </c>
      <c r="B202" s="76">
        <v>2751</v>
      </c>
      <c r="C202" s="77" t="s">
        <v>180</v>
      </c>
      <c r="D202" s="89">
        <v>367.3</v>
      </c>
    </row>
    <row r="203" spans="1:4">
      <c r="A203" s="76">
        <v>1</v>
      </c>
      <c r="B203" s="76">
        <v>2766</v>
      </c>
      <c r="C203" s="77" t="s">
        <v>182</v>
      </c>
      <c r="D203" s="89">
        <v>310.14</v>
      </c>
    </row>
    <row r="204" spans="1:4">
      <c r="A204" s="76">
        <v>1</v>
      </c>
      <c r="B204" s="76">
        <v>2768</v>
      </c>
      <c r="C204" s="77" t="s">
        <v>183</v>
      </c>
      <c r="D204" s="89">
        <v>755.88</v>
      </c>
    </row>
    <row r="205" spans="1:4">
      <c r="A205" s="76">
        <v>1</v>
      </c>
      <c r="B205" s="76">
        <v>2770</v>
      </c>
      <c r="C205" s="77" t="s">
        <v>184</v>
      </c>
      <c r="D205" s="89">
        <v>447.8</v>
      </c>
    </row>
    <row r="206" spans="1:4">
      <c r="A206" s="76">
        <v>1</v>
      </c>
      <c r="B206" s="76">
        <v>2772</v>
      </c>
      <c r="C206" s="77" t="s">
        <v>358</v>
      </c>
      <c r="D206" s="89">
        <v>1998.25</v>
      </c>
    </row>
    <row r="207" spans="1:4">
      <c r="A207" s="76">
        <v>1</v>
      </c>
      <c r="B207" s="76">
        <v>2773</v>
      </c>
      <c r="C207" s="77" t="s">
        <v>185</v>
      </c>
      <c r="D207" s="89">
        <v>1006.54</v>
      </c>
    </row>
    <row r="208" spans="1:4">
      <c r="A208" s="76">
        <v>1</v>
      </c>
      <c r="B208" s="76">
        <v>2775</v>
      </c>
      <c r="C208" s="77" t="s">
        <v>186</v>
      </c>
      <c r="D208" s="89">
        <v>449.55</v>
      </c>
    </row>
    <row r="209" spans="1:4">
      <c r="A209" s="76">
        <v>1</v>
      </c>
      <c r="B209" s="76">
        <v>2782</v>
      </c>
      <c r="C209" s="77" t="s">
        <v>188</v>
      </c>
      <c r="D209" s="89">
        <v>939.5</v>
      </c>
    </row>
    <row r="210" spans="1:4">
      <c r="A210" s="76">
        <v>1</v>
      </c>
      <c r="B210" s="76">
        <v>2788</v>
      </c>
      <c r="C210" s="77" t="s">
        <v>191</v>
      </c>
      <c r="D210" s="89">
        <v>1022.74</v>
      </c>
    </row>
    <row r="211" spans="1:4">
      <c r="A211" s="76">
        <v>1</v>
      </c>
      <c r="B211" s="76">
        <v>2791</v>
      </c>
      <c r="C211" s="77" t="s">
        <v>193</v>
      </c>
      <c r="D211" s="89">
        <v>2449.17</v>
      </c>
    </row>
    <row r="212" spans="1:4">
      <c r="A212" s="76">
        <v>1</v>
      </c>
      <c r="B212" s="76">
        <v>2797</v>
      </c>
      <c r="C212" s="77" t="s">
        <v>194</v>
      </c>
      <c r="D212" s="89">
        <v>1894.49</v>
      </c>
    </row>
    <row r="213" spans="1:4">
      <c r="A213" s="76">
        <v>1</v>
      </c>
      <c r="B213" s="76">
        <v>2798</v>
      </c>
      <c r="C213" s="77" t="s">
        <v>195</v>
      </c>
      <c r="D213" s="89">
        <v>1808.25</v>
      </c>
    </row>
    <row r="214" spans="1:4">
      <c r="A214" s="76">
        <v>20</v>
      </c>
      <c r="B214" s="76">
        <v>2799</v>
      </c>
      <c r="C214" s="77" t="s">
        <v>352</v>
      </c>
      <c r="D214" s="89">
        <v>1380.46</v>
      </c>
    </row>
    <row r="215" spans="1:4">
      <c r="A215" s="76">
        <v>1</v>
      </c>
      <c r="B215" s="76">
        <v>2801</v>
      </c>
      <c r="C215" s="77" t="s">
        <v>196</v>
      </c>
      <c r="D215" s="89">
        <v>786.23</v>
      </c>
    </row>
    <row r="216" spans="1:4">
      <c r="A216" s="76">
        <v>1</v>
      </c>
      <c r="B216" s="76">
        <v>2806</v>
      </c>
      <c r="C216" s="77" t="s">
        <v>197</v>
      </c>
      <c r="D216" s="89">
        <v>689.07</v>
      </c>
    </row>
    <row r="217" spans="1:4">
      <c r="A217" s="76">
        <v>1</v>
      </c>
      <c r="B217" s="76">
        <v>2808</v>
      </c>
      <c r="C217" s="77" t="s">
        <v>359</v>
      </c>
      <c r="D217" s="89">
        <v>605.25</v>
      </c>
    </row>
    <row r="218" spans="1:4">
      <c r="A218" s="76">
        <v>1</v>
      </c>
      <c r="B218" s="76">
        <v>2816</v>
      </c>
      <c r="C218" s="77" t="s">
        <v>198</v>
      </c>
      <c r="D218" s="89">
        <v>846.29</v>
      </c>
    </row>
    <row r="219" spans="1:4">
      <c r="A219" s="76">
        <v>1</v>
      </c>
      <c r="B219" s="76">
        <v>2819</v>
      </c>
      <c r="C219" s="77" t="s">
        <v>199</v>
      </c>
      <c r="D219" s="89">
        <v>179.42</v>
      </c>
    </row>
    <row r="220" spans="1:4">
      <c r="A220" s="76">
        <v>1</v>
      </c>
      <c r="B220" s="76">
        <v>2820</v>
      </c>
      <c r="C220" s="77" t="s">
        <v>200</v>
      </c>
      <c r="D220" s="89">
        <v>2054.5</v>
      </c>
    </row>
    <row r="221" spans="1:4">
      <c r="A221" s="76">
        <v>1</v>
      </c>
      <c r="B221" s="76">
        <v>2823</v>
      </c>
      <c r="C221" s="77" t="s">
        <v>344</v>
      </c>
      <c r="D221" s="89">
        <v>2157.4</v>
      </c>
    </row>
    <row r="222" spans="1:4">
      <c r="A222" s="76">
        <v>16</v>
      </c>
      <c r="B222" s="76">
        <v>2827</v>
      </c>
      <c r="C222" s="77" t="s">
        <v>368</v>
      </c>
      <c r="D222" s="89">
        <v>521.15</v>
      </c>
    </row>
    <row r="223" spans="1:4">
      <c r="A223" s="76">
        <v>1</v>
      </c>
      <c r="B223" s="76">
        <v>2831</v>
      </c>
      <c r="C223" s="77" t="s">
        <v>201</v>
      </c>
      <c r="D223" s="89">
        <v>2015.62</v>
      </c>
    </row>
    <row r="224" spans="1:4">
      <c r="A224" s="76">
        <v>1</v>
      </c>
      <c r="B224" s="76">
        <v>2833</v>
      </c>
      <c r="C224" s="77" t="s">
        <v>202</v>
      </c>
      <c r="D224" s="89">
        <v>1319.51</v>
      </c>
    </row>
    <row r="225" spans="1:4">
      <c r="A225" s="76">
        <v>1</v>
      </c>
      <c r="B225" s="76">
        <v>2834</v>
      </c>
      <c r="C225" s="77" t="s">
        <v>203</v>
      </c>
      <c r="D225" s="89">
        <v>885.14</v>
      </c>
    </row>
    <row r="226" spans="1:4">
      <c r="A226" s="76">
        <v>1</v>
      </c>
      <c r="B226" s="76">
        <v>2835</v>
      </c>
      <c r="C226" s="77" t="s">
        <v>384</v>
      </c>
      <c r="D226" s="89">
        <v>502.72</v>
      </c>
    </row>
    <row r="227" spans="1:4">
      <c r="A227" s="76">
        <v>50</v>
      </c>
      <c r="B227" s="76">
        <v>2836</v>
      </c>
      <c r="C227" s="77" t="s">
        <v>378</v>
      </c>
      <c r="D227" s="89">
        <v>354.74</v>
      </c>
    </row>
    <row r="228" spans="1:4">
      <c r="A228" s="76">
        <v>1</v>
      </c>
      <c r="B228" s="76">
        <v>2837</v>
      </c>
      <c r="C228" s="77" t="s">
        <v>204</v>
      </c>
      <c r="D228" s="89">
        <v>2673.77</v>
      </c>
    </row>
    <row r="229" spans="1:4">
      <c r="A229" s="76">
        <v>51</v>
      </c>
      <c r="B229" s="76">
        <v>2838</v>
      </c>
      <c r="C229" s="77" t="s">
        <v>348</v>
      </c>
      <c r="D229" s="89">
        <v>803.73</v>
      </c>
    </row>
    <row r="230" spans="1:4">
      <c r="A230" s="76">
        <v>1</v>
      </c>
      <c r="B230" s="76">
        <v>2839</v>
      </c>
      <c r="C230" s="77" t="s">
        <v>205</v>
      </c>
      <c r="D230" s="89">
        <v>1503.01</v>
      </c>
    </row>
    <row r="231" spans="1:4">
      <c r="A231" s="76">
        <v>1</v>
      </c>
      <c r="B231" s="76">
        <v>2849</v>
      </c>
      <c r="C231" s="77" t="s">
        <v>206</v>
      </c>
      <c r="D231" s="89">
        <v>791.29</v>
      </c>
    </row>
    <row r="232" spans="1:4">
      <c r="A232" s="76">
        <v>1</v>
      </c>
      <c r="B232" s="76">
        <v>2850</v>
      </c>
      <c r="C232" s="77" t="s">
        <v>207</v>
      </c>
      <c r="D232" s="89">
        <v>103.78</v>
      </c>
    </row>
    <row r="233" spans="1:4">
      <c r="A233" s="76">
        <v>1</v>
      </c>
      <c r="B233" s="76">
        <v>2853</v>
      </c>
      <c r="C233" s="77" t="s">
        <v>208</v>
      </c>
      <c r="D233" s="89">
        <v>756.74</v>
      </c>
    </row>
    <row r="234" spans="1:4">
      <c r="A234" s="76">
        <v>1</v>
      </c>
      <c r="B234" s="76">
        <v>2854</v>
      </c>
      <c r="C234" s="77" t="s">
        <v>209</v>
      </c>
      <c r="D234" s="89">
        <v>517.75</v>
      </c>
    </row>
    <row r="235" spans="1:4">
      <c r="A235" s="76">
        <v>1</v>
      </c>
      <c r="B235" s="76">
        <v>2857</v>
      </c>
      <c r="C235" s="77" t="s">
        <v>210</v>
      </c>
      <c r="D235" s="89">
        <v>1393.42</v>
      </c>
    </row>
    <row r="236" spans="1:4">
      <c r="A236" s="76">
        <v>1</v>
      </c>
      <c r="B236" s="76">
        <v>2860</v>
      </c>
      <c r="C236" s="77" t="s">
        <v>211</v>
      </c>
      <c r="D236" s="89">
        <v>133.18</v>
      </c>
    </row>
    <row r="237" spans="1:4">
      <c r="A237" s="76">
        <v>1</v>
      </c>
      <c r="B237" s="76">
        <v>2864</v>
      </c>
      <c r="C237" s="77" t="s">
        <v>212</v>
      </c>
      <c r="D237" s="89">
        <v>1289.25</v>
      </c>
    </row>
    <row r="238" spans="1:4">
      <c r="A238" s="76">
        <v>1</v>
      </c>
      <c r="B238" s="76">
        <v>2866</v>
      </c>
      <c r="C238" s="77" t="s">
        <v>213</v>
      </c>
      <c r="D238" s="89">
        <v>1622.41</v>
      </c>
    </row>
    <row r="239" spans="1:4">
      <c r="A239" s="76">
        <v>1</v>
      </c>
      <c r="B239" s="76">
        <v>2869</v>
      </c>
      <c r="C239" s="77" t="s">
        <v>214</v>
      </c>
      <c r="D239" s="89">
        <v>358.37</v>
      </c>
    </row>
    <row r="240" spans="1:4">
      <c r="A240" s="76">
        <v>1</v>
      </c>
      <c r="B240" s="76">
        <v>2870</v>
      </c>
      <c r="C240" s="77" t="s">
        <v>215</v>
      </c>
      <c r="D240" s="89">
        <v>179.7</v>
      </c>
    </row>
    <row r="241" spans="1:4">
      <c r="A241" s="76">
        <v>1</v>
      </c>
      <c r="B241" s="76">
        <v>2871</v>
      </c>
      <c r="C241" s="77" t="s">
        <v>216</v>
      </c>
      <c r="D241" s="89">
        <v>274.29000000000002</v>
      </c>
    </row>
    <row r="242" spans="1:4">
      <c r="A242" s="76">
        <v>16</v>
      </c>
      <c r="B242" s="76">
        <v>2873</v>
      </c>
      <c r="C242" s="77" t="s">
        <v>349</v>
      </c>
      <c r="D242" s="89">
        <v>2147.89</v>
      </c>
    </row>
    <row r="243" spans="1:4">
      <c r="A243" s="76">
        <v>25</v>
      </c>
      <c r="B243" s="76">
        <v>2878</v>
      </c>
      <c r="C243" s="77" t="s">
        <v>360</v>
      </c>
      <c r="D243" s="89">
        <v>322.77999999999997</v>
      </c>
    </row>
    <row r="244" spans="1:4">
      <c r="A244" s="76">
        <v>1</v>
      </c>
      <c r="B244" s="76">
        <v>2887</v>
      </c>
      <c r="C244" s="77" t="s">
        <v>217</v>
      </c>
      <c r="D244" s="89">
        <v>1809.72</v>
      </c>
    </row>
    <row r="245" spans="1:4">
      <c r="A245" s="76">
        <v>1</v>
      </c>
      <c r="B245" s="76">
        <v>2889</v>
      </c>
      <c r="C245" s="77" t="s">
        <v>218</v>
      </c>
      <c r="D245" s="89">
        <v>371.43</v>
      </c>
    </row>
    <row r="246" spans="1:4">
      <c r="A246" s="76">
        <v>1</v>
      </c>
      <c r="B246" s="76">
        <v>2890</v>
      </c>
      <c r="C246" s="77" t="s">
        <v>219</v>
      </c>
      <c r="D246" s="89">
        <v>567.34</v>
      </c>
    </row>
    <row r="247" spans="1:4">
      <c r="A247" s="76">
        <v>1</v>
      </c>
      <c r="B247" s="76">
        <v>2891</v>
      </c>
      <c r="C247" s="77" t="s">
        <v>220</v>
      </c>
      <c r="D247" s="89">
        <v>93.12</v>
      </c>
    </row>
    <row r="248" spans="1:4">
      <c r="A248" s="76">
        <v>1</v>
      </c>
      <c r="B248" s="76">
        <v>2894</v>
      </c>
      <c r="C248" s="77" t="s">
        <v>221</v>
      </c>
      <c r="D248" s="89">
        <v>1333.42</v>
      </c>
    </row>
    <row r="249" spans="1:4">
      <c r="A249" s="76">
        <v>1</v>
      </c>
      <c r="B249" s="76">
        <v>2895</v>
      </c>
      <c r="C249" s="77" t="s">
        <v>222</v>
      </c>
      <c r="D249" s="89">
        <v>657.63</v>
      </c>
    </row>
    <row r="250" spans="1:4">
      <c r="A250" s="76">
        <v>47</v>
      </c>
      <c r="B250" s="76">
        <v>2904</v>
      </c>
      <c r="C250" s="77" t="s">
        <v>373</v>
      </c>
      <c r="D250" s="89">
        <v>899.87</v>
      </c>
    </row>
    <row r="251" spans="1:4">
      <c r="A251" s="76">
        <v>3</v>
      </c>
      <c r="B251" s="76">
        <v>2906</v>
      </c>
      <c r="C251" s="77" t="s">
        <v>345</v>
      </c>
      <c r="D251" s="89">
        <v>354.07</v>
      </c>
    </row>
    <row r="252" spans="1:4">
      <c r="A252" s="76">
        <v>1</v>
      </c>
      <c r="B252" s="76">
        <v>2909</v>
      </c>
      <c r="C252" s="77" t="s">
        <v>224</v>
      </c>
      <c r="D252" s="89">
        <v>1391.01</v>
      </c>
    </row>
    <row r="253" spans="1:4">
      <c r="A253" s="76">
        <v>1</v>
      </c>
      <c r="B253" s="76">
        <v>2910</v>
      </c>
      <c r="C253" s="77" t="s">
        <v>225</v>
      </c>
      <c r="D253" s="89">
        <v>4940.8599999999997</v>
      </c>
    </row>
    <row r="254" spans="1:4">
      <c r="A254" s="76">
        <v>1</v>
      </c>
      <c r="B254" s="76">
        <v>2911</v>
      </c>
      <c r="C254" s="77" t="s">
        <v>226</v>
      </c>
      <c r="D254" s="89">
        <v>234.55</v>
      </c>
    </row>
    <row r="255" spans="1:4">
      <c r="A255" s="76">
        <v>1</v>
      </c>
      <c r="B255" s="76">
        <v>2915</v>
      </c>
      <c r="C255" s="77" t="s">
        <v>227</v>
      </c>
      <c r="D255" s="89">
        <v>920.56</v>
      </c>
    </row>
    <row r="256" spans="1:4">
      <c r="A256" s="76">
        <v>1</v>
      </c>
      <c r="B256" s="76">
        <v>2917</v>
      </c>
      <c r="C256" s="77" t="s">
        <v>228</v>
      </c>
      <c r="D256" s="89">
        <v>412.71</v>
      </c>
    </row>
    <row r="257" spans="1:4">
      <c r="A257" s="76">
        <v>1</v>
      </c>
      <c r="B257" s="76">
        <v>2922</v>
      </c>
      <c r="C257" s="77" t="s">
        <v>231</v>
      </c>
      <c r="D257" s="89">
        <v>231</v>
      </c>
    </row>
    <row r="258" spans="1:4">
      <c r="A258" s="76">
        <v>1</v>
      </c>
      <c r="B258" s="76">
        <v>2926</v>
      </c>
      <c r="C258" s="77" t="s">
        <v>232</v>
      </c>
      <c r="D258" s="89">
        <v>1085</v>
      </c>
    </row>
    <row r="259" spans="1:4">
      <c r="A259" s="76">
        <v>1</v>
      </c>
      <c r="B259" s="76">
        <v>2927</v>
      </c>
      <c r="C259" s="77" t="s">
        <v>233</v>
      </c>
      <c r="D259" s="89">
        <v>266.57</v>
      </c>
    </row>
    <row r="260" spans="1:4">
      <c r="A260" s="76">
        <v>1</v>
      </c>
      <c r="B260" s="76">
        <v>2930</v>
      </c>
      <c r="C260" s="77" t="s">
        <v>234</v>
      </c>
      <c r="D260" s="89">
        <v>97.1</v>
      </c>
    </row>
    <row r="261" spans="1:4">
      <c r="A261" s="76">
        <v>1</v>
      </c>
      <c r="B261" s="76">
        <v>2931</v>
      </c>
      <c r="C261" s="77" t="s">
        <v>235</v>
      </c>
      <c r="D261" s="89">
        <v>1279.67</v>
      </c>
    </row>
    <row r="262" spans="1:4">
      <c r="A262" s="76">
        <v>1</v>
      </c>
      <c r="B262" s="76">
        <v>2933</v>
      </c>
      <c r="C262" s="77" t="s">
        <v>236</v>
      </c>
      <c r="D262" s="89">
        <v>523.99</v>
      </c>
    </row>
    <row r="263" spans="1:4">
      <c r="A263" s="76">
        <v>1</v>
      </c>
      <c r="B263" s="76">
        <v>2936</v>
      </c>
      <c r="C263" s="77" t="s">
        <v>237</v>
      </c>
      <c r="D263" s="89">
        <v>452.06</v>
      </c>
    </row>
    <row r="264" spans="1:4">
      <c r="A264" s="76">
        <v>1</v>
      </c>
      <c r="B264" s="76">
        <v>2937</v>
      </c>
      <c r="C264" s="77" t="s">
        <v>238</v>
      </c>
      <c r="D264" s="89">
        <v>767.32</v>
      </c>
    </row>
    <row r="265" spans="1:4">
      <c r="A265" s="76">
        <v>1</v>
      </c>
      <c r="B265" s="76">
        <v>2941</v>
      </c>
      <c r="C265" s="77" t="s">
        <v>239</v>
      </c>
      <c r="D265" s="89">
        <v>693.63</v>
      </c>
    </row>
    <row r="266" spans="1:4">
      <c r="A266" s="76">
        <v>1</v>
      </c>
      <c r="B266" s="76">
        <v>2942</v>
      </c>
      <c r="C266" s="77" t="s">
        <v>240</v>
      </c>
      <c r="D266" s="89">
        <v>90.51</v>
      </c>
    </row>
    <row r="267" spans="1:4">
      <c r="A267" s="76">
        <v>1</v>
      </c>
      <c r="B267" s="76">
        <v>2943</v>
      </c>
      <c r="C267" s="77" t="s">
        <v>241</v>
      </c>
      <c r="D267" s="89">
        <v>570.08000000000004</v>
      </c>
    </row>
    <row r="268" spans="1:4">
      <c r="A268" s="76">
        <v>59</v>
      </c>
      <c r="B268" s="76">
        <v>2962</v>
      </c>
      <c r="C268" s="77" t="s">
        <v>391</v>
      </c>
      <c r="D268" s="89">
        <v>1281.5899999999999</v>
      </c>
    </row>
    <row r="269" spans="1:4">
      <c r="A269" s="76">
        <v>3</v>
      </c>
      <c r="B269" s="76">
        <v>2970</v>
      </c>
      <c r="C269" s="77" t="s">
        <v>331</v>
      </c>
      <c r="D269" s="89">
        <v>86.55</v>
      </c>
    </row>
    <row r="270" spans="1:4">
      <c r="A270" s="76">
        <v>10</v>
      </c>
      <c r="B270" s="76">
        <v>2971</v>
      </c>
      <c r="C270" s="77" t="s">
        <v>382</v>
      </c>
      <c r="D270" s="89">
        <v>231.08</v>
      </c>
    </row>
    <row r="271" spans="1:4">
      <c r="A271" s="76">
        <v>3</v>
      </c>
      <c r="B271" s="76">
        <v>2973</v>
      </c>
      <c r="C271" s="77" t="s">
        <v>340</v>
      </c>
      <c r="D271" s="89">
        <v>248.22</v>
      </c>
    </row>
    <row r="272" spans="1:4">
      <c r="A272" s="76">
        <v>23</v>
      </c>
      <c r="B272" s="76">
        <v>2977</v>
      </c>
      <c r="C272" s="77" t="s">
        <v>354</v>
      </c>
      <c r="D272" s="89">
        <v>2285.89</v>
      </c>
    </row>
    <row r="273" spans="1:4">
      <c r="A273" s="76">
        <v>23</v>
      </c>
      <c r="B273" s="76">
        <v>2978</v>
      </c>
      <c r="C273" s="77" t="s">
        <v>355</v>
      </c>
      <c r="D273" s="89">
        <v>133.93</v>
      </c>
    </row>
    <row r="274" spans="1:4">
      <c r="A274" s="76">
        <v>1</v>
      </c>
      <c r="B274" s="76">
        <v>2983</v>
      </c>
      <c r="C274" s="77" t="s">
        <v>244</v>
      </c>
      <c r="D274" s="89">
        <v>1757.3</v>
      </c>
    </row>
    <row r="275" spans="1:4">
      <c r="A275" s="76">
        <v>1</v>
      </c>
      <c r="B275" s="76">
        <v>2988</v>
      </c>
      <c r="C275" s="77" t="s">
        <v>245</v>
      </c>
      <c r="D275" s="89">
        <v>31.73</v>
      </c>
    </row>
    <row r="276" spans="1:4">
      <c r="A276" s="76">
        <v>1</v>
      </c>
      <c r="B276" s="76">
        <v>2996</v>
      </c>
      <c r="C276" s="77" t="s">
        <v>246</v>
      </c>
      <c r="D276" s="89">
        <v>984.34</v>
      </c>
    </row>
    <row r="277" spans="1:4">
      <c r="A277" s="76">
        <v>1</v>
      </c>
      <c r="B277" s="76">
        <v>2998</v>
      </c>
      <c r="C277" s="77" t="s">
        <v>247</v>
      </c>
      <c r="D277" s="89">
        <v>2000.3</v>
      </c>
    </row>
    <row r="278" spans="1:4">
      <c r="A278" s="76">
        <v>1</v>
      </c>
      <c r="B278" s="76">
        <v>3003</v>
      </c>
      <c r="C278" s="77" t="s">
        <v>248</v>
      </c>
      <c r="D278" s="89">
        <v>2389.73</v>
      </c>
    </row>
    <row r="279" spans="1:4">
      <c r="A279" s="76">
        <v>1</v>
      </c>
      <c r="B279" s="76">
        <v>3004</v>
      </c>
      <c r="C279" s="77" t="s">
        <v>249</v>
      </c>
      <c r="D279" s="89">
        <v>2391.63</v>
      </c>
    </row>
    <row r="280" spans="1:4">
      <c r="A280" s="76">
        <v>1</v>
      </c>
      <c r="B280" s="76">
        <v>3016</v>
      </c>
      <c r="C280" s="77" t="s">
        <v>251</v>
      </c>
      <c r="D280" s="89">
        <v>114.52</v>
      </c>
    </row>
    <row r="281" spans="1:4">
      <c r="A281" s="76">
        <v>10</v>
      </c>
      <c r="B281" s="76">
        <v>3023</v>
      </c>
      <c r="C281" s="77" t="s">
        <v>350</v>
      </c>
      <c r="D281" s="89">
        <v>2548.0100000000002</v>
      </c>
    </row>
    <row r="282" spans="1:4">
      <c r="A282" s="76">
        <v>1</v>
      </c>
      <c r="B282" s="76">
        <v>3025</v>
      </c>
      <c r="C282" s="77" t="s">
        <v>385</v>
      </c>
      <c r="D282" s="89">
        <v>683.32</v>
      </c>
    </row>
    <row r="283" spans="1:4">
      <c r="A283" s="76">
        <v>48</v>
      </c>
      <c r="B283" s="76">
        <v>3027</v>
      </c>
      <c r="C283" s="77" t="s">
        <v>252</v>
      </c>
      <c r="D283" s="89">
        <v>1714.49</v>
      </c>
    </row>
    <row r="284" spans="1:4">
      <c r="A284" s="76">
        <v>51</v>
      </c>
      <c r="B284" s="76">
        <v>3029</v>
      </c>
      <c r="C284" s="77" t="s">
        <v>383</v>
      </c>
      <c r="D284" s="89">
        <v>2302.04</v>
      </c>
    </row>
    <row r="285" spans="1:4">
      <c r="A285" s="76">
        <v>1</v>
      </c>
      <c r="B285" s="76">
        <v>3031</v>
      </c>
      <c r="C285" s="77" t="s">
        <v>253</v>
      </c>
      <c r="D285" s="89">
        <v>2835.62</v>
      </c>
    </row>
    <row r="286" spans="1:4">
      <c r="A286" s="76">
        <v>1</v>
      </c>
      <c r="B286" s="76">
        <v>3032</v>
      </c>
      <c r="C286" s="77" t="s">
        <v>329</v>
      </c>
      <c r="D286" s="89">
        <v>1932.37</v>
      </c>
    </row>
    <row r="287" spans="1:4">
      <c r="A287" s="76">
        <v>1</v>
      </c>
      <c r="B287" s="76">
        <v>3036</v>
      </c>
      <c r="C287" s="77" t="s">
        <v>254</v>
      </c>
      <c r="D287" s="89">
        <v>2580.2199999999998</v>
      </c>
    </row>
    <row r="288" spans="1:4">
      <c r="A288" s="76">
        <v>1</v>
      </c>
      <c r="B288" s="76">
        <v>3040</v>
      </c>
      <c r="C288" s="77" t="s">
        <v>255</v>
      </c>
      <c r="D288" s="89">
        <v>124.59</v>
      </c>
    </row>
    <row r="289" spans="1:4">
      <c r="A289" s="76">
        <v>1</v>
      </c>
      <c r="B289" s="76">
        <v>3044</v>
      </c>
      <c r="C289" s="77" t="s">
        <v>337</v>
      </c>
      <c r="D289" s="89">
        <v>3418.86</v>
      </c>
    </row>
    <row r="290" spans="1:4">
      <c r="A290" s="76">
        <v>1</v>
      </c>
      <c r="B290" s="76">
        <v>3046</v>
      </c>
      <c r="C290" s="77" t="s">
        <v>387</v>
      </c>
      <c r="D290" s="89">
        <v>2397.0300000000002</v>
      </c>
    </row>
    <row r="291" spans="1:4">
      <c r="A291" s="76">
        <v>1</v>
      </c>
      <c r="B291" s="76">
        <v>3047</v>
      </c>
      <c r="C291" s="77" t="s">
        <v>256</v>
      </c>
      <c r="D291" s="89">
        <v>1559.74</v>
      </c>
    </row>
    <row r="292" spans="1:4">
      <c r="A292" s="76">
        <v>50</v>
      </c>
      <c r="B292" s="76">
        <v>3055</v>
      </c>
      <c r="C292" s="77" t="s">
        <v>379</v>
      </c>
      <c r="D292" s="89">
        <v>6021.02</v>
      </c>
    </row>
    <row r="293" spans="1:4">
      <c r="A293" s="76">
        <v>1</v>
      </c>
      <c r="B293" s="76">
        <v>3057</v>
      </c>
      <c r="C293" s="77" t="s">
        <v>258</v>
      </c>
      <c r="D293" s="89">
        <v>978.22</v>
      </c>
    </row>
    <row r="294" spans="1:4">
      <c r="A294" s="76">
        <v>1</v>
      </c>
      <c r="B294" s="76">
        <v>3063</v>
      </c>
      <c r="C294" s="77" t="s">
        <v>259</v>
      </c>
      <c r="D294" s="89">
        <v>743.56</v>
      </c>
    </row>
    <row r="295" spans="1:4">
      <c r="A295" s="76">
        <v>1</v>
      </c>
      <c r="B295" s="76">
        <v>3067</v>
      </c>
      <c r="C295" s="77" t="s">
        <v>261</v>
      </c>
      <c r="D295" s="89">
        <v>764.46</v>
      </c>
    </row>
    <row r="296" spans="1:4">
      <c r="A296" s="76">
        <v>16</v>
      </c>
      <c r="B296" s="76">
        <v>3069</v>
      </c>
      <c r="C296" s="77" t="s">
        <v>332</v>
      </c>
      <c r="D296" s="89">
        <v>717.99</v>
      </c>
    </row>
    <row r="297" spans="1:4">
      <c r="A297" s="76">
        <v>1</v>
      </c>
      <c r="B297" s="76">
        <v>3081</v>
      </c>
      <c r="C297" s="77" t="s">
        <v>262</v>
      </c>
      <c r="D297" s="89">
        <v>837</v>
      </c>
    </row>
    <row r="298" spans="1:4">
      <c r="A298" s="76">
        <v>1</v>
      </c>
      <c r="B298" s="76">
        <v>3086</v>
      </c>
      <c r="C298" s="77" t="s">
        <v>333</v>
      </c>
      <c r="D298" s="89">
        <v>2140.15</v>
      </c>
    </row>
    <row r="299" spans="1:4">
      <c r="A299" s="76">
        <v>1</v>
      </c>
      <c r="B299" s="76">
        <v>3092</v>
      </c>
      <c r="C299" s="77" t="s">
        <v>529</v>
      </c>
      <c r="D299" s="89">
        <v>6305.36</v>
      </c>
    </row>
    <row r="300" spans="1:4">
      <c r="A300" s="76">
        <v>1</v>
      </c>
      <c r="B300" s="76">
        <v>3132</v>
      </c>
      <c r="C300" s="77" t="s">
        <v>264</v>
      </c>
      <c r="D300" s="89">
        <v>2363.89</v>
      </c>
    </row>
    <row r="301" spans="1:4">
      <c r="A301" s="76">
        <v>1</v>
      </c>
      <c r="B301" s="76">
        <v>3135</v>
      </c>
      <c r="C301" s="77" t="s">
        <v>265</v>
      </c>
      <c r="D301" s="89">
        <v>3063.46</v>
      </c>
    </row>
    <row r="302" spans="1:4">
      <c r="A302" s="76">
        <v>1</v>
      </c>
      <c r="B302" s="76">
        <v>3136</v>
      </c>
      <c r="C302" s="77" t="s">
        <v>266</v>
      </c>
      <c r="D302" s="89">
        <v>2159.42</v>
      </c>
    </row>
    <row r="303" spans="1:4">
      <c r="A303" s="76">
        <v>1</v>
      </c>
      <c r="B303" s="76">
        <v>3138</v>
      </c>
      <c r="C303" s="77" t="s">
        <v>267</v>
      </c>
      <c r="D303" s="89">
        <v>2207.88</v>
      </c>
    </row>
    <row r="304" spans="1:4">
      <c r="A304" s="76">
        <v>1</v>
      </c>
      <c r="B304" s="76">
        <v>3139</v>
      </c>
      <c r="C304" s="77" t="s">
        <v>268</v>
      </c>
      <c r="D304" s="89">
        <v>404.14</v>
      </c>
    </row>
    <row r="305" spans="1:4">
      <c r="A305" s="76">
        <v>1</v>
      </c>
      <c r="B305" s="76">
        <v>3147</v>
      </c>
      <c r="C305" s="77" t="s">
        <v>269</v>
      </c>
      <c r="D305" s="89">
        <v>941.79</v>
      </c>
    </row>
    <row r="306" spans="1:4">
      <c r="A306" s="76">
        <v>1</v>
      </c>
      <c r="B306" s="76">
        <v>3152</v>
      </c>
      <c r="C306" s="77" t="s">
        <v>270</v>
      </c>
      <c r="D306" s="89">
        <v>867.54</v>
      </c>
    </row>
    <row r="307" spans="1:4">
      <c r="A307" s="76">
        <v>1</v>
      </c>
      <c r="B307" s="76">
        <v>3154</v>
      </c>
      <c r="C307" s="77" t="s">
        <v>271</v>
      </c>
      <c r="D307" s="89">
        <v>278.10000000000002</v>
      </c>
    </row>
    <row r="308" spans="1:4">
      <c r="A308" s="76">
        <v>1</v>
      </c>
      <c r="B308" s="76">
        <v>3156</v>
      </c>
      <c r="C308" s="77" t="s">
        <v>272</v>
      </c>
      <c r="D308" s="89">
        <v>815.58</v>
      </c>
    </row>
    <row r="309" spans="1:4">
      <c r="A309" s="76">
        <v>1</v>
      </c>
      <c r="B309" s="76">
        <v>3160</v>
      </c>
      <c r="C309" s="77" t="s">
        <v>273</v>
      </c>
      <c r="D309" s="89">
        <v>491.9</v>
      </c>
    </row>
    <row r="310" spans="1:4">
      <c r="A310" s="76">
        <v>1</v>
      </c>
      <c r="B310" s="76">
        <v>3165</v>
      </c>
      <c r="C310" s="77" t="s">
        <v>274</v>
      </c>
      <c r="D310" s="89">
        <v>1253.3399999999999</v>
      </c>
    </row>
    <row r="311" spans="1:4">
      <c r="A311" s="76">
        <v>1</v>
      </c>
      <c r="B311" s="76">
        <v>3169</v>
      </c>
      <c r="C311" s="77" t="s">
        <v>276</v>
      </c>
      <c r="D311" s="89">
        <v>1427.67</v>
      </c>
    </row>
    <row r="312" spans="1:4">
      <c r="A312" s="76">
        <v>1</v>
      </c>
      <c r="B312" s="76">
        <v>3172</v>
      </c>
      <c r="C312" s="77" t="s">
        <v>277</v>
      </c>
      <c r="D312" s="89">
        <v>717.18</v>
      </c>
    </row>
    <row r="313" spans="1:4">
      <c r="A313" s="76">
        <v>1</v>
      </c>
      <c r="B313" s="76">
        <v>3175</v>
      </c>
      <c r="C313" s="77" t="s">
        <v>278</v>
      </c>
      <c r="D313" s="89">
        <v>5169.12</v>
      </c>
    </row>
    <row r="314" spans="1:4">
      <c r="A314" s="76">
        <v>1</v>
      </c>
      <c r="B314" s="76">
        <v>3177</v>
      </c>
      <c r="C314" s="77" t="s">
        <v>279</v>
      </c>
      <c r="D314" s="89">
        <v>3701.49</v>
      </c>
    </row>
    <row r="315" spans="1:4">
      <c r="A315" s="76">
        <v>1</v>
      </c>
      <c r="B315" s="76">
        <v>3178</v>
      </c>
      <c r="C315" s="77" t="s">
        <v>280</v>
      </c>
      <c r="D315" s="89">
        <v>3197.15</v>
      </c>
    </row>
    <row r="316" spans="1:4">
      <c r="A316" s="76">
        <v>1</v>
      </c>
      <c r="B316" s="76">
        <v>3180</v>
      </c>
      <c r="C316" s="77" t="s">
        <v>281</v>
      </c>
      <c r="D316" s="89">
        <v>3534.7</v>
      </c>
    </row>
    <row r="317" spans="1:4">
      <c r="A317" s="76">
        <v>1</v>
      </c>
      <c r="B317" s="76">
        <v>3182</v>
      </c>
      <c r="C317" s="77" t="s">
        <v>282</v>
      </c>
      <c r="D317" s="89">
        <v>968.44</v>
      </c>
    </row>
    <row r="318" spans="1:4">
      <c r="A318" s="76">
        <v>1</v>
      </c>
      <c r="B318" s="76">
        <v>3183</v>
      </c>
      <c r="C318" s="77" t="s">
        <v>283</v>
      </c>
      <c r="D318" s="89">
        <v>1307.98</v>
      </c>
    </row>
    <row r="319" spans="1:4">
      <c r="A319" s="76">
        <v>1</v>
      </c>
      <c r="B319" s="76">
        <v>3194</v>
      </c>
      <c r="C319" s="77" t="s">
        <v>284</v>
      </c>
      <c r="D319" s="89">
        <v>901</v>
      </c>
    </row>
    <row r="320" spans="1:4">
      <c r="A320" s="76">
        <v>1</v>
      </c>
      <c r="B320" s="76">
        <v>3208</v>
      </c>
      <c r="C320" s="77" t="s">
        <v>285</v>
      </c>
      <c r="D320" s="89">
        <v>2892.4</v>
      </c>
    </row>
    <row r="321" spans="1:4">
      <c r="A321" s="76">
        <v>1</v>
      </c>
      <c r="B321" s="76">
        <v>3228</v>
      </c>
      <c r="C321" s="77" t="s">
        <v>386</v>
      </c>
      <c r="D321" s="89">
        <v>1502.24</v>
      </c>
    </row>
    <row r="322" spans="1:4">
      <c r="A322" s="76">
        <v>1</v>
      </c>
      <c r="B322" s="76">
        <v>3232</v>
      </c>
      <c r="C322" s="77" t="s">
        <v>287</v>
      </c>
      <c r="D322" s="89">
        <v>503.64</v>
      </c>
    </row>
    <row r="323" spans="1:4">
      <c r="A323" s="76">
        <v>1</v>
      </c>
      <c r="B323" s="76">
        <v>3237</v>
      </c>
      <c r="C323" s="77" t="s">
        <v>289</v>
      </c>
      <c r="D323" s="89">
        <v>2372.2399999999998</v>
      </c>
    </row>
    <row r="324" spans="1:4">
      <c r="A324" s="76">
        <v>1</v>
      </c>
      <c r="B324" s="76">
        <v>3241</v>
      </c>
      <c r="C324" s="77" t="s">
        <v>290</v>
      </c>
      <c r="D324" s="89">
        <v>487.98</v>
      </c>
    </row>
    <row r="325" spans="1:4">
      <c r="A325" s="76">
        <v>1</v>
      </c>
      <c r="B325" s="76">
        <v>3242</v>
      </c>
      <c r="C325" s="77" t="s">
        <v>291</v>
      </c>
      <c r="D325" s="89">
        <v>1750.03</v>
      </c>
    </row>
    <row r="326" spans="1:4">
      <c r="A326" s="76">
        <v>1</v>
      </c>
      <c r="B326" s="76">
        <v>3247</v>
      </c>
      <c r="C326" s="77" t="s">
        <v>292</v>
      </c>
      <c r="D326" s="89">
        <v>6027.47</v>
      </c>
    </row>
    <row r="327" spans="1:4">
      <c r="A327" s="76">
        <v>1</v>
      </c>
      <c r="B327" s="76">
        <v>3256</v>
      </c>
      <c r="C327" s="77" t="s">
        <v>293</v>
      </c>
      <c r="D327" s="89">
        <v>2340</v>
      </c>
    </row>
    <row r="328" spans="1:4">
      <c r="A328" s="76">
        <v>1</v>
      </c>
      <c r="B328" s="76">
        <v>3263</v>
      </c>
      <c r="C328" s="77" t="s">
        <v>294</v>
      </c>
      <c r="D328" s="89">
        <v>7157.58</v>
      </c>
    </row>
    <row r="329" spans="1:4">
      <c r="A329" s="76">
        <v>1</v>
      </c>
      <c r="B329" s="76">
        <v>3281</v>
      </c>
      <c r="C329" s="77" t="s">
        <v>295</v>
      </c>
      <c r="D329" s="89">
        <v>1931.75</v>
      </c>
    </row>
    <row r="330" spans="1:4">
      <c r="A330" s="76">
        <v>1</v>
      </c>
      <c r="B330" s="76">
        <v>3283</v>
      </c>
      <c r="C330" s="77" t="s">
        <v>296</v>
      </c>
      <c r="D330" s="89">
        <v>4739.8500000000004</v>
      </c>
    </row>
    <row r="331" spans="1:4">
      <c r="A331" s="76">
        <v>1</v>
      </c>
      <c r="B331" s="76">
        <v>3316</v>
      </c>
      <c r="C331" s="77" t="s">
        <v>297</v>
      </c>
      <c r="D331" s="89">
        <v>1023.15</v>
      </c>
    </row>
    <row r="332" spans="1:4">
      <c r="A332" s="76">
        <v>1</v>
      </c>
      <c r="B332" s="76">
        <v>3317</v>
      </c>
      <c r="C332" s="77" t="s">
        <v>298</v>
      </c>
      <c r="D332" s="89">
        <v>290.66000000000003</v>
      </c>
    </row>
    <row r="333" spans="1:4">
      <c r="A333" s="76">
        <v>1</v>
      </c>
      <c r="B333" s="76">
        <v>3322</v>
      </c>
      <c r="C333" s="77" t="s">
        <v>299</v>
      </c>
      <c r="D333" s="89">
        <v>1339.18</v>
      </c>
    </row>
    <row r="334" spans="1:4">
      <c r="A334" s="76">
        <v>1</v>
      </c>
      <c r="B334" s="76">
        <v>3325</v>
      </c>
      <c r="C334" s="77" t="s">
        <v>300</v>
      </c>
      <c r="D334" s="89">
        <v>1678.63</v>
      </c>
    </row>
    <row r="335" spans="1:4">
      <c r="A335" s="76">
        <v>1</v>
      </c>
      <c r="B335" s="76">
        <v>3327</v>
      </c>
      <c r="C335" s="77" t="s">
        <v>301</v>
      </c>
      <c r="D335" s="89">
        <v>4665.8900000000003</v>
      </c>
    </row>
    <row r="336" spans="1:4">
      <c r="A336" s="76">
        <v>1</v>
      </c>
      <c r="B336" s="76">
        <v>3328</v>
      </c>
      <c r="C336" s="77" t="s">
        <v>302</v>
      </c>
      <c r="D336" s="89">
        <v>2262.64</v>
      </c>
    </row>
    <row r="337" spans="1:4">
      <c r="A337" s="76">
        <v>1</v>
      </c>
      <c r="B337" s="76">
        <v>3333</v>
      </c>
      <c r="C337" s="77" t="s">
        <v>303</v>
      </c>
      <c r="D337" s="89">
        <v>1015.86</v>
      </c>
    </row>
    <row r="338" spans="1:4">
      <c r="A338" s="76">
        <v>1</v>
      </c>
      <c r="B338" s="76">
        <v>3336</v>
      </c>
      <c r="C338" s="77" t="s">
        <v>304</v>
      </c>
      <c r="D338" s="89">
        <v>459.35</v>
      </c>
    </row>
    <row r="339" spans="1:4">
      <c r="A339" s="76">
        <v>1</v>
      </c>
      <c r="B339" s="76">
        <v>3338</v>
      </c>
      <c r="C339" s="77" t="s">
        <v>305</v>
      </c>
      <c r="D339" s="89">
        <v>3085.96</v>
      </c>
    </row>
    <row r="340" spans="1:4">
      <c r="A340" s="76">
        <v>1</v>
      </c>
      <c r="B340" s="76">
        <v>3339</v>
      </c>
      <c r="C340" s="77" t="s">
        <v>306</v>
      </c>
      <c r="D340" s="89">
        <v>1206.03</v>
      </c>
    </row>
    <row r="341" spans="1:4">
      <c r="A341" s="76">
        <v>1</v>
      </c>
      <c r="B341" s="76">
        <v>3340</v>
      </c>
      <c r="C341" s="77" t="s">
        <v>307</v>
      </c>
      <c r="D341" s="89">
        <v>4177.08</v>
      </c>
    </row>
    <row r="342" spans="1:4">
      <c r="A342" s="76">
        <v>1</v>
      </c>
      <c r="B342" s="76">
        <v>3341</v>
      </c>
      <c r="C342" s="77" t="s">
        <v>308</v>
      </c>
      <c r="D342" s="89">
        <v>2234.77</v>
      </c>
    </row>
    <row r="343" spans="1:4">
      <c r="A343" s="76">
        <v>1</v>
      </c>
      <c r="B343" s="76">
        <v>3343</v>
      </c>
      <c r="C343" s="77" t="s">
        <v>309</v>
      </c>
      <c r="D343" s="89">
        <v>1519.02</v>
      </c>
    </row>
    <row r="344" spans="1:4">
      <c r="A344" s="76">
        <v>1</v>
      </c>
      <c r="B344" s="76">
        <v>3344</v>
      </c>
      <c r="C344" s="77" t="s">
        <v>310</v>
      </c>
      <c r="D344" s="89">
        <v>596.03</v>
      </c>
    </row>
    <row r="345" spans="1:4">
      <c r="A345" s="76">
        <v>1</v>
      </c>
      <c r="B345" s="76">
        <v>3345</v>
      </c>
      <c r="C345" s="77" t="s">
        <v>311</v>
      </c>
      <c r="D345" s="89">
        <v>946.16</v>
      </c>
    </row>
    <row r="346" spans="1:4">
      <c r="A346" s="76">
        <v>1</v>
      </c>
      <c r="B346" s="76">
        <v>3346</v>
      </c>
      <c r="C346" s="77" t="s">
        <v>312</v>
      </c>
      <c r="D346" s="89">
        <v>845.19</v>
      </c>
    </row>
    <row r="347" spans="1:4">
      <c r="A347" s="76">
        <v>1</v>
      </c>
      <c r="B347" s="76">
        <v>3348</v>
      </c>
      <c r="C347" s="77" t="s">
        <v>313</v>
      </c>
      <c r="D347" s="89">
        <v>829.42</v>
      </c>
    </row>
    <row r="348" spans="1:4">
      <c r="A348" s="76">
        <v>1</v>
      </c>
      <c r="B348" s="76">
        <v>3349</v>
      </c>
      <c r="C348" s="77" t="s">
        <v>314</v>
      </c>
      <c r="D348" s="89">
        <v>384.83</v>
      </c>
    </row>
    <row r="349" spans="1:4">
      <c r="A349" s="76">
        <v>1</v>
      </c>
      <c r="B349" s="76">
        <v>3351</v>
      </c>
      <c r="C349" s="77" t="s">
        <v>315</v>
      </c>
      <c r="D349" s="89">
        <v>258.85000000000002</v>
      </c>
    </row>
    <row r="350" spans="1:4">
      <c r="A350" s="76">
        <v>1</v>
      </c>
      <c r="B350" s="76">
        <v>3352</v>
      </c>
      <c r="C350" s="77" t="s">
        <v>316</v>
      </c>
      <c r="D350" s="89">
        <v>1663.26</v>
      </c>
    </row>
    <row r="351" spans="1:4">
      <c r="A351" s="76">
        <v>1</v>
      </c>
      <c r="B351" s="76">
        <v>3353</v>
      </c>
      <c r="C351" s="77" t="s">
        <v>317</v>
      </c>
      <c r="D351" s="89">
        <v>705.97</v>
      </c>
    </row>
    <row r="352" spans="1:4">
      <c r="A352" s="76">
        <v>1</v>
      </c>
      <c r="B352" s="76">
        <v>3355</v>
      </c>
      <c r="C352" s="77" t="s">
        <v>318</v>
      </c>
      <c r="D352" s="89">
        <v>5.39</v>
      </c>
    </row>
    <row r="353" spans="1:4">
      <c r="A353" s="76">
        <v>1</v>
      </c>
      <c r="B353" s="76">
        <v>3358</v>
      </c>
      <c r="C353" s="77" t="s">
        <v>320</v>
      </c>
      <c r="D353" s="89">
        <v>7815.04</v>
      </c>
    </row>
    <row r="354" spans="1:4">
      <c r="A354" s="76">
        <v>1</v>
      </c>
      <c r="B354" s="76">
        <v>3359</v>
      </c>
      <c r="C354" s="77" t="s">
        <v>321</v>
      </c>
      <c r="D354" s="89">
        <v>2092.67</v>
      </c>
    </row>
    <row r="355" spans="1:4">
      <c r="A355" s="76">
        <v>1</v>
      </c>
      <c r="B355" s="76">
        <v>3361</v>
      </c>
      <c r="C355" s="77" t="s">
        <v>322</v>
      </c>
      <c r="D355" s="89">
        <v>1787.62</v>
      </c>
    </row>
    <row r="356" spans="1:4">
      <c r="A356" s="76">
        <v>1</v>
      </c>
      <c r="B356" s="76">
        <v>3362</v>
      </c>
      <c r="C356" s="77" t="s">
        <v>323</v>
      </c>
      <c r="D356" s="89">
        <v>2334.44</v>
      </c>
    </row>
    <row r="357" spans="1:4">
      <c r="A357" s="76">
        <v>1</v>
      </c>
      <c r="B357" s="76">
        <v>3364</v>
      </c>
      <c r="C357" s="77" t="s">
        <v>324</v>
      </c>
      <c r="D357" s="89">
        <v>944.52</v>
      </c>
    </row>
    <row r="358" spans="1:4">
      <c r="A358" s="76">
        <v>1</v>
      </c>
      <c r="B358" s="76">
        <v>3366</v>
      </c>
      <c r="C358" s="77" t="s">
        <v>325</v>
      </c>
      <c r="D358" s="89">
        <v>3162.41</v>
      </c>
    </row>
    <row r="359" spans="1:4">
      <c r="A359" s="76">
        <v>1</v>
      </c>
      <c r="B359" s="76">
        <v>3373</v>
      </c>
      <c r="C359" s="77" t="s">
        <v>443</v>
      </c>
      <c r="D359" s="89">
        <v>3455.03</v>
      </c>
    </row>
    <row r="360" spans="1:4">
      <c r="A360" s="76">
        <v>1</v>
      </c>
      <c r="B360" s="76">
        <v>3376</v>
      </c>
      <c r="C360" s="77" t="s">
        <v>446</v>
      </c>
      <c r="D360" s="89">
        <v>819.54</v>
      </c>
    </row>
    <row r="361" spans="1:4">
      <c r="A361" s="76">
        <v>1</v>
      </c>
      <c r="B361" s="76">
        <v>3383</v>
      </c>
      <c r="C361" s="77" t="s">
        <v>450</v>
      </c>
      <c r="D361" s="89">
        <v>6735.53</v>
      </c>
    </row>
    <row r="362" spans="1:4">
      <c r="A362" s="76">
        <v>1</v>
      </c>
      <c r="B362" s="76">
        <v>3386</v>
      </c>
      <c r="C362" s="77" t="s">
        <v>454</v>
      </c>
      <c r="D362" s="89">
        <v>1908.84</v>
      </c>
    </row>
    <row r="363" spans="1:4">
      <c r="A363" s="76">
        <v>1</v>
      </c>
      <c r="B363" s="76">
        <v>3387</v>
      </c>
      <c r="C363" s="77" t="s">
        <v>455</v>
      </c>
      <c r="D363" s="89">
        <v>383.47</v>
      </c>
    </row>
    <row r="364" spans="1:4">
      <c r="A364" s="76">
        <v>1</v>
      </c>
      <c r="B364" s="76">
        <v>3388</v>
      </c>
      <c r="C364" s="77" t="s">
        <v>458</v>
      </c>
      <c r="D364" s="89">
        <v>4050.57</v>
      </c>
    </row>
    <row r="365" spans="1:4">
      <c r="A365" s="76">
        <v>1</v>
      </c>
      <c r="B365" s="76">
        <v>3390</v>
      </c>
      <c r="C365" s="77" t="s">
        <v>459</v>
      </c>
      <c r="D365" s="89">
        <v>1049.27</v>
      </c>
    </row>
    <row r="366" spans="1:4">
      <c r="A366" s="76">
        <v>1</v>
      </c>
      <c r="B366" s="76">
        <v>3392</v>
      </c>
      <c r="C366" s="77" t="s">
        <v>501</v>
      </c>
      <c r="D366" s="89">
        <v>4486.1099999999997</v>
      </c>
    </row>
    <row r="367" spans="1:4">
      <c r="A367" s="76">
        <v>1</v>
      </c>
      <c r="B367" s="76">
        <v>3395</v>
      </c>
      <c r="C367" s="77" t="s">
        <v>502</v>
      </c>
      <c r="D367" s="89">
        <v>825.89</v>
      </c>
    </row>
    <row r="368" spans="1:4">
      <c r="A368" s="76">
        <v>1</v>
      </c>
      <c r="B368" s="76">
        <v>3396</v>
      </c>
      <c r="C368" s="77" t="s">
        <v>503</v>
      </c>
      <c r="D368" s="89">
        <v>1650.05</v>
      </c>
    </row>
    <row r="369" spans="1:4">
      <c r="A369" s="76">
        <v>1</v>
      </c>
      <c r="B369" s="76">
        <v>3397</v>
      </c>
      <c r="C369" s="77" t="s">
        <v>504</v>
      </c>
      <c r="D369" s="89">
        <v>1109.53</v>
      </c>
    </row>
    <row r="370" spans="1:4">
      <c r="A370" s="76">
        <v>1</v>
      </c>
      <c r="B370" s="76">
        <v>3398</v>
      </c>
      <c r="C370" s="77" t="s">
        <v>523</v>
      </c>
      <c r="D370" s="89">
        <v>1010.83</v>
      </c>
    </row>
    <row r="371" spans="1:4">
      <c r="A371" s="76">
        <v>1</v>
      </c>
      <c r="B371" s="76">
        <v>3400</v>
      </c>
      <c r="C371" s="77" t="s">
        <v>525</v>
      </c>
      <c r="D371" s="89">
        <v>1489.9</v>
      </c>
    </row>
    <row r="372" spans="1:4">
      <c r="A372" s="76">
        <v>1</v>
      </c>
      <c r="B372" s="76">
        <v>3401</v>
      </c>
      <c r="C372" s="77" t="s">
        <v>526</v>
      </c>
      <c r="D372" s="89">
        <v>272.45</v>
      </c>
    </row>
    <row r="373" spans="1:4">
      <c r="A373" s="76">
        <v>1</v>
      </c>
      <c r="B373" s="76">
        <v>3409</v>
      </c>
      <c r="C373" s="77" t="s">
        <v>527</v>
      </c>
      <c r="D373" s="89">
        <v>4560.49</v>
      </c>
    </row>
    <row r="374" spans="1:4">
      <c r="A374" s="76">
        <v>1</v>
      </c>
      <c r="B374" s="76">
        <v>3410</v>
      </c>
      <c r="C374" s="77" t="s">
        <v>528</v>
      </c>
      <c r="D374" s="89">
        <v>701.05</v>
      </c>
    </row>
    <row r="375" spans="1:4">
      <c r="A375" s="76">
        <v>1</v>
      </c>
      <c r="B375" s="76">
        <v>3411</v>
      </c>
      <c r="C375" s="77" t="s">
        <v>535</v>
      </c>
      <c r="D375" s="89">
        <v>5002.96</v>
      </c>
    </row>
    <row r="376" spans="1:4">
      <c r="A376" s="76">
        <v>1</v>
      </c>
      <c r="B376" s="76">
        <v>3413</v>
      </c>
      <c r="C376" s="77" t="s">
        <v>540</v>
      </c>
      <c r="D376" s="89">
        <v>4870.8100000000004</v>
      </c>
    </row>
    <row r="377" spans="1:4">
      <c r="A377" s="76">
        <v>1</v>
      </c>
      <c r="B377" s="76">
        <v>3414</v>
      </c>
      <c r="C377" s="77" t="s">
        <v>570</v>
      </c>
      <c r="D377" s="89">
        <v>4432.1400000000003</v>
      </c>
    </row>
    <row r="378" spans="1:4">
      <c r="A378" s="76">
        <v>1</v>
      </c>
      <c r="B378" s="76">
        <v>3415</v>
      </c>
      <c r="C378" s="77" t="s">
        <v>542</v>
      </c>
      <c r="D378" s="89">
        <v>820.83</v>
      </c>
    </row>
    <row r="379" spans="1:4">
      <c r="A379" s="76">
        <v>1</v>
      </c>
      <c r="B379" s="76">
        <v>3416</v>
      </c>
      <c r="C379" s="77" t="s">
        <v>543</v>
      </c>
      <c r="D379" s="89">
        <v>4085.9</v>
      </c>
    </row>
    <row r="380" spans="1:4">
      <c r="A380" s="76">
        <v>1</v>
      </c>
      <c r="B380" s="76">
        <v>3418</v>
      </c>
      <c r="C380" s="77" t="s">
        <v>544</v>
      </c>
      <c r="D380" s="89">
        <v>3875.86</v>
      </c>
    </row>
    <row r="381" spans="1:4">
      <c r="A381" s="76">
        <v>1</v>
      </c>
      <c r="B381" s="76">
        <v>3421</v>
      </c>
      <c r="C381" s="77" t="s">
        <v>545</v>
      </c>
      <c r="D381" s="89">
        <v>1086.0899999999999</v>
      </c>
    </row>
    <row r="382" spans="1:4">
      <c r="A382" s="76">
        <v>1</v>
      </c>
      <c r="B382" s="76">
        <v>3422</v>
      </c>
      <c r="C382" s="77" t="s">
        <v>546</v>
      </c>
      <c r="D382" s="89">
        <v>5002.96</v>
      </c>
    </row>
    <row r="383" spans="1:4">
      <c r="A383" s="76">
        <v>1</v>
      </c>
      <c r="B383" s="76">
        <v>3423</v>
      </c>
      <c r="C383" s="77" t="s">
        <v>547</v>
      </c>
      <c r="D383" s="89">
        <v>5275.46</v>
      </c>
    </row>
    <row r="384" spans="1:4">
      <c r="A384" s="76">
        <v>1</v>
      </c>
      <c r="B384" s="76">
        <v>3424</v>
      </c>
      <c r="C384" s="77" t="s">
        <v>548</v>
      </c>
      <c r="D384" s="89">
        <v>4502.9799999999996</v>
      </c>
    </row>
    <row r="385" spans="1:4">
      <c r="A385" s="76">
        <v>1</v>
      </c>
      <c r="B385" s="76">
        <v>3425</v>
      </c>
      <c r="C385" s="77" t="s">
        <v>550</v>
      </c>
      <c r="D385" s="89">
        <v>4775.8999999999996</v>
      </c>
    </row>
    <row r="386" spans="1:4">
      <c r="A386" s="76">
        <v>1</v>
      </c>
      <c r="B386" s="76">
        <v>3426</v>
      </c>
      <c r="C386" s="77" t="s">
        <v>552</v>
      </c>
      <c r="D386" s="89">
        <v>4307.7299999999996</v>
      </c>
    </row>
    <row r="387" spans="1:4">
      <c r="A387" s="76">
        <v>1</v>
      </c>
      <c r="B387" s="76">
        <v>3427</v>
      </c>
      <c r="C387" s="77" t="s">
        <v>553</v>
      </c>
      <c r="D387" s="89">
        <v>4770.54</v>
      </c>
    </row>
    <row r="388" spans="1:4">
      <c r="A388" s="76">
        <v>1</v>
      </c>
      <c r="B388" s="76">
        <v>3428</v>
      </c>
      <c r="C388" s="77" t="s">
        <v>554</v>
      </c>
      <c r="D388" s="89">
        <v>2754.79</v>
      </c>
    </row>
    <row r="389" spans="1:4">
      <c r="A389" s="76">
        <v>1</v>
      </c>
      <c r="B389" s="76">
        <v>3429</v>
      </c>
      <c r="C389" s="77" t="s">
        <v>555</v>
      </c>
      <c r="D389" s="89">
        <v>4586.05</v>
      </c>
    </row>
    <row r="390" spans="1:4">
      <c r="A390" s="76">
        <v>1</v>
      </c>
      <c r="B390" s="76">
        <v>3430</v>
      </c>
      <c r="C390" s="77" t="s">
        <v>556</v>
      </c>
      <c r="D390" s="89">
        <v>2833.47</v>
      </c>
    </row>
    <row r="391" spans="1:4">
      <c r="A391" s="76">
        <v>1</v>
      </c>
      <c r="B391" s="76">
        <v>3431</v>
      </c>
      <c r="C391" s="77" t="s">
        <v>557</v>
      </c>
      <c r="D391" s="89">
        <v>2046.97</v>
      </c>
    </row>
    <row r="392" spans="1:4">
      <c r="A392" s="76">
        <v>1</v>
      </c>
      <c r="B392" s="76">
        <v>3432</v>
      </c>
      <c r="C392" s="77" t="s">
        <v>558</v>
      </c>
      <c r="D392" s="89">
        <v>1190.3800000000001</v>
      </c>
    </row>
    <row r="393" spans="1:4">
      <c r="A393" s="76">
        <v>1</v>
      </c>
      <c r="B393" s="76">
        <v>3433</v>
      </c>
      <c r="C393" s="77" t="s">
        <v>559</v>
      </c>
      <c r="D393" s="89">
        <v>2828.97</v>
      </c>
    </row>
    <row r="394" spans="1:4">
      <c r="A394" s="76">
        <v>1</v>
      </c>
      <c r="B394" s="76">
        <v>3434</v>
      </c>
      <c r="C394" s="77" t="s">
        <v>560</v>
      </c>
      <c r="D394" s="89">
        <v>4600.3599999999997</v>
      </c>
    </row>
    <row r="395" spans="1:4">
      <c r="A395" s="76">
        <v>1</v>
      </c>
      <c r="B395" s="76">
        <v>3436</v>
      </c>
      <c r="C395" s="77" t="s">
        <v>561</v>
      </c>
      <c r="D395" s="89">
        <v>4875.1000000000004</v>
      </c>
    </row>
    <row r="396" spans="1:4">
      <c r="A396" s="76">
        <v>1</v>
      </c>
      <c r="B396" s="76">
        <v>3437</v>
      </c>
      <c r="C396" s="77" t="s">
        <v>563</v>
      </c>
      <c r="D396" s="89">
        <v>4613.75</v>
      </c>
    </row>
    <row r="397" spans="1:4">
      <c r="A397" s="76">
        <v>1</v>
      </c>
      <c r="B397" s="76">
        <v>3439</v>
      </c>
      <c r="C397" s="77" t="s">
        <v>564</v>
      </c>
      <c r="D397" s="89">
        <v>3136.14</v>
      </c>
    </row>
    <row r="398" spans="1:4">
      <c r="A398" s="76">
        <v>1</v>
      </c>
      <c r="B398" s="76">
        <v>3440</v>
      </c>
      <c r="C398" s="77" t="s">
        <v>566</v>
      </c>
      <c r="D398" s="89">
        <v>5002.96</v>
      </c>
    </row>
    <row r="399" spans="1:4">
      <c r="A399" s="76">
        <v>1</v>
      </c>
      <c r="B399" s="76">
        <v>3441</v>
      </c>
      <c r="C399" s="77" t="s">
        <v>567</v>
      </c>
      <c r="D399" s="89">
        <v>3290.51</v>
      </c>
    </row>
    <row r="400" spans="1:4">
      <c r="A400" s="76">
        <v>1</v>
      </c>
      <c r="B400" s="76">
        <v>3443</v>
      </c>
      <c r="C400" s="77" t="s">
        <v>571</v>
      </c>
      <c r="D400" s="89">
        <v>2794.86</v>
      </c>
    </row>
    <row r="401" spans="1:4">
      <c r="A401" s="76">
        <v>1</v>
      </c>
      <c r="B401" s="76">
        <v>3444</v>
      </c>
      <c r="C401" s="77" t="s">
        <v>572</v>
      </c>
      <c r="D401" s="89">
        <v>785.95</v>
      </c>
    </row>
    <row r="402" spans="1:4">
      <c r="A402" s="76">
        <v>1</v>
      </c>
      <c r="B402" s="76">
        <v>3445</v>
      </c>
      <c r="C402" s="77" t="s">
        <v>575</v>
      </c>
      <c r="D402" s="89">
        <v>4615.75</v>
      </c>
    </row>
    <row r="403" spans="1:4">
      <c r="A403" s="76">
        <v>1</v>
      </c>
      <c r="B403" s="76">
        <v>3446</v>
      </c>
      <c r="C403" s="77" t="s">
        <v>577</v>
      </c>
      <c r="D403" s="89">
        <v>4149.18</v>
      </c>
    </row>
    <row r="404" spans="1:4">
      <c r="A404" s="76">
        <v>1</v>
      </c>
      <c r="B404" s="76">
        <v>3447</v>
      </c>
      <c r="C404" s="77" t="s">
        <v>580</v>
      </c>
      <c r="D404" s="89">
        <v>3030.25</v>
      </c>
    </row>
    <row r="405" spans="1:4">
      <c r="A405" s="76">
        <v>1</v>
      </c>
      <c r="B405" s="76">
        <v>3448</v>
      </c>
      <c r="C405" s="77" t="s">
        <v>587</v>
      </c>
      <c r="D405" s="89">
        <v>298.85000000000002</v>
      </c>
    </row>
    <row r="406" spans="1:4">
      <c r="A406" s="76">
        <v>1</v>
      </c>
      <c r="B406" s="76">
        <v>7001</v>
      </c>
      <c r="C406" s="77" t="s">
        <v>530</v>
      </c>
      <c r="D406" s="89">
        <v>1.99</v>
      </c>
    </row>
    <row r="407" spans="1:4">
      <c r="A407" s="76">
        <v>1</v>
      </c>
      <c r="B407" s="76">
        <v>7002</v>
      </c>
      <c r="C407" s="77" t="s">
        <v>533</v>
      </c>
      <c r="D407" s="89">
        <v>5556.67</v>
      </c>
    </row>
    <row r="408" spans="1:4">
      <c r="A408" s="76">
        <v>1</v>
      </c>
      <c r="B408" s="76">
        <v>8249</v>
      </c>
      <c r="C408" s="77" t="s">
        <v>326</v>
      </c>
      <c r="D408" s="89">
        <v>3802.76</v>
      </c>
    </row>
    <row r="409" spans="1:4">
      <c r="A409" s="78" t="s">
        <v>392</v>
      </c>
      <c r="B409" s="78"/>
      <c r="C409" s="78"/>
      <c r="D409" s="90"/>
    </row>
    <row r="410" spans="1:4">
      <c r="A410" s="74"/>
      <c r="B410" s="74"/>
      <c r="C410" s="74"/>
      <c r="D410" s="88">
        <v>701948.36</v>
      </c>
    </row>
  </sheetData>
  <sortState ref="A6:D465">
    <sortCondition ref="B6:B465"/>
  </sortState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50"/>
  <sheetViews>
    <sheetView workbookViewId="0">
      <selection activeCell="B5" sqref="B5:D449"/>
    </sheetView>
  </sheetViews>
  <sheetFormatPr defaultRowHeight="12"/>
  <cols>
    <col min="1" max="1" width="5" style="79" customWidth="1"/>
    <col min="2" max="2" width="8" style="79" bestFit="1" customWidth="1"/>
    <col min="3" max="3" width="31.7109375" style="79" bestFit="1" customWidth="1"/>
    <col min="4" max="4" width="15.140625" style="80" bestFit="1" customWidth="1"/>
    <col min="5" max="5" width="21.5703125" style="79" bestFit="1" customWidth="1"/>
    <col min="6" max="16384" width="9.140625" style="79"/>
  </cols>
  <sheetData>
    <row r="1" spans="1:5">
      <c r="B1" s="79" t="s">
        <v>594</v>
      </c>
    </row>
    <row r="2" spans="1:5">
      <c r="A2" s="98" t="s">
        <v>593</v>
      </c>
      <c r="B2" s="98"/>
      <c r="C2" s="98"/>
      <c r="D2" s="98"/>
    </row>
    <row r="4" spans="1:5">
      <c r="A4" s="101" t="s">
        <v>0</v>
      </c>
      <c r="B4" s="101" t="s">
        <v>1</v>
      </c>
      <c r="C4" s="101" t="s">
        <v>2</v>
      </c>
      <c r="D4" s="101" t="s">
        <v>435</v>
      </c>
    </row>
    <row r="5" spans="1:5">
      <c r="A5" s="102">
        <v>1</v>
      </c>
      <c r="B5" s="102">
        <v>397</v>
      </c>
      <c r="C5" s="103" t="s">
        <v>3</v>
      </c>
      <c r="D5" s="104">
        <v>5637.37</v>
      </c>
      <c r="E5" s="79" t="str">
        <f>VLOOKUP(B:B,FEVEREIRO!B:C,2,FALSE)</f>
        <v>MARIA AMARA MEDEIROS</v>
      </c>
    </row>
    <row r="6" spans="1:5">
      <c r="A6" s="102">
        <v>1</v>
      </c>
      <c r="B6" s="102">
        <v>508</v>
      </c>
      <c r="C6" s="103" t="s">
        <v>4</v>
      </c>
      <c r="D6" s="104">
        <v>5523.19</v>
      </c>
      <c r="E6" s="79" t="str">
        <f>VLOOKUP(B:B,FEVEREIRO!B:C,2,FALSE)</f>
        <v>SANDRA EMIDIO PEREIRA</v>
      </c>
    </row>
    <row r="7" spans="1:5">
      <c r="A7" s="102">
        <v>1</v>
      </c>
      <c r="B7" s="102">
        <v>510</v>
      </c>
      <c r="C7" s="103" t="s">
        <v>5</v>
      </c>
      <c r="D7" s="104">
        <v>4517.03</v>
      </c>
      <c r="E7" s="79" t="str">
        <f>VLOOKUP(B:B,FEVEREIRO!B:C,2,FALSE)</f>
        <v>FRANCISCO FERREIRA DE SOUSA</v>
      </c>
    </row>
    <row r="8" spans="1:5">
      <c r="A8" s="102">
        <v>1</v>
      </c>
      <c r="B8" s="102">
        <v>542</v>
      </c>
      <c r="C8" s="103" t="s">
        <v>6</v>
      </c>
      <c r="D8" s="104">
        <v>3084.26</v>
      </c>
      <c r="E8" s="79" t="str">
        <f>VLOOKUP(B:B,FEVEREIRO!B:C,2,FALSE)</f>
        <v>ANA MARTA MARCELINO DA SILVA</v>
      </c>
    </row>
    <row r="9" spans="1:5">
      <c r="A9" s="102">
        <v>1</v>
      </c>
      <c r="B9" s="102">
        <v>788</v>
      </c>
      <c r="C9" s="103" t="s">
        <v>7</v>
      </c>
      <c r="D9" s="104">
        <v>3644.68</v>
      </c>
      <c r="E9" s="79" t="str">
        <f>VLOOKUP(B:B,FEVEREIRO!B:C,2,FALSE)</f>
        <v>IVONEIDE FRANCISCA S ALMEIDA</v>
      </c>
    </row>
    <row r="10" spans="1:5">
      <c r="A10" s="102">
        <v>1</v>
      </c>
      <c r="B10" s="102">
        <v>830</v>
      </c>
      <c r="C10" s="103" t="s">
        <v>8</v>
      </c>
      <c r="D10" s="104">
        <v>5440.47</v>
      </c>
      <c r="E10" s="79" t="str">
        <f>VLOOKUP(B:B,FEVEREIRO!B:C,2,FALSE)</f>
        <v>CARLOS ANTONIO DA SILVA</v>
      </c>
    </row>
    <row r="11" spans="1:5">
      <c r="A11" s="102">
        <v>1</v>
      </c>
      <c r="B11" s="102">
        <v>863</v>
      </c>
      <c r="C11" s="103" t="s">
        <v>9</v>
      </c>
      <c r="D11" s="104">
        <v>2759.34</v>
      </c>
      <c r="E11" s="79" t="str">
        <f>VLOOKUP(B:B,FEVEREIRO!B:C,2,FALSE)</f>
        <v>JOSE AMARO DOS SANTOS</v>
      </c>
    </row>
    <row r="12" spans="1:5">
      <c r="A12" s="102">
        <v>1</v>
      </c>
      <c r="B12" s="102">
        <v>871</v>
      </c>
      <c r="C12" s="103" t="s">
        <v>573</v>
      </c>
      <c r="D12" s="104">
        <v>5850.48</v>
      </c>
      <c r="E12" s="79" t="str">
        <f>VLOOKUP(B:B,FEVEREIRO!B:C,2,FALSE)</f>
        <v>MARIA LUISA P DE LEMOS SILVA</v>
      </c>
    </row>
    <row r="13" spans="1:5">
      <c r="A13" s="102">
        <v>1</v>
      </c>
      <c r="B13" s="102">
        <v>897</v>
      </c>
      <c r="C13" s="103" t="s">
        <v>10</v>
      </c>
      <c r="D13" s="104">
        <v>2059.06</v>
      </c>
      <c r="E13" s="79" t="str">
        <f>VLOOKUP(B:B,FEVEREIRO!B:C,2,FALSE)</f>
        <v>EUNICE DE ASSIS CALIXTO</v>
      </c>
    </row>
    <row r="14" spans="1:5">
      <c r="A14" s="102">
        <v>1</v>
      </c>
      <c r="B14" s="102">
        <v>996</v>
      </c>
      <c r="C14" s="103" t="s">
        <v>11</v>
      </c>
      <c r="D14" s="104">
        <v>5926.51</v>
      </c>
      <c r="E14" s="79" t="str">
        <f>VLOOKUP(B:B,FEVEREIRO!B:C,2,FALSE)</f>
        <v>FIRMINO SIQUEIRA DA SILVA</v>
      </c>
    </row>
    <row r="15" spans="1:5">
      <c r="A15" s="102">
        <v>1</v>
      </c>
      <c r="B15" s="102">
        <v>1008</v>
      </c>
      <c r="C15" s="103" t="s">
        <v>12</v>
      </c>
      <c r="D15" s="104">
        <v>2627.98</v>
      </c>
      <c r="E15" s="79" t="str">
        <f>VLOOKUP(B:B,FEVEREIRO!B:C,2,FALSE)</f>
        <v>MARIO JOSE DO NASCIMENTO</v>
      </c>
    </row>
    <row r="16" spans="1:5">
      <c r="A16" s="102">
        <v>1</v>
      </c>
      <c r="B16" s="102">
        <v>1037</v>
      </c>
      <c r="C16" s="103" t="s">
        <v>13</v>
      </c>
      <c r="D16" s="104">
        <v>4076.83</v>
      </c>
      <c r="E16" s="79" t="str">
        <f>VLOOKUP(B:B,FEVEREIRO!B:C,2,FALSE)</f>
        <v>DAVI INACIO FILHO</v>
      </c>
    </row>
    <row r="17" spans="1:5">
      <c r="A17" s="102">
        <v>1</v>
      </c>
      <c r="B17" s="102">
        <v>1051</v>
      </c>
      <c r="C17" s="103" t="s">
        <v>14</v>
      </c>
      <c r="D17" s="104">
        <v>21920.69</v>
      </c>
      <c r="E17" s="79" t="str">
        <f>VLOOKUP(B:B,FEVEREIRO!B:C,2,FALSE)</f>
        <v>GEORGE HAROLD DE B  WALMSLEY</v>
      </c>
    </row>
    <row r="18" spans="1:5">
      <c r="A18" s="102">
        <v>1</v>
      </c>
      <c r="B18" s="102">
        <v>1056</v>
      </c>
      <c r="C18" s="103" t="s">
        <v>15</v>
      </c>
      <c r="D18" s="104">
        <v>8186.67</v>
      </c>
      <c r="E18" s="79" t="str">
        <f>VLOOKUP(B:B,FEVEREIRO!B:C,2,FALSE)</f>
        <v>VALERIA MARIA DA SILVA</v>
      </c>
    </row>
    <row r="19" spans="1:5">
      <c r="A19" s="102">
        <v>1</v>
      </c>
      <c r="B19" s="102">
        <v>1071</v>
      </c>
      <c r="C19" s="103" t="s">
        <v>16</v>
      </c>
      <c r="D19" s="104">
        <v>2270.11</v>
      </c>
      <c r="E19" s="79" t="str">
        <f>VLOOKUP(B:B,FEVEREIRO!B:C,2,FALSE)</f>
        <v>MARIA JOSE DA HORA</v>
      </c>
    </row>
    <row r="20" spans="1:5">
      <c r="A20" s="102">
        <v>1</v>
      </c>
      <c r="B20" s="102">
        <v>1080</v>
      </c>
      <c r="C20" s="103" t="s">
        <v>17</v>
      </c>
      <c r="D20" s="104">
        <v>4748.4399999999996</v>
      </c>
      <c r="E20" s="79" t="str">
        <f>VLOOKUP(B:B,FEVEREIRO!B:C,2,FALSE)</f>
        <v>VALDIRENE ANDRE PEREIRA</v>
      </c>
    </row>
    <row r="21" spans="1:5">
      <c r="A21" s="102">
        <v>1</v>
      </c>
      <c r="B21" s="102">
        <v>1099</v>
      </c>
      <c r="C21" s="103" t="s">
        <v>18</v>
      </c>
      <c r="D21" s="104">
        <v>4076.83</v>
      </c>
      <c r="E21" s="79" t="str">
        <f>VLOOKUP(B:B,FEVEREIRO!B:C,2,FALSE)</f>
        <v>VALERIA DA SILVA SOUZA</v>
      </c>
    </row>
    <row r="22" spans="1:5">
      <c r="A22" s="102">
        <v>1</v>
      </c>
      <c r="B22" s="102">
        <v>1126</v>
      </c>
      <c r="C22" s="103" t="s">
        <v>19</v>
      </c>
      <c r="D22" s="104">
        <v>6997.81</v>
      </c>
      <c r="E22" s="79" t="str">
        <f>VLOOKUP(B:B,FEVEREIRO!B:C,2,FALSE)</f>
        <v>ALUISIO GOMES FERREIRA FILHO</v>
      </c>
    </row>
    <row r="23" spans="1:5">
      <c r="A23" s="102">
        <v>10</v>
      </c>
      <c r="B23" s="102">
        <v>1135</v>
      </c>
      <c r="C23" s="103" t="s">
        <v>327</v>
      </c>
      <c r="D23" s="104">
        <v>3682.31</v>
      </c>
      <c r="E23" s="79" t="str">
        <f>VLOOKUP(B:B,FEVEREIRO!B:C,2,FALSE)</f>
        <v>ANTONIO LUIZ DOS SANTOS</v>
      </c>
    </row>
    <row r="24" spans="1:5">
      <c r="A24" s="102">
        <v>1</v>
      </c>
      <c r="B24" s="102">
        <v>1159</v>
      </c>
      <c r="C24" s="103" t="s">
        <v>20</v>
      </c>
      <c r="D24" s="104">
        <v>2444.9299999999998</v>
      </c>
      <c r="E24" s="79" t="str">
        <f>VLOOKUP(B:B,FEVEREIRO!B:C,2,FALSE)</f>
        <v>VERA LUCIA MARIA C  DA SILVA</v>
      </c>
    </row>
    <row r="25" spans="1:5">
      <c r="A25" s="102">
        <v>1</v>
      </c>
      <c r="B25" s="102">
        <v>1164</v>
      </c>
      <c r="C25" s="103" t="s">
        <v>21</v>
      </c>
      <c r="D25" s="104">
        <v>6410.67</v>
      </c>
      <c r="E25" s="79" t="str">
        <f>VLOOKUP(B:B,FEVEREIRO!B:C,2,FALSE)</f>
        <v>TERESINHA MARIA DE F  FELIX</v>
      </c>
    </row>
    <row r="26" spans="1:5">
      <c r="A26" s="102">
        <v>1</v>
      </c>
      <c r="B26" s="102">
        <v>1169</v>
      </c>
      <c r="C26" s="103" t="s">
        <v>22</v>
      </c>
      <c r="D26" s="104">
        <v>3857.42</v>
      </c>
      <c r="E26" s="79" t="str">
        <f>VLOOKUP(B:B,FEVEREIRO!B:C,2,FALSE)</f>
        <v>MARIA DO CARMO SANTOS</v>
      </c>
    </row>
    <row r="27" spans="1:5">
      <c r="A27" s="102">
        <v>1</v>
      </c>
      <c r="B27" s="102">
        <v>1177</v>
      </c>
      <c r="C27" s="103" t="s">
        <v>23</v>
      </c>
      <c r="D27" s="104">
        <v>4059.77</v>
      </c>
      <c r="E27" s="79" t="str">
        <f>VLOOKUP(B:B,FEVEREIRO!B:C,2,FALSE)</f>
        <v>SELMA MARIA P DO NASCIMENTO</v>
      </c>
    </row>
    <row r="28" spans="1:5">
      <c r="A28" s="102">
        <v>1</v>
      </c>
      <c r="B28" s="102">
        <v>1221</v>
      </c>
      <c r="C28" s="103" t="s">
        <v>24</v>
      </c>
      <c r="D28" s="104">
        <v>10379.799999999999</v>
      </c>
      <c r="E28" s="79" t="str">
        <f>VLOOKUP(B:B,FEVEREIRO!B:C,2,FALSE)</f>
        <v>JOSE CARLOS TENORIO DE MELO</v>
      </c>
    </row>
    <row r="29" spans="1:5">
      <c r="A29" s="102">
        <v>1</v>
      </c>
      <c r="B29" s="102">
        <v>1229</v>
      </c>
      <c r="C29" s="103" t="s">
        <v>25</v>
      </c>
      <c r="D29" s="104">
        <v>4705.8900000000003</v>
      </c>
      <c r="E29" s="79" t="str">
        <f>VLOOKUP(B:B,FEVEREIRO!B:C,2,FALSE)</f>
        <v>IVANETE RODRIGUES DOS SANTOS</v>
      </c>
    </row>
    <row r="30" spans="1:5">
      <c r="A30" s="102">
        <v>1</v>
      </c>
      <c r="B30" s="102">
        <v>1243</v>
      </c>
      <c r="C30" s="103" t="s">
        <v>26</v>
      </c>
      <c r="D30" s="104">
        <v>2759.34</v>
      </c>
      <c r="E30" s="79" t="str">
        <f>VLOOKUP(B:B,FEVEREIRO!B:C,2,FALSE)</f>
        <v>MARIA EUGENIA VILARIM LIMA</v>
      </c>
    </row>
    <row r="31" spans="1:5">
      <c r="A31" s="102">
        <v>1</v>
      </c>
      <c r="B31" s="102">
        <v>1258</v>
      </c>
      <c r="C31" s="103" t="s">
        <v>27</v>
      </c>
      <c r="D31" s="104">
        <v>6636.22</v>
      </c>
      <c r="E31" s="79" t="str">
        <f>VLOOKUP(B:B,FEVEREIRO!B:C,2,FALSE)</f>
        <v>ADIGALENE RODRIGUES DA SILVA</v>
      </c>
    </row>
    <row r="32" spans="1:5">
      <c r="A32" s="102">
        <v>1</v>
      </c>
      <c r="B32" s="102">
        <v>1267</v>
      </c>
      <c r="C32" s="103" t="s">
        <v>28</v>
      </c>
      <c r="D32" s="104">
        <v>22386.880000000001</v>
      </c>
      <c r="E32" s="79" t="str">
        <f>VLOOKUP(B:B,FEVEREIRO!B:C,2,FALSE)</f>
        <v>MARCO AURELIO O DE OLIVEIRA</v>
      </c>
    </row>
    <row r="33" spans="1:5">
      <c r="A33" s="102">
        <v>1</v>
      </c>
      <c r="B33" s="102">
        <v>1269</v>
      </c>
      <c r="C33" s="103" t="s">
        <v>29</v>
      </c>
      <c r="D33" s="104">
        <v>2059.06</v>
      </c>
      <c r="E33" s="79" t="str">
        <f>VLOOKUP(B:B,FEVEREIRO!B:C,2,FALSE)</f>
        <v>VALDECY FERREIRA DA COSTA</v>
      </c>
    </row>
    <row r="34" spans="1:5">
      <c r="A34" s="102">
        <v>1</v>
      </c>
      <c r="B34" s="102">
        <v>1328</v>
      </c>
      <c r="C34" s="103" t="s">
        <v>30</v>
      </c>
      <c r="D34" s="104">
        <v>4059.77</v>
      </c>
      <c r="E34" s="79" t="str">
        <f>VLOOKUP(B:B,FEVEREIRO!B:C,2,FALSE)</f>
        <v>LIZETE ALFREDINA DA SILVA</v>
      </c>
    </row>
    <row r="35" spans="1:5">
      <c r="A35" s="102">
        <v>1</v>
      </c>
      <c r="B35" s="102">
        <v>1330</v>
      </c>
      <c r="C35" s="103" t="s">
        <v>31</v>
      </c>
      <c r="D35" s="104">
        <v>3697.8</v>
      </c>
      <c r="E35" s="79" t="str">
        <f>VLOOKUP(B:B,FEVEREIRO!B:C,2,FALSE)</f>
        <v>IVANISE MARIA DA LUZ SANTOS</v>
      </c>
    </row>
    <row r="36" spans="1:5">
      <c r="A36" s="102">
        <v>1</v>
      </c>
      <c r="B36" s="102">
        <v>1333</v>
      </c>
      <c r="C36" s="103" t="s">
        <v>32</v>
      </c>
      <c r="D36" s="104">
        <v>4076.83</v>
      </c>
      <c r="E36" s="79" t="str">
        <f>VLOOKUP(B:B,FEVEREIRO!B:C,2,FALSE)</f>
        <v>JORGE CUNHA OLIVEIRA</v>
      </c>
    </row>
    <row r="37" spans="1:5">
      <c r="A37" s="102">
        <v>1</v>
      </c>
      <c r="B37" s="102">
        <v>1337</v>
      </c>
      <c r="C37" s="103" t="s">
        <v>33</v>
      </c>
      <c r="D37" s="104">
        <v>5434.38</v>
      </c>
      <c r="E37" s="79" t="str">
        <f>VLOOKUP(B:B,FEVEREIRO!B:C,2,FALSE)</f>
        <v>ROSILDA BARBOSA DOS SANTOS</v>
      </c>
    </row>
    <row r="38" spans="1:5">
      <c r="A38" s="102">
        <v>1</v>
      </c>
      <c r="B38" s="102">
        <v>1363</v>
      </c>
      <c r="C38" s="103" t="s">
        <v>34</v>
      </c>
      <c r="D38" s="104">
        <v>5462.77</v>
      </c>
      <c r="E38" s="79" t="str">
        <f>VLOOKUP(B:B,FEVEREIRO!B:C,2,FALSE)</f>
        <v>JOSE CARLOS FERREIRA DE ARRUDA</v>
      </c>
    </row>
    <row r="39" spans="1:5">
      <c r="A39" s="102">
        <v>1</v>
      </c>
      <c r="B39" s="102">
        <v>1369</v>
      </c>
      <c r="C39" s="103" t="s">
        <v>35</v>
      </c>
      <c r="D39" s="104">
        <v>3214.17</v>
      </c>
      <c r="E39" s="79" t="str">
        <f>VLOOKUP(B:B,FEVEREIRO!B:C,2,FALSE)</f>
        <v>ELIANE BATISTA DE CASTILHO</v>
      </c>
    </row>
    <row r="40" spans="1:5">
      <c r="A40" s="102">
        <v>1</v>
      </c>
      <c r="B40" s="102">
        <v>1393</v>
      </c>
      <c r="C40" s="103" t="s">
        <v>36</v>
      </c>
      <c r="D40" s="104">
        <v>4308.62</v>
      </c>
      <c r="E40" s="79" t="str">
        <f>VLOOKUP(B:B,FEVEREIRO!B:C,2,FALSE)</f>
        <v>MANOEL CORREIA DOS SANTOS</v>
      </c>
    </row>
    <row r="41" spans="1:5">
      <c r="A41" s="102">
        <v>1</v>
      </c>
      <c r="B41" s="102">
        <v>1413</v>
      </c>
      <c r="C41" s="103" t="s">
        <v>37</v>
      </c>
      <c r="D41" s="104">
        <v>39735.4</v>
      </c>
      <c r="E41" s="79" t="str">
        <f>VLOOKUP(B:B,FEVEREIRO!B:C,2,FALSE)</f>
        <v>LEDUAR GUEDES DE LIMA</v>
      </c>
    </row>
    <row r="42" spans="1:5">
      <c r="A42" s="102">
        <v>1</v>
      </c>
      <c r="B42" s="102">
        <v>1418</v>
      </c>
      <c r="C42" s="103" t="s">
        <v>38</v>
      </c>
      <c r="D42" s="104">
        <v>13363.05</v>
      </c>
      <c r="E42" s="79" t="str">
        <f>VLOOKUP(B:B,FEVEREIRO!B:C,2,FALSE)</f>
        <v>ELVIS GOMES PEREIRA</v>
      </c>
    </row>
    <row r="43" spans="1:5">
      <c r="A43" s="102">
        <v>1</v>
      </c>
      <c r="B43" s="102">
        <v>1427</v>
      </c>
      <c r="C43" s="103" t="s">
        <v>39</v>
      </c>
      <c r="D43" s="104">
        <v>15365.13</v>
      </c>
      <c r="E43" s="79" t="str">
        <f>VLOOKUP(B:B,FEVEREIRO!B:C,2,FALSE)</f>
        <v>ANA MARIA ELOI DA H  DA SILVA</v>
      </c>
    </row>
    <row r="44" spans="1:5">
      <c r="A44" s="102">
        <v>1</v>
      </c>
      <c r="B44" s="102">
        <v>1429</v>
      </c>
      <c r="C44" s="103" t="s">
        <v>40</v>
      </c>
      <c r="D44" s="104">
        <v>5309.66</v>
      </c>
      <c r="E44" s="79" t="str">
        <f>VLOOKUP(B:B,FEVEREIRO!B:C,2,FALSE)</f>
        <v>JOSE HENRIQUE DA PAZ</v>
      </c>
    </row>
    <row r="45" spans="1:5">
      <c r="A45" s="102">
        <v>1</v>
      </c>
      <c r="B45" s="102">
        <v>1454</v>
      </c>
      <c r="C45" s="103" t="s">
        <v>41</v>
      </c>
      <c r="D45" s="104">
        <v>5255.99</v>
      </c>
      <c r="E45" s="79" t="str">
        <f>VLOOKUP(B:B,FEVEREIRO!B:C,2,FALSE)</f>
        <v>MAURICIO LOPES DA SILVA</v>
      </c>
    </row>
    <row r="46" spans="1:5">
      <c r="A46" s="102">
        <v>1</v>
      </c>
      <c r="B46" s="102">
        <v>1475</v>
      </c>
      <c r="C46" s="103" t="s">
        <v>42</v>
      </c>
      <c r="D46" s="104">
        <v>4724.6099999999997</v>
      </c>
      <c r="E46" s="79" t="str">
        <f>VLOOKUP(B:B,FEVEREIRO!B:C,2,FALSE)</f>
        <v>MARTA ARAUJO DA F  SANTANA</v>
      </c>
    </row>
    <row r="47" spans="1:5">
      <c r="A47" s="102">
        <v>1</v>
      </c>
      <c r="B47" s="102">
        <v>1483</v>
      </c>
      <c r="C47" s="103" t="s">
        <v>43</v>
      </c>
      <c r="D47" s="104">
        <v>2270.11</v>
      </c>
      <c r="E47" s="79" t="str">
        <f>VLOOKUP(B:B,FEVEREIRO!B:C,2,FALSE)</f>
        <v>REGINA LEANDRO SANTOS DE LIMA</v>
      </c>
    </row>
    <row r="48" spans="1:5">
      <c r="A48" s="102">
        <v>1</v>
      </c>
      <c r="B48" s="102">
        <v>1522</v>
      </c>
      <c r="C48" s="103" t="s">
        <v>44</v>
      </c>
      <c r="D48" s="104">
        <v>1961.02</v>
      </c>
      <c r="E48" s="79" t="str">
        <f>VLOOKUP(B:B,FEVEREIRO!B:C,2,FALSE)</f>
        <v>TEREZINHA P  DA SILVA CORREIA</v>
      </c>
    </row>
    <row r="49" spans="1:5">
      <c r="A49" s="102">
        <v>1</v>
      </c>
      <c r="B49" s="102">
        <v>1536</v>
      </c>
      <c r="C49" s="103" t="s">
        <v>45</v>
      </c>
      <c r="D49" s="104">
        <v>3682.31</v>
      </c>
      <c r="E49" s="79" t="str">
        <f>VLOOKUP(B:B,FEVEREIRO!B:C,2,FALSE)</f>
        <v>MARIA ADRIAO DA SILVA</v>
      </c>
    </row>
    <row r="50" spans="1:5">
      <c r="A50" s="102">
        <v>1</v>
      </c>
      <c r="B50" s="102">
        <v>1545</v>
      </c>
      <c r="C50" s="103" t="s">
        <v>46</v>
      </c>
      <c r="D50" s="104">
        <v>4563.83</v>
      </c>
      <c r="E50" s="79" t="str">
        <f>VLOOKUP(B:B,FEVEREIRO!B:C,2,FALSE)</f>
        <v>HERON VILAR DE ANDRADE</v>
      </c>
    </row>
    <row r="51" spans="1:5">
      <c r="A51" s="102">
        <v>1</v>
      </c>
      <c r="B51" s="102">
        <v>1549</v>
      </c>
      <c r="C51" s="103" t="s">
        <v>47</v>
      </c>
      <c r="D51" s="104">
        <v>4262.76</v>
      </c>
      <c r="E51" s="79" t="str">
        <f>VLOOKUP(B:B,FEVEREIRO!B:C,2,FALSE)</f>
        <v>JOSE JOAQUIM DA SILVA FILHO</v>
      </c>
    </row>
    <row r="52" spans="1:5">
      <c r="A52" s="102">
        <v>1</v>
      </c>
      <c r="B52" s="102">
        <v>1553</v>
      </c>
      <c r="C52" s="103" t="s">
        <v>48</v>
      </c>
      <c r="D52" s="104">
        <v>4076.83</v>
      </c>
      <c r="E52" s="79" t="str">
        <f>VLOOKUP(B:B,FEVEREIRO!B:C,2,FALSE)</f>
        <v>MARIA DO CARMO A DOS SANTOS</v>
      </c>
    </row>
    <row r="53" spans="1:5">
      <c r="A53" s="102">
        <v>1</v>
      </c>
      <c r="B53" s="102">
        <v>1554</v>
      </c>
      <c r="C53" s="103" t="s">
        <v>49</v>
      </c>
      <c r="D53" s="104">
        <v>6298.04</v>
      </c>
      <c r="E53" s="79" t="str">
        <f>VLOOKUP(B:B,FEVEREIRO!B:C,2,FALSE)</f>
        <v>SONEIDE P DO NASCIMENTO CORREA</v>
      </c>
    </row>
    <row r="54" spans="1:5">
      <c r="A54" s="102">
        <v>1</v>
      </c>
      <c r="B54" s="102">
        <v>1561</v>
      </c>
      <c r="C54" s="103" t="s">
        <v>50</v>
      </c>
      <c r="D54" s="104">
        <v>1961.02</v>
      </c>
      <c r="E54" s="79" t="str">
        <f>VLOOKUP(B:B,FEVEREIRO!B:C,2,FALSE)</f>
        <v>ANDRE LUIZ MACIEL FERREIRA</v>
      </c>
    </row>
    <row r="55" spans="1:5">
      <c r="A55" s="102">
        <v>1</v>
      </c>
      <c r="B55" s="102">
        <v>1588</v>
      </c>
      <c r="C55" s="103" t="s">
        <v>51</v>
      </c>
      <c r="D55" s="104">
        <v>2059.06</v>
      </c>
      <c r="E55" s="79" t="str">
        <f>VLOOKUP(B:B,FEVEREIRO!B:C,2,FALSE)</f>
        <v>MARIA ANDREA DOS SANTOS</v>
      </c>
    </row>
    <row r="56" spans="1:5">
      <c r="A56" s="102">
        <v>1</v>
      </c>
      <c r="B56" s="102">
        <v>1589</v>
      </c>
      <c r="C56" s="103" t="s">
        <v>52</v>
      </c>
      <c r="D56" s="104">
        <v>1961.02</v>
      </c>
      <c r="E56" s="79" t="str">
        <f>VLOOKUP(B:B,FEVEREIRO!B:C,2,FALSE)</f>
        <v>SEVERINA DE SANTANA NEVES</v>
      </c>
    </row>
    <row r="57" spans="1:5">
      <c r="A57" s="102">
        <v>1</v>
      </c>
      <c r="B57" s="102">
        <v>1596</v>
      </c>
      <c r="C57" s="103" t="s">
        <v>53</v>
      </c>
      <c r="D57" s="104">
        <v>2759.34</v>
      </c>
      <c r="E57" s="79" t="str">
        <f>VLOOKUP(B:B,FEVEREIRO!B:C,2,FALSE)</f>
        <v>IVANE FRANCISCO DE AZEVEDO</v>
      </c>
    </row>
    <row r="58" spans="1:5">
      <c r="A58" s="102">
        <v>1</v>
      </c>
      <c r="B58" s="102">
        <v>1597</v>
      </c>
      <c r="C58" s="103" t="s">
        <v>54</v>
      </c>
      <c r="D58" s="104">
        <v>5518.84</v>
      </c>
      <c r="E58" s="79" t="str">
        <f>VLOOKUP(B:B,FEVEREIRO!B:C,2,FALSE)</f>
        <v>DILMA NEUZA DAS MERCES</v>
      </c>
    </row>
    <row r="59" spans="1:5">
      <c r="A59" s="102">
        <v>1</v>
      </c>
      <c r="B59" s="102">
        <v>1631</v>
      </c>
      <c r="C59" s="103" t="s">
        <v>55</v>
      </c>
      <c r="D59" s="104">
        <v>2502.81</v>
      </c>
      <c r="E59" s="79" t="str">
        <f>VLOOKUP(B:B,FEVEREIRO!B:C,2,FALSE)</f>
        <v>GERSON MARTINS DA SILVA</v>
      </c>
    </row>
    <row r="60" spans="1:5">
      <c r="A60" s="102">
        <v>1</v>
      </c>
      <c r="B60" s="102">
        <v>1650</v>
      </c>
      <c r="C60" s="103" t="s">
        <v>56</v>
      </c>
      <c r="D60" s="104">
        <v>2270.11</v>
      </c>
      <c r="E60" s="79" t="str">
        <f>VLOOKUP(B:B,FEVEREIRO!B:C,2,FALSE)</f>
        <v>JANETE MARIA DA SILVA</v>
      </c>
    </row>
    <row r="61" spans="1:5">
      <c r="A61" s="102">
        <v>1</v>
      </c>
      <c r="B61" s="102">
        <v>1652</v>
      </c>
      <c r="C61" s="103" t="s">
        <v>57</v>
      </c>
      <c r="D61" s="104">
        <v>2708.39</v>
      </c>
      <c r="E61" s="79" t="str">
        <f>VLOOKUP(B:B,FEVEREIRO!B:C,2,FALSE)</f>
        <v>ROMILDO NUNES DIAS</v>
      </c>
    </row>
    <row r="62" spans="1:5">
      <c r="A62" s="102">
        <v>1</v>
      </c>
      <c r="B62" s="102">
        <v>1665</v>
      </c>
      <c r="C62" s="103" t="s">
        <v>58</v>
      </c>
      <c r="D62" s="104">
        <v>2993.05</v>
      </c>
      <c r="E62" s="79" t="str">
        <f>VLOOKUP(B:B,FEVEREIRO!B:C,2,FALSE)</f>
        <v>LUZIA BERNARDO DE SOUSA</v>
      </c>
    </row>
    <row r="63" spans="1:5">
      <c r="A63" s="102">
        <v>1</v>
      </c>
      <c r="B63" s="102">
        <v>1674</v>
      </c>
      <c r="C63" s="103" t="s">
        <v>59</v>
      </c>
      <c r="D63" s="104">
        <v>2059.06</v>
      </c>
      <c r="E63" s="79" t="str">
        <f>VLOOKUP(B:B,FEVEREIRO!B:C,2,FALSE)</f>
        <v>MARIA HELENA FERREIRA DA SILVA</v>
      </c>
    </row>
    <row r="64" spans="1:5">
      <c r="A64" s="102">
        <v>16</v>
      </c>
      <c r="B64" s="102">
        <v>1682</v>
      </c>
      <c r="C64" s="103" t="s">
        <v>346</v>
      </c>
      <c r="D64" s="104">
        <v>4360.2299999999996</v>
      </c>
      <c r="E64" s="79" t="str">
        <f>VLOOKUP(B:B,FEVEREIRO!B:C,2,FALSE)</f>
        <v>MOISES MARTINS DE MELO NETO</v>
      </c>
    </row>
    <row r="65" spans="1:5">
      <c r="A65" s="102">
        <v>10</v>
      </c>
      <c r="B65" s="102">
        <v>1683</v>
      </c>
      <c r="C65" s="103" t="s">
        <v>380</v>
      </c>
      <c r="D65" s="104">
        <v>4360.2299999999996</v>
      </c>
      <c r="E65" s="79" t="str">
        <f>VLOOKUP(B:B,FEVEREIRO!B:C,2,FALSE)</f>
        <v>ADEMIR LOPES DA SILVA</v>
      </c>
    </row>
    <row r="66" spans="1:5">
      <c r="A66" s="102">
        <v>51</v>
      </c>
      <c r="B66" s="102">
        <v>1726</v>
      </c>
      <c r="C66" s="103" t="s">
        <v>381</v>
      </c>
      <c r="D66" s="104">
        <v>4360.2299999999996</v>
      </c>
      <c r="E66" s="79" t="str">
        <f>VLOOKUP(B:B,FEVEREIRO!B:C,2,FALSE)</f>
        <v>JOSE CARLOS VIEIRA</v>
      </c>
    </row>
    <row r="67" spans="1:5">
      <c r="A67" s="102">
        <v>1</v>
      </c>
      <c r="B67" s="102">
        <v>1741</v>
      </c>
      <c r="C67" s="103" t="s">
        <v>60</v>
      </c>
      <c r="D67" s="104">
        <v>3521.69</v>
      </c>
      <c r="E67" s="79" t="str">
        <f>VLOOKUP(B:B,FEVEREIRO!B:C,2,FALSE)</f>
        <v>MARCONDES C  DE OLIVEIRA</v>
      </c>
    </row>
    <row r="68" spans="1:5">
      <c r="A68" s="102">
        <v>1</v>
      </c>
      <c r="B68" s="102">
        <v>1749</v>
      </c>
      <c r="C68" s="103" t="s">
        <v>61</v>
      </c>
      <c r="D68" s="104">
        <v>2492.3200000000002</v>
      </c>
      <c r="E68" s="79" t="str">
        <f>VLOOKUP(B:B,FEVEREIRO!B:C,2,FALSE)</f>
        <v>MANOEL MARTINS LEITE NETO</v>
      </c>
    </row>
    <row r="69" spans="1:5">
      <c r="A69" s="102">
        <v>1</v>
      </c>
      <c r="B69" s="102">
        <v>1774</v>
      </c>
      <c r="C69" s="103" t="s">
        <v>62</v>
      </c>
      <c r="D69" s="104">
        <v>2883.25</v>
      </c>
      <c r="E69" s="79" t="str">
        <f>VLOOKUP(B:B,FEVEREIRO!B:C,2,FALSE)</f>
        <v>FRANCISCO DE ASSIS BEZERRA</v>
      </c>
    </row>
    <row r="70" spans="1:5">
      <c r="A70" s="102">
        <v>1</v>
      </c>
      <c r="B70" s="102">
        <v>1794</v>
      </c>
      <c r="C70" s="103" t="s">
        <v>63</v>
      </c>
      <c r="D70" s="104">
        <v>5677.24</v>
      </c>
      <c r="E70" s="79" t="str">
        <f>VLOOKUP(B:B,FEVEREIRO!B:C,2,FALSE)</f>
        <v>LUCIENE MARIA DE ANDRADE</v>
      </c>
    </row>
    <row r="71" spans="1:5">
      <c r="A71" s="102">
        <v>1</v>
      </c>
      <c r="B71" s="102">
        <v>1796</v>
      </c>
      <c r="C71" s="103" t="s">
        <v>64</v>
      </c>
      <c r="D71" s="104">
        <v>2059.06</v>
      </c>
      <c r="E71" s="79" t="str">
        <f>VLOOKUP(B:B,FEVEREIRO!B:C,2,FALSE)</f>
        <v>NEUZA ANUNCIACAO COELHO</v>
      </c>
    </row>
    <row r="72" spans="1:5">
      <c r="A72" s="102">
        <v>1</v>
      </c>
      <c r="B72" s="102">
        <v>1809</v>
      </c>
      <c r="C72" s="103" t="s">
        <v>65</v>
      </c>
      <c r="D72" s="104">
        <v>3506.96</v>
      </c>
      <c r="E72" s="79" t="str">
        <f>VLOOKUP(B:B,FEVEREIRO!B:C,2,FALSE)</f>
        <v>JOSE IRANILDO DE ANDRADE SILVA</v>
      </c>
    </row>
    <row r="73" spans="1:5">
      <c r="A73" s="102">
        <v>1</v>
      </c>
      <c r="B73" s="102">
        <v>1821</v>
      </c>
      <c r="C73" s="103" t="s">
        <v>66</v>
      </c>
      <c r="D73" s="104">
        <v>5761.12</v>
      </c>
      <c r="E73" s="79" t="str">
        <f>VLOOKUP(B:B,FEVEREIRO!B:C,2,FALSE)</f>
        <v>CARLOS STENIO DE DEUS</v>
      </c>
    </row>
    <row r="74" spans="1:5">
      <c r="A74" s="102">
        <v>1</v>
      </c>
      <c r="B74" s="102">
        <v>1822</v>
      </c>
      <c r="C74" s="103" t="s">
        <v>67</v>
      </c>
      <c r="D74" s="104">
        <v>1867.62</v>
      </c>
      <c r="E74" s="79" t="str">
        <f>VLOOKUP(B:B,FEVEREIRO!B:C,2,FALSE)</f>
        <v>GILMAR BEZERRA DE OLIVEIRA</v>
      </c>
    </row>
    <row r="75" spans="1:5">
      <c r="A75" s="102">
        <v>1</v>
      </c>
      <c r="B75" s="102">
        <v>1906</v>
      </c>
      <c r="C75" s="103" t="s">
        <v>68</v>
      </c>
      <c r="D75" s="104">
        <v>3866.45</v>
      </c>
      <c r="E75" s="79" t="str">
        <f>VLOOKUP(B:B,FEVEREIRO!B:C,2,FALSE)</f>
        <v>IZABEL CRISTINA F DE ARRUDA</v>
      </c>
    </row>
    <row r="76" spans="1:5">
      <c r="A76" s="102">
        <v>1</v>
      </c>
      <c r="B76" s="102">
        <v>1908</v>
      </c>
      <c r="C76" s="103" t="s">
        <v>69</v>
      </c>
      <c r="D76" s="104">
        <v>9348.7900000000009</v>
      </c>
      <c r="E76" s="79" t="str">
        <f>VLOOKUP(B:B,FEVEREIRO!B:C,2,FALSE)</f>
        <v>LUCIA MARIA ARAUJO LAVOR</v>
      </c>
    </row>
    <row r="77" spans="1:5">
      <c r="A77" s="102">
        <v>1</v>
      </c>
      <c r="B77" s="102">
        <v>1909</v>
      </c>
      <c r="C77" s="103" t="s">
        <v>70</v>
      </c>
      <c r="D77" s="104">
        <v>3354.02</v>
      </c>
      <c r="E77" s="79" t="str">
        <f>VLOOKUP(B:B,FEVEREIRO!B:C,2,FALSE)</f>
        <v>IVANILDO BATISTA DA SILVA</v>
      </c>
    </row>
    <row r="78" spans="1:5">
      <c r="A78" s="102">
        <v>1</v>
      </c>
      <c r="B78" s="102">
        <v>1916</v>
      </c>
      <c r="C78" s="103" t="s">
        <v>342</v>
      </c>
      <c r="D78" s="104">
        <v>4632.04</v>
      </c>
      <c r="E78" s="79" t="str">
        <f>VLOOKUP(B:B,FEVEREIRO!B:C,2,FALSE)</f>
        <v>FABIOLA ALBUQUERQUE PINHEIRO</v>
      </c>
    </row>
    <row r="79" spans="1:5">
      <c r="A79" s="102">
        <v>1</v>
      </c>
      <c r="B79" s="102">
        <v>1924</v>
      </c>
      <c r="C79" s="103" t="s">
        <v>71</v>
      </c>
      <c r="D79" s="104">
        <v>8236.2000000000007</v>
      </c>
      <c r="E79" s="79" t="str">
        <f>VLOOKUP(B:B,FEVEREIRO!B:C,2,FALSE)</f>
        <v>CARLOS HENRIQUE LIMA DE MELO</v>
      </c>
    </row>
    <row r="80" spans="1:5">
      <c r="A80" s="102">
        <v>1</v>
      </c>
      <c r="B80" s="102">
        <v>1932</v>
      </c>
      <c r="C80" s="103" t="s">
        <v>72</v>
      </c>
      <c r="D80" s="104">
        <v>7456.41</v>
      </c>
      <c r="E80" s="79" t="str">
        <f>VLOOKUP(B:B,FEVEREIRO!B:C,2,FALSE)</f>
        <v>ROSILENE MARIA ANACLETO</v>
      </c>
    </row>
    <row r="81" spans="1:5">
      <c r="A81" s="102">
        <v>1</v>
      </c>
      <c r="B81" s="102">
        <v>1937</v>
      </c>
      <c r="C81" s="103" t="s">
        <v>73</v>
      </c>
      <c r="D81" s="104">
        <v>3623.52</v>
      </c>
      <c r="E81" s="79" t="str">
        <f>VLOOKUP(B:B,FEVEREIRO!B:C,2,FALSE)</f>
        <v>RILDA MARIA DA SILVA</v>
      </c>
    </row>
    <row r="82" spans="1:5">
      <c r="A82" s="102">
        <v>1</v>
      </c>
      <c r="B82" s="102">
        <v>1980</v>
      </c>
      <c r="C82" s="103" t="s">
        <v>74</v>
      </c>
      <c r="D82" s="104">
        <v>13716.05</v>
      </c>
      <c r="E82" s="79" t="str">
        <f>VLOOKUP(B:B,FEVEREIRO!B:C,2,FALSE)</f>
        <v>MANOEL NETO DINIZ</v>
      </c>
    </row>
    <row r="83" spans="1:5">
      <c r="A83" s="102">
        <v>1</v>
      </c>
      <c r="B83" s="102">
        <v>1999</v>
      </c>
      <c r="C83" s="103" t="s">
        <v>75</v>
      </c>
      <c r="D83" s="104">
        <v>2885.17</v>
      </c>
      <c r="E83" s="79" t="str">
        <f>VLOOKUP(B:B,FEVEREIRO!B:C,2,FALSE)</f>
        <v>ELIAS RIBEIRO DA SILVA FILHO</v>
      </c>
    </row>
    <row r="84" spans="1:5">
      <c r="A84" s="102">
        <v>1</v>
      </c>
      <c r="B84" s="102">
        <v>2019</v>
      </c>
      <c r="C84" s="103" t="s">
        <v>76</v>
      </c>
      <c r="D84" s="104">
        <v>2373.63</v>
      </c>
      <c r="E84" s="79" t="str">
        <f>VLOOKUP(B:B,FEVEREIRO!B:C,2,FALSE)</f>
        <v>MARCOS DO NASCIMENTO</v>
      </c>
    </row>
    <row r="85" spans="1:5">
      <c r="A85" s="102">
        <v>1</v>
      </c>
      <c r="B85" s="102">
        <v>2038</v>
      </c>
      <c r="C85" s="103" t="s">
        <v>77</v>
      </c>
      <c r="D85" s="104">
        <v>4002.53</v>
      </c>
      <c r="E85" s="79" t="str">
        <f>VLOOKUP(B:B,FEVEREIRO!B:C,2,FALSE)</f>
        <v>IRONILDA FERREIRA DA SILVA</v>
      </c>
    </row>
    <row r="86" spans="1:5">
      <c r="A86" s="102">
        <v>1</v>
      </c>
      <c r="B86" s="102">
        <v>2043</v>
      </c>
      <c r="C86" s="103" t="s">
        <v>78</v>
      </c>
      <c r="D86" s="104">
        <v>5718.51</v>
      </c>
      <c r="E86" s="79" t="str">
        <f>VLOOKUP(B:B,FEVEREIRO!B:C,2,FALSE)</f>
        <v>JOAO LUIZ BRAGA DE PONTES</v>
      </c>
    </row>
    <row r="87" spans="1:5">
      <c r="A87" s="102">
        <v>1</v>
      </c>
      <c r="B87" s="102">
        <v>2052</v>
      </c>
      <c r="C87" s="103" t="s">
        <v>79</v>
      </c>
      <c r="D87" s="104">
        <v>4390.29</v>
      </c>
      <c r="E87" s="79" t="str">
        <f>VLOOKUP(B:B,FEVEREIRO!B:C,2,FALSE)</f>
        <v>JOSE FERNANDO PEREIRA DA COSTA</v>
      </c>
    </row>
    <row r="88" spans="1:5">
      <c r="A88" s="102">
        <v>1</v>
      </c>
      <c r="B88" s="102">
        <v>2063</v>
      </c>
      <c r="C88" s="103" t="s">
        <v>80</v>
      </c>
      <c r="D88" s="104">
        <v>16230.34</v>
      </c>
      <c r="E88" s="79" t="str">
        <f>VLOOKUP(B:B,FEVEREIRO!B:C,2,FALSE)</f>
        <v>JOAQUIM PEDRO CARNEIRO C NETO</v>
      </c>
    </row>
    <row r="89" spans="1:5">
      <c r="A89" s="102">
        <v>1</v>
      </c>
      <c r="B89" s="102">
        <v>2069</v>
      </c>
      <c r="C89" s="103" t="s">
        <v>81</v>
      </c>
      <c r="D89" s="104">
        <v>20698.509999999998</v>
      </c>
      <c r="E89" s="79" t="str">
        <f>VLOOKUP(B:B,FEVEREIRO!B:C,2,FALSE)</f>
        <v>SELMA VERONICA VIEIRA RAMOS</v>
      </c>
    </row>
    <row r="90" spans="1:5">
      <c r="A90" s="102">
        <v>1</v>
      </c>
      <c r="B90" s="102">
        <v>2086</v>
      </c>
      <c r="C90" s="103" t="s">
        <v>578</v>
      </c>
      <c r="D90" s="104">
        <v>2947.88</v>
      </c>
      <c r="E90" s="79" t="str">
        <f>VLOOKUP(B:B,FEVEREIRO!B:C,2,FALSE)</f>
        <v>ALBANITA LUCIANA DA S FIDELIS</v>
      </c>
    </row>
    <row r="91" spans="1:5">
      <c r="A91" s="102">
        <v>1</v>
      </c>
      <c r="B91" s="102">
        <v>2093</v>
      </c>
      <c r="C91" s="103" t="s">
        <v>82</v>
      </c>
      <c r="D91" s="104">
        <v>2844.61</v>
      </c>
      <c r="E91" s="79" t="str">
        <f>VLOOKUP(B:B,FEVEREIRO!B:C,2,FALSE)</f>
        <v>GILBERTO RIBEIRO DA SILVA</v>
      </c>
    </row>
    <row r="92" spans="1:5">
      <c r="A92" s="102">
        <v>51</v>
      </c>
      <c r="B92" s="102">
        <v>2096</v>
      </c>
      <c r="C92" s="103" t="s">
        <v>334</v>
      </c>
      <c r="D92" s="104">
        <v>4305.4399999999996</v>
      </c>
      <c r="E92" s="79" t="str">
        <f>VLOOKUP(B:B,FEVEREIRO!B:C,2,FALSE)</f>
        <v>MARCELO MORAIS DE OLIVEIRA</v>
      </c>
    </row>
    <row r="93" spans="1:5">
      <c r="A93" s="102">
        <v>1</v>
      </c>
      <c r="B93" s="102">
        <v>2101</v>
      </c>
      <c r="C93" s="103" t="s">
        <v>83</v>
      </c>
      <c r="D93" s="104">
        <v>20352.150000000001</v>
      </c>
      <c r="E93" s="79" t="str">
        <f>VLOOKUP(B:B,FEVEREIRO!B:C,2,FALSE)</f>
        <v>JOSE LUCIANO CANDIDO DA SILVA</v>
      </c>
    </row>
    <row r="94" spans="1:5">
      <c r="A94" s="102">
        <v>16</v>
      </c>
      <c r="B94" s="102">
        <v>2115</v>
      </c>
      <c r="C94" s="103" t="s">
        <v>347</v>
      </c>
      <c r="D94" s="104">
        <v>4360.2299999999996</v>
      </c>
      <c r="E94" s="79" t="str">
        <f>VLOOKUP(B:B,FEVEREIRO!B:C,2,FALSE)</f>
        <v>SEVERINO JOSE RAMOS DE SOUZA</v>
      </c>
    </row>
    <row r="95" spans="1:5">
      <c r="A95" s="102">
        <v>1</v>
      </c>
      <c r="B95" s="102">
        <v>2117</v>
      </c>
      <c r="C95" s="103" t="s">
        <v>84</v>
      </c>
      <c r="D95" s="104">
        <v>2502.81</v>
      </c>
      <c r="E95" s="79" t="str">
        <f>VLOOKUP(B:B,FEVEREIRO!B:C,2,FALSE)</f>
        <v>WILSON JOSE QUEIROZ DE LIMA</v>
      </c>
    </row>
    <row r="96" spans="1:5">
      <c r="A96" s="102">
        <v>1</v>
      </c>
      <c r="B96" s="102">
        <v>2120</v>
      </c>
      <c r="C96" s="103" t="s">
        <v>85</v>
      </c>
      <c r="D96" s="104">
        <v>2660.58</v>
      </c>
      <c r="E96" s="79" t="str">
        <f>VLOOKUP(B:B,FEVEREIRO!B:C,2,FALSE)</f>
        <v>ANTONIO SOARES DE MELO</v>
      </c>
    </row>
    <row r="97" spans="1:5">
      <c r="A97" s="102">
        <v>1</v>
      </c>
      <c r="B97" s="102">
        <v>2121</v>
      </c>
      <c r="C97" s="103" t="s">
        <v>86</v>
      </c>
      <c r="D97" s="104">
        <v>4747.26</v>
      </c>
      <c r="E97" s="79" t="str">
        <f>VLOOKUP(B:B,FEVEREIRO!B:C,2,FALSE)</f>
        <v>SAMUEL MAURICIO</v>
      </c>
    </row>
    <row r="98" spans="1:5">
      <c r="A98" s="102">
        <v>10</v>
      </c>
      <c r="B98" s="102">
        <v>2124</v>
      </c>
      <c r="C98" s="103" t="s">
        <v>338</v>
      </c>
      <c r="D98" s="104">
        <v>4360.2299999999996</v>
      </c>
      <c r="E98" s="79" t="str">
        <f>VLOOKUP(B:B,FEVEREIRO!B:C,2,FALSE)</f>
        <v>JOSE ALVES FIGUEIREDO FILHO</v>
      </c>
    </row>
    <row r="99" spans="1:5">
      <c r="A99" s="102">
        <v>1</v>
      </c>
      <c r="B99" s="102">
        <v>2125</v>
      </c>
      <c r="C99" s="103" t="s">
        <v>87</v>
      </c>
      <c r="D99" s="104">
        <v>4739.4799999999996</v>
      </c>
      <c r="E99" s="79" t="str">
        <f>VLOOKUP(B:B,FEVEREIRO!B:C,2,FALSE)</f>
        <v>GILMAR GALVAO SANTANA</v>
      </c>
    </row>
    <row r="100" spans="1:5">
      <c r="A100" s="102">
        <v>1</v>
      </c>
      <c r="B100" s="102">
        <v>2126</v>
      </c>
      <c r="C100" s="103" t="s">
        <v>88</v>
      </c>
      <c r="D100" s="104">
        <v>3697.8</v>
      </c>
      <c r="E100" s="79" t="str">
        <f>VLOOKUP(B:B,FEVEREIRO!B:C,2,FALSE)</f>
        <v>JAFFE JOSE LIMA XAVIER</v>
      </c>
    </row>
    <row r="101" spans="1:5">
      <c r="A101" s="102">
        <v>1</v>
      </c>
      <c r="B101" s="102">
        <v>2128</v>
      </c>
      <c r="C101" s="103" t="s">
        <v>89</v>
      </c>
      <c r="D101" s="104">
        <v>10153.75</v>
      </c>
      <c r="E101" s="79" t="str">
        <f>VLOOKUP(B:B,FEVEREIRO!B:C,2,FALSE)</f>
        <v>JORGE DA SILVA LIMA</v>
      </c>
    </row>
    <row r="102" spans="1:5">
      <c r="A102" s="102">
        <v>1</v>
      </c>
      <c r="B102" s="102">
        <v>2129</v>
      </c>
      <c r="C102" s="103" t="s">
        <v>90</v>
      </c>
      <c r="D102" s="104">
        <v>3085.7</v>
      </c>
      <c r="E102" s="79" t="str">
        <f>VLOOKUP(B:B,FEVEREIRO!B:C,2,FALSE)</f>
        <v>RICARDO JORGE XAVIER</v>
      </c>
    </row>
    <row r="103" spans="1:5">
      <c r="A103" s="102">
        <v>1</v>
      </c>
      <c r="B103" s="102">
        <v>2130</v>
      </c>
      <c r="C103" s="103" t="s">
        <v>91</v>
      </c>
      <c r="D103" s="104">
        <v>2373.69</v>
      </c>
      <c r="E103" s="79" t="str">
        <f>VLOOKUP(B:B,FEVEREIRO!B:C,2,FALSE)</f>
        <v>HELVIO MOZART MONTENEGRO</v>
      </c>
    </row>
    <row r="104" spans="1:5">
      <c r="A104" s="102">
        <v>1</v>
      </c>
      <c r="B104" s="102">
        <v>2131</v>
      </c>
      <c r="C104" s="103" t="s">
        <v>92</v>
      </c>
      <c r="D104" s="104">
        <v>4876.29</v>
      </c>
      <c r="E104" s="79" t="str">
        <f>VLOOKUP(B:B,FEVEREIRO!B:C,2,FALSE)</f>
        <v>ALEXANDRE BARBOSA DA SILVA</v>
      </c>
    </row>
    <row r="105" spans="1:5">
      <c r="A105" s="102">
        <v>1</v>
      </c>
      <c r="B105" s="102">
        <v>2134</v>
      </c>
      <c r="C105" s="103" t="s">
        <v>93</v>
      </c>
      <c r="D105" s="104">
        <v>3697.8</v>
      </c>
      <c r="E105" s="79" t="str">
        <f>VLOOKUP(B:B,FEVEREIRO!B:C,2,FALSE)</f>
        <v>ROSIVALDO SATIRO DOS SANTOS</v>
      </c>
    </row>
    <row r="106" spans="1:5">
      <c r="A106" s="102">
        <v>1</v>
      </c>
      <c r="B106" s="102">
        <v>2136</v>
      </c>
      <c r="C106" s="103" t="s">
        <v>94</v>
      </c>
      <c r="D106" s="104">
        <v>3148.87</v>
      </c>
      <c r="E106" s="79" t="str">
        <f>VLOOKUP(B:B,FEVEREIRO!B:C,2,FALSE)</f>
        <v>GESIEL DAVID DE CASTRO</v>
      </c>
    </row>
    <row r="107" spans="1:5">
      <c r="A107" s="102">
        <v>1</v>
      </c>
      <c r="B107" s="102">
        <v>2137</v>
      </c>
      <c r="C107" s="103" t="s">
        <v>95</v>
      </c>
      <c r="D107" s="104">
        <v>13608.82</v>
      </c>
      <c r="E107" s="79" t="str">
        <f>VLOOKUP(B:B,FEVEREIRO!B:C,2,FALSE)</f>
        <v>FRANCISCO DE ASSIS DE OLIVEIRA</v>
      </c>
    </row>
    <row r="108" spans="1:5">
      <c r="A108" s="102">
        <v>1</v>
      </c>
      <c r="B108" s="102">
        <v>2140</v>
      </c>
      <c r="C108" s="103" t="s">
        <v>96</v>
      </c>
      <c r="D108" s="104">
        <v>7509.67</v>
      </c>
      <c r="E108" s="79" t="str">
        <f>VLOOKUP(B:B,FEVEREIRO!B:C,2,FALSE)</f>
        <v>LUCIENE PEREIRA DE A NASCIMENT</v>
      </c>
    </row>
    <row r="109" spans="1:5">
      <c r="A109" s="102">
        <v>1</v>
      </c>
      <c r="B109" s="102">
        <v>2143</v>
      </c>
      <c r="C109" s="103" t="s">
        <v>97</v>
      </c>
      <c r="D109" s="104">
        <v>2162.0100000000002</v>
      </c>
      <c r="E109" s="79" t="str">
        <f>VLOOKUP(B:B,FEVEREIRO!B:C,2,FALSE)</f>
        <v>RUBEM JOSE DOS S DE PAULA</v>
      </c>
    </row>
    <row r="110" spans="1:5">
      <c r="A110" s="102">
        <v>1</v>
      </c>
      <c r="B110" s="102">
        <v>2145</v>
      </c>
      <c r="C110" s="103" t="s">
        <v>98</v>
      </c>
      <c r="D110" s="104">
        <v>3697.8</v>
      </c>
      <c r="E110" s="79" t="str">
        <f>VLOOKUP(B:B,FEVEREIRO!B:C,2,FALSE)</f>
        <v>EVERALDO DA SILVA CABRAL</v>
      </c>
    </row>
    <row r="111" spans="1:5">
      <c r="A111" s="102">
        <v>1</v>
      </c>
      <c r="B111" s="102">
        <v>2146</v>
      </c>
      <c r="C111" s="103" t="s">
        <v>99</v>
      </c>
      <c r="D111" s="104">
        <v>3194.27</v>
      </c>
      <c r="E111" s="79" t="str">
        <f>VLOOKUP(B:B,FEVEREIRO!B:C,2,FALSE)</f>
        <v>ROGERIO BARROS DOS SANTOS</v>
      </c>
    </row>
    <row r="112" spans="1:5">
      <c r="A112" s="102">
        <v>1</v>
      </c>
      <c r="B112" s="102">
        <v>2149</v>
      </c>
      <c r="C112" s="103" t="s">
        <v>100</v>
      </c>
      <c r="D112" s="104">
        <v>3194.27</v>
      </c>
      <c r="E112" s="79" t="str">
        <f>VLOOKUP(B:B,FEVEREIRO!B:C,2,FALSE)</f>
        <v>CARLOS AUGUSTO O  DA SILVA</v>
      </c>
    </row>
    <row r="113" spans="1:5">
      <c r="A113" s="102">
        <v>16</v>
      </c>
      <c r="B113" s="102">
        <v>2151</v>
      </c>
      <c r="C113" s="103" t="s">
        <v>101</v>
      </c>
      <c r="D113" s="104">
        <v>3332.09</v>
      </c>
      <c r="E113" s="79" t="str">
        <f>VLOOKUP(B:B,FEVEREIRO!B:C,2,FALSE)</f>
        <v>JUREMA MARIA BONGALHARDO</v>
      </c>
    </row>
    <row r="114" spans="1:5">
      <c r="A114" s="102">
        <v>1</v>
      </c>
      <c r="B114" s="102">
        <v>2153</v>
      </c>
      <c r="C114" s="103" t="s">
        <v>102</v>
      </c>
      <c r="D114" s="104">
        <v>4280.72</v>
      </c>
      <c r="E114" s="79" t="str">
        <f>VLOOKUP(B:B,FEVEREIRO!B:C,2,FALSE)</f>
        <v>SERGIO PEREIRA DA COSTA</v>
      </c>
    </row>
    <row r="115" spans="1:5">
      <c r="A115" s="102">
        <v>1</v>
      </c>
      <c r="B115" s="102">
        <v>2156</v>
      </c>
      <c r="C115" s="103" t="s">
        <v>103</v>
      </c>
      <c r="D115" s="104">
        <v>3682.31</v>
      </c>
      <c r="E115" s="79" t="str">
        <f>VLOOKUP(B:B,FEVEREIRO!B:C,2,FALSE)</f>
        <v>EDLEUSA LUCIA BATISTA DA SILVA</v>
      </c>
    </row>
    <row r="116" spans="1:5">
      <c r="A116" s="102">
        <v>1</v>
      </c>
      <c r="B116" s="102">
        <v>2159</v>
      </c>
      <c r="C116" s="103" t="s">
        <v>104</v>
      </c>
      <c r="D116" s="104">
        <v>6890.83</v>
      </c>
      <c r="E116" s="79" t="str">
        <f>VLOOKUP(B:B,FEVEREIRO!B:C,2,FALSE)</f>
        <v>FREDERICO JOSE C  DA NOBREGA</v>
      </c>
    </row>
    <row r="117" spans="1:5">
      <c r="A117" s="102">
        <v>1</v>
      </c>
      <c r="B117" s="102">
        <v>2161</v>
      </c>
      <c r="C117" s="103" t="s">
        <v>105</v>
      </c>
      <c r="D117" s="104">
        <v>6072.07</v>
      </c>
      <c r="E117" s="79" t="str">
        <f>VLOOKUP(B:B,FEVEREIRO!B:C,2,FALSE)</f>
        <v>WLADIMIR MACHADO DO E  SANTO</v>
      </c>
    </row>
    <row r="118" spans="1:5">
      <c r="A118" s="102">
        <v>1</v>
      </c>
      <c r="B118" s="102">
        <v>2181</v>
      </c>
      <c r="C118" s="103" t="s">
        <v>106</v>
      </c>
      <c r="D118" s="104">
        <v>12579.46</v>
      </c>
      <c r="E118" s="79" t="str">
        <f>VLOOKUP(B:B,FEVEREIRO!B:C,2,FALSE)</f>
        <v>ELCY SILVA DE ARAUJO</v>
      </c>
    </row>
    <row r="119" spans="1:5">
      <c r="A119" s="102">
        <v>1</v>
      </c>
      <c r="B119" s="102">
        <v>2274</v>
      </c>
      <c r="C119" s="103" t="s">
        <v>107</v>
      </c>
      <c r="D119" s="104">
        <v>16784.88</v>
      </c>
      <c r="E119" s="79" t="str">
        <f>VLOOKUP(B:B,FEVEREIRO!B:C,2,FALSE)</f>
        <v>DJALMA LIMA DE OLIVEIRA DANTAS</v>
      </c>
    </row>
    <row r="120" spans="1:5">
      <c r="A120" s="102">
        <v>1</v>
      </c>
      <c r="B120" s="102">
        <v>2280</v>
      </c>
      <c r="C120" s="103" t="s">
        <v>108</v>
      </c>
      <c r="D120" s="104">
        <v>4012.65</v>
      </c>
      <c r="E120" s="79" t="str">
        <f>VLOOKUP(B:B,FEVEREIRO!B:C,2,FALSE)</f>
        <v>JACQUELINE CESAR DE GUSMAO</v>
      </c>
    </row>
    <row r="121" spans="1:5">
      <c r="A121" s="102">
        <v>1</v>
      </c>
      <c r="B121" s="102">
        <v>2295</v>
      </c>
      <c r="C121" s="103" t="s">
        <v>109</v>
      </c>
      <c r="D121" s="104">
        <v>5286.73</v>
      </c>
      <c r="E121" s="79" t="str">
        <f>VLOOKUP(B:B,FEVEREIRO!B:C,2,FALSE)</f>
        <v>VINCENZO PAPARIELLO</v>
      </c>
    </row>
    <row r="122" spans="1:5">
      <c r="A122" s="102">
        <v>1</v>
      </c>
      <c r="B122" s="102">
        <v>2308</v>
      </c>
      <c r="C122" s="103" t="s">
        <v>110</v>
      </c>
      <c r="D122" s="104">
        <v>7318.23</v>
      </c>
      <c r="E122" s="79" t="str">
        <f>VLOOKUP(B:B,FEVEREIRO!B:C,2,FALSE)</f>
        <v>ADEILDO CARLOS DIAS BEZERRA</v>
      </c>
    </row>
    <row r="123" spans="1:5">
      <c r="A123" s="102">
        <v>1</v>
      </c>
      <c r="B123" s="102">
        <v>2330</v>
      </c>
      <c r="C123" s="103" t="s">
        <v>111</v>
      </c>
      <c r="D123" s="104">
        <v>8446.6299999999992</v>
      </c>
      <c r="E123" s="79" t="str">
        <f>VLOOKUP(B:B,FEVEREIRO!B:C,2,FALSE)</f>
        <v>ERICK RENAN PEREIRA DE ACIOLI</v>
      </c>
    </row>
    <row r="124" spans="1:5">
      <c r="A124" s="102">
        <v>1</v>
      </c>
      <c r="B124" s="102">
        <v>2337</v>
      </c>
      <c r="C124" s="103" t="s">
        <v>112</v>
      </c>
      <c r="D124" s="104">
        <v>9134.66</v>
      </c>
      <c r="E124" s="79" t="str">
        <f>VLOOKUP(B:B,FEVEREIRO!B:C,2,FALSE)</f>
        <v>FLAVIA PATRICIA M  MEDEIROS</v>
      </c>
    </row>
    <row r="125" spans="1:5">
      <c r="A125" s="102">
        <v>1</v>
      </c>
      <c r="B125" s="102">
        <v>2339</v>
      </c>
      <c r="C125" s="103" t="s">
        <v>113</v>
      </c>
      <c r="D125" s="104">
        <v>10279.64</v>
      </c>
      <c r="E125" s="79" t="str">
        <f>VLOOKUP(B:B,FEVEREIRO!B:C,2,FALSE)</f>
        <v>DEBORAH BEZERRA MONTEIRO</v>
      </c>
    </row>
    <row r="126" spans="1:5">
      <c r="A126" s="102">
        <v>1</v>
      </c>
      <c r="B126" s="102">
        <v>2342</v>
      </c>
      <c r="C126" s="103" t="s">
        <v>114</v>
      </c>
      <c r="D126" s="104">
        <v>9275.3700000000008</v>
      </c>
      <c r="E126" s="79" t="str">
        <f>VLOOKUP(B:B,FEVEREIRO!B:C,2,FALSE)</f>
        <v>MARCOS ANDRE CUNHA DE OLIVEIRA</v>
      </c>
    </row>
    <row r="127" spans="1:5">
      <c r="A127" s="102">
        <v>1</v>
      </c>
      <c r="B127" s="102">
        <v>2344</v>
      </c>
      <c r="C127" s="103" t="s">
        <v>115</v>
      </c>
      <c r="D127" s="104">
        <v>8985.7099999999991</v>
      </c>
      <c r="E127" s="79" t="str">
        <f>VLOOKUP(B:B,FEVEREIRO!B:C,2,FALSE)</f>
        <v>AMANDA TATIANE C  DE OLIVEIRA</v>
      </c>
    </row>
    <row r="128" spans="1:5">
      <c r="A128" s="102">
        <v>1</v>
      </c>
      <c r="B128" s="102">
        <v>2351</v>
      </c>
      <c r="C128" s="103" t="s">
        <v>116</v>
      </c>
      <c r="D128" s="104">
        <v>1778.68</v>
      </c>
      <c r="E128" s="79" t="str">
        <f>VLOOKUP(B:B,FEVEREIRO!B:C,2,FALSE)</f>
        <v>CLAUDIA SALVINA DE SANTANA</v>
      </c>
    </row>
    <row r="129" spans="1:5">
      <c r="A129" s="102">
        <v>1</v>
      </c>
      <c r="B129" s="102">
        <v>2363</v>
      </c>
      <c r="C129" s="103" t="s">
        <v>117</v>
      </c>
      <c r="D129" s="104">
        <v>4918.6499999999996</v>
      </c>
      <c r="E129" s="79" t="str">
        <f>VLOOKUP(B:B,FEVEREIRO!B:C,2,FALSE)</f>
        <v>MIRIAM ALVES BASTOS DA SILVA</v>
      </c>
    </row>
    <row r="130" spans="1:5">
      <c r="A130" s="102">
        <v>1</v>
      </c>
      <c r="B130" s="102">
        <v>2367</v>
      </c>
      <c r="C130" s="103" t="s">
        <v>118</v>
      </c>
      <c r="D130" s="104">
        <v>7581.08</v>
      </c>
      <c r="E130" s="79" t="str">
        <f>VLOOKUP(B:B,FEVEREIRO!B:C,2,FALSE)</f>
        <v>PRISCILLA RODRIGUES P DA SILVA</v>
      </c>
    </row>
    <row r="131" spans="1:5">
      <c r="A131" s="102">
        <v>1</v>
      </c>
      <c r="B131" s="102">
        <v>2371</v>
      </c>
      <c r="C131" s="103" t="s">
        <v>119</v>
      </c>
      <c r="D131" s="104">
        <v>6170.93</v>
      </c>
      <c r="E131" s="79" t="str">
        <f>VLOOKUP(B:B,FEVEREIRO!B:C,2,FALSE)</f>
        <v>SUZELLE TRAJANO BENTO</v>
      </c>
    </row>
    <row r="132" spans="1:5">
      <c r="A132" s="102">
        <v>1</v>
      </c>
      <c r="B132" s="102">
        <v>2382</v>
      </c>
      <c r="C132" s="103" t="s">
        <v>120</v>
      </c>
      <c r="D132" s="104">
        <v>14273.46</v>
      </c>
      <c r="E132" s="79" t="str">
        <f>VLOOKUP(B:B,FEVEREIRO!B:C,2,FALSE)</f>
        <v>AILA KARLA MOTA SANTANA</v>
      </c>
    </row>
    <row r="133" spans="1:5">
      <c r="A133" s="102">
        <v>1</v>
      </c>
      <c r="B133" s="102">
        <v>2384</v>
      </c>
      <c r="C133" s="103" t="s">
        <v>121</v>
      </c>
      <c r="D133" s="104">
        <v>2516.79</v>
      </c>
      <c r="E133" s="79" t="str">
        <f>VLOOKUP(B:B,FEVEREIRO!B:C,2,FALSE)</f>
        <v>KATIA MIRANDA DE ARAUJO LOPES</v>
      </c>
    </row>
    <row r="134" spans="1:5">
      <c r="A134" s="102">
        <v>1</v>
      </c>
      <c r="B134" s="102">
        <v>2392</v>
      </c>
      <c r="C134" s="103" t="s">
        <v>122</v>
      </c>
      <c r="D134" s="104">
        <v>4954.46</v>
      </c>
      <c r="E134" s="79" t="str">
        <f>VLOOKUP(B:B,FEVEREIRO!B:C,2,FALSE)</f>
        <v>KLEYTON DA SILVA A PEREIRA</v>
      </c>
    </row>
    <row r="135" spans="1:5">
      <c r="A135" s="102">
        <v>1</v>
      </c>
      <c r="B135" s="102">
        <v>2406</v>
      </c>
      <c r="C135" s="103" t="s">
        <v>123</v>
      </c>
      <c r="D135" s="104">
        <v>2038.8</v>
      </c>
      <c r="E135" s="79" t="str">
        <f>VLOOKUP(B:B,FEVEREIRO!B:C,2,FALSE)</f>
        <v>DEYSE MARIA DOS SANTOS SILVA</v>
      </c>
    </row>
    <row r="136" spans="1:5">
      <c r="A136" s="102">
        <v>1</v>
      </c>
      <c r="B136" s="102">
        <v>2415</v>
      </c>
      <c r="C136" s="103" t="s">
        <v>124</v>
      </c>
      <c r="D136" s="104">
        <v>14199.49</v>
      </c>
      <c r="E136" s="79" t="str">
        <f>VLOOKUP(B:B,FEVEREIRO!B:C,2,FALSE)</f>
        <v>SILVIA RENATA QUEIROZ DE FARIA</v>
      </c>
    </row>
    <row r="137" spans="1:5">
      <c r="A137" s="102">
        <v>1</v>
      </c>
      <c r="B137" s="102">
        <v>2420</v>
      </c>
      <c r="C137" s="103" t="s">
        <v>125</v>
      </c>
      <c r="D137" s="104">
        <v>14559.98</v>
      </c>
      <c r="E137" s="79" t="str">
        <f>VLOOKUP(B:B,FEVEREIRO!B:C,2,FALSE)</f>
        <v>TEREZA RAQUEL F ALMEIDA</v>
      </c>
    </row>
    <row r="138" spans="1:5">
      <c r="A138" s="102">
        <v>1</v>
      </c>
      <c r="B138" s="102">
        <v>2421</v>
      </c>
      <c r="C138" s="103" t="s">
        <v>126</v>
      </c>
      <c r="D138" s="104">
        <v>7153.07</v>
      </c>
      <c r="E138" s="79" t="str">
        <f>VLOOKUP(B:B,FEVEREIRO!B:C,2,FALSE)</f>
        <v>ANA CLAUDIA NUNES DE MOURA</v>
      </c>
    </row>
    <row r="139" spans="1:5">
      <c r="A139" s="102">
        <v>1</v>
      </c>
      <c r="B139" s="102">
        <v>2437</v>
      </c>
      <c r="C139" s="103" t="s">
        <v>127</v>
      </c>
      <c r="D139" s="104">
        <v>2243.16</v>
      </c>
      <c r="E139" s="79" t="str">
        <f>VLOOKUP(B:B,FEVEREIRO!B:C,2,FALSE)</f>
        <v>CLAUDILENE DE LIMA</v>
      </c>
    </row>
    <row r="140" spans="1:5">
      <c r="A140" s="102">
        <v>1</v>
      </c>
      <c r="B140" s="102">
        <v>2440</v>
      </c>
      <c r="C140" s="103" t="s">
        <v>128</v>
      </c>
      <c r="D140" s="104">
        <v>5156.6000000000004</v>
      </c>
      <c r="E140" s="79" t="str">
        <f>VLOOKUP(B:B,FEVEREIRO!B:C,2,FALSE)</f>
        <v>ELIANE MOREIRA DE SOUZA</v>
      </c>
    </row>
    <row r="141" spans="1:5">
      <c r="A141" s="102">
        <v>1</v>
      </c>
      <c r="B141" s="102">
        <v>2443</v>
      </c>
      <c r="C141" s="103" t="s">
        <v>457</v>
      </c>
      <c r="D141" s="104">
        <v>1843.68</v>
      </c>
      <c r="E141" s="79" t="str">
        <f>VLOOKUP(B:B,FEVEREIRO!B:C,2,FALSE)</f>
        <v>GEYZA JANAINA FERREIRA L ALVES</v>
      </c>
    </row>
    <row r="142" spans="1:5">
      <c r="A142" s="102">
        <v>1</v>
      </c>
      <c r="B142" s="102">
        <v>2448</v>
      </c>
      <c r="C142" s="103" t="s">
        <v>129</v>
      </c>
      <c r="D142" s="104">
        <v>2178.85</v>
      </c>
      <c r="E142" s="79" t="str">
        <f>VLOOKUP(B:B,FEVEREIRO!B:C,2,FALSE)</f>
        <v>JULIO CESAR DA SILVA</v>
      </c>
    </row>
    <row r="143" spans="1:5">
      <c r="A143" s="102">
        <v>1</v>
      </c>
      <c r="B143" s="102">
        <v>2451</v>
      </c>
      <c r="C143" s="103" t="s">
        <v>130</v>
      </c>
      <c r="D143" s="104">
        <v>1843.68</v>
      </c>
      <c r="E143" s="79" t="str">
        <f>VLOOKUP(B:B,FEVEREIRO!B:C,2,FALSE)</f>
        <v>MANUELLA BOMFIM DA SILVA</v>
      </c>
    </row>
    <row r="144" spans="1:5">
      <c r="A144" s="102">
        <v>1</v>
      </c>
      <c r="B144" s="102">
        <v>2468</v>
      </c>
      <c r="C144" s="103" t="s">
        <v>132</v>
      </c>
      <c r="D144" s="104">
        <v>17801.61</v>
      </c>
      <c r="E144" s="79" t="str">
        <f>VLOOKUP(B:B,FEVEREIRO!B:C,2,FALSE)</f>
        <v>ANA GERTRUDES DE A F GUERRA</v>
      </c>
    </row>
    <row r="145" spans="1:5">
      <c r="A145" s="102">
        <v>1</v>
      </c>
      <c r="B145" s="102">
        <v>2474</v>
      </c>
      <c r="C145" s="103" t="s">
        <v>133</v>
      </c>
      <c r="D145" s="104">
        <v>14994.44</v>
      </c>
      <c r="E145" s="79" t="str">
        <f>VLOOKUP(B:B,FEVEREIRO!B:C,2,FALSE)</f>
        <v>MARIA ROSEANE DOS A CLEMENTINO</v>
      </c>
    </row>
    <row r="146" spans="1:5">
      <c r="A146" s="102">
        <v>50</v>
      </c>
      <c r="B146" s="102">
        <v>2478</v>
      </c>
      <c r="C146" s="103" t="s">
        <v>376</v>
      </c>
      <c r="D146" s="104">
        <v>5534.43</v>
      </c>
      <c r="E146" s="79" t="str">
        <f>VLOOKUP(B:B,FEVEREIRO!B:C,2,FALSE)</f>
        <v>ROGERIO MOURA VIEIRA</v>
      </c>
    </row>
    <row r="147" spans="1:5">
      <c r="A147" s="102">
        <v>20</v>
      </c>
      <c r="B147" s="102">
        <v>2481</v>
      </c>
      <c r="C147" s="103" t="s">
        <v>351</v>
      </c>
      <c r="D147" s="104">
        <v>5534.43</v>
      </c>
      <c r="E147" s="79" t="str">
        <f>VLOOKUP(B:B,FEVEREIRO!B:C,2,FALSE)</f>
        <v>RAFAELLA MICHELLE DE L MIRANDA</v>
      </c>
    </row>
    <row r="148" spans="1:5">
      <c r="A148" s="102">
        <v>39</v>
      </c>
      <c r="B148" s="102">
        <v>2484</v>
      </c>
      <c r="C148" s="103" t="s">
        <v>369</v>
      </c>
      <c r="D148" s="104">
        <v>5811.15</v>
      </c>
      <c r="E148" s="79" t="str">
        <f>VLOOKUP(B:B,FEVEREIRO!B:C,2,FALSE)</f>
        <v>ARLEY ANDERSON TAVARES MOREIRA</v>
      </c>
    </row>
    <row r="149" spans="1:5">
      <c r="A149" s="102">
        <v>1</v>
      </c>
      <c r="B149" s="102">
        <v>2493</v>
      </c>
      <c r="C149" s="103" t="s">
        <v>134</v>
      </c>
      <c r="D149" s="104">
        <v>2373.69</v>
      </c>
      <c r="E149" s="79" t="str">
        <f>VLOOKUP(B:B,FEVEREIRO!B:C,2,FALSE)</f>
        <v>CRISTIANE R  DE O  GONCALVES</v>
      </c>
    </row>
    <row r="150" spans="1:5">
      <c r="A150" s="102">
        <v>1</v>
      </c>
      <c r="B150" s="102">
        <v>2498</v>
      </c>
      <c r="C150" s="103" t="s">
        <v>135</v>
      </c>
      <c r="D150" s="104">
        <v>2050.41</v>
      </c>
      <c r="E150" s="79" t="str">
        <f>VLOOKUP(B:B,FEVEREIRO!B:C,2,FALSE)</f>
        <v>TEREZINHA DE J  DE L  M  NETA</v>
      </c>
    </row>
    <row r="151" spans="1:5">
      <c r="A151" s="102">
        <v>1</v>
      </c>
      <c r="B151" s="102">
        <v>2502</v>
      </c>
      <c r="C151" s="103" t="s">
        <v>136</v>
      </c>
      <c r="D151" s="104">
        <v>2050.41</v>
      </c>
      <c r="E151" s="79" t="str">
        <f>VLOOKUP(B:B,FEVEREIRO!B:C,2,FALSE)</f>
        <v>PAULO ROBERTO DA SILVA CUNHA</v>
      </c>
    </row>
    <row r="152" spans="1:5">
      <c r="A152" s="102">
        <v>1</v>
      </c>
      <c r="B152" s="102">
        <v>2503</v>
      </c>
      <c r="C152" s="103" t="s">
        <v>137</v>
      </c>
      <c r="D152" s="104">
        <v>5534.43</v>
      </c>
      <c r="E152" s="79" t="str">
        <f>VLOOKUP(B:B,FEVEREIRO!B:C,2,FALSE)</f>
        <v>TACIZO LUIZ PEREIRA DA SILVA</v>
      </c>
    </row>
    <row r="153" spans="1:5">
      <c r="A153" s="102">
        <v>1</v>
      </c>
      <c r="B153" s="102">
        <v>2504</v>
      </c>
      <c r="C153" s="103" t="s">
        <v>138</v>
      </c>
      <c r="D153" s="104">
        <v>1762.25</v>
      </c>
      <c r="E153" s="79" t="str">
        <f>VLOOKUP(B:B,FEVEREIRO!B:C,2,FALSE)</f>
        <v>RIVALDO GOMES DA SILVA</v>
      </c>
    </row>
    <row r="154" spans="1:5">
      <c r="A154" s="102">
        <v>1</v>
      </c>
      <c r="B154" s="102">
        <v>2506</v>
      </c>
      <c r="C154" s="103" t="s">
        <v>139</v>
      </c>
      <c r="D154" s="104">
        <v>2415.4299999999998</v>
      </c>
      <c r="E154" s="79" t="str">
        <f>VLOOKUP(B:B,FEVEREIRO!B:C,2,FALSE)</f>
        <v>IVETE ANTONIETA B  DE CARVALHO</v>
      </c>
    </row>
    <row r="155" spans="1:5">
      <c r="A155" s="102">
        <v>1</v>
      </c>
      <c r="B155" s="102">
        <v>2507</v>
      </c>
      <c r="C155" s="103" t="s">
        <v>140</v>
      </c>
      <c r="D155" s="104">
        <v>1762.25</v>
      </c>
      <c r="E155" s="79" t="str">
        <f>VLOOKUP(B:B,FEVEREIRO!B:C,2,FALSE)</f>
        <v>ANANIAS TEIXEIRA DE LIMA</v>
      </c>
    </row>
    <row r="156" spans="1:5">
      <c r="A156" s="102">
        <v>1</v>
      </c>
      <c r="B156" s="102">
        <v>2508</v>
      </c>
      <c r="C156" s="103" t="s">
        <v>141</v>
      </c>
      <c r="D156" s="104">
        <v>3818.21</v>
      </c>
      <c r="E156" s="79" t="str">
        <f>VLOOKUP(B:B,FEVEREIRO!B:C,2,FALSE)</f>
        <v>JOSE ALEXANDRE DE BARROS ALVES</v>
      </c>
    </row>
    <row r="157" spans="1:5">
      <c r="A157" s="102">
        <v>1</v>
      </c>
      <c r="B157" s="102">
        <v>2509</v>
      </c>
      <c r="C157" s="103" t="s">
        <v>142</v>
      </c>
      <c r="D157" s="104">
        <v>1762.25</v>
      </c>
      <c r="E157" s="79" t="str">
        <f>VLOOKUP(B:B,FEVEREIRO!B:C,2,FALSE)</f>
        <v>ALDEMIR NASCIMENTO DA SILVA</v>
      </c>
    </row>
    <row r="158" spans="1:5">
      <c r="A158" s="102">
        <v>1</v>
      </c>
      <c r="B158" s="102">
        <v>2512</v>
      </c>
      <c r="C158" s="103" t="s">
        <v>361</v>
      </c>
      <c r="D158" s="104">
        <v>5534.43</v>
      </c>
      <c r="E158" s="79" t="str">
        <f>VLOOKUP(B:B,FEVEREIRO!B:C,2,FALSE)</f>
        <v>JOSENILDO JOSE TORRES</v>
      </c>
    </row>
    <row r="159" spans="1:5">
      <c r="A159" s="102">
        <v>1</v>
      </c>
      <c r="B159" s="102">
        <v>2514</v>
      </c>
      <c r="C159" s="103" t="s">
        <v>143</v>
      </c>
      <c r="D159" s="104">
        <v>3139.83</v>
      </c>
      <c r="E159" s="79" t="str">
        <f>VLOOKUP(B:B,FEVEREIRO!B:C,2,FALSE)</f>
        <v>JULIANA CAVALCANTI DE SOUSA</v>
      </c>
    </row>
    <row r="160" spans="1:5">
      <c r="A160" s="102">
        <v>1</v>
      </c>
      <c r="B160" s="102">
        <v>2520</v>
      </c>
      <c r="C160" s="103" t="s">
        <v>362</v>
      </c>
      <c r="D160" s="104">
        <v>2152.9499999999998</v>
      </c>
      <c r="E160" s="79" t="str">
        <f>VLOOKUP(B:B,FEVEREIRO!B:C,2,FALSE)</f>
        <v>SELMA CRISTIANIA LIMA RORIZ</v>
      </c>
    </row>
    <row r="161" spans="1:5">
      <c r="A161" s="102">
        <v>39</v>
      </c>
      <c r="B161" s="102">
        <v>2523</v>
      </c>
      <c r="C161" s="103" t="s">
        <v>370</v>
      </c>
      <c r="D161" s="104">
        <v>2386.27</v>
      </c>
      <c r="E161" s="79" t="str">
        <f>VLOOKUP(B:B,FEVEREIRO!B:C,2,FALSE)</f>
        <v>JANISSON COELHO DE VASCONCELOS</v>
      </c>
    </row>
    <row r="162" spans="1:5">
      <c r="A162" s="102">
        <v>10</v>
      </c>
      <c r="B162" s="102">
        <v>2525</v>
      </c>
      <c r="C162" s="103" t="s">
        <v>328</v>
      </c>
      <c r="D162" s="104">
        <v>2386.27</v>
      </c>
      <c r="E162" s="79" t="str">
        <f>VLOOKUP(B:B,FEVEREIRO!B:C,2,FALSE)</f>
        <v>FABIANE TAVARES DE SOUZA</v>
      </c>
    </row>
    <row r="163" spans="1:5">
      <c r="A163" s="102">
        <v>1</v>
      </c>
      <c r="B163" s="102">
        <v>2526</v>
      </c>
      <c r="C163" s="103" t="s">
        <v>144</v>
      </c>
      <c r="D163" s="104">
        <v>4207.5</v>
      </c>
      <c r="E163" s="79" t="str">
        <f>VLOOKUP(B:B,FEVEREIRO!B:C,2,FALSE)</f>
        <v>JARBAS FERREIRA DE LIMA JUNIOR</v>
      </c>
    </row>
    <row r="164" spans="1:5">
      <c r="A164" s="102">
        <v>1</v>
      </c>
      <c r="B164" s="102">
        <v>2530</v>
      </c>
      <c r="C164" s="103" t="s">
        <v>145</v>
      </c>
      <c r="D164" s="104">
        <v>1814.66</v>
      </c>
      <c r="E164" s="79" t="str">
        <f>VLOOKUP(B:B,FEVEREIRO!B:C,2,FALSE)</f>
        <v>ARLEILDA MENDES DA SILVA</v>
      </c>
    </row>
    <row r="165" spans="1:5">
      <c r="A165" s="102">
        <v>1</v>
      </c>
      <c r="B165" s="102">
        <v>2534</v>
      </c>
      <c r="C165" s="103" t="s">
        <v>146</v>
      </c>
      <c r="D165" s="104">
        <v>2897.35</v>
      </c>
      <c r="E165" s="79" t="str">
        <f>VLOOKUP(B:B,FEVEREIRO!B:C,2,FALSE)</f>
        <v>EMANUEL MESSIAS RIBEIRO COSTA</v>
      </c>
    </row>
    <row r="166" spans="1:5">
      <c r="A166" s="102">
        <v>1</v>
      </c>
      <c r="B166" s="102">
        <v>2539</v>
      </c>
      <c r="C166" s="103" t="s">
        <v>147</v>
      </c>
      <c r="D166" s="104">
        <v>2338.9</v>
      </c>
      <c r="E166" s="79" t="str">
        <f>VLOOKUP(B:B,FEVEREIRO!B:C,2,FALSE)</f>
        <v>JOSENILDA BEZERRA DA SILVA</v>
      </c>
    </row>
    <row r="167" spans="1:5">
      <c r="A167" s="102">
        <v>1</v>
      </c>
      <c r="B167" s="102">
        <v>2541</v>
      </c>
      <c r="C167" s="103" t="s">
        <v>148</v>
      </c>
      <c r="D167" s="104">
        <v>1778.68</v>
      </c>
      <c r="E167" s="79" t="str">
        <f>VLOOKUP(B:B,FEVEREIRO!B:C,2,FALSE)</f>
        <v>MARCELA SALLES DA SILVA</v>
      </c>
    </row>
    <row r="168" spans="1:5">
      <c r="A168" s="102">
        <v>59</v>
      </c>
      <c r="B168" s="102">
        <v>2547</v>
      </c>
      <c r="C168" s="103" t="s">
        <v>389</v>
      </c>
      <c r="D168" s="104">
        <v>15854.4</v>
      </c>
      <c r="E168" s="79" t="str">
        <f>VLOOKUP(B:B,FEVEREIRO!B:C,2,FALSE)</f>
        <v>CYNTHIA RODRIGUES DE ALMEIDA</v>
      </c>
    </row>
    <row r="169" spans="1:5">
      <c r="A169" s="102">
        <v>1</v>
      </c>
      <c r="B169" s="102">
        <v>2548</v>
      </c>
      <c r="C169" s="103" t="s">
        <v>149</v>
      </c>
      <c r="D169" s="104">
        <v>5254.73</v>
      </c>
      <c r="E169" s="79" t="str">
        <f>VLOOKUP(B:B,FEVEREIRO!B:C,2,FALSE)</f>
        <v>ELIANA PEREIRA SANTANA</v>
      </c>
    </row>
    <row r="170" spans="1:5">
      <c r="A170" s="102">
        <v>1</v>
      </c>
      <c r="B170" s="102">
        <v>2553</v>
      </c>
      <c r="C170" s="103" t="s">
        <v>150</v>
      </c>
      <c r="D170" s="104">
        <v>3368.44</v>
      </c>
      <c r="E170" s="79" t="str">
        <f>VLOOKUP(B:B,FEVEREIRO!B:C,2,FALSE)</f>
        <v>LIVIA DA SILVA LIMA</v>
      </c>
    </row>
    <row r="171" spans="1:5">
      <c r="A171" s="102">
        <v>1</v>
      </c>
      <c r="B171" s="102">
        <v>2559</v>
      </c>
      <c r="C171" s="103" t="s">
        <v>335</v>
      </c>
      <c r="D171" s="104">
        <v>2152.9499999999998</v>
      </c>
      <c r="E171" s="79" t="str">
        <f>VLOOKUP(B:B,FEVEREIRO!B:C,2,FALSE)</f>
        <v>SANDRO DE MIRANDA SANTOS</v>
      </c>
    </row>
    <row r="172" spans="1:5">
      <c r="A172" s="102">
        <v>1</v>
      </c>
      <c r="B172" s="102">
        <v>2562</v>
      </c>
      <c r="C172" s="103" t="s">
        <v>353</v>
      </c>
      <c r="D172" s="104">
        <v>9408.5300000000007</v>
      </c>
      <c r="E172" s="79" t="str">
        <f>VLOOKUP(B:B,FEVEREIRO!B:C,2,FALSE)</f>
        <v>ERIKA MARQUES BEZERRA</v>
      </c>
    </row>
    <row r="173" spans="1:5">
      <c r="A173" s="102">
        <v>50</v>
      </c>
      <c r="B173" s="102">
        <v>2568</v>
      </c>
      <c r="C173" s="103" t="s">
        <v>388</v>
      </c>
      <c r="D173" s="104">
        <v>5534.43</v>
      </c>
      <c r="E173" s="79" t="str">
        <f>VLOOKUP(B:B,FEVEREIRO!B:C,2,FALSE)</f>
        <v>CATARINA DANIELLE DA S AMORIM</v>
      </c>
    </row>
    <row r="174" spans="1:5">
      <c r="A174" s="102">
        <v>1</v>
      </c>
      <c r="B174" s="102">
        <v>2574</v>
      </c>
      <c r="C174" s="103" t="s">
        <v>151</v>
      </c>
      <c r="D174" s="104">
        <v>5036.16</v>
      </c>
      <c r="E174" s="79" t="str">
        <f>VLOOKUP(B:B,FEVEREIRO!B:C,2,FALSE)</f>
        <v>ANDERSON SANTOS DE LIMA FARIAS</v>
      </c>
    </row>
    <row r="175" spans="1:5">
      <c r="A175" s="102">
        <v>1</v>
      </c>
      <c r="B175" s="102">
        <v>2577</v>
      </c>
      <c r="C175" s="103" t="s">
        <v>152</v>
      </c>
      <c r="D175" s="104">
        <v>3190.07</v>
      </c>
      <c r="E175" s="79" t="str">
        <f>VLOOKUP(B:B,FEVEREIRO!B:C,2,FALSE)</f>
        <v>CARLA CRISTINA OLIVEIRA MATOS</v>
      </c>
    </row>
    <row r="176" spans="1:5">
      <c r="A176" s="102">
        <v>1</v>
      </c>
      <c r="B176" s="102">
        <v>2584</v>
      </c>
      <c r="C176" s="103" t="s">
        <v>153</v>
      </c>
      <c r="D176" s="104">
        <v>2438.4499999999998</v>
      </c>
      <c r="E176" s="79" t="str">
        <f>VLOOKUP(B:B,FEVEREIRO!B:C,2,FALSE)</f>
        <v>HELIA MARIA ALEXANDRE DE SOUZA</v>
      </c>
    </row>
    <row r="177" spans="1:5">
      <c r="A177" s="102">
        <v>1</v>
      </c>
      <c r="B177" s="102">
        <v>2585</v>
      </c>
      <c r="C177" s="103" t="s">
        <v>154</v>
      </c>
      <c r="D177" s="104">
        <v>11705.62</v>
      </c>
      <c r="E177" s="79" t="str">
        <f>VLOOKUP(B:B,FEVEREIRO!B:C,2,FALSE)</f>
        <v>HELIO DO N BARBOZA JUNIOR</v>
      </c>
    </row>
    <row r="178" spans="1:5">
      <c r="A178" s="102">
        <v>1</v>
      </c>
      <c r="B178" s="102">
        <v>2586</v>
      </c>
      <c r="C178" s="103" t="s">
        <v>336</v>
      </c>
      <c r="D178" s="104">
        <v>3139.81</v>
      </c>
      <c r="E178" s="79" t="str">
        <f>VLOOKUP(B:B,FEVEREIRO!B:C,2,FALSE)</f>
        <v>JAQUELINE P F DE OLIVEIRA</v>
      </c>
    </row>
    <row r="179" spans="1:5">
      <c r="A179" s="102">
        <v>1</v>
      </c>
      <c r="B179" s="102">
        <v>2588</v>
      </c>
      <c r="C179" s="103" t="s">
        <v>155</v>
      </c>
      <c r="D179" s="104">
        <v>9937.84</v>
      </c>
      <c r="E179" s="79" t="str">
        <f>VLOOKUP(B:B,FEVEREIRO!B:C,2,FALSE)</f>
        <v>JOSE NEVES DA SILVA JUNIOR</v>
      </c>
    </row>
    <row r="180" spans="1:5">
      <c r="A180" s="102">
        <v>1</v>
      </c>
      <c r="B180" s="102">
        <v>2596</v>
      </c>
      <c r="C180" s="103" t="s">
        <v>363</v>
      </c>
      <c r="D180" s="104">
        <v>2152.9499999999998</v>
      </c>
      <c r="E180" s="79" t="str">
        <f>VLOOKUP(B:B,FEVEREIRO!B:C,2,FALSE)</f>
        <v>WELLIDA CRISTIANE DE M  GUERRA</v>
      </c>
    </row>
    <row r="181" spans="1:5">
      <c r="A181" s="102">
        <v>47</v>
      </c>
      <c r="B181" s="102">
        <v>2602</v>
      </c>
      <c r="C181" s="103" t="s">
        <v>371</v>
      </c>
      <c r="D181" s="104">
        <v>6101.75</v>
      </c>
      <c r="E181" s="79" t="str">
        <f>VLOOKUP(B:B,FEVEREIRO!B:C,2,FALSE)</f>
        <v>DIANA ATALECIA NEVES DE SA</v>
      </c>
    </row>
    <row r="182" spans="1:5">
      <c r="A182" s="102">
        <v>59</v>
      </c>
      <c r="B182" s="102">
        <v>2604</v>
      </c>
      <c r="C182" s="103" t="s">
        <v>390</v>
      </c>
      <c r="D182" s="104">
        <v>5894.92</v>
      </c>
      <c r="E182" s="79" t="str">
        <f>VLOOKUP(B:B,FEVEREIRO!B:C,2,FALSE)</f>
        <v>JAMINE K  G  DA ROCHA MARTINS</v>
      </c>
    </row>
    <row r="183" spans="1:5">
      <c r="A183" s="102">
        <v>1</v>
      </c>
      <c r="B183" s="102">
        <v>2614</v>
      </c>
      <c r="C183" s="103" t="s">
        <v>156</v>
      </c>
      <c r="D183" s="104">
        <v>3439.28</v>
      </c>
      <c r="E183" s="79" t="str">
        <f>VLOOKUP(B:B,FEVEREIRO!B:C,2,FALSE)</f>
        <v>EDVANIA GOMES DE SOUZA PONTES</v>
      </c>
    </row>
    <row r="184" spans="1:5">
      <c r="A184" s="102">
        <v>1</v>
      </c>
      <c r="B184" s="102">
        <v>2618</v>
      </c>
      <c r="C184" s="103" t="s">
        <v>157</v>
      </c>
      <c r="D184" s="104">
        <v>1778.68</v>
      </c>
      <c r="E184" s="79" t="str">
        <f>VLOOKUP(B:B,FEVEREIRO!B:C,2,FALSE)</f>
        <v>MARIA DA CONCEICAO O DOS SANTO</v>
      </c>
    </row>
    <row r="185" spans="1:5">
      <c r="A185" s="102">
        <v>1</v>
      </c>
      <c r="B185" s="102">
        <v>2623</v>
      </c>
      <c r="C185" s="103" t="s">
        <v>158</v>
      </c>
      <c r="D185" s="104">
        <v>1778.73</v>
      </c>
      <c r="E185" s="79" t="str">
        <f>VLOOKUP(B:B,FEVEREIRO!B:C,2,FALSE)</f>
        <v>RUTH BARBOSA DE ARAUJO</v>
      </c>
    </row>
    <row r="186" spans="1:5">
      <c r="A186" s="102">
        <v>1</v>
      </c>
      <c r="B186" s="102">
        <v>2627</v>
      </c>
      <c r="C186" s="103" t="s">
        <v>330</v>
      </c>
      <c r="D186" s="104">
        <v>8670.4699999999993</v>
      </c>
      <c r="E186" s="79" t="str">
        <f>VLOOKUP(B:B,FEVEREIRO!B:C,2,FALSE)</f>
        <v>LIBNI DE MEDEIROS MELO</v>
      </c>
    </row>
    <row r="187" spans="1:5">
      <c r="A187" s="102">
        <v>1</v>
      </c>
      <c r="B187" s="102">
        <v>2628</v>
      </c>
      <c r="C187" s="103" t="s">
        <v>159</v>
      </c>
      <c r="D187" s="104">
        <v>9690.69</v>
      </c>
      <c r="E187" s="79" t="str">
        <f>VLOOKUP(B:B,FEVEREIRO!B:C,2,FALSE)</f>
        <v>ADELE GOMES DE SANTANA</v>
      </c>
    </row>
    <row r="188" spans="1:5">
      <c r="A188" s="102">
        <v>1</v>
      </c>
      <c r="B188" s="102">
        <v>2634</v>
      </c>
      <c r="C188" s="103" t="s">
        <v>364</v>
      </c>
      <c r="D188" s="104">
        <v>2152.9499999999998</v>
      </c>
      <c r="E188" s="79" t="str">
        <f>VLOOKUP(B:B,FEVEREIRO!B:C,2,FALSE)</f>
        <v>KATHYWSKY MELO PINHEIRO</v>
      </c>
    </row>
    <row r="189" spans="1:5">
      <c r="A189" s="102">
        <v>1</v>
      </c>
      <c r="B189" s="102">
        <v>2642</v>
      </c>
      <c r="C189" s="103" t="s">
        <v>160</v>
      </c>
      <c r="D189" s="104">
        <v>3555.87</v>
      </c>
      <c r="E189" s="79" t="str">
        <f>VLOOKUP(B:B,FEVEREIRO!B:C,2,FALSE)</f>
        <v>THAMIRYS CLAUDIA R  BATISTA</v>
      </c>
    </row>
    <row r="190" spans="1:5">
      <c r="A190" s="102">
        <v>48</v>
      </c>
      <c r="B190" s="102">
        <v>2644</v>
      </c>
      <c r="C190" s="103" t="s">
        <v>374</v>
      </c>
      <c r="D190" s="104">
        <v>5894.92</v>
      </c>
      <c r="E190" s="79" t="str">
        <f>VLOOKUP(B:B,FEVEREIRO!B:C,2,FALSE)</f>
        <v>FABRICIO MENEZES DE SOUSA MELO</v>
      </c>
    </row>
    <row r="191" spans="1:5">
      <c r="A191" s="102">
        <v>59</v>
      </c>
      <c r="B191" s="102">
        <v>2651</v>
      </c>
      <c r="C191" s="103" t="s">
        <v>375</v>
      </c>
      <c r="D191" s="104">
        <v>5894.92</v>
      </c>
      <c r="E191" s="79" t="str">
        <f>VLOOKUP(B:B,FEVEREIRO!B:C,2,FALSE)</f>
        <v>PAULO ANDRE R DOS SANTOS</v>
      </c>
    </row>
    <row r="192" spans="1:5">
      <c r="A192" s="102">
        <v>1</v>
      </c>
      <c r="B192" s="102">
        <v>2656</v>
      </c>
      <c r="C192" s="103" t="s">
        <v>161</v>
      </c>
      <c r="D192" s="104">
        <v>3509.44</v>
      </c>
      <c r="E192" s="79" t="str">
        <f>VLOOKUP(B:B,FEVEREIRO!B:C,2,FALSE)</f>
        <v>RAFAELLA ALVES DE ARAUJO SILVA</v>
      </c>
    </row>
    <row r="193" spans="1:5">
      <c r="A193" s="102">
        <v>1</v>
      </c>
      <c r="B193" s="102">
        <v>2659</v>
      </c>
      <c r="C193" s="103" t="s">
        <v>162</v>
      </c>
      <c r="D193" s="104">
        <v>10448.99</v>
      </c>
      <c r="E193" s="79" t="str">
        <f>VLOOKUP(B:B,FEVEREIRO!B:C,2,FALSE)</f>
        <v>THIAGO SANTOS DE OLIVEIRA</v>
      </c>
    </row>
    <row r="194" spans="1:5">
      <c r="A194" s="102">
        <v>1</v>
      </c>
      <c r="B194" s="102">
        <v>2665</v>
      </c>
      <c r="C194" s="103" t="s">
        <v>163</v>
      </c>
      <c r="D194" s="104">
        <v>3360.55</v>
      </c>
      <c r="E194" s="79" t="str">
        <f>VLOOKUP(B:B,FEVEREIRO!B:C,2,FALSE)</f>
        <v>MARCELO BARLAVENTO DAS C SILVA</v>
      </c>
    </row>
    <row r="195" spans="1:5">
      <c r="A195" s="102">
        <v>1</v>
      </c>
      <c r="B195" s="102">
        <v>2666</v>
      </c>
      <c r="C195" s="103" t="s">
        <v>164</v>
      </c>
      <c r="D195" s="104">
        <v>5288.99</v>
      </c>
      <c r="E195" s="79" t="str">
        <f>VLOOKUP(B:B,FEVEREIRO!B:C,2,FALSE)</f>
        <v>RODRIGO VASCONCELOS DINIZ</v>
      </c>
    </row>
    <row r="196" spans="1:5">
      <c r="A196" s="102">
        <v>1</v>
      </c>
      <c r="B196" s="102">
        <v>2668</v>
      </c>
      <c r="C196" s="103" t="s">
        <v>165</v>
      </c>
      <c r="D196" s="104">
        <v>2152.9499999999998</v>
      </c>
      <c r="E196" s="79" t="str">
        <f>VLOOKUP(B:B,FEVEREIRO!B:C,2,FALSE)</f>
        <v>CARLA BRANDAO DE C  FIGUEIREDO</v>
      </c>
    </row>
    <row r="197" spans="1:5">
      <c r="A197" s="102">
        <v>1</v>
      </c>
      <c r="B197" s="102">
        <v>2671</v>
      </c>
      <c r="C197" s="103" t="s">
        <v>166</v>
      </c>
      <c r="D197" s="104">
        <v>1843.68</v>
      </c>
      <c r="E197" s="79" t="str">
        <f>VLOOKUP(B:B,FEVEREIRO!B:C,2,FALSE)</f>
        <v>KATIA ADRIANA F D SILVA SOARES</v>
      </c>
    </row>
    <row r="198" spans="1:5">
      <c r="A198" s="102">
        <v>1</v>
      </c>
      <c r="B198" s="102">
        <v>2672</v>
      </c>
      <c r="C198" s="103" t="s">
        <v>167</v>
      </c>
      <c r="D198" s="104">
        <v>1861.34</v>
      </c>
      <c r="E198" s="79" t="str">
        <f>VLOOKUP(B:B,FEVEREIRO!B:C,2,FALSE)</f>
        <v>IVANISE VIANA ALBUQUERQUE</v>
      </c>
    </row>
    <row r="199" spans="1:5">
      <c r="A199" s="102">
        <v>1</v>
      </c>
      <c r="B199" s="102">
        <v>2675</v>
      </c>
      <c r="C199" s="103" t="s">
        <v>168</v>
      </c>
      <c r="D199" s="104">
        <v>1843.72</v>
      </c>
      <c r="E199" s="79" t="str">
        <f>VLOOKUP(B:B,FEVEREIRO!B:C,2,FALSE)</f>
        <v>RUTE FERNANDES BORBA</v>
      </c>
    </row>
    <row r="200" spans="1:5">
      <c r="A200" s="102">
        <v>1</v>
      </c>
      <c r="B200" s="102">
        <v>2682</v>
      </c>
      <c r="C200" s="103" t="s">
        <v>169</v>
      </c>
      <c r="D200" s="104">
        <v>2152.9699999999998</v>
      </c>
      <c r="E200" s="79" t="str">
        <f>VLOOKUP(B:B,FEVEREIRO!B:C,2,FALSE)</f>
        <v>JENARIO LUCENA DA SILVA</v>
      </c>
    </row>
    <row r="201" spans="1:5">
      <c r="A201" s="102">
        <v>1</v>
      </c>
      <c r="B201" s="102">
        <v>2684</v>
      </c>
      <c r="C201" s="103" t="s">
        <v>339</v>
      </c>
      <c r="D201" s="104">
        <v>14738.57</v>
      </c>
      <c r="E201" s="79" t="str">
        <f>VLOOKUP(B:B,FEVEREIRO!B:C,2,FALSE)</f>
        <v>DULCE NARIELE ANHAIA LEMES</v>
      </c>
    </row>
    <row r="202" spans="1:5">
      <c r="A202" s="102">
        <v>1</v>
      </c>
      <c r="B202" s="102">
        <v>2687</v>
      </c>
      <c r="C202" s="103" t="s">
        <v>170</v>
      </c>
      <c r="D202" s="104">
        <v>3460.2</v>
      </c>
      <c r="E202" s="79" t="str">
        <f>VLOOKUP(B:B,FEVEREIRO!B:C,2,FALSE)</f>
        <v>MONICA MARIA G R F DE OLIVEIRA</v>
      </c>
    </row>
    <row r="203" spans="1:5">
      <c r="A203" s="102">
        <v>1</v>
      </c>
      <c r="B203" s="102">
        <v>2689</v>
      </c>
      <c r="C203" s="103" t="s">
        <v>524</v>
      </c>
      <c r="D203" s="104">
        <v>472.96</v>
      </c>
      <c r="E203" s="79" t="str">
        <f>VLOOKUP(B:B,FEVEREIRO!B:C,2,FALSE)</f>
        <v>ILMA DE ALBUQUERQUE P MAIA</v>
      </c>
    </row>
    <row r="204" spans="1:5">
      <c r="A204" s="102">
        <v>1</v>
      </c>
      <c r="B204" s="102">
        <v>2697</v>
      </c>
      <c r="C204" s="103" t="s">
        <v>171</v>
      </c>
      <c r="D204" s="104">
        <v>4076.06</v>
      </c>
      <c r="E204" s="79" t="str">
        <f>VLOOKUP(B:B,FEVEREIRO!B:C,2,FALSE)</f>
        <v>ELIANA BEZERRA CARVALHO</v>
      </c>
    </row>
    <row r="205" spans="1:5">
      <c r="A205" s="102">
        <v>1</v>
      </c>
      <c r="B205" s="102">
        <v>2701</v>
      </c>
      <c r="C205" s="103" t="s">
        <v>574</v>
      </c>
      <c r="D205" s="104">
        <v>4169.1899999999996</v>
      </c>
      <c r="E205" s="79" t="str">
        <f>VLOOKUP(B:B,FEVEREIRO!B:C,2,FALSE)</f>
        <v>PETULLA DE MOURA E S BERRONDO</v>
      </c>
    </row>
    <row r="206" spans="1:5">
      <c r="A206" s="102">
        <v>1</v>
      </c>
      <c r="B206" s="102">
        <v>2702</v>
      </c>
      <c r="C206" s="103" t="s">
        <v>365</v>
      </c>
      <c r="D206" s="104">
        <v>8309.98</v>
      </c>
      <c r="E206" s="79" t="str">
        <f>VLOOKUP(B:B,FEVEREIRO!B:C,2,FALSE)</f>
        <v>DANILO DAVI DA SILVA DIAS</v>
      </c>
    </row>
    <row r="207" spans="1:5">
      <c r="A207" s="102">
        <v>25</v>
      </c>
      <c r="B207" s="102">
        <v>2705</v>
      </c>
      <c r="C207" s="103" t="s">
        <v>366</v>
      </c>
      <c r="D207" s="104">
        <v>2373.69</v>
      </c>
      <c r="E207" s="79" t="str">
        <f>VLOOKUP(B:B,FEVEREIRO!B:C,2,FALSE)</f>
        <v>JOSINALDO OLIVEIRA DE ANDRADE</v>
      </c>
    </row>
    <row r="208" spans="1:5">
      <c r="A208" s="102">
        <v>50</v>
      </c>
      <c r="B208" s="102">
        <v>2706</v>
      </c>
      <c r="C208" s="103" t="s">
        <v>356</v>
      </c>
      <c r="D208" s="104">
        <v>5534.43</v>
      </c>
      <c r="E208" s="79" t="str">
        <f>VLOOKUP(B:B,FEVEREIRO!B:C,2,FALSE)</f>
        <v>AMANDA FREITAS BASILIO</v>
      </c>
    </row>
    <row r="209" spans="1:5">
      <c r="A209" s="102">
        <v>1</v>
      </c>
      <c r="B209" s="102">
        <v>2707</v>
      </c>
      <c r="C209" s="103" t="s">
        <v>172</v>
      </c>
      <c r="D209" s="104">
        <v>3504.87</v>
      </c>
      <c r="E209" s="79" t="str">
        <f>VLOOKUP(B:B,FEVEREIRO!B:C,2,FALSE)</f>
        <v>ROMARIO LUIZ DO NASCIMENTO</v>
      </c>
    </row>
    <row r="210" spans="1:5">
      <c r="A210" s="102">
        <v>1</v>
      </c>
      <c r="B210" s="102">
        <v>2709</v>
      </c>
      <c r="C210" s="103" t="s">
        <v>173</v>
      </c>
      <c r="D210" s="104">
        <v>5116.6499999999996</v>
      </c>
      <c r="E210" s="79" t="str">
        <f>VLOOKUP(B:B,FEVEREIRO!B:C,2,FALSE)</f>
        <v>KATIA DA CONCEICAO DA SILVA</v>
      </c>
    </row>
    <row r="211" spans="1:5">
      <c r="A211" s="102">
        <v>1</v>
      </c>
      <c r="B211" s="102">
        <v>2710</v>
      </c>
      <c r="C211" s="103" t="s">
        <v>174</v>
      </c>
      <c r="D211" s="104">
        <v>3346.84</v>
      </c>
      <c r="E211" s="79" t="str">
        <f>VLOOKUP(B:B,FEVEREIRO!B:C,2,FALSE)</f>
        <v>PAULA FRASSINETTI S L BELIAN</v>
      </c>
    </row>
    <row r="212" spans="1:5">
      <c r="A212" s="102">
        <v>1</v>
      </c>
      <c r="B212" s="102">
        <v>2712</v>
      </c>
      <c r="C212" s="103" t="s">
        <v>175</v>
      </c>
      <c r="D212" s="104">
        <v>3724.5</v>
      </c>
      <c r="E212" s="79" t="str">
        <f>VLOOKUP(B:B,FEVEREIRO!B:C,2,FALSE)</f>
        <v>AUGUSTO CESAR N  A  DA SILVA</v>
      </c>
    </row>
    <row r="213" spans="1:5">
      <c r="A213" s="102">
        <v>1</v>
      </c>
      <c r="B213" s="102">
        <v>2717</v>
      </c>
      <c r="C213" s="103" t="s">
        <v>176</v>
      </c>
      <c r="D213" s="104">
        <v>8877.2999999999993</v>
      </c>
      <c r="E213" s="79" t="str">
        <f>VLOOKUP(B:B,FEVEREIRO!B:C,2,FALSE)</f>
        <v>MARCIA ANDREA F SECUNDINO</v>
      </c>
    </row>
    <row r="214" spans="1:5">
      <c r="A214" s="102">
        <v>1</v>
      </c>
      <c r="B214" s="102">
        <v>2718</v>
      </c>
      <c r="C214" s="103" t="s">
        <v>357</v>
      </c>
      <c r="D214" s="104">
        <v>3541.79</v>
      </c>
      <c r="E214" s="79" t="str">
        <f>VLOOKUP(B:B,FEVEREIRO!B:C,2,FALSE)</f>
        <v>PAULA SHEMILLY GALDINO SANTIAG</v>
      </c>
    </row>
    <row r="215" spans="1:5">
      <c r="A215" s="102">
        <v>1</v>
      </c>
      <c r="B215" s="102">
        <v>2719</v>
      </c>
      <c r="C215" s="103" t="s">
        <v>343</v>
      </c>
      <c r="D215" s="104">
        <v>2751.88</v>
      </c>
      <c r="E215" s="79" t="str">
        <f>VLOOKUP(B:B,FEVEREIRO!B:C,2,FALSE)</f>
        <v>DANIELLE MEDEIROS PONTES</v>
      </c>
    </row>
    <row r="216" spans="1:5">
      <c r="A216" s="102">
        <v>51</v>
      </c>
      <c r="B216" s="102">
        <v>2720</v>
      </c>
      <c r="C216" s="103" t="s">
        <v>367</v>
      </c>
      <c r="D216" s="104">
        <v>2152.9699999999998</v>
      </c>
      <c r="E216" s="79" t="str">
        <f>VLOOKUP(B:B,FEVEREIRO!B:C,2,FALSE)</f>
        <v>JONATAS BERNARDINO R  DA SILVA</v>
      </c>
    </row>
    <row r="217" spans="1:5">
      <c r="A217" s="102">
        <v>50</v>
      </c>
      <c r="B217" s="102">
        <v>2721</v>
      </c>
      <c r="C217" s="103" t="s">
        <v>377</v>
      </c>
      <c r="D217" s="104">
        <v>2386.27</v>
      </c>
      <c r="E217" s="79" t="str">
        <f>VLOOKUP(B:B,FEVEREIRO!B:C,2,FALSE)</f>
        <v>CLECIO JOSE DA SILVA</v>
      </c>
    </row>
    <row r="218" spans="1:5">
      <c r="A218" s="102">
        <v>1</v>
      </c>
      <c r="B218" s="102">
        <v>2726</v>
      </c>
      <c r="C218" s="103" t="s">
        <v>177</v>
      </c>
      <c r="D218" s="104">
        <v>5087.5600000000004</v>
      </c>
      <c r="E218" s="79" t="str">
        <f>VLOOKUP(B:B,FEVEREIRO!B:C,2,FALSE)</f>
        <v>MARIA GILVANEIDE SANTOS LIMA</v>
      </c>
    </row>
    <row r="219" spans="1:5">
      <c r="A219" s="102">
        <v>1</v>
      </c>
      <c r="B219" s="102">
        <v>2732</v>
      </c>
      <c r="C219" s="103" t="s">
        <v>178</v>
      </c>
      <c r="D219" s="104">
        <v>2260.66</v>
      </c>
      <c r="E219" s="79" t="str">
        <f>VLOOKUP(B:B,FEVEREIRO!B:C,2,FALSE)</f>
        <v>LILIANE DA SILVA SALVADOR</v>
      </c>
    </row>
    <row r="220" spans="1:5">
      <c r="A220" s="102">
        <v>47</v>
      </c>
      <c r="B220" s="102">
        <v>2736</v>
      </c>
      <c r="C220" s="103" t="s">
        <v>372</v>
      </c>
      <c r="D220" s="104">
        <v>2386.27</v>
      </c>
      <c r="E220" s="79" t="str">
        <f>VLOOKUP(B:B,FEVEREIRO!B:C,2,FALSE)</f>
        <v>LUCENILDO JOSE DA SILVA</v>
      </c>
    </row>
    <row r="221" spans="1:5">
      <c r="A221" s="102">
        <v>1</v>
      </c>
      <c r="B221" s="102">
        <v>2748</v>
      </c>
      <c r="C221" s="103" t="s">
        <v>179</v>
      </c>
      <c r="D221" s="104">
        <v>1613.3</v>
      </c>
      <c r="E221" s="79" t="str">
        <f>VLOOKUP(B:B,FEVEREIRO!B:C,2,FALSE)</f>
        <v>LEONINO CLEMENTE DA SILVA</v>
      </c>
    </row>
    <row r="222" spans="1:5">
      <c r="A222" s="102">
        <v>1</v>
      </c>
      <c r="B222" s="102">
        <v>2751</v>
      </c>
      <c r="C222" s="103" t="s">
        <v>180</v>
      </c>
      <c r="D222" s="104">
        <v>1961.03</v>
      </c>
      <c r="E222" s="79" t="str">
        <f>VLOOKUP(B:B,FEVEREIRO!B:C,2,FALSE)</f>
        <v>DENNYS RYAN GUILHERME PEREIRA</v>
      </c>
    </row>
    <row r="223" spans="1:5">
      <c r="A223" s="102">
        <v>1</v>
      </c>
      <c r="B223" s="102">
        <v>2757</v>
      </c>
      <c r="C223" s="103" t="s">
        <v>181</v>
      </c>
      <c r="D223" s="104">
        <v>2192.4499999999998</v>
      </c>
      <c r="E223" s="79" t="str">
        <f>VLOOKUP(B:B,FEVEREIRO!B:C,2,FALSE)</f>
        <v>CLAUDIA REGINA NEVES DE MELO</v>
      </c>
    </row>
    <row r="224" spans="1:5">
      <c r="A224" s="102">
        <v>1</v>
      </c>
      <c r="B224" s="102">
        <v>2766</v>
      </c>
      <c r="C224" s="103" t="s">
        <v>182</v>
      </c>
      <c r="D224" s="104">
        <v>2050.41</v>
      </c>
      <c r="E224" s="79" t="str">
        <f>VLOOKUP(B:B,FEVEREIRO!B:C,2,FALSE)</f>
        <v>EMANOEL VIEIRA LAURIA</v>
      </c>
    </row>
    <row r="225" spans="1:5">
      <c r="A225" s="102">
        <v>1</v>
      </c>
      <c r="B225" s="102">
        <v>2768</v>
      </c>
      <c r="C225" s="103" t="s">
        <v>183</v>
      </c>
      <c r="D225" s="104">
        <v>1843.68</v>
      </c>
      <c r="E225" s="79" t="str">
        <f>VLOOKUP(B:B,FEVEREIRO!B:C,2,FALSE)</f>
        <v>IZABEL LUIZA SOARES DE SOUZA</v>
      </c>
    </row>
    <row r="226" spans="1:5">
      <c r="A226" s="102">
        <v>1</v>
      </c>
      <c r="B226" s="102">
        <v>2770</v>
      </c>
      <c r="C226" s="103" t="s">
        <v>184</v>
      </c>
      <c r="D226" s="104">
        <v>1613.34</v>
      </c>
      <c r="E226" s="79" t="str">
        <f>VLOOKUP(B:B,FEVEREIRO!B:C,2,FALSE)</f>
        <v>JOSE PIMENTEL SILVA</v>
      </c>
    </row>
    <row r="227" spans="1:5">
      <c r="A227" s="102">
        <v>1</v>
      </c>
      <c r="B227" s="102">
        <v>2772</v>
      </c>
      <c r="C227" s="103" t="s">
        <v>358</v>
      </c>
      <c r="D227" s="104">
        <v>3142.38</v>
      </c>
      <c r="E227" s="79" t="str">
        <f>VLOOKUP(B:B,FEVEREIRO!B:C,2,FALSE)</f>
        <v>CARMEM ALUISIA LEITE DE ANDRAD</v>
      </c>
    </row>
    <row r="228" spans="1:5">
      <c r="A228" s="102">
        <v>1</v>
      </c>
      <c r="B228" s="102">
        <v>2773</v>
      </c>
      <c r="C228" s="103" t="s">
        <v>185</v>
      </c>
      <c r="D228" s="104">
        <v>2050.41</v>
      </c>
      <c r="E228" s="79" t="str">
        <f>VLOOKUP(B:B,FEVEREIRO!B:C,2,FALSE)</f>
        <v>WALDNER NERTAM F  DE ALENCAR</v>
      </c>
    </row>
    <row r="229" spans="1:5">
      <c r="A229" s="102">
        <v>1</v>
      </c>
      <c r="B229" s="102">
        <v>2775</v>
      </c>
      <c r="C229" s="103" t="s">
        <v>186</v>
      </c>
      <c r="D229" s="104">
        <v>2621.1</v>
      </c>
      <c r="E229" s="79" t="str">
        <f>VLOOKUP(B:B,FEVEREIRO!B:C,2,FALSE)</f>
        <v>MARCELA FREITAS DA C SALLES</v>
      </c>
    </row>
    <row r="230" spans="1:5">
      <c r="A230" s="102">
        <v>1</v>
      </c>
      <c r="B230" s="102">
        <v>2779</v>
      </c>
      <c r="C230" s="103" t="s">
        <v>187</v>
      </c>
      <c r="D230" s="104">
        <v>6150.46</v>
      </c>
      <c r="E230" s="79" t="str">
        <f>VLOOKUP(B:B,FEVEREIRO!B:C,2,FALSE)</f>
        <v>THAIS REGINA BORGES LOPES</v>
      </c>
    </row>
    <row r="231" spans="1:5">
      <c r="A231" s="102">
        <v>1</v>
      </c>
      <c r="B231" s="102">
        <v>2782</v>
      </c>
      <c r="C231" s="103" t="s">
        <v>188</v>
      </c>
      <c r="D231" s="104">
        <v>1778.72</v>
      </c>
      <c r="E231" s="79" t="str">
        <f>VLOOKUP(B:B,FEVEREIRO!B:C,2,FALSE)</f>
        <v>ELVIS ALVES DA COSTA</v>
      </c>
    </row>
    <row r="232" spans="1:5">
      <c r="A232" s="102">
        <v>1</v>
      </c>
      <c r="B232" s="102">
        <v>2784</v>
      </c>
      <c r="C232" s="103" t="s">
        <v>189</v>
      </c>
      <c r="D232" s="104">
        <v>3846.99</v>
      </c>
      <c r="E232" s="79" t="str">
        <f>VLOOKUP(B:B,FEVEREIRO!B:C,2,FALSE)</f>
        <v>FERNANDO ALVES DO NASCIMENTO</v>
      </c>
    </row>
    <row r="233" spans="1:5">
      <c r="A233" s="102">
        <v>1</v>
      </c>
      <c r="B233" s="102">
        <v>2785</v>
      </c>
      <c r="C233" s="103" t="s">
        <v>190</v>
      </c>
      <c r="D233" s="104">
        <v>4833.45</v>
      </c>
      <c r="E233" s="79" t="str">
        <f>VLOOKUP(B:B,FEVEREIRO!B:C,2,FALSE)</f>
        <v>JEANNE D ARC PEDROSA PESSOA</v>
      </c>
    </row>
    <row r="234" spans="1:5">
      <c r="A234" s="102">
        <v>1</v>
      </c>
      <c r="B234" s="102">
        <v>2788</v>
      </c>
      <c r="C234" s="103" t="s">
        <v>191</v>
      </c>
      <c r="D234" s="104">
        <v>1951.34</v>
      </c>
      <c r="E234" s="79" t="str">
        <f>VLOOKUP(B:B,FEVEREIRO!B:C,2,FALSE)</f>
        <v>ROSANIA EMIDIA PEREIRA</v>
      </c>
    </row>
    <row r="235" spans="1:5">
      <c r="A235" s="102">
        <v>1</v>
      </c>
      <c r="B235" s="102">
        <v>2790</v>
      </c>
      <c r="C235" s="103" t="s">
        <v>192</v>
      </c>
      <c r="D235" s="104">
        <v>2967.59</v>
      </c>
      <c r="E235" s="79" t="str">
        <f>VLOOKUP(B:B,FEVEREIRO!B:C,2,FALSE)</f>
        <v>ROSANA DE FATIMA UCHOA  AREDE</v>
      </c>
    </row>
    <row r="236" spans="1:5">
      <c r="A236" s="102">
        <v>1</v>
      </c>
      <c r="B236" s="102">
        <v>2791</v>
      </c>
      <c r="C236" s="103" t="s">
        <v>193</v>
      </c>
      <c r="D236" s="104">
        <v>7227.86</v>
      </c>
      <c r="E236" s="79" t="str">
        <f>VLOOKUP(B:B,FEVEREIRO!B:C,2,FALSE)</f>
        <v>JOSIMAR SILVA</v>
      </c>
    </row>
    <row r="237" spans="1:5">
      <c r="A237" s="102">
        <v>1</v>
      </c>
      <c r="B237" s="102">
        <v>2797</v>
      </c>
      <c r="C237" s="103" t="s">
        <v>194</v>
      </c>
      <c r="D237" s="104">
        <v>5082.7</v>
      </c>
      <c r="E237" s="79" t="str">
        <f>VLOOKUP(B:B,FEVEREIRO!B:C,2,FALSE)</f>
        <v>JULIANA SILVA CEDRIM</v>
      </c>
    </row>
    <row r="238" spans="1:5">
      <c r="A238" s="102">
        <v>1</v>
      </c>
      <c r="B238" s="102">
        <v>2798</v>
      </c>
      <c r="C238" s="103" t="s">
        <v>195</v>
      </c>
      <c r="D238" s="104">
        <v>4928.5</v>
      </c>
      <c r="E238" s="79" t="str">
        <f>VLOOKUP(B:B,FEVEREIRO!B:C,2,FALSE)</f>
        <v>MARCO ANDRE ANTUNES CORREIA</v>
      </c>
    </row>
    <row r="239" spans="1:5">
      <c r="A239" s="102">
        <v>20</v>
      </c>
      <c r="B239" s="102">
        <v>2799</v>
      </c>
      <c r="C239" s="103" t="s">
        <v>352</v>
      </c>
      <c r="D239" s="104">
        <v>2967.5</v>
      </c>
      <c r="E239" s="79" t="str">
        <f>VLOOKUP(B:B,FEVEREIRO!B:C,2,FALSE)</f>
        <v>ALYSSON FABIO O FLORENCIO</v>
      </c>
    </row>
    <row r="240" spans="1:5">
      <c r="A240" s="102">
        <v>1</v>
      </c>
      <c r="B240" s="102">
        <v>2801</v>
      </c>
      <c r="C240" s="103" t="s">
        <v>196</v>
      </c>
      <c r="D240" s="104">
        <v>6012.42</v>
      </c>
      <c r="E240" s="79" t="str">
        <f>VLOOKUP(B:B,FEVEREIRO!B:C,2,FALSE)</f>
        <v>VALERIA JALES DA SILVA</v>
      </c>
    </row>
    <row r="241" spans="1:5">
      <c r="A241" s="102">
        <v>1</v>
      </c>
      <c r="B241" s="102">
        <v>2806</v>
      </c>
      <c r="C241" s="103" t="s">
        <v>197</v>
      </c>
      <c r="D241" s="104">
        <v>5267.87</v>
      </c>
      <c r="E241" s="79" t="str">
        <f>VLOOKUP(B:B,FEVEREIRO!B:C,2,FALSE)</f>
        <v>ANA APARECIDA DE ANDRADE LIMA</v>
      </c>
    </row>
    <row r="242" spans="1:5">
      <c r="A242" s="102">
        <v>1</v>
      </c>
      <c r="B242" s="102">
        <v>2808</v>
      </c>
      <c r="C242" s="103" t="s">
        <v>359</v>
      </c>
      <c r="D242" s="104">
        <v>4420.09</v>
      </c>
      <c r="E242" s="79" t="str">
        <f>VLOOKUP(B:B,FEVEREIRO!B:C,2,FALSE)</f>
        <v>GABRIELA FERNANDA M  G  CEAN</v>
      </c>
    </row>
    <row r="243" spans="1:5">
      <c r="A243" s="102">
        <v>1</v>
      </c>
      <c r="B243" s="102">
        <v>2816</v>
      </c>
      <c r="C243" s="103" t="s">
        <v>198</v>
      </c>
      <c r="D243" s="104">
        <v>2743.98</v>
      </c>
      <c r="E243" s="79" t="str">
        <f>VLOOKUP(B:B,FEVEREIRO!B:C,2,FALSE)</f>
        <v>MIRIAM DA SILVA FONSECA</v>
      </c>
    </row>
    <row r="244" spans="1:5">
      <c r="A244" s="102">
        <v>1</v>
      </c>
      <c r="B244" s="102">
        <v>2819</v>
      </c>
      <c r="C244" s="103" t="s">
        <v>199</v>
      </c>
      <c r="D244" s="104">
        <v>2352.67</v>
      </c>
      <c r="E244" s="79" t="str">
        <f>VLOOKUP(B:B,FEVEREIRO!B:C,2,FALSE)</f>
        <v>RAFAEL LEITAO DE A  G DA SILVA</v>
      </c>
    </row>
    <row r="245" spans="1:5">
      <c r="A245" s="102">
        <v>1</v>
      </c>
      <c r="B245" s="102">
        <v>2820</v>
      </c>
      <c r="C245" s="103" t="s">
        <v>200</v>
      </c>
      <c r="D245" s="104">
        <v>6052.95</v>
      </c>
      <c r="E245" s="79" t="str">
        <f>VLOOKUP(B:B,FEVEREIRO!B:C,2,FALSE)</f>
        <v>ROSIANE SANTOS BRITO</v>
      </c>
    </row>
    <row r="246" spans="1:5">
      <c r="A246" s="102">
        <v>1</v>
      </c>
      <c r="B246" s="102">
        <v>2823</v>
      </c>
      <c r="C246" s="103" t="s">
        <v>344</v>
      </c>
      <c r="D246" s="104">
        <v>4658.51</v>
      </c>
      <c r="E246" s="79" t="str">
        <f>VLOOKUP(B:B,FEVEREIRO!B:C,2,FALSE)</f>
        <v>ADRIANA MARIA DA SILVA</v>
      </c>
    </row>
    <row r="247" spans="1:5">
      <c r="A247" s="102">
        <v>25</v>
      </c>
      <c r="B247" s="102">
        <v>2824</v>
      </c>
      <c r="C247" s="103" t="s">
        <v>397</v>
      </c>
      <c r="D247" s="104">
        <v>2021.59</v>
      </c>
      <c r="E247" s="79" t="str">
        <f>VLOOKUP(B:B,FEVEREIRO!B:C,2,FALSE)</f>
        <v>ANA PAULA BARBOSA CAVALCANTI</v>
      </c>
    </row>
    <row r="248" spans="1:5">
      <c r="A248" s="102">
        <v>16</v>
      </c>
      <c r="B248" s="102">
        <v>2827</v>
      </c>
      <c r="C248" s="103" t="s">
        <v>368</v>
      </c>
      <c r="D248" s="104">
        <v>2386.27</v>
      </c>
      <c r="E248" s="79" t="str">
        <f>VLOOKUP(B:B,FEVEREIRO!B:C,2,FALSE)</f>
        <v>FABIO BARBOSA S  DE LIMA</v>
      </c>
    </row>
    <row r="249" spans="1:5">
      <c r="A249" s="102">
        <v>1</v>
      </c>
      <c r="B249" s="102">
        <v>2831</v>
      </c>
      <c r="C249" s="103" t="s">
        <v>201</v>
      </c>
      <c r="D249" s="104">
        <v>6052.95</v>
      </c>
      <c r="E249" s="79" t="str">
        <f>VLOOKUP(B:B,FEVEREIRO!B:C,2,FALSE)</f>
        <v>AMANDA BEZERRA MASCARENHAS</v>
      </c>
    </row>
    <row r="250" spans="1:5">
      <c r="A250" s="102">
        <v>1</v>
      </c>
      <c r="B250" s="102">
        <v>2833</v>
      </c>
      <c r="C250" s="103" t="s">
        <v>202</v>
      </c>
      <c r="D250" s="104">
        <v>6328.63</v>
      </c>
      <c r="E250" s="79" t="str">
        <f>VLOOKUP(B:B,FEVEREIRO!B:C,2,FALSE)</f>
        <v>JAMESSON AMANCIO DA ROCHA</v>
      </c>
    </row>
    <row r="251" spans="1:5">
      <c r="A251" s="102">
        <v>1</v>
      </c>
      <c r="B251" s="102">
        <v>2834</v>
      </c>
      <c r="C251" s="103" t="s">
        <v>203</v>
      </c>
      <c r="D251" s="104">
        <v>2152.9499999999998</v>
      </c>
      <c r="E251" s="79" t="str">
        <f>VLOOKUP(B:B,FEVEREIRO!B:C,2,FALSE)</f>
        <v>LUIZ F  DE LIMA CAVALCANTI</v>
      </c>
    </row>
    <row r="252" spans="1:5">
      <c r="A252" s="102">
        <v>1</v>
      </c>
      <c r="B252" s="102">
        <v>2835</v>
      </c>
      <c r="C252" s="103" t="s">
        <v>384</v>
      </c>
      <c r="D252" s="104">
        <v>2152.9499999999998</v>
      </c>
      <c r="E252" s="79" t="str">
        <f>VLOOKUP(B:B,FEVEREIRO!B:C,2,FALSE)</f>
        <v>JOSE MARCELO DE FRANCA MATOS</v>
      </c>
    </row>
    <row r="253" spans="1:5">
      <c r="A253" s="102">
        <v>50</v>
      </c>
      <c r="B253" s="102">
        <v>2836</v>
      </c>
      <c r="C253" s="103" t="s">
        <v>378</v>
      </c>
      <c r="D253" s="104">
        <v>3001.06</v>
      </c>
      <c r="E253" s="79" t="str">
        <f>VLOOKUP(B:B,FEVEREIRO!B:C,2,FALSE)</f>
        <v>MONALISA MARIA LEANDRO RIBEIRO</v>
      </c>
    </row>
    <row r="254" spans="1:5">
      <c r="A254" s="102">
        <v>1</v>
      </c>
      <c r="B254" s="102">
        <v>2837</v>
      </c>
      <c r="C254" s="103" t="s">
        <v>204</v>
      </c>
      <c r="D254" s="104">
        <v>8114.7</v>
      </c>
      <c r="E254" s="79" t="str">
        <f>VLOOKUP(B:B,FEVEREIRO!B:C,2,FALSE)</f>
        <v>BEZALIEL ROSA DOS S JUNIOR</v>
      </c>
    </row>
    <row r="255" spans="1:5">
      <c r="A255" s="102">
        <v>51</v>
      </c>
      <c r="B255" s="102">
        <v>2838</v>
      </c>
      <c r="C255" s="103" t="s">
        <v>348</v>
      </c>
      <c r="D255" s="104">
        <v>2607.0100000000002</v>
      </c>
      <c r="E255" s="79" t="str">
        <f>VLOOKUP(B:B,FEVEREIRO!B:C,2,FALSE)</f>
        <v>CAIO CEZAR F  E  DO NASCIMENTO</v>
      </c>
    </row>
    <row r="256" spans="1:5">
      <c r="A256" s="102">
        <v>1</v>
      </c>
      <c r="B256" s="102">
        <v>2839</v>
      </c>
      <c r="C256" s="103" t="s">
        <v>205</v>
      </c>
      <c r="D256" s="104">
        <v>5267.87</v>
      </c>
      <c r="E256" s="79" t="str">
        <f>VLOOKUP(B:B,FEVEREIRO!B:C,2,FALSE)</f>
        <v>ANGELINA MEDEIROS VERONESE</v>
      </c>
    </row>
    <row r="257" spans="1:5">
      <c r="A257" s="102">
        <v>1</v>
      </c>
      <c r="B257" s="102">
        <v>2849</v>
      </c>
      <c r="C257" s="103" t="s">
        <v>206</v>
      </c>
      <c r="D257" s="104">
        <v>1518</v>
      </c>
      <c r="E257" s="79" t="str">
        <f>VLOOKUP(B:B,FEVEREIRO!B:C,2,FALSE)</f>
        <v>JULIANA CESAR MARTINS DE LIMA</v>
      </c>
    </row>
    <row r="258" spans="1:5">
      <c r="A258" s="102">
        <v>1</v>
      </c>
      <c r="B258" s="102">
        <v>2850</v>
      </c>
      <c r="C258" s="103" t="s">
        <v>207</v>
      </c>
      <c r="D258" s="104">
        <v>1518</v>
      </c>
      <c r="E258" s="79" t="str">
        <f>VLOOKUP(B:B,FEVEREIRO!B:C,2,FALSE)</f>
        <v>JAMERSON A  RAFAEL DE LIMA</v>
      </c>
    </row>
    <row r="259" spans="1:5">
      <c r="A259" s="102">
        <v>1</v>
      </c>
      <c r="B259" s="102">
        <v>2853</v>
      </c>
      <c r="C259" s="103" t="s">
        <v>208</v>
      </c>
      <c r="D259" s="104">
        <v>2103.8000000000002</v>
      </c>
      <c r="E259" s="79" t="str">
        <f>VLOOKUP(B:B,FEVEREIRO!B:C,2,FALSE)</f>
        <v>ALCILEIDE MONTE DA SILVA LIMA</v>
      </c>
    </row>
    <row r="260" spans="1:5">
      <c r="A260" s="102">
        <v>1</v>
      </c>
      <c r="B260" s="102">
        <v>2854</v>
      </c>
      <c r="C260" s="103" t="s">
        <v>209</v>
      </c>
      <c r="D260" s="104">
        <v>2297.38</v>
      </c>
      <c r="E260" s="79" t="str">
        <f>VLOOKUP(B:B,FEVEREIRO!B:C,2,FALSE)</f>
        <v>ANDRE RICARDO CAMARA TORRES</v>
      </c>
    </row>
    <row r="261" spans="1:5">
      <c r="A261" s="102">
        <v>1</v>
      </c>
      <c r="B261" s="102">
        <v>2857</v>
      </c>
      <c r="C261" s="103" t="s">
        <v>210</v>
      </c>
      <c r="D261" s="104">
        <v>4110.26</v>
      </c>
      <c r="E261" s="79" t="str">
        <f>VLOOKUP(B:B,FEVEREIRO!B:C,2,FALSE)</f>
        <v>CAROLINE ALVES LEAL</v>
      </c>
    </row>
    <row r="262" spans="1:5">
      <c r="A262" s="102">
        <v>1</v>
      </c>
      <c r="B262" s="102">
        <v>2860</v>
      </c>
      <c r="C262" s="103" t="s">
        <v>211</v>
      </c>
      <c r="D262" s="104">
        <v>1588.89</v>
      </c>
      <c r="E262" s="79" t="str">
        <f>VLOOKUP(B:B,FEVEREIRO!B:C,2,FALSE)</f>
        <v>ADRIANA MAYO DE SOUZA E SILVA</v>
      </c>
    </row>
    <row r="263" spans="1:5">
      <c r="A263" s="102">
        <v>1</v>
      </c>
      <c r="B263" s="102">
        <v>2864</v>
      </c>
      <c r="C263" s="103" t="s">
        <v>212</v>
      </c>
      <c r="D263" s="104">
        <v>3406.44</v>
      </c>
      <c r="E263" s="79" t="str">
        <f>VLOOKUP(B:B,FEVEREIRO!B:C,2,FALSE)</f>
        <v>DULCE HELENA PEREIRA</v>
      </c>
    </row>
    <row r="264" spans="1:5">
      <c r="A264" s="102">
        <v>1</v>
      </c>
      <c r="B264" s="102">
        <v>2866</v>
      </c>
      <c r="C264" s="103" t="s">
        <v>213</v>
      </c>
      <c r="D264" s="104">
        <v>2813.26</v>
      </c>
      <c r="E264" s="79" t="str">
        <f>VLOOKUP(B:B,FEVEREIRO!B:C,2,FALSE)</f>
        <v>LUCICLEIDE M  DE A  CAMPOS</v>
      </c>
    </row>
    <row r="265" spans="1:5">
      <c r="A265" s="102">
        <v>1</v>
      </c>
      <c r="B265" s="102">
        <v>2869</v>
      </c>
      <c r="C265" s="103" t="s">
        <v>214</v>
      </c>
      <c r="D265" s="104">
        <v>1518</v>
      </c>
      <c r="E265" s="79" t="str">
        <f>VLOOKUP(B:B,FEVEREIRO!B:C,2,FALSE)</f>
        <v>RICARDO J FERNANDES DA CUNHA</v>
      </c>
    </row>
    <row r="266" spans="1:5">
      <c r="A266" s="102">
        <v>1</v>
      </c>
      <c r="B266" s="102">
        <v>2870</v>
      </c>
      <c r="C266" s="103" t="s">
        <v>215</v>
      </c>
      <c r="D266" s="104">
        <v>1613.32</v>
      </c>
      <c r="E266" s="79" t="str">
        <f>VLOOKUP(B:B,FEVEREIRO!B:C,2,FALSE)</f>
        <v>SUZANA VALERIA PINHEIRO</v>
      </c>
    </row>
    <row r="267" spans="1:5">
      <c r="A267" s="102">
        <v>1</v>
      </c>
      <c r="B267" s="102">
        <v>2871</v>
      </c>
      <c r="C267" s="103" t="s">
        <v>216</v>
      </c>
      <c r="D267" s="104">
        <v>1678.31</v>
      </c>
      <c r="E267" s="79" t="str">
        <f>VLOOKUP(B:B,FEVEREIRO!B:C,2,FALSE)</f>
        <v>SUZELY ARANTES DA S MELO</v>
      </c>
    </row>
    <row r="268" spans="1:5">
      <c r="A268" s="102">
        <v>16</v>
      </c>
      <c r="B268" s="102">
        <v>2873</v>
      </c>
      <c r="C268" s="103" t="s">
        <v>349</v>
      </c>
      <c r="D268" s="104">
        <v>5270.88</v>
      </c>
      <c r="E268" s="79" t="str">
        <f>VLOOKUP(B:B,FEVEREIRO!B:C,2,FALSE)</f>
        <v>AURELIA RODRIGUES TORREIRO</v>
      </c>
    </row>
    <row r="269" spans="1:5">
      <c r="A269" s="102">
        <v>25</v>
      </c>
      <c r="B269" s="102">
        <v>2878</v>
      </c>
      <c r="C269" s="103" t="s">
        <v>360</v>
      </c>
      <c r="D269" s="104">
        <v>2386.27</v>
      </c>
      <c r="E269" s="79" t="str">
        <f>VLOOKUP(B:B,FEVEREIRO!B:C,2,FALSE)</f>
        <v>JAMSON ALESSANDRO DA SILVA</v>
      </c>
    </row>
    <row r="270" spans="1:5">
      <c r="A270" s="102">
        <v>1</v>
      </c>
      <c r="B270" s="102">
        <v>2887</v>
      </c>
      <c r="C270" s="103" t="s">
        <v>217</v>
      </c>
      <c r="D270" s="104">
        <v>3304.31</v>
      </c>
      <c r="E270" s="79" t="str">
        <f>VLOOKUP(B:B,FEVEREIRO!B:C,2,FALSE)</f>
        <v>MARIA EUZENI DA SILVA GARCEZ</v>
      </c>
    </row>
    <row r="271" spans="1:5">
      <c r="A271" s="102">
        <v>1</v>
      </c>
      <c r="B271" s="102">
        <v>2889</v>
      </c>
      <c r="C271" s="103" t="s">
        <v>218</v>
      </c>
      <c r="D271" s="104">
        <v>2492.3200000000002</v>
      </c>
      <c r="E271" s="79" t="str">
        <f>VLOOKUP(B:B,FEVEREIRO!B:C,2,FALSE)</f>
        <v>EJANE FERREIRA TEXEIRA</v>
      </c>
    </row>
    <row r="272" spans="1:5">
      <c r="A272" s="102">
        <v>1</v>
      </c>
      <c r="B272" s="102">
        <v>2890</v>
      </c>
      <c r="C272" s="103" t="s">
        <v>219</v>
      </c>
      <c r="D272" s="104">
        <v>1518</v>
      </c>
      <c r="E272" s="79" t="str">
        <f>VLOOKUP(B:B,FEVEREIRO!B:C,2,FALSE)</f>
        <v>CLELIO FIRMINO SILVA</v>
      </c>
    </row>
    <row r="273" spans="1:5">
      <c r="A273" s="102">
        <v>1</v>
      </c>
      <c r="B273" s="102">
        <v>2891</v>
      </c>
      <c r="C273" s="103" t="s">
        <v>220</v>
      </c>
      <c r="D273" s="104">
        <v>1704.68</v>
      </c>
      <c r="E273" s="79" t="str">
        <f>VLOOKUP(B:B,FEVEREIRO!B:C,2,FALSE)</f>
        <v>ERICK MEDEIROS</v>
      </c>
    </row>
    <row r="274" spans="1:5">
      <c r="A274" s="102">
        <v>1</v>
      </c>
      <c r="B274" s="102">
        <v>2894</v>
      </c>
      <c r="C274" s="103" t="s">
        <v>221</v>
      </c>
      <c r="D274" s="104">
        <v>2348.81</v>
      </c>
      <c r="E274" s="79" t="str">
        <f>VLOOKUP(B:B,FEVEREIRO!B:C,2,FALSE)</f>
        <v>JOELNA DINIZ PEREIRA DE SOUSA</v>
      </c>
    </row>
    <row r="275" spans="1:5">
      <c r="A275" s="102">
        <v>1</v>
      </c>
      <c r="B275" s="102">
        <v>2895</v>
      </c>
      <c r="C275" s="103" t="s">
        <v>222</v>
      </c>
      <c r="D275" s="104">
        <v>1518</v>
      </c>
      <c r="E275" s="79" t="str">
        <f>VLOOKUP(B:B,FEVEREIRO!B:C,2,FALSE)</f>
        <v>KLEBER DE OLIVEIRA GALDINO</v>
      </c>
    </row>
    <row r="276" spans="1:5">
      <c r="A276" s="102">
        <v>47</v>
      </c>
      <c r="B276" s="102">
        <v>2904</v>
      </c>
      <c r="C276" s="103" t="s">
        <v>373</v>
      </c>
      <c r="D276" s="104">
        <v>2152.9699999999998</v>
      </c>
      <c r="E276" s="79" t="str">
        <f>VLOOKUP(B:B,FEVEREIRO!B:C,2,FALSE)</f>
        <v>ANTONIO S ALVES DE O JUNIOR</v>
      </c>
    </row>
    <row r="277" spans="1:5">
      <c r="A277" s="102">
        <v>3</v>
      </c>
      <c r="B277" s="102">
        <v>2906</v>
      </c>
      <c r="C277" s="103" t="s">
        <v>345</v>
      </c>
      <c r="D277" s="104">
        <v>5270.88</v>
      </c>
      <c r="E277" s="79" t="str">
        <f>VLOOKUP(B:B,FEVEREIRO!B:C,2,FALSE)</f>
        <v>ARTHUR A SANTOS WANDERLEY</v>
      </c>
    </row>
    <row r="278" spans="1:5">
      <c r="A278" s="102">
        <v>1</v>
      </c>
      <c r="B278" s="102">
        <v>2907</v>
      </c>
      <c r="C278" s="103" t="s">
        <v>223</v>
      </c>
      <c r="D278" s="104">
        <v>2543.3000000000002</v>
      </c>
      <c r="E278" s="79" t="str">
        <f>VLOOKUP(B:B,FEVEREIRO!B:C,2,FALSE)</f>
        <v>JOELINE LIMA DO NASCIMENTO</v>
      </c>
    </row>
    <row r="279" spans="1:5">
      <c r="A279" s="102">
        <v>1</v>
      </c>
      <c r="B279" s="102">
        <v>2909</v>
      </c>
      <c r="C279" s="103" t="s">
        <v>224</v>
      </c>
      <c r="D279" s="104">
        <v>2513.46</v>
      </c>
      <c r="E279" s="79" t="str">
        <f>VLOOKUP(B:B,FEVEREIRO!B:C,2,FALSE)</f>
        <v>ROBSON CARNEIRO DA SILVA</v>
      </c>
    </row>
    <row r="280" spans="1:5">
      <c r="A280" s="102">
        <v>1</v>
      </c>
      <c r="B280" s="102">
        <v>2910</v>
      </c>
      <c r="C280" s="103" t="s">
        <v>225</v>
      </c>
      <c r="D280" s="104">
        <v>9585.31</v>
      </c>
      <c r="E280" s="79" t="str">
        <f>VLOOKUP(B:B,FEVEREIRO!B:C,2,FALSE)</f>
        <v>JOSE VITAL DUARTE JUNIOR</v>
      </c>
    </row>
    <row r="281" spans="1:5">
      <c r="A281" s="102">
        <v>1</v>
      </c>
      <c r="B281" s="102">
        <v>2911</v>
      </c>
      <c r="C281" s="103" t="s">
        <v>226</v>
      </c>
      <c r="D281" s="104">
        <v>1771.62</v>
      </c>
      <c r="E281" s="79" t="str">
        <f>VLOOKUP(B:B,FEVEREIRO!B:C,2,FALSE)</f>
        <v>ALDJANE MARIA DOS SANTOS</v>
      </c>
    </row>
    <row r="282" spans="1:5">
      <c r="A282" s="102">
        <v>1</v>
      </c>
      <c r="B282" s="102">
        <v>2915</v>
      </c>
      <c r="C282" s="103" t="s">
        <v>227</v>
      </c>
      <c r="D282" s="104">
        <v>2002.46</v>
      </c>
      <c r="E282" s="79" t="str">
        <f>VLOOKUP(B:B,FEVEREIRO!B:C,2,FALSE)</f>
        <v>HAMILTON LINO ALVES</v>
      </c>
    </row>
    <row r="283" spans="1:5">
      <c r="A283" s="102">
        <v>1</v>
      </c>
      <c r="B283" s="102">
        <v>2917</v>
      </c>
      <c r="C283" s="103" t="s">
        <v>228</v>
      </c>
      <c r="D283" s="104">
        <v>1693.96</v>
      </c>
      <c r="E283" s="79" t="str">
        <f>VLOOKUP(B:B,FEVEREIRO!B:C,2,FALSE)</f>
        <v>LUCICLEIDE PEREIRA DEODATO</v>
      </c>
    </row>
    <row r="284" spans="1:5">
      <c r="A284" s="102">
        <v>1</v>
      </c>
      <c r="B284" s="102">
        <v>2918</v>
      </c>
      <c r="C284" s="103" t="s">
        <v>229</v>
      </c>
      <c r="D284" s="104">
        <v>1661.03</v>
      </c>
      <c r="E284" s="79" t="str">
        <f>VLOOKUP(B:B,FEVEREIRO!B:C,2,FALSE)</f>
        <v>MARIA DAS NEVES DE BARROS</v>
      </c>
    </row>
    <row r="285" spans="1:5">
      <c r="A285" s="102">
        <v>1</v>
      </c>
      <c r="B285" s="102">
        <v>2921</v>
      </c>
      <c r="C285" s="103" t="s">
        <v>230</v>
      </c>
      <c r="D285" s="104">
        <v>2267.75</v>
      </c>
      <c r="E285" s="79" t="str">
        <f>VLOOKUP(B:B,FEVEREIRO!B:C,2,FALSE)</f>
        <v>TIAGO MANOEL DE SOUSA LEITE</v>
      </c>
    </row>
    <row r="286" spans="1:5">
      <c r="A286" s="102">
        <v>1</v>
      </c>
      <c r="B286" s="102">
        <v>2922</v>
      </c>
      <c r="C286" s="103" t="s">
        <v>231</v>
      </c>
      <c r="D286" s="104">
        <v>1693.96</v>
      </c>
      <c r="E286" s="79" t="str">
        <f>VLOOKUP(B:B,FEVEREIRO!B:C,2,FALSE)</f>
        <v>XENIA KELY VERISSIMO DINIZ</v>
      </c>
    </row>
    <row r="287" spans="1:5">
      <c r="A287" s="102">
        <v>1</v>
      </c>
      <c r="B287" s="102">
        <v>2926</v>
      </c>
      <c r="C287" s="103" t="s">
        <v>232</v>
      </c>
      <c r="D287" s="104">
        <v>1965.51</v>
      </c>
      <c r="E287" s="79" t="str">
        <f>VLOOKUP(B:B,FEVEREIRO!B:C,2,FALSE)</f>
        <v>ANTONIO CARLOS DE LUNA MATOS</v>
      </c>
    </row>
    <row r="288" spans="1:5">
      <c r="A288" s="102">
        <v>1</v>
      </c>
      <c r="B288" s="102">
        <v>2927</v>
      </c>
      <c r="C288" s="103" t="s">
        <v>233</v>
      </c>
      <c r="D288" s="104">
        <v>1743.31</v>
      </c>
      <c r="E288" s="79" t="str">
        <f>VLOOKUP(B:B,FEVEREIRO!B:C,2,FALSE)</f>
        <v>DEYVISON MACHADO DA SILVA</v>
      </c>
    </row>
    <row r="289" spans="1:5">
      <c r="A289" s="102">
        <v>1</v>
      </c>
      <c r="B289" s="102">
        <v>2930</v>
      </c>
      <c r="C289" s="103" t="s">
        <v>234</v>
      </c>
      <c r="D289" s="104">
        <v>1787.06</v>
      </c>
      <c r="E289" s="79" t="str">
        <f>VLOOKUP(B:B,FEVEREIRO!B:C,2,FALSE)</f>
        <v>JOSE AURICELIO C DE ARAUJO</v>
      </c>
    </row>
    <row r="290" spans="1:5">
      <c r="A290" s="102">
        <v>1</v>
      </c>
      <c r="B290" s="102">
        <v>2931</v>
      </c>
      <c r="C290" s="103" t="s">
        <v>235</v>
      </c>
      <c r="D290" s="104">
        <v>3227.21</v>
      </c>
      <c r="E290" s="79" t="str">
        <f>VLOOKUP(B:B,FEVEREIRO!B:C,2,FALSE)</f>
        <v>JOSILENE FARIAS DOS SANTOS ALM</v>
      </c>
    </row>
    <row r="291" spans="1:5">
      <c r="A291" s="102">
        <v>1</v>
      </c>
      <c r="B291" s="102">
        <v>2933</v>
      </c>
      <c r="C291" s="103" t="s">
        <v>236</v>
      </c>
      <c r="D291" s="104">
        <v>1613.3</v>
      </c>
      <c r="E291" s="79" t="str">
        <f>VLOOKUP(B:B,FEVEREIRO!B:C,2,FALSE)</f>
        <v>LUCY DIAS DE ANDRADE</v>
      </c>
    </row>
    <row r="292" spans="1:5">
      <c r="A292" s="102">
        <v>1</v>
      </c>
      <c r="B292" s="102">
        <v>2936</v>
      </c>
      <c r="C292" s="103" t="s">
        <v>237</v>
      </c>
      <c r="D292" s="104">
        <v>1943.55</v>
      </c>
      <c r="E292" s="79" t="str">
        <f>VLOOKUP(B:B,FEVEREIRO!B:C,2,FALSE)</f>
        <v>ROSIMERE SOARES DA SILVA</v>
      </c>
    </row>
    <row r="293" spans="1:5">
      <c r="A293" s="102">
        <v>1</v>
      </c>
      <c r="B293" s="102">
        <v>2937</v>
      </c>
      <c r="C293" s="103" t="s">
        <v>238</v>
      </c>
      <c r="D293" s="104">
        <v>1662.57</v>
      </c>
      <c r="E293" s="79" t="str">
        <f>VLOOKUP(B:B,FEVEREIRO!B:C,2,FALSE)</f>
        <v>SANDRA REGINA V DOS SANTOS</v>
      </c>
    </row>
    <row r="294" spans="1:5">
      <c r="A294" s="102">
        <v>1</v>
      </c>
      <c r="B294" s="102">
        <v>2941</v>
      </c>
      <c r="C294" s="103" t="s">
        <v>239</v>
      </c>
      <c r="D294" s="104">
        <v>6628.02</v>
      </c>
      <c r="E294" s="79" t="str">
        <f>VLOOKUP(B:B,FEVEREIRO!B:C,2,FALSE)</f>
        <v>DANIELLE MARIA P NASCIMENTO</v>
      </c>
    </row>
    <row r="295" spans="1:5">
      <c r="A295" s="102">
        <v>1</v>
      </c>
      <c r="B295" s="102">
        <v>2942</v>
      </c>
      <c r="C295" s="103" t="s">
        <v>240</v>
      </c>
      <c r="D295" s="104">
        <v>1613.31</v>
      </c>
      <c r="E295" s="79" t="str">
        <f>VLOOKUP(B:B,FEVEREIRO!B:C,2,FALSE)</f>
        <v>ELIDIANE BARROS DA CRUZ</v>
      </c>
    </row>
    <row r="296" spans="1:5">
      <c r="A296" s="102">
        <v>1</v>
      </c>
      <c r="B296" s="102">
        <v>2943</v>
      </c>
      <c r="C296" s="103" t="s">
        <v>241</v>
      </c>
      <c r="D296" s="104">
        <v>1518</v>
      </c>
      <c r="E296" s="79" t="str">
        <f>VLOOKUP(B:B,FEVEREIRO!B:C,2,FALSE)</f>
        <v>MARIA JOSE GUILHERME</v>
      </c>
    </row>
    <row r="297" spans="1:5">
      <c r="A297" s="102">
        <v>59</v>
      </c>
      <c r="B297" s="102">
        <v>2962</v>
      </c>
      <c r="C297" s="103" t="s">
        <v>391</v>
      </c>
      <c r="D297" s="104">
        <v>2644.22</v>
      </c>
      <c r="E297" s="79" t="str">
        <f>VLOOKUP(B:B,FEVEREIRO!B:C,2,FALSE)</f>
        <v>GYSELLE SANTOS AZEVEDO</v>
      </c>
    </row>
    <row r="298" spans="1:5">
      <c r="A298" s="102">
        <v>1</v>
      </c>
      <c r="B298" s="102">
        <v>2969</v>
      </c>
      <c r="C298" s="103" t="s">
        <v>242</v>
      </c>
      <c r="D298" s="104">
        <v>3857.78</v>
      </c>
      <c r="E298" s="79" t="e">
        <f>VLOOKUP(B:B,FEVEREIRO!B:C,2,FALSE)</f>
        <v>#N/A</v>
      </c>
    </row>
    <row r="299" spans="1:5">
      <c r="A299" s="102">
        <v>3</v>
      </c>
      <c r="B299" s="102">
        <v>2970</v>
      </c>
      <c r="C299" s="103" t="s">
        <v>331</v>
      </c>
      <c r="D299" s="104">
        <v>2410.9</v>
      </c>
      <c r="E299" s="79" t="str">
        <f>VLOOKUP(B:B,FEVEREIRO!B:C,2,FALSE)</f>
        <v>DAYANE M VALENCA DE OLIVEIRA</v>
      </c>
    </row>
    <row r="300" spans="1:5">
      <c r="A300" s="102">
        <v>10</v>
      </c>
      <c r="B300" s="102">
        <v>2971</v>
      </c>
      <c r="C300" s="103" t="s">
        <v>382</v>
      </c>
      <c r="D300" s="104">
        <v>2050.41</v>
      </c>
      <c r="E300" s="79" t="str">
        <f>VLOOKUP(B:B,FEVEREIRO!B:C,2,FALSE)</f>
        <v>LETYCIA THAISA V FARIAS</v>
      </c>
    </row>
    <row r="301" spans="1:5">
      <c r="A301" s="102">
        <v>3</v>
      </c>
      <c r="B301" s="102">
        <v>2973</v>
      </c>
      <c r="C301" s="103" t="s">
        <v>340</v>
      </c>
      <c r="D301" s="104">
        <v>2283.73</v>
      </c>
      <c r="E301" s="79" t="str">
        <f>VLOOKUP(B:B,FEVEREIRO!B:C,2,FALSE)</f>
        <v>ELDERSON GOMES DA CUNHA</v>
      </c>
    </row>
    <row r="302" spans="1:5">
      <c r="A302" s="102">
        <v>3</v>
      </c>
      <c r="B302" s="102">
        <v>2974</v>
      </c>
      <c r="C302" s="103" t="s">
        <v>341</v>
      </c>
      <c r="D302" s="104">
        <v>2058</v>
      </c>
      <c r="E302" s="79" t="str">
        <f>VLOOKUP(B:B,FEVEREIRO!B:C,2,FALSE)</f>
        <v>MARCELO DIEDERICHS PRATES</v>
      </c>
    </row>
    <row r="303" spans="1:5">
      <c r="A303" s="102">
        <v>23</v>
      </c>
      <c r="B303" s="102">
        <v>2977</v>
      </c>
      <c r="C303" s="103" t="s">
        <v>354</v>
      </c>
      <c r="D303" s="104">
        <v>4553.1499999999996</v>
      </c>
      <c r="E303" s="79" t="str">
        <f>VLOOKUP(B:B,FEVEREIRO!B:C,2,FALSE)</f>
        <v>VENILTON CARLOS M CARDOSO</v>
      </c>
    </row>
    <row r="304" spans="1:5">
      <c r="A304" s="102">
        <v>23</v>
      </c>
      <c r="B304" s="102">
        <v>2978</v>
      </c>
      <c r="C304" s="103" t="s">
        <v>355</v>
      </c>
      <c r="D304" s="104">
        <v>2644.22</v>
      </c>
      <c r="E304" s="79" t="str">
        <f>VLOOKUP(B:B,FEVEREIRO!B:C,2,FALSE)</f>
        <v>CARLOS BRUNO GOMES MACEDO</v>
      </c>
    </row>
    <row r="305" spans="1:5">
      <c r="A305" s="102">
        <v>1</v>
      </c>
      <c r="B305" s="102">
        <v>2982</v>
      </c>
      <c r="C305" s="103" t="s">
        <v>243</v>
      </c>
      <c r="D305" s="104">
        <v>5515.37</v>
      </c>
      <c r="E305" s="79" t="str">
        <f>VLOOKUP(B:B,FEVEREIRO!B:C,2,FALSE)</f>
        <v>CINTIA MARIA LEITE DO N AVELAR</v>
      </c>
    </row>
    <row r="306" spans="1:5">
      <c r="A306" s="102">
        <v>1</v>
      </c>
      <c r="B306" s="102">
        <v>2983</v>
      </c>
      <c r="C306" s="103" t="s">
        <v>244</v>
      </c>
      <c r="D306" s="104">
        <v>3706.16</v>
      </c>
      <c r="E306" s="79" t="str">
        <f>VLOOKUP(B:B,FEVEREIRO!B:C,2,FALSE)</f>
        <v>EMILLY INOCENCIO DA SILVA</v>
      </c>
    </row>
    <row r="307" spans="1:5">
      <c r="A307" s="102">
        <v>1</v>
      </c>
      <c r="B307" s="102">
        <v>2988</v>
      </c>
      <c r="C307" s="103" t="s">
        <v>245</v>
      </c>
      <c r="D307" s="104">
        <v>3759.38</v>
      </c>
      <c r="E307" s="79" t="str">
        <f>VLOOKUP(B:B,FEVEREIRO!B:C,2,FALSE)</f>
        <v>GERALDO CRISTOVAO DE O FILHO</v>
      </c>
    </row>
    <row r="308" spans="1:5">
      <c r="A308" s="102">
        <v>1</v>
      </c>
      <c r="B308" s="102">
        <v>2996</v>
      </c>
      <c r="C308" s="103" t="s">
        <v>246</v>
      </c>
      <c r="D308" s="104">
        <v>6210.16</v>
      </c>
      <c r="E308" s="79" t="str">
        <f>VLOOKUP(B:B,FEVEREIRO!B:C,2,FALSE)</f>
        <v>LUCIANO BARROS COSTA</v>
      </c>
    </row>
    <row r="309" spans="1:5">
      <c r="A309" s="102">
        <v>1</v>
      </c>
      <c r="B309" s="102">
        <v>2998</v>
      </c>
      <c r="C309" s="103" t="s">
        <v>247</v>
      </c>
      <c r="D309" s="104">
        <v>6570.65</v>
      </c>
      <c r="E309" s="79" t="str">
        <f>VLOOKUP(B:B,FEVEREIRO!B:C,2,FALSE)</f>
        <v>MIGUEL WILSON REGUEIRA RIBEIRO</v>
      </c>
    </row>
    <row r="310" spans="1:5">
      <c r="A310" s="102">
        <v>1</v>
      </c>
      <c r="B310" s="102">
        <v>3003</v>
      </c>
      <c r="C310" s="103" t="s">
        <v>248</v>
      </c>
      <c r="D310" s="104">
        <v>5019.7</v>
      </c>
      <c r="E310" s="79" t="str">
        <f>VLOOKUP(B:B,FEVEREIRO!B:C,2,FALSE)</f>
        <v>CAETANO SILVA DIAS</v>
      </c>
    </row>
    <row r="311" spans="1:5">
      <c r="A311" s="102">
        <v>1</v>
      </c>
      <c r="B311" s="102">
        <v>3004</v>
      </c>
      <c r="C311" s="103" t="s">
        <v>249</v>
      </c>
      <c r="D311" s="104">
        <v>4586.6400000000003</v>
      </c>
      <c r="E311" s="79" t="str">
        <f>VLOOKUP(B:B,FEVEREIRO!B:C,2,FALSE)</f>
        <v>ITHALO IGOR DANTAS E SILVA</v>
      </c>
    </row>
    <row r="312" spans="1:5">
      <c r="A312" s="102">
        <v>1</v>
      </c>
      <c r="B312" s="102">
        <v>3015</v>
      </c>
      <c r="C312" s="103" t="s">
        <v>250</v>
      </c>
      <c r="D312" s="104">
        <v>316.85000000000002</v>
      </c>
      <c r="E312" s="79" t="str">
        <f>VLOOKUP(B:B,FEVEREIRO!B:C,2,FALSE)</f>
        <v>MARIA DANIELLE DE SOUZA SANTOS</v>
      </c>
    </row>
    <row r="313" spans="1:5">
      <c r="A313" s="102">
        <v>1</v>
      </c>
      <c r="B313" s="102">
        <v>3016</v>
      </c>
      <c r="C313" s="103" t="s">
        <v>251</v>
      </c>
      <c r="D313" s="104">
        <v>3007.27</v>
      </c>
      <c r="E313" s="79" t="str">
        <f>VLOOKUP(B:B,FEVEREIRO!B:C,2,FALSE)</f>
        <v>MARIANA SILVA MONTEIRO</v>
      </c>
    </row>
    <row r="314" spans="1:5">
      <c r="A314" s="102">
        <v>10</v>
      </c>
      <c r="B314" s="102">
        <v>3023</v>
      </c>
      <c r="C314" s="103" t="s">
        <v>350</v>
      </c>
      <c r="D314" s="104">
        <v>5380.42</v>
      </c>
      <c r="E314" s="79" t="str">
        <f>VLOOKUP(B:B,FEVEREIRO!B:C,2,FALSE)</f>
        <v>SERGIO ARAUJO DE OLIVEIRA</v>
      </c>
    </row>
    <row r="315" spans="1:5">
      <c r="A315" s="102">
        <v>1</v>
      </c>
      <c r="B315" s="102">
        <v>3025</v>
      </c>
      <c r="C315" s="103" t="s">
        <v>385</v>
      </c>
      <c r="D315" s="104">
        <v>4553.1499999999996</v>
      </c>
      <c r="E315" s="79" t="str">
        <f>VLOOKUP(B:B,FEVEREIRO!B:C,2,FALSE)</f>
        <v>MARIANA KAROLYNE G DE SOUZA</v>
      </c>
    </row>
    <row r="316" spans="1:5">
      <c r="A316" s="102">
        <v>48</v>
      </c>
      <c r="B316" s="102">
        <v>3027</v>
      </c>
      <c r="C316" s="103" t="s">
        <v>252</v>
      </c>
      <c r="D316" s="104">
        <v>4780.87</v>
      </c>
      <c r="E316" s="79" t="str">
        <f>VLOOKUP(B:B,FEVEREIRO!B:C,2,FALSE)</f>
        <v>MARILIA MILENA R PIRES</v>
      </c>
    </row>
    <row r="317" spans="1:5">
      <c r="A317" s="102">
        <v>51</v>
      </c>
      <c r="B317" s="102">
        <v>3029</v>
      </c>
      <c r="C317" s="103" t="s">
        <v>383</v>
      </c>
      <c r="D317" s="104">
        <v>4553.1499999999996</v>
      </c>
      <c r="E317" s="79" t="str">
        <f>VLOOKUP(B:B,FEVEREIRO!B:C,2,FALSE)</f>
        <v>RISOALDO DUARTE DA S JUNIOR</v>
      </c>
    </row>
    <row r="318" spans="1:5">
      <c r="A318" s="102">
        <v>1</v>
      </c>
      <c r="B318" s="102">
        <v>3031</v>
      </c>
      <c r="C318" s="103" t="s">
        <v>253</v>
      </c>
      <c r="D318" s="104">
        <v>12884.4</v>
      </c>
      <c r="E318" s="79" t="str">
        <f>VLOOKUP(B:B,FEVEREIRO!B:C,2,FALSE)</f>
        <v>DENNYS LAPENDA FAGUNDES</v>
      </c>
    </row>
    <row r="319" spans="1:5">
      <c r="A319" s="102">
        <v>1</v>
      </c>
      <c r="B319" s="102">
        <v>3032</v>
      </c>
      <c r="C319" s="103" t="s">
        <v>329</v>
      </c>
      <c r="D319" s="104">
        <v>4553.1499999999996</v>
      </c>
      <c r="E319" s="79" t="str">
        <f>VLOOKUP(B:B,FEVEREIRO!B:C,2,FALSE)</f>
        <v>KELEN CRISTINA DE AL F E SILVA</v>
      </c>
    </row>
    <row r="320" spans="1:5">
      <c r="A320" s="102">
        <v>1</v>
      </c>
      <c r="B320" s="102">
        <v>3036</v>
      </c>
      <c r="C320" s="103" t="s">
        <v>254</v>
      </c>
      <c r="D320" s="104">
        <v>4851.66</v>
      </c>
      <c r="E320" s="79" t="str">
        <f>VLOOKUP(B:B,FEVEREIRO!B:C,2,FALSE)</f>
        <v>CECILIA REGINA DO N S CABRAL</v>
      </c>
    </row>
    <row r="321" spans="1:5">
      <c r="A321" s="102">
        <v>1</v>
      </c>
      <c r="B321" s="102">
        <v>3040</v>
      </c>
      <c r="C321" s="103" t="s">
        <v>255</v>
      </c>
      <c r="D321" s="104">
        <v>2459.2399999999998</v>
      </c>
      <c r="E321" s="79" t="str">
        <f>VLOOKUP(B:B,FEVEREIRO!B:C,2,FALSE)</f>
        <v>LORENA ESTHER L M CAVALCANTI</v>
      </c>
    </row>
    <row r="322" spans="1:5">
      <c r="A322" s="102">
        <v>1</v>
      </c>
      <c r="B322" s="102">
        <v>3044</v>
      </c>
      <c r="C322" s="103" t="s">
        <v>337</v>
      </c>
      <c r="D322" s="104">
        <v>8699.8799999999992</v>
      </c>
      <c r="E322" s="79" t="str">
        <f>VLOOKUP(B:B,FEVEREIRO!B:C,2,FALSE)</f>
        <v>THIANE NASCIMENTO PAIXAO</v>
      </c>
    </row>
    <row r="323" spans="1:5">
      <c r="A323" s="102">
        <v>1</v>
      </c>
      <c r="B323" s="102">
        <v>3046</v>
      </c>
      <c r="C323" s="103" t="s">
        <v>387</v>
      </c>
      <c r="D323" s="104">
        <v>5141.3599999999997</v>
      </c>
      <c r="E323" s="79" t="str">
        <f>VLOOKUP(B:B,FEVEREIRO!B:C,2,FALSE)</f>
        <v>RONALDO GOMINHO BISPO FILHO</v>
      </c>
    </row>
    <row r="324" spans="1:5">
      <c r="A324" s="102">
        <v>1</v>
      </c>
      <c r="B324" s="102">
        <v>3047</v>
      </c>
      <c r="C324" s="103" t="s">
        <v>256</v>
      </c>
      <c r="D324" s="104">
        <v>3492.15</v>
      </c>
      <c r="E324" s="79" t="str">
        <f>VLOOKUP(B:B,FEVEREIRO!B:C,2,FALSE)</f>
        <v>SWEET GALLEGHER CAETANO COSTA</v>
      </c>
    </row>
    <row r="325" spans="1:5">
      <c r="A325" s="102">
        <v>1</v>
      </c>
      <c r="B325" s="102">
        <v>3049</v>
      </c>
      <c r="C325" s="103" t="s">
        <v>257</v>
      </c>
      <c r="D325" s="104">
        <v>6606.9</v>
      </c>
      <c r="E325" s="79" t="str">
        <f>VLOOKUP(B:B,FEVEREIRO!B:C,2,FALSE)</f>
        <v>DEBORA GUEDES NERES</v>
      </c>
    </row>
    <row r="326" spans="1:5">
      <c r="A326" s="102">
        <v>50</v>
      </c>
      <c r="B326" s="102">
        <v>3055</v>
      </c>
      <c r="C326" s="103" t="s">
        <v>379</v>
      </c>
      <c r="D326" s="104">
        <v>12293.51</v>
      </c>
      <c r="E326" s="79" t="str">
        <f>VLOOKUP(B:B,FEVEREIRO!B:C,2,FALSE)</f>
        <v>ANA PAULA SABINO L DE SOUZA</v>
      </c>
    </row>
    <row r="327" spans="1:5">
      <c r="A327" s="102">
        <v>1</v>
      </c>
      <c r="B327" s="102">
        <v>3057</v>
      </c>
      <c r="C327" s="103" t="s">
        <v>258</v>
      </c>
      <c r="D327" s="104">
        <v>2118.7600000000002</v>
      </c>
      <c r="E327" s="79" t="str">
        <f>VLOOKUP(B:B,FEVEREIRO!B:C,2,FALSE)</f>
        <v>YANNE TALITA PEREIRA CALIXTO</v>
      </c>
    </row>
    <row r="328" spans="1:5">
      <c r="A328" s="102">
        <v>1</v>
      </c>
      <c r="B328" s="102">
        <v>3063</v>
      </c>
      <c r="C328" s="103" t="s">
        <v>259</v>
      </c>
      <c r="D328" s="104">
        <v>2410.91</v>
      </c>
      <c r="E328" s="79" t="str">
        <f>VLOOKUP(B:B,FEVEREIRO!B:C,2,FALSE)</f>
        <v>DEYBISON AFONSO PEREIRA</v>
      </c>
    </row>
    <row r="329" spans="1:5">
      <c r="A329" s="102">
        <v>1</v>
      </c>
      <c r="B329" s="102">
        <v>3066</v>
      </c>
      <c r="C329" s="103" t="s">
        <v>260</v>
      </c>
      <c r="D329" s="104">
        <v>249.46</v>
      </c>
      <c r="E329" s="79" t="str">
        <f>VLOOKUP(B:B,FEVEREIRO!B:C,2,FALSE)</f>
        <v>GENIVAL F DA SILVA JUNIOR</v>
      </c>
    </row>
    <row r="330" spans="1:5">
      <c r="A330" s="102">
        <v>1</v>
      </c>
      <c r="B330" s="102">
        <v>3067</v>
      </c>
      <c r="C330" s="103" t="s">
        <v>261</v>
      </c>
      <c r="D330" s="104">
        <v>3037.27</v>
      </c>
      <c r="E330" s="79" t="str">
        <f>VLOOKUP(B:B,FEVEREIRO!B:C,2,FALSE)</f>
        <v>EMANUELA AMELIA DE A  AGUIAR</v>
      </c>
    </row>
    <row r="331" spans="1:5">
      <c r="A331" s="102">
        <v>16</v>
      </c>
      <c r="B331" s="102">
        <v>3069</v>
      </c>
      <c r="C331" s="103" t="s">
        <v>332</v>
      </c>
      <c r="D331" s="104">
        <v>2410.9</v>
      </c>
      <c r="E331" s="79" t="str">
        <f>VLOOKUP(B:B,FEVEREIRO!B:C,2,FALSE)</f>
        <v>ANDRE LUIS MOTA PIRES</v>
      </c>
    </row>
    <row r="332" spans="1:5">
      <c r="A332" s="102">
        <v>1</v>
      </c>
      <c r="B332" s="102">
        <v>3081</v>
      </c>
      <c r="C332" s="103" t="s">
        <v>262</v>
      </c>
      <c r="D332" s="104">
        <v>1811.2</v>
      </c>
      <c r="E332" s="79" t="str">
        <f>VLOOKUP(B:B,FEVEREIRO!B:C,2,FALSE)</f>
        <v>MAILTON NOBRE DE MEDEIROS</v>
      </c>
    </row>
    <row r="333" spans="1:5">
      <c r="A333" s="102">
        <v>1</v>
      </c>
      <c r="B333" s="102">
        <v>3086</v>
      </c>
      <c r="C333" s="103" t="s">
        <v>333</v>
      </c>
      <c r="D333" s="104">
        <v>5019.93</v>
      </c>
      <c r="E333" s="79" t="str">
        <f>VLOOKUP(B:B,FEVEREIRO!B:C,2,FALSE)</f>
        <v>DIMAS CARDOSO CAMPOS</v>
      </c>
    </row>
    <row r="334" spans="1:5">
      <c r="A334" s="102">
        <v>1</v>
      </c>
      <c r="B334" s="102">
        <v>3092</v>
      </c>
      <c r="C334" s="103" t="s">
        <v>529</v>
      </c>
      <c r="D334" s="104">
        <v>20981.1</v>
      </c>
      <c r="E334" s="79" t="str">
        <f>VLOOKUP(B:B,FEVEREIRO!B:C,2,FALSE)</f>
        <v>BETY ANNE DE A SENNA</v>
      </c>
    </row>
    <row r="335" spans="1:5">
      <c r="A335" s="102">
        <v>1</v>
      </c>
      <c r="B335" s="102">
        <v>3112</v>
      </c>
      <c r="C335" s="103" t="s">
        <v>263</v>
      </c>
      <c r="D335" s="104">
        <v>5571.01</v>
      </c>
      <c r="E335" s="79" t="str">
        <f>VLOOKUP(B:B,FEVEREIRO!B:C,2,FALSE)</f>
        <v>DIEGO SCHMITH OLIVEIRA DE LIMA</v>
      </c>
    </row>
    <row r="336" spans="1:5">
      <c r="A336" s="102">
        <v>1</v>
      </c>
      <c r="B336" s="102">
        <v>3132</v>
      </c>
      <c r="C336" s="103" t="s">
        <v>264</v>
      </c>
      <c r="D336" s="104">
        <v>4195.33</v>
      </c>
      <c r="E336" s="79" t="str">
        <f>VLOOKUP(B:B,FEVEREIRO!B:C,2,FALSE)</f>
        <v>TALITA ANDREIA MARTINS GONZAGA</v>
      </c>
    </row>
    <row r="337" spans="1:5">
      <c r="A337" s="102">
        <v>1</v>
      </c>
      <c r="B337" s="102">
        <v>3135</v>
      </c>
      <c r="C337" s="103" t="s">
        <v>265</v>
      </c>
      <c r="D337" s="104">
        <v>7214.11</v>
      </c>
      <c r="E337" s="79" t="str">
        <f>VLOOKUP(B:B,FEVEREIRO!B:C,2,FALSE)</f>
        <v>RAFAEL DE MENEZES E S PIRES</v>
      </c>
    </row>
    <row r="338" spans="1:5">
      <c r="A338" s="102">
        <v>1</v>
      </c>
      <c r="B338" s="102">
        <v>3136</v>
      </c>
      <c r="C338" s="103" t="s">
        <v>266</v>
      </c>
      <c r="D338" s="104">
        <v>4825.96</v>
      </c>
      <c r="E338" s="79" t="str">
        <f>VLOOKUP(B:B,FEVEREIRO!B:C,2,FALSE)</f>
        <v>ALEXANDER BEZERRA</v>
      </c>
    </row>
    <row r="339" spans="1:5">
      <c r="A339" s="102">
        <v>1</v>
      </c>
      <c r="B339" s="102">
        <v>3138</v>
      </c>
      <c r="C339" s="103" t="s">
        <v>267</v>
      </c>
      <c r="D339" s="104">
        <v>5331.28</v>
      </c>
      <c r="E339" s="79" t="str">
        <f>VLOOKUP(B:B,FEVEREIRO!B:C,2,FALSE)</f>
        <v>MANUELA SILVA DE LIMA B DA PAZ</v>
      </c>
    </row>
    <row r="340" spans="1:5">
      <c r="A340" s="102">
        <v>1</v>
      </c>
      <c r="B340" s="102">
        <v>3139</v>
      </c>
      <c r="C340" s="103" t="s">
        <v>268</v>
      </c>
      <c r="D340" s="104">
        <v>2052.38</v>
      </c>
      <c r="E340" s="79" t="str">
        <f>VLOOKUP(B:B,FEVEREIRO!B:C,2,FALSE)</f>
        <v>JOAO ROBERTO  MACHADO ARAUJO</v>
      </c>
    </row>
    <row r="341" spans="1:5">
      <c r="A341" s="102">
        <v>1</v>
      </c>
      <c r="B341" s="102">
        <v>3147</v>
      </c>
      <c r="C341" s="103" t="s">
        <v>269</v>
      </c>
      <c r="D341" s="104">
        <v>1596.33</v>
      </c>
      <c r="E341" s="79" t="str">
        <f>VLOOKUP(B:B,FEVEREIRO!B:C,2,FALSE)</f>
        <v>ALZENIRA PEREIRA DA SILVA</v>
      </c>
    </row>
    <row r="342" spans="1:5">
      <c r="A342" s="102">
        <v>1</v>
      </c>
      <c r="B342" s="102">
        <v>3152</v>
      </c>
      <c r="C342" s="103" t="s">
        <v>270</v>
      </c>
      <c r="D342" s="104">
        <v>1518</v>
      </c>
      <c r="E342" s="79" t="str">
        <f>VLOOKUP(B:B,FEVEREIRO!B:C,2,FALSE)</f>
        <v>DANIEL CIRILO DOS SANTOS</v>
      </c>
    </row>
    <row r="343" spans="1:5">
      <c r="A343" s="102">
        <v>1</v>
      </c>
      <c r="B343" s="102">
        <v>3154</v>
      </c>
      <c r="C343" s="103" t="s">
        <v>271</v>
      </c>
      <c r="D343" s="104">
        <v>1751.14</v>
      </c>
      <c r="E343" s="79" t="str">
        <f>VLOOKUP(B:B,FEVEREIRO!B:C,2,FALSE)</f>
        <v>DANIELLE D O A DE MIRANDA</v>
      </c>
    </row>
    <row r="344" spans="1:5">
      <c r="A344" s="102">
        <v>1</v>
      </c>
      <c r="B344" s="102">
        <v>3156</v>
      </c>
      <c r="C344" s="103" t="s">
        <v>272</v>
      </c>
      <c r="D344" s="104">
        <v>1536.52</v>
      </c>
      <c r="E344" s="79" t="str">
        <f>VLOOKUP(B:B,FEVEREIRO!B:C,2,FALSE)</f>
        <v>GILVANEIDE LAURENTINO MARTINS</v>
      </c>
    </row>
    <row r="345" spans="1:5">
      <c r="A345" s="102">
        <v>1</v>
      </c>
      <c r="B345" s="102">
        <v>3160</v>
      </c>
      <c r="C345" s="103" t="s">
        <v>273</v>
      </c>
      <c r="D345" s="104">
        <v>2050.41</v>
      </c>
      <c r="E345" s="79" t="str">
        <f>VLOOKUP(B:B,FEVEREIRO!B:C,2,FALSE)</f>
        <v>LUCIANNA NUNES LIRA</v>
      </c>
    </row>
    <row r="346" spans="1:5">
      <c r="A346" s="102">
        <v>1</v>
      </c>
      <c r="B346" s="102">
        <v>3165</v>
      </c>
      <c r="C346" s="103" t="s">
        <v>274</v>
      </c>
      <c r="D346" s="104">
        <v>3861.41</v>
      </c>
      <c r="E346" s="79" t="str">
        <f>VLOOKUP(B:B,FEVEREIRO!B:C,2,FALSE)</f>
        <v>PATRICIA SERPA PEIXOTO</v>
      </c>
    </row>
    <row r="347" spans="1:5">
      <c r="A347" s="102">
        <v>1</v>
      </c>
      <c r="B347" s="102">
        <v>3167</v>
      </c>
      <c r="C347" s="103" t="s">
        <v>275</v>
      </c>
      <c r="D347" s="104">
        <v>1967.65</v>
      </c>
      <c r="E347" s="79" t="str">
        <f>VLOOKUP(B:B,FEVEREIRO!B:C,2,FALSE)</f>
        <v>POLYANA BEZERRA SOUTO SANTOS</v>
      </c>
    </row>
    <row r="348" spans="1:5">
      <c r="A348" s="102">
        <v>1</v>
      </c>
      <c r="B348" s="102">
        <v>3169</v>
      </c>
      <c r="C348" s="103" t="s">
        <v>276</v>
      </c>
      <c r="D348" s="104">
        <v>3318</v>
      </c>
      <c r="E348" s="79" t="str">
        <f>VLOOKUP(B:B,FEVEREIRO!B:C,2,FALSE)</f>
        <v>RENATA BEZERRA DA SILVA</v>
      </c>
    </row>
    <row r="349" spans="1:5">
      <c r="A349" s="102">
        <v>1</v>
      </c>
      <c r="B349" s="102">
        <v>3172</v>
      </c>
      <c r="C349" s="103" t="s">
        <v>277</v>
      </c>
      <c r="D349" s="104">
        <v>1518</v>
      </c>
      <c r="E349" s="79" t="str">
        <f>VLOOKUP(B:B,FEVEREIRO!B:C,2,FALSE)</f>
        <v>SAVIO BARCELOS DE MELO</v>
      </c>
    </row>
    <row r="350" spans="1:5">
      <c r="A350" s="102">
        <v>1</v>
      </c>
      <c r="B350" s="102">
        <v>3175</v>
      </c>
      <c r="C350" s="103" t="s">
        <v>278</v>
      </c>
      <c r="D350" s="104">
        <v>14347.44</v>
      </c>
      <c r="E350" s="79" t="str">
        <f>VLOOKUP(B:B,FEVEREIRO!B:C,2,FALSE)</f>
        <v>VIVIANE SOARES DE JESUS</v>
      </c>
    </row>
    <row r="351" spans="1:5">
      <c r="A351" s="102">
        <v>1</v>
      </c>
      <c r="B351" s="102">
        <v>3177</v>
      </c>
      <c r="C351" s="103" t="s">
        <v>279</v>
      </c>
      <c r="D351" s="104">
        <v>9346.2000000000007</v>
      </c>
      <c r="E351" s="79" t="str">
        <f>VLOOKUP(B:B,FEVEREIRO!B:C,2,FALSE)</f>
        <v>DEMOSTENES FIGUEIREDO DE SOUSA</v>
      </c>
    </row>
    <row r="352" spans="1:5">
      <c r="A352" s="102">
        <v>1</v>
      </c>
      <c r="B352" s="102">
        <v>3178</v>
      </c>
      <c r="C352" s="103" t="s">
        <v>280</v>
      </c>
      <c r="D352" s="104">
        <v>9477.92</v>
      </c>
      <c r="E352" s="79" t="str">
        <f>VLOOKUP(B:B,FEVEREIRO!B:C,2,FALSE)</f>
        <v>HOSANA SUELEM S DE MIRANDA</v>
      </c>
    </row>
    <row r="353" spans="1:5">
      <c r="A353" s="102">
        <v>1</v>
      </c>
      <c r="B353" s="102">
        <v>3180</v>
      </c>
      <c r="C353" s="103" t="s">
        <v>281</v>
      </c>
      <c r="D353" s="104">
        <v>9346.2000000000007</v>
      </c>
      <c r="E353" s="79" t="str">
        <f>VLOOKUP(B:B,FEVEREIRO!B:C,2,FALSE)</f>
        <v>CAIO CESAR DE A R SILVA</v>
      </c>
    </row>
    <row r="354" spans="1:5">
      <c r="A354" s="102">
        <v>1</v>
      </c>
      <c r="B354" s="102">
        <v>3182</v>
      </c>
      <c r="C354" s="103" t="s">
        <v>282</v>
      </c>
      <c r="D354" s="104">
        <v>2887.86</v>
      </c>
      <c r="E354" s="79" t="str">
        <f>VLOOKUP(B:B,FEVEREIRO!B:C,2,FALSE)</f>
        <v>VANELLY FERREIRA DE SOUZA</v>
      </c>
    </row>
    <row r="355" spans="1:5">
      <c r="A355" s="102">
        <v>1</v>
      </c>
      <c r="B355" s="102">
        <v>3183</v>
      </c>
      <c r="C355" s="103" t="s">
        <v>283</v>
      </c>
      <c r="D355" s="104">
        <v>2632.44</v>
      </c>
      <c r="E355" s="79" t="str">
        <f>VLOOKUP(B:B,FEVEREIRO!B:C,2,FALSE)</f>
        <v>DALETE VICENTE DE LIMA</v>
      </c>
    </row>
    <row r="356" spans="1:5">
      <c r="A356" s="102">
        <v>1</v>
      </c>
      <c r="B356" s="102">
        <v>3194</v>
      </c>
      <c r="C356" s="103" t="s">
        <v>284</v>
      </c>
      <c r="D356" s="104">
        <v>7210.64</v>
      </c>
      <c r="E356" s="79" t="str">
        <f>VLOOKUP(B:B,FEVEREIRO!B:C,2,FALSE)</f>
        <v>ODAYANNA KESSY F MONTEIRO</v>
      </c>
    </row>
    <row r="357" spans="1:5">
      <c r="A357" s="102">
        <v>1</v>
      </c>
      <c r="B357" s="102">
        <v>3208</v>
      </c>
      <c r="C357" s="103" t="s">
        <v>285</v>
      </c>
      <c r="D357" s="104">
        <v>5355.26</v>
      </c>
      <c r="E357" s="79" t="str">
        <f>VLOOKUP(B:B,FEVEREIRO!B:C,2,FALSE)</f>
        <v>FABIOLA LAPORTE DE A TRINDADE</v>
      </c>
    </row>
    <row r="358" spans="1:5">
      <c r="A358" s="102">
        <v>1</v>
      </c>
      <c r="B358" s="102">
        <v>3228</v>
      </c>
      <c r="C358" s="103" t="s">
        <v>386</v>
      </c>
      <c r="D358" s="104">
        <v>3045.49</v>
      </c>
      <c r="E358" s="79" t="str">
        <f>VLOOKUP(B:B,FEVEREIRO!B:C,2,FALSE)</f>
        <v>RENATO VELOSO LINO DE OLIVEIRA</v>
      </c>
    </row>
    <row r="359" spans="1:5">
      <c r="A359" s="102">
        <v>1</v>
      </c>
      <c r="B359" s="102">
        <v>3229</v>
      </c>
      <c r="C359" s="103" t="s">
        <v>286</v>
      </c>
      <c r="D359" s="104">
        <v>4224.4399999999996</v>
      </c>
      <c r="E359" s="79" t="str">
        <f>VLOOKUP(B:B,FEVEREIRO!B:C,2,FALSE)</f>
        <v>WELTON FERNANDES DE PAULA</v>
      </c>
    </row>
    <row r="360" spans="1:5">
      <c r="A360" s="102">
        <v>1</v>
      </c>
      <c r="B360" s="102">
        <v>3232</v>
      </c>
      <c r="C360" s="103" t="s">
        <v>287</v>
      </c>
      <c r="D360" s="104">
        <v>2161.1799999999998</v>
      </c>
      <c r="E360" s="79" t="str">
        <f>VLOOKUP(B:B,FEVEREIRO!B:C,2,FALSE)</f>
        <v>MARCOS ANTONIO SILVA DE LIMA</v>
      </c>
    </row>
    <row r="361" spans="1:5">
      <c r="A361" s="102">
        <v>1</v>
      </c>
      <c r="B361" s="102">
        <v>3233</v>
      </c>
      <c r="C361" s="103" t="s">
        <v>288</v>
      </c>
      <c r="D361" s="104">
        <v>544.02</v>
      </c>
      <c r="E361" s="79" t="str">
        <f>VLOOKUP(B:B,FEVEREIRO!B:C,2,FALSE)</f>
        <v>MARIANA JOYCE BEZERRA DA SILVA</v>
      </c>
    </row>
    <row r="362" spans="1:5">
      <c r="A362" s="102">
        <v>1</v>
      </c>
      <c r="B362" s="102">
        <v>3237</v>
      </c>
      <c r="C362" s="103" t="s">
        <v>289</v>
      </c>
      <c r="D362" s="104">
        <v>4320.1400000000003</v>
      </c>
      <c r="E362" s="79" t="str">
        <f>VLOOKUP(B:B,FEVEREIRO!B:C,2,FALSE)</f>
        <v>LIVIA MARIA DE MORAES</v>
      </c>
    </row>
    <row r="363" spans="1:5">
      <c r="A363" s="102">
        <v>1</v>
      </c>
      <c r="B363" s="102">
        <v>3241</v>
      </c>
      <c r="C363" s="103" t="s">
        <v>290</v>
      </c>
      <c r="D363" s="104">
        <v>2050.41</v>
      </c>
      <c r="E363" s="79" t="str">
        <f>VLOOKUP(B:B,FEVEREIRO!B:C,2,FALSE)</f>
        <v>EDNALDO LUIZ TRAJANO</v>
      </c>
    </row>
    <row r="364" spans="1:5">
      <c r="A364" s="102">
        <v>1</v>
      </c>
      <c r="B364" s="102">
        <v>3242</v>
      </c>
      <c r="C364" s="103" t="s">
        <v>291</v>
      </c>
      <c r="D364" s="104">
        <v>4825.96</v>
      </c>
      <c r="E364" s="79" t="str">
        <f>VLOOKUP(B:B,FEVEREIRO!B:C,2,FALSE)</f>
        <v>CLAUDIO HENRIQUE G DE OLIVEIRA</v>
      </c>
    </row>
    <row r="365" spans="1:5">
      <c r="A365" s="102">
        <v>1</v>
      </c>
      <c r="B365" s="102">
        <v>3247</v>
      </c>
      <c r="C365" s="103" t="s">
        <v>292</v>
      </c>
      <c r="D365" s="104">
        <v>24665.86</v>
      </c>
      <c r="E365" s="79" t="str">
        <f>VLOOKUP(B:B,FEVEREIRO!B:C,2,FALSE)</f>
        <v>LEONARDO ARAUJO PAES BARRETO</v>
      </c>
    </row>
    <row r="366" spans="1:5">
      <c r="A366" s="102">
        <v>1</v>
      </c>
      <c r="B366" s="102">
        <v>3256</v>
      </c>
      <c r="C366" s="103" t="s">
        <v>293</v>
      </c>
      <c r="D366" s="104">
        <v>6234.64</v>
      </c>
      <c r="E366" s="79" t="str">
        <f>VLOOKUP(B:B,FEVEREIRO!B:C,2,FALSE)</f>
        <v>JOAO ALFREDO SOARES DE AVELLAR</v>
      </c>
    </row>
    <row r="367" spans="1:5">
      <c r="A367" s="102">
        <v>1</v>
      </c>
      <c r="B367" s="102">
        <v>3263</v>
      </c>
      <c r="C367" s="103" t="s">
        <v>294</v>
      </c>
      <c r="D367" s="104">
        <v>13589.13</v>
      </c>
      <c r="E367" s="79" t="str">
        <f>VLOOKUP(B:B,FEVEREIRO!B:C,2,FALSE)</f>
        <v>ANA CECILIA DE SENA T SOUZA</v>
      </c>
    </row>
    <row r="368" spans="1:5">
      <c r="A368" s="102">
        <v>1</v>
      </c>
      <c r="B368" s="102">
        <v>3281</v>
      </c>
      <c r="C368" s="103" t="s">
        <v>295</v>
      </c>
      <c r="D368" s="104">
        <v>4012.88</v>
      </c>
      <c r="E368" s="79" t="str">
        <f>VLOOKUP(B:B,FEVEREIRO!B:C,2,FALSE)</f>
        <v>PAULO AUGUSTO DA SILVA</v>
      </c>
    </row>
    <row r="369" spans="1:5">
      <c r="A369" s="102">
        <v>1</v>
      </c>
      <c r="B369" s="102">
        <v>3283</v>
      </c>
      <c r="C369" s="103" t="s">
        <v>296</v>
      </c>
      <c r="D369" s="104">
        <v>10116.11</v>
      </c>
      <c r="E369" s="79" t="str">
        <f>VLOOKUP(B:B,FEVEREIRO!B:C,2,FALSE)</f>
        <v>MANUELA A DE SENA L VENTURA</v>
      </c>
    </row>
    <row r="370" spans="1:5">
      <c r="A370" s="102">
        <v>1</v>
      </c>
      <c r="B370" s="102">
        <v>3316</v>
      </c>
      <c r="C370" s="103" t="s">
        <v>297</v>
      </c>
      <c r="D370" s="104">
        <v>1786.72</v>
      </c>
      <c r="E370" s="79" t="str">
        <f>VLOOKUP(B:B,FEVEREIRO!B:C,2,FALSE)</f>
        <v>MAYARA CRISTINA NUNES DE LIRA</v>
      </c>
    </row>
    <row r="371" spans="1:5">
      <c r="A371" s="102">
        <v>1</v>
      </c>
      <c r="B371" s="102">
        <v>3317</v>
      </c>
      <c r="C371" s="103" t="s">
        <v>298</v>
      </c>
      <c r="D371" s="104">
        <v>2050.4299999999998</v>
      </c>
      <c r="E371" s="79" t="str">
        <f>VLOOKUP(B:B,FEVEREIRO!B:C,2,FALSE)</f>
        <v>KATIA CRISTINA B DA SILVA</v>
      </c>
    </row>
    <row r="372" spans="1:5">
      <c r="A372" s="102">
        <v>1</v>
      </c>
      <c r="B372" s="102">
        <v>3322</v>
      </c>
      <c r="C372" s="103" t="s">
        <v>299</v>
      </c>
      <c r="D372" s="104">
        <v>3037.29</v>
      </c>
      <c r="E372" s="79" t="str">
        <f>VLOOKUP(B:B,FEVEREIRO!B:C,2,FALSE)</f>
        <v>JOSEFINA DA SILVA RODRIGUES</v>
      </c>
    </row>
    <row r="373" spans="1:5">
      <c r="A373" s="102">
        <v>1</v>
      </c>
      <c r="B373" s="102">
        <v>3325</v>
      </c>
      <c r="C373" s="103" t="s">
        <v>300</v>
      </c>
      <c r="D373" s="104">
        <v>9986.66</v>
      </c>
      <c r="E373" s="79" t="str">
        <f>VLOOKUP(B:B,FEVEREIRO!B:C,2,FALSE)</f>
        <v>MANOEL DE LIMA BARBOSA</v>
      </c>
    </row>
    <row r="374" spans="1:5">
      <c r="A374" s="102">
        <v>1</v>
      </c>
      <c r="B374" s="102">
        <v>3327</v>
      </c>
      <c r="C374" s="103" t="s">
        <v>301</v>
      </c>
      <c r="D374" s="104">
        <v>9986.66</v>
      </c>
      <c r="E374" s="79" t="str">
        <f>VLOOKUP(B:B,FEVEREIRO!B:C,2,FALSE)</f>
        <v>NATALIA DOURADO DA FONTE</v>
      </c>
    </row>
    <row r="375" spans="1:5">
      <c r="A375" s="102">
        <v>1</v>
      </c>
      <c r="B375" s="102">
        <v>3328</v>
      </c>
      <c r="C375" s="103" t="s">
        <v>302</v>
      </c>
      <c r="D375" s="104">
        <v>5874.15</v>
      </c>
      <c r="E375" s="79" t="str">
        <f>VLOOKUP(B:B,FEVEREIRO!B:C,2,FALSE)</f>
        <v>VINICIUS JOSE OLIVEIRA D SOUSA</v>
      </c>
    </row>
    <row r="376" spans="1:5">
      <c r="A376" s="102">
        <v>1</v>
      </c>
      <c r="B376" s="102">
        <v>3333</v>
      </c>
      <c r="C376" s="103" t="s">
        <v>303</v>
      </c>
      <c r="D376" s="104">
        <v>2109.0700000000002</v>
      </c>
      <c r="E376" s="79" t="str">
        <f>VLOOKUP(B:B,FEVEREIRO!B:C,2,FALSE)</f>
        <v>JOSE HIGO MARQUES RENER</v>
      </c>
    </row>
    <row r="377" spans="1:5">
      <c r="A377" s="102">
        <v>1</v>
      </c>
      <c r="B377" s="102">
        <v>3336</v>
      </c>
      <c r="C377" s="103" t="s">
        <v>304</v>
      </c>
      <c r="D377" s="104">
        <v>1962.03</v>
      </c>
      <c r="E377" s="79" t="str">
        <f>VLOOKUP(B:B,FEVEREIRO!B:C,2,FALSE)</f>
        <v>MICHELLI HELENA LIMA DA SILVA</v>
      </c>
    </row>
    <row r="378" spans="1:5">
      <c r="A378" s="102">
        <v>1</v>
      </c>
      <c r="B378" s="102">
        <v>3338</v>
      </c>
      <c r="C378" s="103" t="s">
        <v>305</v>
      </c>
      <c r="D378" s="104">
        <v>6234.64</v>
      </c>
      <c r="E378" s="79" t="str">
        <f>VLOOKUP(B:B,FEVEREIRO!B:C,2,FALSE)</f>
        <v>IAN THIAGO DE LIMA BARBOSA</v>
      </c>
    </row>
    <row r="379" spans="1:5">
      <c r="A379" s="102">
        <v>1</v>
      </c>
      <c r="B379" s="102">
        <v>3339</v>
      </c>
      <c r="C379" s="103" t="s">
        <v>306</v>
      </c>
      <c r="D379" s="104">
        <v>4653.72</v>
      </c>
      <c r="E379" s="79" t="str">
        <f>VLOOKUP(B:B,FEVEREIRO!B:C,2,FALSE)</f>
        <v>ANA CAROLINA CALLAND ROSA</v>
      </c>
    </row>
    <row r="380" spans="1:5">
      <c r="A380" s="102">
        <v>1</v>
      </c>
      <c r="B380" s="102">
        <v>3340</v>
      </c>
      <c r="C380" s="103" t="s">
        <v>307</v>
      </c>
      <c r="D380" s="104">
        <v>10347.15</v>
      </c>
      <c r="E380" s="79" t="str">
        <f>VLOOKUP(B:B,FEVEREIRO!B:C,2,FALSE)</f>
        <v>SANDRO MARQUES TEIXEIRA</v>
      </c>
    </row>
    <row r="381" spans="1:5">
      <c r="A381" s="102">
        <v>1</v>
      </c>
      <c r="B381" s="102">
        <v>3341</v>
      </c>
      <c r="C381" s="103" t="s">
        <v>308</v>
      </c>
      <c r="D381" s="104">
        <v>5286.73</v>
      </c>
      <c r="E381" s="79" t="str">
        <f>VLOOKUP(B:B,FEVEREIRO!B:C,2,FALSE)</f>
        <v>JOSE VICTOR M A BARBOSA</v>
      </c>
    </row>
    <row r="382" spans="1:5">
      <c r="A382" s="102">
        <v>1</v>
      </c>
      <c r="B382" s="102">
        <v>3343</v>
      </c>
      <c r="C382" s="103" t="s">
        <v>309</v>
      </c>
      <c r="D382" s="104">
        <v>2196.31</v>
      </c>
      <c r="E382" s="79" t="str">
        <f>VLOOKUP(B:B,FEVEREIRO!B:C,2,FALSE)</f>
        <v>MARCELO MONTEIRO DE C. FILHO</v>
      </c>
    </row>
    <row r="383" spans="1:5">
      <c r="A383" s="102">
        <v>1</v>
      </c>
      <c r="B383" s="102">
        <v>3344</v>
      </c>
      <c r="C383" s="103" t="s">
        <v>310</v>
      </c>
      <c r="D383" s="104">
        <v>1963.42</v>
      </c>
      <c r="E383" s="79" t="str">
        <f>VLOOKUP(B:B,FEVEREIRO!B:C,2,FALSE)</f>
        <v>JEANE DE ALMEIDA C REVOREDO</v>
      </c>
    </row>
    <row r="384" spans="1:5">
      <c r="A384" s="102">
        <v>1</v>
      </c>
      <c r="B384" s="102">
        <v>3345</v>
      </c>
      <c r="C384" s="103" t="s">
        <v>311</v>
      </c>
      <c r="D384" s="104">
        <v>4387.8</v>
      </c>
      <c r="E384" s="79" t="str">
        <f>VLOOKUP(B:B,FEVEREIRO!B:C,2,FALSE)</f>
        <v>ELIZABETE BARBOSA W D OLIVEIRA</v>
      </c>
    </row>
    <row r="385" spans="1:5">
      <c r="A385" s="102">
        <v>1</v>
      </c>
      <c r="B385" s="102">
        <v>3346</v>
      </c>
      <c r="C385" s="103" t="s">
        <v>312</v>
      </c>
      <c r="D385" s="104">
        <v>2278.12</v>
      </c>
      <c r="E385" s="79" t="str">
        <f>VLOOKUP(B:B,FEVEREIRO!B:C,2,FALSE)</f>
        <v>EMANOELLA RAFAELA D S A SILVA</v>
      </c>
    </row>
    <row r="386" spans="1:5">
      <c r="A386" s="102">
        <v>1</v>
      </c>
      <c r="B386" s="102">
        <v>3348</v>
      </c>
      <c r="C386" s="103" t="s">
        <v>313</v>
      </c>
      <c r="D386" s="104">
        <v>2336.67</v>
      </c>
      <c r="E386" s="79" t="str">
        <f>VLOOKUP(B:B,FEVEREIRO!B:C,2,FALSE)</f>
        <v>KARLA FERREIRA DA SILVA</v>
      </c>
    </row>
    <row r="387" spans="1:5">
      <c r="A387" s="102">
        <v>1</v>
      </c>
      <c r="B387" s="102">
        <v>3349</v>
      </c>
      <c r="C387" s="103" t="s">
        <v>314</v>
      </c>
      <c r="D387" s="104">
        <v>1518</v>
      </c>
      <c r="E387" s="79" t="str">
        <f>VLOOKUP(B:B,FEVEREIRO!B:C,2,FALSE)</f>
        <v>NILZA PEREIRA DA SILVA</v>
      </c>
    </row>
    <row r="388" spans="1:5">
      <c r="A388" s="102">
        <v>1</v>
      </c>
      <c r="B388" s="102">
        <v>3351</v>
      </c>
      <c r="C388" s="103" t="s">
        <v>315</v>
      </c>
      <c r="D388" s="104">
        <v>1943.49</v>
      </c>
      <c r="E388" s="79" t="str">
        <f>VLOOKUP(B:B,FEVEREIRO!B:C,2,FALSE)</f>
        <v>SIMONE ARAUJO DE ALMEIDA</v>
      </c>
    </row>
    <row r="389" spans="1:5">
      <c r="A389" s="102">
        <v>1</v>
      </c>
      <c r="B389" s="102">
        <v>3352</v>
      </c>
      <c r="C389" s="103" t="s">
        <v>316</v>
      </c>
      <c r="D389" s="104">
        <v>3397.77</v>
      </c>
      <c r="E389" s="79" t="str">
        <f>VLOOKUP(B:B,FEVEREIRO!B:C,2,FALSE)</f>
        <v>CARLA SABRINA DE FREITAS LIMA</v>
      </c>
    </row>
    <row r="390" spans="1:5">
      <c r="A390" s="102">
        <v>1</v>
      </c>
      <c r="B390" s="102">
        <v>3353</v>
      </c>
      <c r="C390" s="103" t="s">
        <v>317</v>
      </c>
      <c r="D390" s="104">
        <v>1536.49</v>
      </c>
      <c r="E390" s="79" t="str">
        <f>VLOOKUP(B:B,FEVEREIRO!B:C,2,FALSE)</f>
        <v>LUCIO ANDRE DA SILVA</v>
      </c>
    </row>
    <row r="391" spans="1:5">
      <c r="A391" s="102">
        <v>1</v>
      </c>
      <c r="B391" s="102">
        <v>3355</v>
      </c>
      <c r="C391" s="103" t="s">
        <v>318</v>
      </c>
      <c r="D391" s="104">
        <v>1755.34</v>
      </c>
      <c r="E391" s="79" t="str">
        <f>VLOOKUP(B:B,FEVEREIRO!B:C,2,FALSE)</f>
        <v>ANA CAROLINE GOMES PEREIRA</v>
      </c>
    </row>
    <row r="392" spans="1:5">
      <c r="A392" s="102">
        <v>1</v>
      </c>
      <c r="B392" s="102">
        <v>3358</v>
      </c>
      <c r="C392" s="103" t="s">
        <v>320</v>
      </c>
      <c r="D392" s="104">
        <v>20981.1</v>
      </c>
      <c r="E392" s="79" t="str">
        <f>VLOOKUP(B:B,FEVEREIRO!B:C,2,FALSE)</f>
        <v>SERGIO LUIZ DE NORONHA</v>
      </c>
    </row>
    <row r="393" spans="1:5">
      <c r="A393" s="102">
        <v>1</v>
      </c>
      <c r="B393" s="102">
        <v>3359</v>
      </c>
      <c r="C393" s="103" t="s">
        <v>321</v>
      </c>
      <c r="D393" s="104">
        <v>10217.83</v>
      </c>
      <c r="E393" s="79" t="str">
        <f>VLOOKUP(B:B,FEVEREIRO!B:C,2,FALSE)</f>
        <v>ALICE ANA BARBOSA ROSENDO</v>
      </c>
    </row>
    <row r="394" spans="1:5">
      <c r="A394" s="102">
        <v>1</v>
      </c>
      <c r="B394" s="102">
        <v>3361</v>
      </c>
      <c r="C394" s="103" t="s">
        <v>322</v>
      </c>
      <c r="D394" s="104">
        <v>3197.9</v>
      </c>
      <c r="E394" s="79" t="str">
        <f>VLOOKUP(B:B,FEVEREIRO!B:C,2,FALSE)</f>
        <v>DANIELLY C. DO NASCIMENTO</v>
      </c>
    </row>
    <row r="395" spans="1:5">
      <c r="A395" s="102">
        <v>1</v>
      </c>
      <c r="B395" s="102">
        <v>3362</v>
      </c>
      <c r="C395" s="103" t="s">
        <v>323</v>
      </c>
      <c r="D395" s="104">
        <v>5286.73</v>
      </c>
      <c r="E395" s="79" t="str">
        <f>VLOOKUP(B:B,FEVEREIRO!B:C,2,FALSE)</f>
        <v>LEANDRA NASCIMENTO ESTEFANIO</v>
      </c>
    </row>
    <row r="396" spans="1:5">
      <c r="A396" s="102">
        <v>1</v>
      </c>
      <c r="B396" s="102">
        <v>3364</v>
      </c>
      <c r="C396" s="103" t="s">
        <v>324</v>
      </c>
      <c r="D396" s="104">
        <v>1897.41</v>
      </c>
      <c r="E396" s="79" t="str">
        <f>VLOOKUP(B:B,FEVEREIRO!B:C,2,FALSE)</f>
        <v>ADRIANO JOSE MARTINS DA SILVA</v>
      </c>
    </row>
    <row r="397" spans="1:5">
      <c r="A397" s="102">
        <v>1</v>
      </c>
      <c r="B397" s="102">
        <v>3366</v>
      </c>
      <c r="C397" s="103" t="s">
        <v>325</v>
      </c>
      <c r="D397" s="104">
        <v>22580.97</v>
      </c>
      <c r="E397" s="79" t="str">
        <f>VLOOKUP(B:B,FEVEREIRO!B:C,2,FALSE)</f>
        <v>JOSE RICARDO OLIVEIRA CHAGAS</v>
      </c>
    </row>
    <row r="398" spans="1:5">
      <c r="A398" s="102">
        <v>1</v>
      </c>
      <c r="B398" s="102">
        <v>3373</v>
      </c>
      <c r="C398" s="103" t="s">
        <v>443</v>
      </c>
      <c r="D398" s="104">
        <v>7930.41</v>
      </c>
      <c r="E398" s="79" t="str">
        <f>VLOOKUP(B:B,FEVEREIRO!B:C,2,FALSE)</f>
        <v>LEANDRO RAMOS M DE ANDRADE</v>
      </c>
    </row>
    <row r="399" spans="1:5">
      <c r="A399" s="102">
        <v>1</v>
      </c>
      <c r="B399" s="102">
        <v>3376</v>
      </c>
      <c r="C399" s="103" t="s">
        <v>446</v>
      </c>
      <c r="D399" s="104">
        <v>1536.52</v>
      </c>
      <c r="E399" s="79" t="str">
        <f>VLOOKUP(B:B,FEVEREIRO!B:C,2,FALSE)</f>
        <v>SILVIA LUIZA DE SOUZA E SILVA</v>
      </c>
    </row>
    <row r="400" spans="1:5">
      <c r="A400" s="102">
        <v>1</v>
      </c>
      <c r="B400" s="102">
        <v>3383</v>
      </c>
      <c r="C400" s="103" t="s">
        <v>450</v>
      </c>
      <c r="D400" s="104">
        <v>31577.52</v>
      </c>
      <c r="E400" s="79" t="str">
        <f>VLOOKUP(B:B,FEVEREIRO!B:C,2,FALSE)</f>
        <v>PLINIO ANTONIO L P FILHO</v>
      </c>
    </row>
    <row r="401" spans="1:5">
      <c r="A401" s="102">
        <v>1</v>
      </c>
      <c r="B401" s="102">
        <v>3386</v>
      </c>
      <c r="C401" s="103" t="s">
        <v>454</v>
      </c>
      <c r="D401" s="104">
        <v>2830.7</v>
      </c>
      <c r="E401" s="79" t="str">
        <f>VLOOKUP(B:B,FEVEREIRO!B:C,2,FALSE)</f>
        <v>EWERTON RODRIGO PAZ DE SANTANA</v>
      </c>
    </row>
    <row r="402" spans="1:5">
      <c r="A402" s="102">
        <v>1</v>
      </c>
      <c r="B402" s="102">
        <v>3387</v>
      </c>
      <c r="C402" s="103" t="s">
        <v>455</v>
      </c>
      <c r="D402" s="104">
        <v>1762.25</v>
      </c>
      <c r="E402" s="79" t="str">
        <f>VLOOKUP(B:B,FEVEREIRO!B:C,2,FALSE)</f>
        <v>ELHO WENIO DA SILVA</v>
      </c>
    </row>
    <row r="403" spans="1:5">
      <c r="A403" s="102">
        <v>1</v>
      </c>
      <c r="B403" s="102">
        <v>3388</v>
      </c>
      <c r="C403" s="103" t="s">
        <v>458</v>
      </c>
      <c r="D403" s="104">
        <v>9581.07</v>
      </c>
      <c r="E403" s="79" t="str">
        <f>VLOOKUP(B:B,FEVEREIRO!B:C,2,FALSE)</f>
        <v>SERGIO GOUVEIA LOYO</v>
      </c>
    </row>
    <row r="404" spans="1:5">
      <c r="A404" s="102">
        <v>1</v>
      </c>
      <c r="B404" s="102">
        <v>3390</v>
      </c>
      <c r="C404" s="103" t="s">
        <v>459</v>
      </c>
      <c r="D404" s="104">
        <v>1238.24</v>
      </c>
      <c r="E404" s="79" t="str">
        <f>VLOOKUP(B:B,FEVEREIRO!B:C,2,FALSE)</f>
        <v>ELISABETH DE ARAUJO LOPES</v>
      </c>
    </row>
    <row r="405" spans="1:5">
      <c r="A405" s="102">
        <v>1</v>
      </c>
      <c r="B405" s="102">
        <v>3392</v>
      </c>
      <c r="C405" s="103" t="s">
        <v>501</v>
      </c>
      <c r="D405" s="104">
        <v>9986.66</v>
      </c>
      <c r="E405" s="79" t="str">
        <f>VLOOKUP(B:B,FEVEREIRO!B:C,2,FALSE)</f>
        <v>MARCILIO BATISTA M MOURA</v>
      </c>
    </row>
    <row r="406" spans="1:5">
      <c r="A406" s="102">
        <v>1</v>
      </c>
      <c r="B406" s="102">
        <v>3395</v>
      </c>
      <c r="C406" s="103" t="s">
        <v>502</v>
      </c>
      <c r="D406" s="104">
        <v>4387.29</v>
      </c>
      <c r="E406" s="79" t="str">
        <f>VLOOKUP(B:B,FEVEREIRO!B:C,2,FALSE)</f>
        <v>ALBERTO ANACLETO BARBOSA</v>
      </c>
    </row>
    <row r="407" spans="1:5">
      <c r="A407" s="102">
        <v>1</v>
      </c>
      <c r="B407" s="102">
        <v>3396</v>
      </c>
      <c r="C407" s="103" t="s">
        <v>503</v>
      </c>
      <c r="D407" s="104">
        <v>4023.25</v>
      </c>
      <c r="E407" s="79" t="str">
        <f>VLOOKUP(B:B,FEVEREIRO!B:C,2,FALSE)</f>
        <v>SUYANE KELLY DE SOUZA</v>
      </c>
    </row>
    <row r="408" spans="1:5">
      <c r="A408" s="102">
        <v>1</v>
      </c>
      <c r="B408" s="102">
        <v>3397</v>
      </c>
      <c r="C408" s="103" t="s">
        <v>504</v>
      </c>
      <c r="D408" s="104">
        <v>1762.25</v>
      </c>
      <c r="E408" s="79" t="str">
        <f>VLOOKUP(B:B,FEVEREIRO!B:C,2,FALSE)</f>
        <v>GENIMAR TAVARES GANDOLFO</v>
      </c>
    </row>
    <row r="409" spans="1:5">
      <c r="A409" s="102">
        <v>1</v>
      </c>
      <c r="B409" s="102">
        <v>3398</v>
      </c>
      <c r="C409" s="103" t="s">
        <v>523</v>
      </c>
      <c r="D409" s="104">
        <v>1762.25</v>
      </c>
      <c r="E409" s="79" t="str">
        <f>VLOOKUP(B:B,FEVEREIRO!B:C,2,FALSE)</f>
        <v>RINALDO SOARES DE BARROS</v>
      </c>
    </row>
    <row r="410" spans="1:5">
      <c r="A410" s="102">
        <v>1</v>
      </c>
      <c r="B410" s="102">
        <v>3400</v>
      </c>
      <c r="C410" s="103" t="s">
        <v>525</v>
      </c>
      <c r="D410" s="104">
        <v>5286.73</v>
      </c>
      <c r="E410" s="79" t="str">
        <f>VLOOKUP(B:B,FEVEREIRO!B:C,2,FALSE)</f>
        <v>LUCIANO ALVES DE S JUNIOR</v>
      </c>
    </row>
    <row r="411" spans="1:5">
      <c r="A411" s="102">
        <v>1</v>
      </c>
      <c r="B411" s="102">
        <v>3401</v>
      </c>
      <c r="C411" s="103" t="s">
        <v>526</v>
      </c>
      <c r="D411" s="104">
        <v>1518</v>
      </c>
      <c r="E411" s="79" t="str">
        <f>VLOOKUP(B:B,FEVEREIRO!B:C,2,FALSE)</f>
        <v>TATIANE RAPHAELLA S DA SILVA N</v>
      </c>
    </row>
    <row r="412" spans="1:5">
      <c r="A412" s="102">
        <v>1</v>
      </c>
      <c r="B412" s="102">
        <v>3409</v>
      </c>
      <c r="C412" s="103" t="s">
        <v>527</v>
      </c>
      <c r="D412" s="104">
        <v>10171.59</v>
      </c>
      <c r="E412" s="79" t="str">
        <f>VLOOKUP(B:B,FEVEREIRO!B:C,2,FALSE)</f>
        <v>SIMONE CARLA ALVES PEREIRA</v>
      </c>
    </row>
    <row r="413" spans="1:5">
      <c r="A413" s="102">
        <v>1</v>
      </c>
      <c r="B413" s="102">
        <v>3410</v>
      </c>
      <c r="C413" s="103" t="s">
        <v>528</v>
      </c>
      <c r="D413" s="104">
        <v>1762.25</v>
      </c>
      <c r="E413" s="79" t="str">
        <f>VLOOKUP(B:B,FEVEREIRO!B:C,2,FALSE)</f>
        <v>SARA MEDEIROS C CABRAL</v>
      </c>
    </row>
    <row r="414" spans="1:5">
      <c r="A414" s="102">
        <v>1</v>
      </c>
      <c r="B414" s="102">
        <v>3411</v>
      </c>
      <c r="C414" s="103" t="s">
        <v>535</v>
      </c>
      <c r="D414" s="104">
        <v>10867.87</v>
      </c>
      <c r="E414" s="79" t="str">
        <f>VLOOKUP(B:B,FEVEREIRO!B:C,2,FALSE)</f>
        <v>THALES ETELVAN CABRAL OLIVEIRA</v>
      </c>
    </row>
    <row r="415" spans="1:5">
      <c r="A415" s="102">
        <v>1</v>
      </c>
      <c r="B415" s="102">
        <v>3412</v>
      </c>
      <c r="C415" s="103" t="s">
        <v>536</v>
      </c>
      <c r="D415" s="104">
        <v>11325.85</v>
      </c>
      <c r="E415" s="79" t="str">
        <f>VLOOKUP(B:B,FEVEREIRO!B:C,2,FALSE)</f>
        <v>CARLOS EDUARDO MIRANDA D SOUSA</v>
      </c>
    </row>
    <row r="416" spans="1:5">
      <c r="A416" s="102">
        <v>1</v>
      </c>
      <c r="B416" s="102">
        <v>3413</v>
      </c>
      <c r="C416" s="103" t="s">
        <v>540</v>
      </c>
      <c r="D416" s="104">
        <v>10125.36</v>
      </c>
      <c r="E416" s="79" t="str">
        <f>VLOOKUP(B:B,FEVEREIRO!B:C,2,FALSE)</f>
        <v>RONALDO FRANCISCO DOS SANTOS</v>
      </c>
    </row>
    <row r="417" spans="1:5">
      <c r="A417" s="102">
        <v>1</v>
      </c>
      <c r="B417" s="102">
        <v>3414</v>
      </c>
      <c r="C417" s="103" t="s">
        <v>570</v>
      </c>
      <c r="D417" s="104">
        <v>9986.66</v>
      </c>
      <c r="E417" s="79" t="str">
        <f>VLOOKUP(B:B,FEVEREIRO!B:C,2,FALSE)</f>
        <v>FERNANDA DE LOURDES M G ALONSO</v>
      </c>
    </row>
    <row r="418" spans="1:5">
      <c r="A418" s="102">
        <v>1</v>
      </c>
      <c r="B418" s="102">
        <v>3415</v>
      </c>
      <c r="C418" s="103" t="s">
        <v>542</v>
      </c>
      <c r="D418" s="104">
        <v>2088.8000000000002</v>
      </c>
      <c r="E418" s="79" t="str">
        <f>VLOOKUP(B:B,FEVEREIRO!B:C,2,FALSE)</f>
        <v>MARIA DO SOCORRO SILVA VIEIRA</v>
      </c>
    </row>
    <row r="419" spans="1:5">
      <c r="A419" s="102">
        <v>1</v>
      </c>
      <c r="B419" s="102">
        <v>3416</v>
      </c>
      <c r="C419" s="103" t="s">
        <v>543</v>
      </c>
      <c r="D419" s="104">
        <v>6682.02</v>
      </c>
      <c r="E419" s="79" t="str">
        <f>VLOOKUP(B:B,FEVEREIRO!B:C,2,FALSE)</f>
        <v>DAYVSON ALVES VANDERLEI</v>
      </c>
    </row>
    <row r="420" spans="1:5">
      <c r="A420" s="102">
        <v>1</v>
      </c>
      <c r="B420" s="102">
        <v>3418</v>
      </c>
      <c r="C420" s="103" t="s">
        <v>544</v>
      </c>
      <c r="D420" s="104">
        <v>10125.36</v>
      </c>
      <c r="E420" s="79" t="str">
        <f>VLOOKUP(B:B,FEVEREIRO!B:C,2,FALSE)</f>
        <v>DOMINGOS SAVIO F C DA S JUNIOR</v>
      </c>
    </row>
    <row r="421" spans="1:5">
      <c r="A421" s="102">
        <v>1</v>
      </c>
      <c r="B421" s="102">
        <v>3421</v>
      </c>
      <c r="C421" s="103" t="s">
        <v>545</v>
      </c>
      <c r="D421" s="104">
        <v>2710.13</v>
      </c>
      <c r="E421" s="79" t="str">
        <f>VLOOKUP(B:B,FEVEREIRO!B:C,2,FALSE)</f>
        <v>ROSEANE LOPES DA SILVA</v>
      </c>
    </row>
    <row r="422" spans="1:5">
      <c r="A422" s="102">
        <v>1</v>
      </c>
      <c r="B422" s="102">
        <v>3422</v>
      </c>
      <c r="C422" s="103" t="s">
        <v>546</v>
      </c>
      <c r="D422" s="104">
        <v>10867.87</v>
      </c>
      <c r="E422" s="79" t="str">
        <f>VLOOKUP(B:B,FEVEREIRO!B:C,2,FALSE)</f>
        <v>LUCIANA C ANUNCIACAO CUNHA</v>
      </c>
    </row>
    <row r="423" spans="1:5">
      <c r="A423" s="102">
        <v>1</v>
      </c>
      <c r="B423" s="102">
        <v>3423</v>
      </c>
      <c r="C423" s="103" t="s">
        <v>547</v>
      </c>
      <c r="D423" s="104">
        <v>10150.74</v>
      </c>
      <c r="E423" s="79" t="str">
        <f>VLOOKUP(B:B,FEVEREIRO!B:C,2,FALSE)</f>
        <v>AMANDA M DE QUEIROZ RODRIGUES</v>
      </c>
    </row>
    <row r="424" spans="1:5">
      <c r="A424" s="102">
        <v>1</v>
      </c>
      <c r="B424" s="102">
        <v>3424</v>
      </c>
      <c r="C424" s="103" t="s">
        <v>548</v>
      </c>
      <c r="D424" s="104">
        <v>10867.87</v>
      </c>
      <c r="E424" s="79" t="str">
        <f>VLOOKUP(B:B,FEVEREIRO!B:C,2,FALSE)</f>
        <v>WEVERTON RODRIGO C DA SILVA</v>
      </c>
    </row>
    <row r="425" spans="1:5">
      <c r="A425" s="102">
        <v>1</v>
      </c>
      <c r="B425" s="102">
        <v>3425</v>
      </c>
      <c r="C425" s="103" t="s">
        <v>550</v>
      </c>
      <c r="D425" s="104">
        <v>10153.1</v>
      </c>
      <c r="E425" s="79" t="str">
        <f>VLOOKUP(B:B,FEVEREIRO!B:C,2,FALSE)</f>
        <v>ISMAR HENRIQUE RAMOS BARBOSA</v>
      </c>
    </row>
    <row r="426" spans="1:5">
      <c r="A426" s="102">
        <v>1</v>
      </c>
      <c r="B426" s="102">
        <v>3426</v>
      </c>
      <c r="C426" s="103" t="s">
        <v>552</v>
      </c>
      <c r="D426" s="104">
        <v>15784.48</v>
      </c>
      <c r="E426" s="79" t="str">
        <f>VLOOKUP(B:B,FEVEREIRO!B:C,2,FALSE)</f>
        <v>UDO DE MELO AMAZONAS</v>
      </c>
    </row>
    <row r="427" spans="1:5">
      <c r="A427" s="102">
        <v>1</v>
      </c>
      <c r="B427" s="102">
        <v>3427</v>
      </c>
      <c r="C427" s="103" t="s">
        <v>553</v>
      </c>
      <c r="D427" s="104">
        <v>24411.88</v>
      </c>
      <c r="E427" s="79" t="str">
        <f>VLOOKUP(B:B,FEVEREIRO!B:C,2,FALSE)</f>
        <v>BIANCA DE CASTRO ALMEIDA</v>
      </c>
    </row>
    <row r="428" spans="1:5">
      <c r="A428" s="102">
        <v>1</v>
      </c>
      <c r="B428" s="102">
        <v>3428</v>
      </c>
      <c r="C428" s="103" t="s">
        <v>554</v>
      </c>
      <c r="D428" s="104">
        <v>5874.15</v>
      </c>
      <c r="E428" s="79" t="str">
        <f>VLOOKUP(B:B,FEVEREIRO!B:C,2,FALSE)</f>
        <v>ISIS RUANA PARENTE GONCALVES</v>
      </c>
    </row>
    <row r="429" spans="1:5">
      <c r="A429" s="102">
        <v>1</v>
      </c>
      <c r="B429" s="102">
        <v>3429</v>
      </c>
      <c r="C429" s="103" t="s">
        <v>555</v>
      </c>
      <c r="D429" s="104">
        <v>10347.15</v>
      </c>
      <c r="E429" s="79" t="str">
        <f>VLOOKUP(B:B,FEVEREIRO!B:C,2,FALSE)</f>
        <v>WASHINGTON LUIZ S DE L JUNIOR</v>
      </c>
    </row>
    <row r="430" spans="1:5">
      <c r="A430" s="102">
        <v>1</v>
      </c>
      <c r="B430" s="102">
        <v>3430</v>
      </c>
      <c r="C430" s="103" t="s">
        <v>556</v>
      </c>
      <c r="D430" s="104">
        <v>5286.73</v>
      </c>
      <c r="E430" s="79" t="str">
        <f>VLOOKUP(B:B,FEVEREIRO!B:C,2,FALSE)</f>
        <v>TATIANA NOGUEIRA SANTOS</v>
      </c>
    </row>
    <row r="431" spans="1:5">
      <c r="A431" s="102">
        <v>1</v>
      </c>
      <c r="B431" s="102">
        <v>3431</v>
      </c>
      <c r="C431" s="103" t="s">
        <v>557</v>
      </c>
      <c r="D431" s="104">
        <v>3562.25</v>
      </c>
      <c r="E431" s="79" t="str">
        <f>VLOOKUP(B:B,FEVEREIRO!B:C,2,FALSE)</f>
        <v>SAMIA RAFAELA B CAVALCANTE</v>
      </c>
    </row>
    <row r="432" spans="1:5">
      <c r="A432" s="102">
        <v>1</v>
      </c>
      <c r="B432" s="102">
        <v>3432</v>
      </c>
      <c r="C432" s="103" t="s">
        <v>558</v>
      </c>
      <c r="D432" s="104">
        <v>2349.64</v>
      </c>
      <c r="E432" s="79" t="str">
        <f>VLOOKUP(B:B,FEVEREIRO!B:C,2,FALSE)</f>
        <v>EVELYN TAYRINE S DE OLIVEIRA</v>
      </c>
    </row>
    <row r="433" spans="1:5">
      <c r="A433" s="102">
        <v>1</v>
      </c>
      <c r="B433" s="102">
        <v>3433</v>
      </c>
      <c r="C433" s="103" t="s">
        <v>559</v>
      </c>
      <c r="D433" s="104">
        <v>5286.73</v>
      </c>
      <c r="E433" s="79" t="str">
        <f>VLOOKUP(B:B,FEVEREIRO!B:C,2,FALSE)</f>
        <v>BRENDAH NICHOLLY A MACIEL FRAZ</v>
      </c>
    </row>
    <row r="434" spans="1:5">
      <c r="A434" s="102">
        <v>1</v>
      </c>
      <c r="B434" s="102">
        <v>3434</v>
      </c>
      <c r="C434" s="103" t="s">
        <v>560</v>
      </c>
      <c r="D434" s="104">
        <v>9986.66</v>
      </c>
      <c r="E434" s="79" t="str">
        <f>VLOOKUP(B:B,FEVEREIRO!B:C,2,FALSE)</f>
        <v>DANIEL PEREIRA DA SILVA</v>
      </c>
    </row>
    <row r="435" spans="1:5">
      <c r="A435" s="102">
        <v>1</v>
      </c>
      <c r="B435" s="102">
        <v>3436</v>
      </c>
      <c r="C435" s="103" t="s">
        <v>561</v>
      </c>
      <c r="D435" s="104">
        <v>10347.15</v>
      </c>
      <c r="E435" s="79" t="str">
        <f>VLOOKUP(B:B,FEVEREIRO!B:C,2,FALSE)</f>
        <v>FABIO RICARDO SILVA</v>
      </c>
    </row>
    <row r="436" spans="1:5">
      <c r="A436" s="102">
        <v>1</v>
      </c>
      <c r="B436" s="102">
        <v>3437</v>
      </c>
      <c r="C436" s="103" t="s">
        <v>563</v>
      </c>
      <c r="D436" s="104">
        <v>9986.66</v>
      </c>
      <c r="E436" s="79" t="str">
        <f>VLOOKUP(B:B,FEVEREIRO!B:C,2,FALSE)</f>
        <v>MARIA SONIA C DE VASCONCELOS</v>
      </c>
    </row>
    <row r="437" spans="1:5">
      <c r="A437" s="102">
        <v>1</v>
      </c>
      <c r="B437" s="102">
        <v>3439</v>
      </c>
      <c r="C437" s="103" t="s">
        <v>564</v>
      </c>
      <c r="D437" s="104">
        <v>10867.87</v>
      </c>
      <c r="E437" s="79" t="str">
        <f>VLOOKUP(B:B,FEVEREIRO!B:C,2,FALSE)</f>
        <v>EVELINE ALMEIDA O DOS SANTOS</v>
      </c>
    </row>
    <row r="438" spans="1:5">
      <c r="A438" s="102">
        <v>1</v>
      </c>
      <c r="B438" s="102">
        <v>3440</v>
      </c>
      <c r="C438" s="103" t="s">
        <v>566</v>
      </c>
      <c r="D438" s="104">
        <v>10867.87</v>
      </c>
      <c r="E438" s="79" t="str">
        <f>VLOOKUP(B:B,FEVEREIRO!B:C,2,FALSE)</f>
        <v>KELBY DE MENEZES LAFAYETTE</v>
      </c>
    </row>
    <row r="439" spans="1:5">
      <c r="A439" s="102">
        <v>1</v>
      </c>
      <c r="B439" s="102">
        <v>3441</v>
      </c>
      <c r="C439" s="103" t="s">
        <v>567</v>
      </c>
      <c r="D439" s="104">
        <v>6234.64</v>
      </c>
      <c r="E439" s="79" t="str">
        <f>VLOOKUP(B:B,FEVEREIRO!B:C,2,FALSE)</f>
        <v>ELISON CARLOS FERREIRA SILVA</v>
      </c>
    </row>
    <row r="440" spans="1:5">
      <c r="A440" s="102">
        <v>1</v>
      </c>
      <c r="B440" s="102">
        <v>3443</v>
      </c>
      <c r="C440" s="103" t="s">
        <v>571</v>
      </c>
      <c r="D440" s="104">
        <v>5647.22</v>
      </c>
      <c r="E440" s="79" t="str">
        <f>VLOOKUP(B:B,FEVEREIRO!B:C,2,FALSE)</f>
        <v>CAIO HENRIQUE SOUZA FERREIRA</v>
      </c>
    </row>
    <row r="441" spans="1:5">
      <c r="A441" s="102">
        <v>1</v>
      </c>
      <c r="B441" s="102">
        <v>3444</v>
      </c>
      <c r="C441" s="103" t="s">
        <v>572</v>
      </c>
      <c r="D441" s="104">
        <v>1583.19</v>
      </c>
      <c r="E441" s="79" t="str">
        <f>VLOOKUP(B:B,FEVEREIRO!B:C,2,FALSE)</f>
        <v>DAIANNE LANNES DE LIMA</v>
      </c>
    </row>
    <row r="442" spans="1:5">
      <c r="A442" s="102">
        <v>1</v>
      </c>
      <c r="B442" s="102">
        <v>3445</v>
      </c>
      <c r="C442" s="103" t="s">
        <v>575</v>
      </c>
      <c r="D442" s="104">
        <v>9986.66</v>
      </c>
      <c r="E442" s="79" t="str">
        <f>VLOOKUP(B:B,FEVEREIRO!B:C,2,FALSE)</f>
        <v>MARIA SOCORRO MARQUES NUNES</v>
      </c>
    </row>
    <row r="443" spans="1:5">
      <c r="A443" s="102">
        <v>1</v>
      </c>
      <c r="B443" s="102">
        <v>3446</v>
      </c>
      <c r="C443" s="103" t="s">
        <v>577</v>
      </c>
      <c r="D443" s="104">
        <v>9986.66</v>
      </c>
      <c r="E443" s="79" t="str">
        <f>VLOOKUP(B:B,FEVEREIRO!B:C,2,FALSE)</f>
        <v>JOAO BOSCO GONCALVES DA SILVA</v>
      </c>
    </row>
    <row r="444" spans="1:5">
      <c r="A444" s="102">
        <v>1</v>
      </c>
      <c r="B444" s="102">
        <v>3447</v>
      </c>
      <c r="C444" s="103" t="s">
        <v>580</v>
      </c>
      <c r="D444" s="104">
        <v>5874.15</v>
      </c>
      <c r="E444" s="79" t="str">
        <f>VLOOKUP(B:B,FEVEREIRO!B:C,2,FALSE)</f>
        <v>ITAMAR XAVIER DE SA</v>
      </c>
    </row>
    <row r="445" spans="1:5">
      <c r="A445" s="102">
        <v>1</v>
      </c>
      <c r="B445" s="102">
        <v>3448</v>
      </c>
      <c r="C445" s="103" t="s">
        <v>587</v>
      </c>
      <c r="D445" s="104">
        <v>323.08</v>
      </c>
      <c r="E445" s="79" t="str">
        <f>VLOOKUP(B:B,FEVEREIRO!B:C,2,FALSE)</f>
        <v>CASSIA ELIANAI CABRAL DE MELO</v>
      </c>
    </row>
    <row r="446" spans="1:5">
      <c r="A446" s="102">
        <v>1</v>
      </c>
      <c r="B446" s="102">
        <v>7001</v>
      </c>
      <c r="C446" s="103" t="s">
        <v>530</v>
      </c>
      <c r="D446" s="104">
        <v>797.07</v>
      </c>
      <c r="E446" s="79" t="str">
        <f>VLOOKUP(B:B,FEVEREIRO!B:C,2,FALSE)</f>
        <v>VICTOR ALEXANDER A VIEIRA</v>
      </c>
    </row>
    <row r="447" spans="1:5">
      <c r="A447" s="102">
        <v>1</v>
      </c>
      <c r="B447" s="102">
        <v>7002</v>
      </c>
      <c r="C447" s="103" t="s">
        <v>533</v>
      </c>
      <c r="D447" s="104">
        <v>34731.519999999997</v>
      </c>
      <c r="E447" s="79" t="str">
        <f>VLOOKUP(B:B,FEVEREIRO!B:C,2,FALSE)</f>
        <v>ANTONIO LUIZ DOLIVEIRA AZEVEDO</v>
      </c>
    </row>
    <row r="448" spans="1:5">
      <c r="A448" s="102">
        <v>1</v>
      </c>
      <c r="B448" s="102">
        <v>8249</v>
      </c>
      <c r="C448" s="103" t="s">
        <v>326</v>
      </c>
      <c r="D448" s="104">
        <v>7000.04</v>
      </c>
      <c r="E448" s="79" t="e">
        <f>VLOOKUP(B:B,FEVEREIRO!B:C,2,FALSE)</f>
        <v>#N/A</v>
      </c>
    </row>
    <row r="449" spans="1:5" ht="12.75" thickBot="1">
      <c r="A449" s="100" t="s">
        <v>392</v>
      </c>
      <c r="B449" s="100"/>
      <c r="C449" s="100"/>
      <c r="D449" s="105">
        <v>2335781.5599999987</v>
      </c>
      <c r="E449" s="79" t="e">
        <f>VLOOKUP(B:B,FEVEREIRO!B:C,2,FALSE)</f>
        <v>#N/A</v>
      </c>
    </row>
    <row r="450" spans="1:5">
      <c r="A450" s="98"/>
      <c r="B450" s="98"/>
      <c r="C450" s="98"/>
      <c r="D450" s="99"/>
      <c r="E450" s="79" t="e">
        <f>VLOOKUP(B:B,FEVEREIRO!B:C,2,FALSE)</f>
        <v>#N/A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Y449"/>
  <sheetViews>
    <sheetView workbookViewId="0">
      <selection activeCell="D18" sqref="D18"/>
    </sheetView>
  </sheetViews>
  <sheetFormatPr defaultRowHeight="12"/>
  <cols>
    <col min="2" max="2" width="10.7109375" bestFit="1" customWidth="1"/>
    <col min="3" max="3" width="35.140625" bestFit="1" customWidth="1"/>
    <col min="4" max="4" width="11.5703125" bestFit="1" customWidth="1"/>
    <col min="5" max="5" width="12.42578125" bestFit="1" customWidth="1"/>
    <col min="6" max="6" width="24.28515625" bestFit="1" customWidth="1"/>
    <col min="7" max="7" width="9" bestFit="1" customWidth="1"/>
    <col min="8" max="8" width="10.85546875" bestFit="1" customWidth="1"/>
    <col min="9" max="9" width="7.7109375" bestFit="1" customWidth="1"/>
    <col min="10" max="11" width="12" bestFit="1" customWidth="1"/>
    <col min="16" max="16" width="10.7109375" bestFit="1" customWidth="1"/>
    <col min="17" max="17" width="10.42578125" bestFit="1" customWidth="1"/>
    <col min="18" max="18" width="11.5703125" bestFit="1" customWidth="1"/>
  </cols>
  <sheetData>
    <row r="1" spans="1:25" ht="15">
      <c r="A1" s="81" t="s">
        <v>505</v>
      </c>
      <c r="B1" s="82">
        <v>45727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3" spans="1:25" ht="15">
      <c r="A3" s="81" t="s">
        <v>393</v>
      </c>
      <c r="B3" s="81" t="s">
        <v>394</v>
      </c>
      <c r="C3" s="81" t="s">
        <v>2</v>
      </c>
      <c r="D3" s="81" t="s">
        <v>506</v>
      </c>
      <c r="E3" s="81" t="s">
        <v>507</v>
      </c>
      <c r="F3" s="81" t="s">
        <v>508</v>
      </c>
      <c r="G3" s="81" t="s">
        <v>569</v>
      </c>
      <c r="H3" s="81" t="s">
        <v>509</v>
      </c>
      <c r="I3" s="81" t="s">
        <v>510</v>
      </c>
      <c r="J3" s="81" t="s">
        <v>511</v>
      </c>
      <c r="K3" s="81" t="s">
        <v>512</v>
      </c>
      <c r="L3" s="81" t="s">
        <v>513</v>
      </c>
      <c r="M3" s="81" t="s">
        <v>514</v>
      </c>
      <c r="N3" s="81" t="s">
        <v>515</v>
      </c>
      <c r="O3" s="81" t="s">
        <v>516</v>
      </c>
      <c r="P3" s="81" t="s">
        <v>517</v>
      </c>
      <c r="Q3" s="81" t="s">
        <v>518</v>
      </c>
      <c r="R3" s="81" t="s">
        <v>519</v>
      </c>
      <c r="S3" s="83" t="s">
        <v>588</v>
      </c>
      <c r="T3" s="83" t="s">
        <v>589</v>
      </c>
      <c r="U3" s="83"/>
      <c r="V3" s="83" t="s">
        <v>591</v>
      </c>
      <c r="W3" s="83"/>
      <c r="X3" s="83" t="s">
        <v>590</v>
      </c>
    </row>
    <row r="4" spans="1:25" ht="15">
      <c r="A4" s="81">
        <v>1</v>
      </c>
      <c r="B4" s="81">
        <v>397</v>
      </c>
      <c r="C4" s="81" t="s">
        <v>3</v>
      </c>
      <c r="D4" s="82">
        <v>27442</v>
      </c>
      <c r="E4" s="81" t="s">
        <v>586</v>
      </c>
      <c r="F4" s="81" t="s">
        <v>476</v>
      </c>
      <c r="G4" s="81">
        <v>4262.8</v>
      </c>
      <c r="H4" s="81">
        <v>1374.57</v>
      </c>
      <c r="I4" s="81" t="s">
        <v>520</v>
      </c>
      <c r="J4" s="81">
        <v>0</v>
      </c>
      <c r="K4" s="81">
        <v>0</v>
      </c>
      <c r="L4" s="81">
        <v>0</v>
      </c>
      <c r="M4" s="81">
        <v>0</v>
      </c>
      <c r="N4" s="81">
        <v>0</v>
      </c>
      <c r="O4" s="81">
        <v>0</v>
      </c>
      <c r="P4" s="81">
        <v>0</v>
      </c>
      <c r="Q4" s="81">
        <v>0</v>
      </c>
      <c r="R4" s="81">
        <v>0</v>
      </c>
      <c r="S4">
        <f>G4+H4+J4+K4+L4+M4+N4+O4+P4+Q4+R4</f>
        <v>5637.37</v>
      </c>
      <c r="T4" s="1" t="s">
        <v>585</v>
      </c>
      <c r="U4" s="1"/>
      <c r="V4">
        <f>G4+H4+O4+Q4</f>
        <v>5637.37</v>
      </c>
      <c r="W4">
        <f>V4-S4</f>
        <v>0</v>
      </c>
      <c r="X4">
        <f>J4+K4+L4+M4+N4+P4+R4</f>
        <v>0</v>
      </c>
      <c r="Y4">
        <f>W4-X4</f>
        <v>0</v>
      </c>
    </row>
    <row r="5" spans="1:25" ht="15">
      <c r="A5" s="81">
        <v>1</v>
      </c>
      <c r="B5" s="81">
        <v>508</v>
      </c>
      <c r="C5" s="81" t="s">
        <v>4</v>
      </c>
      <c r="D5" s="82">
        <v>27828</v>
      </c>
      <c r="E5" s="81" t="s">
        <v>586</v>
      </c>
      <c r="F5" s="81" t="s">
        <v>476</v>
      </c>
      <c r="G5" s="81">
        <v>4475.91</v>
      </c>
      <c r="H5" s="81">
        <v>1047.28</v>
      </c>
      <c r="I5" s="81" t="s">
        <v>520</v>
      </c>
      <c r="J5" s="81">
        <v>0</v>
      </c>
      <c r="K5" s="81">
        <v>0</v>
      </c>
      <c r="L5" s="81">
        <v>0</v>
      </c>
      <c r="M5" s="81">
        <v>0</v>
      </c>
      <c r="N5" s="81">
        <v>0</v>
      </c>
      <c r="O5" s="81">
        <v>0</v>
      </c>
      <c r="P5" s="81">
        <v>0</v>
      </c>
      <c r="Q5" s="81">
        <v>0</v>
      </c>
      <c r="R5" s="81">
        <v>0</v>
      </c>
      <c r="S5">
        <f t="shared" ref="S5:S68" si="0">G5+H5+J5+K5+L5+M5+N5+O5+P5+Q5+R5</f>
        <v>5523.19</v>
      </c>
      <c r="T5" s="1" t="s">
        <v>585</v>
      </c>
      <c r="U5" s="1"/>
      <c r="V5">
        <f t="shared" ref="V5:V68" si="1">G5+H5+O5+Q5</f>
        <v>5523.19</v>
      </c>
      <c r="W5">
        <f t="shared" ref="W5:W68" si="2">V5-S5</f>
        <v>0</v>
      </c>
      <c r="X5">
        <f t="shared" ref="X5:X68" si="3">J5+K5+L5+M5+N5+P5+R5</f>
        <v>0</v>
      </c>
      <c r="Y5">
        <f t="shared" ref="Y5:Y35" si="4">W5-X5</f>
        <v>0</v>
      </c>
    </row>
    <row r="6" spans="1:25" ht="15">
      <c r="A6" s="81">
        <v>1</v>
      </c>
      <c r="B6" s="81">
        <v>510</v>
      </c>
      <c r="C6" s="81" t="s">
        <v>5</v>
      </c>
      <c r="D6" s="82">
        <v>27828</v>
      </c>
      <c r="E6" s="81" t="s">
        <v>586</v>
      </c>
      <c r="F6" s="81" t="s">
        <v>476</v>
      </c>
      <c r="G6" s="81">
        <v>4475.91</v>
      </c>
      <c r="H6" s="81">
        <v>0</v>
      </c>
      <c r="I6" s="81" t="s">
        <v>520</v>
      </c>
      <c r="J6" s="81">
        <v>0</v>
      </c>
      <c r="K6" s="81">
        <v>0</v>
      </c>
      <c r="L6" s="81">
        <v>0</v>
      </c>
      <c r="M6" s="81">
        <v>0</v>
      </c>
      <c r="N6" s="81">
        <v>0</v>
      </c>
      <c r="O6" s="81">
        <v>0</v>
      </c>
      <c r="P6" s="81">
        <v>0</v>
      </c>
      <c r="Q6" s="81">
        <v>0</v>
      </c>
      <c r="R6" s="81">
        <v>0</v>
      </c>
      <c r="S6">
        <f t="shared" si="0"/>
        <v>4475.91</v>
      </c>
      <c r="T6" s="1" t="s">
        <v>585</v>
      </c>
      <c r="U6" s="1"/>
      <c r="V6">
        <f t="shared" si="1"/>
        <v>4475.91</v>
      </c>
      <c r="W6">
        <f t="shared" si="2"/>
        <v>0</v>
      </c>
      <c r="X6">
        <f t="shared" si="3"/>
        <v>0</v>
      </c>
      <c r="Y6">
        <f t="shared" si="4"/>
        <v>0</v>
      </c>
    </row>
    <row r="7" spans="1:25" ht="15">
      <c r="A7" s="81">
        <v>1</v>
      </c>
      <c r="B7" s="81">
        <v>542</v>
      </c>
      <c r="C7" s="81" t="s">
        <v>6</v>
      </c>
      <c r="D7" s="82">
        <v>27955</v>
      </c>
      <c r="E7" s="81" t="s">
        <v>586</v>
      </c>
      <c r="F7" s="81" t="s">
        <v>482</v>
      </c>
      <c r="G7" s="81">
        <v>2152.9499999999998</v>
      </c>
      <c r="H7" s="81">
        <v>0</v>
      </c>
      <c r="I7" s="81" t="s">
        <v>520</v>
      </c>
      <c r="J7" s="81">
        <v>0</v>
      </c>
      <c r="K7" s="81">
        <v>0</v>
      </c>
      <c r="L7" s="81">
        <v>0</v>
      </c>
      <c r="M7" s="81">
        <v>0</v>
      </c>
      <c r="N7" s="81">
        <v>0</v>
      </c>
      <c r="O7" s="81">
        <v>0</v>
      </c>
      <c r="P7" s="81">
        <v>0</v>
      </c>
      <c r="Q7" s="81">
        <v>0</v>
      </c>
      <c r="R7" s="81">
        <v>0</v>
      </c>
      <c r="S7">
        <f t="shared" si="0"/>
        <v>2152.9499999999998</v>
      </c>
      <c r="T7" s="1" t="s">
        <v>585</v>
      </c>
      <c r="U7" s="1"/>
      <c r="V7">
        <f t="shared" si="1"/>
        <v>2152.9499999999998</v>
      </c>
      <c r="W7">
        <f t="shared" si="2"/>
        <v>0</v>
      </c>
      <c r="X7">
        <f t="shared" si="3"/>
        <v>0</v>
      </c>
      <c r="Y7">
        <f t="shared" si="4"/>
        <v>0</v>
      </c>
    </row>
    <row r="8" spans="1:25" ht="15">
      <c r="A8" s="81">
        <v>1</v>
      </c>
      <c r="B8" s="81">
        <v>788</v>
      </c>
      <c r="C8" s="81" t="s">
        <v>7</v>
      </c>
      <c r="D8" s="82">
        <v>28551</v>
      </c>
      <c r="E8" s="81" t="s">
        <v>586</v>
      </c>
      <c r="F8" s="81" t="s">
        <v>414</v>
      </c>
      <c r="G8" s="81">
        <v>2270.11</v>
      </c>
      <c r="H8" s="81">
        <v>1374.57</v>
      </c>
      <c r="I8" s="81" t="s">
        <v>520</v>
      </c>
      <c r="J8" s="81">
        <v>0</v>
      </c>
      <c r="K8" s="81">
        <v>0</v>
      </c>
      <c r="L8" s="81">
        <v>0</v>
      </c>
      <c r="M8" s="81">
        <v>0</v>
      </c>
      <c r="N8" s="81">
        <v>0</v>
      </c>
      <c r="O8" s="81">
        <v>0</v>
      </c>
      <c r="P8" s="81">
        <v>0</v>
      </c>
      <c r="Q8" s="81">
        <v>0</v>
      </c>
      <c r="R8" s="81">
        <v>0</v>
      </c>
      <c r="S8">
        <f t="shared" si="0"/>
        <v>3644.6800000000003</v>
      </c>
      <c r="T8" s="1" t="s">
        <v>585</v>
      </c>
      <c r="U8" s="1"/>
      <c r="V8">
        <f t="shared" si="1"/>
        <v>3644.6800000000003</v>
      </c>
      <c r="W8">
        <f t="shared" si="2"/>
        <v>0</v>
      </c>
      <c r="X8">
        <f t="shared" si="3"/>
        <v>0</v>
      </c>
      <c r="Y8">
        <f t="shared" si="4"/>
        <v>0</v>
      </c>
    </row>
    <row r="9" spans="1:25" ht="15">
      <c r="A9" s="81">
        <v>1</v>
      </c>
      <c r="B9" s="81">
        <v>830</v>
      </c>
      <c r="C9" s="81" t="s">
        <v>8</v>
      </c>
      <c r="D9" s="82">
        <v>28688</v>
      </c>
      <c r="E9" s="81" t="s">
        <v>586</v>
      </c>
      <c r="F9" s="81" t="s">
        <v>476</v>
      </c>
      <c r="G9" s="81">
        <v>5440.47</v>
      </c>
      <c r="H9" s="81">
        <v>0</v>
      </c>
      <c r="I9" s="81" t="s">
        <v>520</v>
      </c>
      <c r="J9" s="81">
        <v>0</v>
      </c>
      <c r="K9" s="81">
        <v>0</v>
      </c>
      <c r="L9" s="81">
        <v>0</v>
      </c>
      <c r="M9" s="81">
        <v>0</v>
      </c>
      <c r="N9" s="81">
        <v>0</v>
      </c>
      <c r="O9" s="81">
        <v>0</v>
      </c>
      <c r="P9" s="81">
        <v>0</v>
      </c>
      <c r="Q9" s="81">
        <v>0</v>
      </c>
      <c r="R9" s="81">
        <v>0</v>
      </c>
      <c r="S9">
        <f t="shared" si="0"/>
        <v>5440.47</v>
      </c>
      <c r="T9" s="1" t="s">
        <v>585</v>
      </c>
      <c r="U9" s="1"/>
      <c r="V9">
        <f t="shared" si="1"/>
        <v>5440.47</v>
      </c>
      <c r="W9">
        <f t="shared" si="2"/>
        <v>0</v>
      </c>
      <c r="X9">
        <f t="shared" si="3"/>
        <v>0</v>
      </c>
      <c r="Y9">
        <f t="shared" si="4"/>
        <v>0</v>
      </c>
    </row>
    <row r="10" spans="1:25" ht="15">
      <c r="A10" s="81">
        <v>1</v>
      </c>
      <c r="B10" s="81">
        <v>863</v>
      </c>
      <c r="C10" s="81" t="s">
        <v>9</v>
      </c>
      <c r="D10" s="82">
        <v>28746</v>
      </c>
      <c r="E10" s="81" t="s">
        <v>586</v>
      </c>
      <c r="F10" s="81" t="s">
        <v>412</v>
      </c>
      <c r="G10" s="81">
        <v>2759.34</v>
      </c>
      <c r="H10" s="81">
        <v>0</v>
      </c>
      <c r="I10" s="81" t="s">
        <v>520</v>
      </c>
      <c r="J10" s="81">
        <v>0</v>
      </c>
      <c r="K10" s="81">
        <v>0</v>
      </c>
      <c r="L10" s="81">
        <v>0</v>
      </c>
      <c r="M10" s="81">
        <v>0</v>
      </c>
      <c r="N10" s="81">
        <v>0</v>
      </c>
      <c r="O10" s="81">
        <v>0</v>
      </c>
      <c r="P10" s="81">
        <v>0</v>
      </c>
      <c r="Q10" s="81">
        <v>0</v>
      </c>
      <c r="R10" s="81">
        <v>0</v>
      </c>
      <c r="S10">
        <f t="shared" si="0"/>
        <v>2759.34</v>
      </c>
      <c r="T10" s="1" t="s">
        <v>585</v>
      </c>
      <c r="U10" s="1"/>
      <c r="V10">
        <f t="shared" si="1"/>
        <v>2759.34</v>
      </c>
      <c r="W10">
        <f t="shared" si="2"/>
        <v>0</v>
      </c>
      <c r="X10">
        <f t="shared" si="3"/>
        <v>0</v>
      </c>
      <c r="Y10">
        <f t="shared" si="4"/>
        <v>0</v>
      </c>
    </row>
    <row r="11" spans="1:25" ht="15">
      <c r="A11" s="81">
        <v>1</v>
      </c>
      <c r="B11" s="81">
        <v>871</v>
      </c>
      <c r="C11" s="81" t="s">
        <v>573</v>
      </c>
      <c r="D11" s="82">
        <v>28758</v>
      </c>
      <c r="E11" s="81" t="s">
        <v>586</v>
      </c>
      <c r="F11" s="81" t="s">
        <v>476</v>
      </c>
      <c r="G11" s="81">
        <v>4475.91</v>
      </c>
      <c r="H11" s="81">
        <v>1374.57</v>
      </c>
      <c r="I11" s="81" t="s">
        <v>520</v>
      </c>
      <c r="J11" s="81">
        <v>0</v>
      </c>
      <c r="K11" s="81">
        <v>0</v>
      </c>
      <c r="L11" s="81">
        <v>0</v>
      </c>
      <c r="M11" s="81">
        <v>0</v>
      </c>
      <c r="N11" s="81">
        <v>0</v>
      </c>
      <c r="O11" s="81">
        <v>0</v>
      </c>
      <c r="P11" s="81">
        <v>0</v>
      </c>
      <c r="Q11" s="81">
        <v>0</v>
      </c>
      <c r="R11" s="81">
        <v>0</v>
      </c>
      <c r="S11">
        <f t="shared" si="0"/>
        <v>5850.48</v>
      </c>
      <c r="T11" s="1" t="s">
        <v>585</v>
      </c>
      <c r="U11" s="1"/>
      <c r="V11">
        <f t="shared" si="1"/>
        <v>5850.48</v>
      </c>
      <c r="W11">
        <f t="shared" si="2"/>
        <v>0</v>
      </c>
      <c r="X11">
        <f t="shared" si="3"/>
        <v>0</v>
      </c>
      <c r="Y11">
        <f t="shared" si="4"/>
        <v>0</v>
      </c>
    </row>
    <row r="12" spans="1:25" ht="15">
      <c r="A12" s="81">
        <v>1</v>
      </c>
      <c r="B12" s="81">
        <v>897</v>
      </c>
      <c r="C12" s="81" t="s">
        <v>10</v>
      </c>
      <c r="D12" s="82">
        <v>28779</v>
      </c>
      <c r="E12" s="81" t="s">
        <v>586</v>
      </c>
      <c r="F12" s="81" t="s">
        <v>412</v>
      </c>
      <c r="G12" s="81">
        <v>2059.06</v>
      </c>
      <c r="H12" s="81">
        <v>0</v>
      </c>
      <c r="I12" s="81" t="s">
        <v>520</v>
      </c>
      <c r="J12" s="81">
        <v>0</v>
      </c>
      <c r="K12" s="81">
        <v>0</v>
      </c>
      <c r="L12" s="81">
        <v>0</v>
      </c>
      <c r="M12" s="81">
        <v>0</v>
      </c>
      <c r="N12" s="81">
        <v>0</v>
      </c>
      <c r="O12" s="81">
        <v>0</v>
      </c>
      <c r="P12" s="81">
        <v>0</v>
      </c>
      <c r="Q12" s="81">
        <v>0</v>
      </c>
      <c r="R12" s="81">
        <v>0</v>
      </c>
      <c r="S12">
        <f t="shared" si="0"/>
        <v>2059.06</v>
      </c>
      <c r="T12" s="1" t="s">
        <v>585</v>
      </c>
      <c r="U12" s="1"/>
      <c r="V12">
        <f t="shared" si="1"/>
        <v>2059.06</v>
      </c>
      <c r="W12">
        <f t="shared" si="2"/>
        <v>0</v>
      </c>
      <c r="X12">
        <f t="shared" si="3"/>
        <v>0</v>
      </c>
      <c r="Y12">
        <f t="shared" si="4"/>
        <v>0</v>
      </c>
    </row>
    <row r="13" spans="1:25" ht="15">
      <c r="A13" s="81">
        <v>1</v>
      </c>
      <c r="B13" s="81">
        <v>996</v>
      </c>
      <c r="C13" s="81" t="s">
        <v>11</v>
      </c>
      <c r="D13" s="82">
        <v>28887</v>
      </c>
      <c r="E13" s="81" t="s">
        <v>586</v>
      </c>
      <c r="F13" s="81" t="s">
        <v>414</v>
      </c>
      <c r="G13" s="81">
        <v>4280.67</v>
      </c>
      <c r="H13" s="81">
        <v>0</v>
      </c>
      <c r="I13" s="81" t="s">
        <v>520</v>
      </c>
      <c r="J13" s="81">
        <v>0</v>
      </c>
      <c r="K13" s="81">
        <v>0</v>
      </c>
      <c r="L13" s="81">
        <v>0</v>
      </c>
      <c r="M13" s="81">
        <v>0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  <c r="S13">
        <f t="shared" si="0"/>
        <v>4280.67</v>
      </c>
      <c r="T13" s="1" t="s">
        <v>585</v>
      </c>
      <c r="U13" s="1"/>
      <c r="V13">
        <f t="shared" si="1"/>
        <v>4280.67</v>
      </c>
      <c r="W13">
        <f t="shared" si="2"/>
        <v>0</v>
      </c>
      <c r="X13">
        <f t="shared" si="3"/>
        <v>0</v>
      </c>
      <c r="Y13">
        <f t="shared" si="4"/>
        <v>0</v>
      </c>
    </row>
    <row r="14" spans="1:25" ht="15">
      <c r="A14" s="81">
        <v>1</v>
      </c>
      <c r="B14" s="81">
        <v>1008</v>
      </c>
      <c r="C14" s="81" t="s">
        <v>12</v>
      </c>
      <c r="D14" s="82">
        <v>28902</v>
      </c>
      <c r="E14" s="81" t="s">
        <v>586</v>
      </c>
      <c r="F14" s="81" t="s">
        <v>412</v>
      </c>
      <c r="G14" s="81">
        <v>2627.98</v>
      </c>
      <c r="H14" s="81">
        <v>0</v>
      </c>
      <c r="I14" s="81" t="s">
        <v>520</v>
      </c>
      <c r="J14" s="81">
        <v>0</v>
      </c>
      <c r="K14" s="81">
        <v>0</v>
      </c>
      <c r="L14" s="81">
        <v>0</v>
      </c>
      <c r="M14" s="81">
        <v>0</v>
      </c>
      <c r="N14" s="81">
        <v>0</v>
      </c>
      <c r="O14" s="81">
        <v>0</v>
      </c>
      <c r="P14" s="81">
        <v>0</v>
      </c>
      <c r="Q14" s="81">
        <v>0</v>
      </c>
      <c r="R14" s="81">
        <v>0</v>
      </c>
      <c r="S14">
        <f t="shared" si="0"/>
        <v>2627.98</v>
      </c>
      <c r="T14" s="1" t="s">
        <v>585</v>
      </c>
      <c r="U14" s="1"/>
      <c r="V14">
        <f t="shared" si="1"/>
        <v>2627.98</v>
      </c>
      <c r="W14">
        <f t="shared" si="2"/>
        <v>0</v>
      </c>
      <c r="X14">
        <f t="shared" si="3"/>
        <v>0</v>
      </c>
      <c r="Y14">
        <f t="shared" si="4"/>
        <v>0</v>
      </c>
    </row>
    <row r="15" spans="1:25" ht="15">
      <c r="A15" s="81">
        <v>1</v>
      </c>
      <c r="B15" s="81">
        <v>1037</v>
      </c>
      <c r="C15" s="81" t="s">
        <v>13</v>
      </c>
      <c r="D15" s="82">
        <v>28926</v>
      </c>
      <c r="E15" s="81" t="s">
        <v>586</v>
      </c>
      <c r="F15" s="81" t="s">
        <v>414</v>
      </c>
      <c r="G15" s="81">
        <v>4076.83</v>
      </c>
      <c r="H15" s="81">
        <v>0</v>
      </c>
      <c r="I15" s="81" t="s">
        <v>520</v>
      </c>
      <c r="J15" s="81">
        <v>0</v>
      </c>
      <c r="K15" s="81">
        <v>0</v>
      </c>
      <c r="L15" s="81">
        <v>0</v>
      </c>
      <c r="M15" s="81">
        <v>0</v>
      </c>
      <c r="N15" s="81">
        <v>0</v>
      </c>
      <c r="O15" s="81">
        <v>0</v>
      </c>
      <c r="P15" s="81">
        <v>0</v>
      </c>
      <c r="Q15" s="81">
        <v>0</v>
      </c>
      <c r="R15" s="81">
        <v>0</v>
      </c>
      <c r="S15">
        <f t="shared" si="0"/>
        <v>4076.83</v>
      </c>
      <c r="T15" s="1" t="s">
        <v>585</v>
      </c>
      <c r="U15" s="1"/>
      <c r="V15">
        <f t="shared" si="1"/>
        <v>4076.83</v>
      </c>
      <c r="W15">
        <f t="shared" si="2"/>
        <v>0</v>
      </c>
      <c r="X15">
        <f t="shared" si="3"/>
        <v>0</v>
      </c>
      <c r="Y15">
        <f t="shared" si="4"/>
        <v>0</v>
      </c>
    </row>
    <row r="16" spans="1:25" ht="15">
      <c r="A16" s="81">
        <v>1</v>
      </c>
      <c r="B16" s="81">
        <v>1051</v>
      </c>
      <c r="C16" s="81" t="s">
        <v>14</v>
      </c>
      <c r="D16" s="82">
        <v>28936</v>
      </c>
      <c r="E16" s="81" t="s">
        <v>586</v>
      </c>
      <c r="F16" s="81" t="s">
        <v>420</v>
      </c>
      <c r="G16" s="81">
        <v>12685.03</v>
      </c>
      <c r="H16" s="81">
        <v>9235.66</v>
      </c>
      <c r="I16" s="81" t="s">
        <v>520</v>
      </c>
      <c r="J16" s="81">
        <v>0</v>
      </c>
      <c r="K16" s="81">
        <v>0</v>
      </c>
      <c r="L16" s="81">
        <v>0</v>
      </c>
      <c r="M16" s="81">
        <v>0</v>
      </c>
      <c r="N16" s="81">
        <v>0</v>
      </c>
      <c r="O16" s="81">
        <v>0</v>
      </c>
      <c r="P16" s="81">
        <v>0</v>
      </c>
      <c r="Q16" s="81">
        <v>0</v>
      </c>
      <c r="R16" s="81">
        <v>0</v>
      </c>
      <c r="S16">
        <f t="shared" si="0"/>
        <v>21920.690000000002</v>
      </c>
      <c r="T16" s="1" t="s">
        <v>585</v>
      </c>
      <c r="U16" s="1"/>
      <c r="V16">
        <f t="shared" si="1"/>
        <v>21920.690000000002</v>
      </c>
      <c r="W16">
        <f t="shared" si="2"/>
        <v>0</v>
      </c>
      <c r="X16">
        <f t="shared" si="3"/>
        <v>0</v>
      </c>
      <c r="Y16">
        <f t="shared" si="4"/>
        <v>0</v>
      </c>
    </row>
    <row r="17" spans="1:25" ht="15">
      <c r="A17" s="81">
        <v>1</v>
      </c>
      <c r="B17" s="81">
        <v>1056</v>
      </c>
      <c r="C17" s="81" t="s">
        <v>15</v>
      </c>
      <c r="D17" s="82">
        <v>28961</v>
      </c>
      <c r="E17" s="81" t="s">
        <v>586</v>
      </c>
      <c r="F17" s="81" t="s">
        <v>482</v>
      </c>
      <c r="G17" s="81">
        <v>4934.66</v>
      </c>
      <c r="H17" s="81">
        <v>0</v>
      </c>
      <c r="I17" s="81" t="s">
        <v>520</v>
      </c>
      <c r="J17" s="81">
        <v>0</v>
      </c>
      <c r="K17" s="81">
        <v>0</v>
      </c>
      <c r="L17" s="81">
        <v>0</v>
      </c>
      <c r="M17" s="81">
        <v>0</v>
      </c>
      <c r="N17" s="81">
        <v>0</v>
      </c>
      <c r="O17" s="81">
        <v>0</v>
      </c>
      <c r="P17" s="81">
        <v>0</v>
      </c>
      <c r="Q17" s="81">
        <v>0</v>
      </c>
      <c r="R17" s="81">
        <v>0</v>
      </c>
      <c r="S17">
        <f t="shared" si="0"/>
        <v>4934.66</v>
      </c>
      <c r="T17" s="1" t="s">
        <v>585</v>
      </c>
      <c r="U17" s="1"/>
      <c r="V17">
        <f t="shared" si="1"/>
        <v>4934.66</v>
      </c>
      <c r="W17">
        <f t="shared" si="2"/>
        <v>0</v>
      </c>
      <c r="X17">
        <f t="shared" si="3"/>
        <v>0</v>
      </c>
      <c r="Y17">
        <f t="shared" si="4"/>
        <v>0</v>
      </c>
    </row>
    <row r="18" spans="1:25" ht="15">
      <c r="A18" s="81">
        <v>1</v>
      </c>
      <c r="B18" s="81">
        <v>1071</v>
      </c>
      <c r="C18" s="81" t="s">
        <v>16</v>
      </c>
      <c r="D18" s="82">
        <v>28968</v>
      </c>
      <c r="E18" s="81" t="s">
        <v>586</v>
      </c>
      <c r="F18" s="81" t="s">
        <v>414</v>
      </c>
      <c r="G18" s="81">
        <v>2270.11</v>
      </c>
      <c r="H18" s="81">
        <v>0</v>
      </c>
      <c r="I18" s="81" t="s">
        <v>520</v>
      </c>
      <c r="J18" s="81">
        <v>0</v>
      </c>
      <c r="K18" s="81">
        <v>0</v>
      </c>
      <c r="L18" s="81">
        <v>0</v>
      </c>
      <c r="M18" s="81">
        <v>0</v>
      </c>
      <c r="N18" s="81">
        <v>0</v>
      </c>
      <c r="O18" s="81">
        <v>0</v>
      </c>
      <c r="P18" s="81">
        <v>0</v>
      </c>
      <c r="Q18" s="81">
        <v>0</v>
      </c>
      <c r="R18" s="81">
        <v>0</v>
      </c>
      <c r="S18">
        <f t="shared" si="0"/>
        <v>2270.11</v>
      </c>
      <c r="T18" s="1" t="s">
        <v>585</v>
      </c>
      <c r="U18" s="1"/>
      <c r="V18">
        <f t="shared" si="1"/>
        <v>2270.11</v>
      </c>
      <c r="W18">
        <f t="shared" si="2"/>
        <v>0</v>
      </c>
      <c r="X18">
        <f t="shared" si="3"/>
        <v>0</v>
      </c>
      <c r="Y18">
        <f t="shared" si="4"/>
        <v>0</v>
      </c>
    </row>
    <row r="19" spans="1:25" ht="15">
      <c r="A19" s="81">
        <v>1</v>
      </c>
      <c r="B19" s="81">
        <v>1080</v>
      </c>
      <c r="C19" s="81" t="s">
        <v>17</v>
      </c>
      <c r="D19" s="82">
        <v>28968</v>
      </c>
      <c r="E19" s="81" t="s">
        <v>586</v>
      </c>
      <c r="F19" s="81" t="s">
        <v>476</v>
      </c>
      <c r="G19" s="81">
        <v>4475.91</v>
      </c>
      <c r="H19" s="81">
        <v>0</v>
      </c>
      <c r="I19" s="81" t="s">
        <v>520</v>
      </c>
      <c r="J19" s="81">
        <v>0</v>
      </c>
      <c r="K19" s="81">
        <v>0</v>
      </c>
      <c r="L19" s="81">
        <v>0</v>
      </c>
      <c r="M19" s="81">
        <v>0</v>
      </c>
      <c r="N19" s="81">
        <v>0</v>
      </c>
      <c r="O19" s="81">
        <v>0</v>
      </c>
      <c r="P19" s="81">
        <v>0</v>
      </c>
      <c r="Q19" s="81">
        <v>0</v>
      </c>
      <c r="R19" s="81">
        <v>0</v>
      </c>
      <c r="S19">
        <f t="shared" si="0"/>
        <v>4475.91</v>
      </c>
      <c r="T19" s="1" t="s">
        <v>585</v>
      </c>
      <c r="U19" s="1"/>
      <c r="V19">
        <f t="shared" si="1"/>
        <v>4475.91</v>
      </c>
      <c r="W19">
        <f t="shared" si="2"/>
        <v>0</v>
      </c>
      <c r="X19">
        <f t="shared" si="3"/>
        <v>0</v>
      </c>
      <c r="Y19">
        <f t="shared" si="4"/>
        <v>0</v>
      </c>
    </row>
    <row r="20" spans="1:25" ht="15">
      <c r="A20" s="81">
        <v>1</v>
      </c>
      <c r="B20" s="81">
        <v>1099</v>
      </c>
      <c r="C20" s="81" t="s">
        <v>18</v>
      </c>
      <c r="D20" s="82">
        <v>28997</v>
      </c>
      <c r="E20" s="81" t="s">
        <v>586</v>
      </c>
      <c r="F20" s="81" t="s">
        <v>414</v>
      </c>
      <c r="G20" s="81">
        <v>4076.83</v>
      </c>
      <c r="H20" s="81">
        <v>0</v>
      </c>
      <c r="I20" s="81" t="s">
        <v>520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81">
        <v>0</v>
      </c>
      <c r="R20" s="81">
        <v>0</v>
      </c>
      <c r="S20">
        <f t="shared" si="0"/>
        <v>4076.83</v>
      </c>
      <c r="T20" s="1" t="s">
        <v>585</v>
      </c>
      <c r="U20" s="1"/>
      <c r="V20">
        <f t="shared" si="1"/>
        <v>4076.83</v>
      </c>
      <c r="W20">
        <f t="shared" si="2"/>
        <v>0</v>
      </c>
      <c r="X20">
        <f t="shared" si="3"/>
        <v>0</v>
      </c>
      <c r="Y20">
        <f t="shared" si="4"/>
        <v>0</v>
      </c>
    </row>
    <row r="21" spans="1:25" ht="15">
      <c r="A21" s="81">
        <v>1</v>
      </c>
      <c r="B21" s="81">
        <v>1126</v>
      </c>
      <c r="C21" s="81" t="s">
        <v>19</v>
      </c>
      <c r="D21" s="82">
        <v>29017</v>
      </c>
      <c r="E21" s="81" t="s">
        <v>586</v>
      </c>
      <c r="F21" s="81" t="s">
        <v>476</v>
      </c>
      <c r="G21" s="81">
        <v>5243.01</v>
      </c>
      <c r="H21" s="81">
        <v>1754.8</v>
      </c>
      <c r="I21" s="81" t="s">
        <v>520</v>
      </c>
      <c r="J21" s="81">
        <v>0</v>
      </c>
      <c r="K21" s="81">
        <v>0</v>
      </c>
      <c r="L21" s="81">
        <v>0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>
        <f t="shared" si="0"/>
        <v>6997.81</v>
      </c>
      <c r="T21" s="1" t="s">
        <v>585</v>
      </c>
      <c r="U21" s="1"/>
      <c r="V21">
        <f t="shared" si="1"/>
        <v>6997.81</v>
      </c>
      <c r="W21">
        <f t="shared" si="2"/>
        <v>0</v>
      </c>
      <c r="X21">
        <f t="shared" si="3"/>
        <v>0</v>
      </c>
      <c r="Y21">
        <f t="shared" si="4"/>
        <v>0</v>
      </c>
    </row>
    <row r="22" spans="1:25" ht="15">
      <c r="A22" s="81">
        <v>1</v>
      </c>
      <c r="B22" s="81">
        <v>1159</v>
      </c>
      <c r="C22" s="81" t="s">
        <v>20</v>
      </c>
      <c r="D22" s="82">
        <v>29067</v>
      </c>
      <c r="E22" s="81" t="s">
        <v>586</v>
      </c>
      <c r="F22" s="81" t="s">
        <v>414</v>
      </c>
      <c r="G22" s="81">
        <v>2059.06</v>
      </c>
      <c r="H22" s="81">
        <v>0</v>
      </c>
      <c r="I22" s="81" t="s">
        <v>520</v>
      </c>
      <c r="J22" s="81">
        <v>0</v>
      </c>
      <c r="K22" s="81">
        <v>0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1">
        <v>0</v>
      </c>
      <c r="R22" s="81">
        <v>0</v>
      </c>
      <c r="S22">
        <f t="shared" si="0"/>
        <v>2059.06</v>
      </c>
      <c r="T22" s="1" t="s">
        <v>585</v>
      </c>
      <c r="U22" s="1"/>
      <c r="V22">
        <f t="shared" si="1"/>
        <v>2059.06</v>
      </c>
      <c r="W22">
        <f t="shared" si="2"/>
        <v>0</v>
      </c>
      <c r="X22">
        <f t="shared" si="3"/>
        <v>0</v>
      </c>
      <c r="Y22">
        <f t="shared" si="4"/>
        <v>0</v>
      </c>
    </row>
    <row r="23" spans="1:25" ht="15">
      <c r="A23" s="81">
        <v>1</v>
      </c>
      <c r="B23" s="81">
        <v>1164</v>
      </c>
      <c r="C23" s="81" t="s">
        <v>21</v>
      </c>
      <c r="D23" s="82">
        <v>29067</v>
      </c>
      <c r="E23" s="81" t="s">
        <v>586</v>
      </c>
      <c r="F23" s="81" t="s">
        <v>476</v>
      </c>
      <c r="G23" s="81">
        <v>4155.4799999999996</v>
      </c>
      <c r="H23" s="81">
        <v>1557</v>
      </c>
      <c r="I23" s="81" t="s">
        <v>520</v>
      </c>
      <c r="J23" s="81">
        <v>0</v>
      </c>
      <c r="K23" s="81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>
        <f t="shared" si="0"/>
        <v>5712.48</v>
      </c>
      <c r="T23" s="1" t="s">
        <v>585</v>
      </c>
      <c r="U23" s="1"/>
      <c r="V23">
        <f t="shared" si="1"/>
        <v>5712.48</v>
      </c>
      <c r="W23">
        <f t="shared" si="2"/>
        <v>0</v>
      </c>
      <c r="X23">
        <f t="shared" si="3"/>
        <v>0</v>
      </c>
      <c r="Y23">
        <f t="shared" si="4"/>
        <v>0</v>
      </c>
    </row>
    <row r="24" spans="1:25" ht="15">
      <c r="A24" s="81">
        <v>1</v>
      </c>
      <c r="B24" s="81">
        <v>1169</v>
      </c>
      <c r="C24" s="81" t="s">
        <v>22</v>
      </c>
      <c r="D24" s="82">
        <v>29067</v>
      </c>
      <c r="E24" s="81" t="s">
        <v>586</v>
      </c>
      <c r="F24" s="81" t="s">
        <v>414</v>
      </c>
      <c r="G24" s="81">
        <v>3521.69</v>
      </c>
      <c r="H24" s="81">
        <v>0</v>
      </c>
      <c r="I24" s="81" t="s">
        <v>520</v>
      </c>
      <c r="J24" s="81">
        <v>0</v>
      </c>
      <c r="K24" s="81">
        <v>0</v>
      </c>
      <c r="L24" s="81">
        <v>0</v>
      </c>
      <c r="M24" s="81">
        <v>0</v>
      </c>
      <c r="N24" s="81">
        <v>0</v>
      </c>
      <c r="O24" s="81">
        <v>0</v>
      </c>
      <c r="P24" s="81">
        <v>0</v>
      </c>
      <c r="Q24" s="81">
        <v>0</v>
      </c>
      <c r="R24" s="81">
        <v>0</v>
      </c>
      <c r="S24">
        <f t="shared" si="0"/>
        <v>3521.69</v>
      </c>
      <c r="T24" s="1" t="s">
        <v>585</v>
      </c>
      <c r="U24" s="1"/>
      <c r="V24">
        <f t="shared" si="1"/>
        <v>3521.69</v>
      </c>
      <c r="W24">
        <f t="shared" si="2"/>
        <v>0</v>
      </c>
      <c r="X24">
        <f t="shared" si="3"/>
        <v>0</v>
      </c>
      <c r="Y24">
        <f t="shared" si="4"/>
        <v>0</v>
      </c>
    </row>
    <row r="25" spans="1:25" ht="15">
      <c r="A25" s="81">
        <v>1</v>
      </c>
      <c r="B25" s="81">
        <v>1177</v>
      </c>
      <c r="C25" s="81" t="s">
        <v>23</v>
      </c>
      <c r="D25" s="82">
        <v>29068</v>
      </c>
      <c r="E25" s="81" t="s">
        <v>586</v>
      </c>
      <c r="F25" s="81" t="s">
        <v>476</v>
      </c>
      <c r="G25" s="81">
        <v>4475.95</v>
      </c>
      <c r="H25" s="81">
        <v>0</v>
      </c>
      <c r="I25" s="81" t="s">
        <v>520</v>
      </c>
      <c r="J25" s="81">
        <v>0</v>
      </c>
      <c r="K25" s="81">
        <v>0</v>
      </c>
      <c r="L25" s="81">
        <v>0</v>
      </c>
      <c r="M25" s="81">
        <v>0</v>
      </c>
      <c r="N25" s="81">
        <v>0</v>
      </c>
      <c r="O25" s="81">
        <v>0</v>
      </c>
      <c r="P25" s="81">
        <v>0</v>
      </c>
      <c r="Q25" s="81">
        <v>0</v>
      </c>
      <c r="R25" s="81">
        <v>0</v>
      </c>
      <c r="S25">
        <f t="shared" si="0"/>
        <v>4475.95</v>
      </c>
      <c r="T25" s="1" t="s">
        <v>585</v>
      </c>
      <c r="U25" s="1"/>
      <c r="V25">
        <f t="shared" si="1"/>
        <v>4475.95</v>
      </c>
      <c r="W25">
        <f t="shared" si="2"/>
        <v>0</v>
      </c>
      <c r="X25">
        <f t="shared" si="3"/>
        <v>0</v>
      </c>
      <c r="Y25">
        <f t="shared" si="4"/>
        <v>0</v>
      </c>
    </row>
    <row r="26" spans="1:25" ht="15">
      <c r="A26" s="81">
        <v>1</v>
      </c>
      <c r="B26" s="81">
        <v>1221</v>
      </c>
      <c r="C26" s="81" t="s">
        <v>24</v>
      </c>
      <c r="D26" s="82">
        <v>29087</v>
      </c>
      <c r="E26" s="81" t="s">
        <v>586</v>
      </c>
      <c r="F26" s="81" t="s">
        <v>420</v>
      </c>
      <c r="G26" s="81">
        <v>7063.48</v>
      </c>
      <c r="H26" s="81">
        <v>3316.32</v>
      </c>
      <c r="I26" s="81" t="s">
        <v>520</v>
      </c>
      <c r="J26" s="81">
        <v>0</v>
      </c>
      <c r="K26" s="81">
        <v>0</v>
      </c>
      <c r="L26" s="81">
        <v>0</v>
      </c>
      <c r="M26" s="81">
        <v>0</v>
      </c>
      <c r="N26" s="81">
        <v>0</v>
      </c>
      <c r="O26" s="81">
        <v>0</v>
      </c>
      <c r="P26" s="81">
        <v>0</v>
      </c>
      <c r="Q26" s="81">
        <v>0</v>
      </c>
      <c r="R26" s="81">
        <v>0</v>
      </c>
      <c r="S26">
        <f t="shared" si="0"/>
        <v>10379.799999999999</v>
      </c>
      <c r="T26" s="1" t="s">
        <v>585</v>
      </c>
      <c r="U26" s="1"/>
      <c r="V26">
        <f t="shared" si="1"/>
        <v>10379.799999999999</v>
      </c>
      <c r="W26">
        <f t="shared" si="2"/>
        <v>0</v>
      </c>
      <c r="X26">
        <f t="shared" si="3"/>
        <v>0</v>
      </c>
      <c r="Y26">
        <f t="shared" si="4"/>
        <v>0</v>
      </c>
    </row>
    <row r="27" spans="1:25" ht="15">
      <c r="A27" s="81">
        <v>1</v>
      </c>
      <c r="B27" s="81">
        <v>1229</v>
      </c>
      <c r="C27" s="81" t="s">
        <v>25</v>
      </c>
      <c r="D27" s="82">
        <v>29089</v>
      </c>
      <c r="E27" s="81" t="s">
        <v>586</v>
      </c>
      <c r="F27" s="81" t="s">
        <v>414</v>
      </c>
      <c r="G27" s="81">
        <v>4280.67</v>
      </c>
      <c r="H27" s="81">
        <v>0</v>
      </c>
      <c r="I27" s="81" t="s">
        <v>520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>
        <f t="shared" si="0"/>
        <v>4280.67</v>
      </c>
      <c r="T27" s="1" t="s">
        <v>585</v>
      </c>
      <c r="U27" s="1"/>
      <c r="V27">
        <f t="shared" si="1"/>
        <v>4280.67</v>
      </c>
      <c r="W27">
        <f t="shared" si="2"/>
        <v>0</v>
      </c>
      <c r="X27">
        <f t="shared" si="3"/>
        <v>0</v>
      </c>
      <c r="Y27">
        <f t="shared" si="4"/>
        <v>0</v>
      </c>
    </row>
    <row r="28" spans="1:25" ht="15">
      <c r="A28" s="81">
        <v>1</v>
      </c>
      <c r="B28" s="81">
        <v>1243</v>
      </c>
      <c r="C28" s="81" t="s">
        <v>26</v>
      </c>
      <c r="D28" s="82">
        <v>29096</v>
      </c>
      <c r="E28" s="81" t="s">
        <v>586</v>
      </c>
      <c r="F28" s="81" t="s">
        <v>414</v>
      </c>
      <c r="G28" s="81">
        <v>2759.34</v>
      </c>
      <c r="H28" s="81">
        <v>0</v>
      </c>
      <c r="I28" s="81" t="s">
        <v>520</v>
      </c>
      <c r="J28" s="81">
        <v>0</v>
      </c>
      <c r="K28" s="81">
        <v>0</v>
      </c>
      <c r="L28" s="81">
        <v>0</v>
      </c>
      <c r="M28" s="81">
        <v>0</v>
      </c>
      <c r="N28" s="81">
        <v>0</v>
      </c>
      <c r="O28" s="81">
        <v>0</v>
      </c>
      <c r="P28" s="81">
        <v>0</v>
      </c>
      <c r="Q28" s="81">
        <v>0</v>
      </c>
      <c r="R28" s="81">
        <v>0</v>
      </c>
      <c r="S28">
        <f t="shared" si="0"/>
        <v>2759.34</v>
      </c>
      <c r="T28" s="1" t="s">
        <v>585</v>
      </c>
      <c r="U28" s="1"/>
      <c r="V28">
        <f t="shared" si="1"/>
        <v>2759.34</v>
      </c>
      <c r="W28">
        <f t="shared" si="2"/>
        <v>0</v>
      </c>
      <c r="X28">
        <f t="shared" si="3"/>
        <v>0</v>
      </c>
      <c r="Y28">
        <f t="shared" si="4"/>
        <v>0</v>
      </c>
    </row>
    <row r="29" spans="1:25" ht="15">
      <c r="A29" s="81">
        <v>1</v>
      </c>
      <c r="B29" s="81">
        <v>1258</v>
      </c>
      <c r="C29" s="81" t="s">
        <v>27</v>
      </c>
      <c r="D29" s="82">
        <v>29102</v>
      </c>
      <c r="E29" s="81" t="s">
        <v>586</v>
      </c>
      <c r="F29" s="81" t="s">
        <v>476</v>
      </c>
      <c r="G29" s="81">
        <v>4660.97</v>
      </c>
      <c r="H29" s="81">
        <v>1952.93</v>
      </c>
      <c r="I29" s="81" t="s">
        <v>520</v>
      </c>
      <c r="J29" s="81">
        <v>0</v>
      </c>
      <c r="K29" s="81">
        <v>0</v>
      </c>
      <c r="L29" s="81">
        <v>0</v>
      </c>
      <c r="M29" s="81">
        <v>0</v>
      </c>
      <c r="N29" s="81">
        <v>0</v>
      </c>
      <c r="O29" s="81">
        <v>0</v>
      </c>
      <c r="P29" s="81">
        <v>0</v>
      </c>
      <c r="Q29" s="81">
        <v>0</v>
      </c>
      <c r="R29" s="81">
        <v>0</v>
      </c>
      <c r="S29">
        <f t="shared" si="0"/>
        <v>6613.9000000000005</v>
      </c>
      <c r="T29" s="1" t="s">
        <v>585</v>
      </c>
      <c r="U29" s="1"/>
      <c r="V29">
        <f t="shared" si="1"/>
        <v>6613.9000000000005</v>
      </c>
      <c r="W29">
        <f t="shared" si="2"/>
        <v>0</v>
      </c>
      <c r="X29">
        <f t="shared" si="3"/>
        <v>0</v>
      </c>
      <c r="Y29">
        <f t="shared" si="4"/>
        <v>0</v>
      </c>
    </row>
    <row r="30" spans="1:25" ht="15">
      <c r="A30" s="81">
        <v>1</v>
      </c>
      <c r="B30" s="81">
        <v>1267</v>
      </c>
      <c r="C30" s="81" t="s">
        <v>28</v>
      </c>
      <c r="D30" s="82">
        <v>29099</v>
      </c>
      <c r="E30" s="81" t="s">
        <v>586</v>
      </c>
      <c r="F30" s="81" t="s">
        <v>422</v>
      </c>
      <c r="G30" s="81">
        <v>12295.67</v>
      </c>
      <c r="H30" s="81">
        <v>10091.209999999999</v>
      </c>
      <c r="I30" s="81" t="s">
        <v>520</v>
      </c>
      <c r="J30" s="81">
        <v>0</v>
      </c>
      <c r="K30" s="81">
        <v>0</v>
      </c>
      <c r="L30" s="81">
        <v>0</v>
      </c>
      <c r="M30" s="81">
        <v>0</v>
      </c>
      <c r="N30" s="81">
        <v>0</v>
      </c>
      <c r="O30" s="81">
        <v>0</v>
      </c>
      <c r="P30" s="81">
        <v>0</v>
      </c>
      <c r="Q30" s="81">
        <v>0</v>
      </c>
      <c r="R30" s="81">
        <v>0</v>
      </c>
      <c r="S30">
        <f t="shared" si="0"/>
        <v>22386.879999999997</v>
      </c>
      <c r="T30" s="1" t="s">
        <v>585</v>
      </c>
      <c r="U30" s="1"/>
      <c r="V30">
        <f t="shared" si="1"/>
        <v>22386.879999999997</v>
      </c>
      <c r="W30">
        <f t="shared" si="2"/>
        <v>0</v>
      </c>
      <c r="X30">
        <f t="shared" si="3"/>
        <v>0</v>
      </c>
      <c r="Y30">
        <f t="shared" si="4"/>
        <v>0</v>
      </c>
    </row>
    <row r="31" spans="1:25" ht="15">
      <c r="A31" s="81">
        <v>1</v>
      </c>
      <c r="B31" s="81">
        <v>1269</v>
      </c>
      <c r="C31" s="81" t="s">
        <v>29</v>
      </c>
      <c r="D31" s="82">
        <v>29118</v>
      </c>
      <c r="E31" s="81" t="s">
        <v>586</v>
      </c>
      <c r="F31" s="81" t="s">
        <v>412</v>
      </c>
      <c r="G31" s="81">
        <v>2059.06</v>
      </c>
      <c r="H31" s="81">
        <v>0</v>
      </c>
      <c r="I31" s="81" t="s">
        <v>520</v>
      </c>
      <c r="J31" s="81">
        <v>0</v>
      </c>
      <c r="K31" s="81">
        <v>0</v>
      </c>
      <c r="L31" s="81">
        <v>0</v>
      </c>
      <c r="M31" s="81">
        <v>0</v>
      </c>
      <c r="N31" s="81">
        <v>0</v>
      </c>
      <c r="O31" s="81">
        <v>0</v>
      </c>
      <c r="P31" s="81">
        <v>0</v>
      </c>
      <c r="Q31" s="81">
        <v>0</v>
      </c>
      <c r="R31" s="81">
        <v>0</v>
      </c>
      <c r="S31">
        <f t="shared" si="0"/>
        <v>2059.06</v>
      </c>
      <c r="T31" s="1" t="s">
        <v>585</v>
      </c>
      <c r="U31" s="1"/>
      <c r="V31">
        <f t="shared" si="1"/>
        <v>2059.06</v>
      </c>
      <c r="W31">
        <f t="shared" si="2"/>
        <v>0</v>
      </c>
      <c r="X31">
        <f t="shared" si="3"/>
        <v>0</v>
      </c>
      <c r="Y31">
        <f t="shared" si="4"/>
        <v>0</v>
      </c>
    </row>
    <row r="32" spans="1:25" ht="15">
      <c r="A32" s="81">
        <v>1</v>
      </c>
      <c r="B32" s="81">
        <v>1328</v>
      </c>
      <c r="C32" s="81" t="s">
        <v>30</v>
      </c>
      <c r="D32" s="82">
        <v>29202</v>
      </c>
      <c r="E32" s="81" t="s">
        <v>586</v>
      </c>
      <c r="F32" s="81" t="s">
        <v>476</v>
      </c>
      <c r="G32" s="81">
        <v>4059.77</v>
      </c>
      <c r="H32" s="81">
        <v>0</v>
      </c>
      <c r="I32" s="81" t="s">
        <v>520</v>
      </c>
      <c r="J32" s="81">
        <v>0</v>
      </c>
      <c r="K32" s="81">
        <v>0</v>
      </c>
      <c r="L32" s="81">
        <v>0</v>
      </c>
      <c r="M32" s="81">
        <v>0</v>
      </c>
      <c r="N32" s="81">
        <v>0</v>
      </c>
      <c r="O32" s="81">
        <v>0</v>
      </c>
      <c r="P32" s="81">
        <v>0</v>
      </c>
      <c r="Q32" s="81">
        <v>0</v>
      </c>
      <c r="R32" s="81">
        <v>0</v>
      </c>
      <c r="S32">
        <f t="shared" si="0"/>
        <v>4059.77</v>
      </c>
      <c r="T32" s="1" t="s">
        <v>585</v>
      </c>
      <c r="U32" s="1"/>
      <c r="V32">
        <f t="shared" si="1"/>
        <v>4059.77</v>
      </c>
      <c r="W32">
        <f t="shared" si="2"/>
        <v>0</v>
      </c>
      <c r="X32">
        <f t="shared" si="3"/>
        <v>0</v>
      </c>
      <c r="Y32">
        <f t="shared" si="4"/>
        <v>0</v>
      </c>
    </row>
    <row r="33" spans="1:25" ht="15">
      <c r="A33" s="81">
        <v>1</v>
      </c>
      <c r="B33" s="81">
        <v>1330</v>
      </c>
      <c r="C33" s="81" t="s">
        <v>31</v>
      </c>
      <c r="D33" s="82">
        <v>29202</v>
      </c>
      <c r="E33" s="81" t="s">
        <v>586</v>
      </c>
      <c r="F33" s="81" t="s">
        <v>414</v>
      </c>
      <c r="G33" s="81">
        <v>4076.86</v>
      </c>
      <c r="H33" s="81">
        <v>0</v>
      </c>
      <c r="I33" s="81" t="s">
        <v>520</v>
      </c>
      <c r="J33" s="81">
        <v>0</v>
      </c>
      <c r="K33" s="81">
        <v>0</v>
      </c>
      <c r="L33" s="81">
        <v>0</v>
      </c>
      <c r="M33" s="81">
        <v>0</v>
      </c>
      <c r="N33" s="81">
        <v>0</v>
      </c>
      <c r="O33" s="81">
        <v>0</v>
      </c>
      <c r="P33" s="81">
        <v>0</v>
      </c>
      <c r="Q33" s="81">
        <v>0</v>
      </c>
      <c r="R33" s="81">
        <v>0</v>
      </c>
      <c r="S33">
        <f t="shared" si="0"/>
        <v>4076.86</v>
      </c>
      <c r="T33" s="1" t="s">
        <v>585</v>
      </c>
      <c r="U33" s="1"/>
      <c r="V33">
        <f t="shared" si="1"/>
        <v>4076.86</v>
      </c>
      <c r="W33">
        <f t="shared" si="2"/>
        <v>0</v>
      </c>
      <c r="X33">
        <f t="shared" si="3"/>
        <v>0</v>
      </c>
      <c r="Y33">
        <f t="shared" si="4"/>
        <v>0</v>
      </c>
    </row>
    <row r="34" spans="1:25" ht="15">
      <c r="A34" s="81">
        <v>1</v>
      </c>
      <c r="B34" s="81">
        <v>1333</v>
      </c>
      <c r="C34" s="81" t="s">
        <v>32</v>
      </c>
      <c r="D34" s="82">
        <v>29209</v>
      </c>
      <c r="E34" s="81" t="s">
        <v>586</v>
      </c>
      <c r="F34" s="81" t="s">
        <v>414</v>
      </c>
      <c r="G34" s="81">
        <v>4076.83</v>
      </c>
      <c r="H34" s="81">
        <v>0</v>
      </c>
      <c r="I34" s="81" t="s">
        <v>520</v>
      </c>
      <c r="J34" s="81">
        <v>0</v>
      </c>
      <c r="K34" s="81">
        <v>0</v>
      </c>
      <c r="L34" s="81">
        <v>0</v>
      </c>
      <c r="M34" s="81">
        <v>0</v>
      </c>
      <c r="N34" s="81">
        <v>0</v>
      </c>
      <c r="O34" s="81">
        <v>0</v>
      </c>
      <c r="P34" s="81">
        <v>0</v>
      </c>
      <c r="Q34" s="81">
        <v>0</v>
      </c>
      <c r="R34" s="81">
        <v>0</v>
      </c>
      <c r="S34">
        <f t="shared" si="0"/>
        <v>4076.83</v>
      </c>
      <c r="T34" s="1" t="s">
        <v>585</v>
      </c>
      <c r="U34" s="1"/>
      <c r="V34">
        <f t="shared" si="1"/>
        <v>4076.83</v>
      </c>
      <c r="W34">
        <f t="shared" si="2"/>
        <v>0</v>
      </c>
      <c r="X34">
        <f t="shared" si="3"/>
        <v>0</v>
      </c>
      <c r="Y34">
        <f t="shared" si="4"/>
        <v>0</v>
      </c>
    </row>
    <row r="35" spans="1:25" ht="15">
      <c r="A35" s="81">
        <v>1</v>
      </c>
      <c r="B35" s="81">
        <v>1337</v>
      </c>
      <c r="C35" s="81" t="s">
        <v>33</v>
      </c>
      <c r="D35" s="82">
        <v>29206</v>
      </c>
      <c r="E35" s="81" t="s">
        <v>586</v>
      </c>
      <c r="F35" s="81" t="s">
        <v>476</v>
      </c>
      <c r="G35" s="81">
        <v>4059.81</v>
      </c>
      <c r="H35" s="81">
        <v>1374.57</v>
      </c>
      <c r="I35" s="81" t="s">
        <v>520</v>
      </c>
      <c r="J35" s="81">
        <v>0</v>
      </c>
      <c r="K35" s="81">
        <v>0</v>
      </c>
      <c r="L35" s="81">
        <v>0</v>
      </c>
      <c r="M35" s="81">
        <v>0</v>
      </c>
      <c r="N35" s="81">
        <v>0</v>
      </c>
      <c r="O35" s="81">
        <v>0</v>
      </c>
      <c r="P35" s="81">
        <v>0</v>
      </c>
      <c r="Q35" s="81">
        <v>0</v>
      </c>
      <c r="R35" s="81">
        <v>0</v>
      </c>
      <c r="S35">
        <f t="shared" si="0"/>
        <v>5434.38</v>
      </c>
      <c r="T35" s="1" t="s">
        <v>585</v>
      </c>
      <c r="U35" s="1"/>
      <c r="V35">
        <f t="shared" si="1"/>
        <v>5434.38</v>
      </c>
      <c r="W35">
        <f t="shared" si="2"/>
        <v>0</v>
      </c>
      <c r="X35">
        <f t="shared" si="3"/>
        <v>0</v>
      </c>
      <c r="Y35">
        <f t="shared" si="4"/>
        <v>0</v>
      </c>
    </row>
    <row r="36" spans="1:25" ht="15">
      <c r="A36" s="81">
        <v>1</v>
      </c>
      <c r="B36" s="81">
        <v>1363</v>
      </c>
      <c r="C36" s="81" t="s">
        <v>34</v>
      </c>
      <c r="D36" s="82">
        <v>29227</v>
      </c>
      <c r="E36" s="81" t="s">
        <v>586</v>
      </c>
      <c r="F36" s="81" t="s">
        <v>476</v>
      </c>
      <c r="G36" s="81">
        <v>4475.91</v>
      </c>
      <c r="H36" s="81">
        <v>0</v>
      </c>
      <c r="I36" s="81" t="s">
        <v>520</v>
      </c>
      <c r="J36" s="81">
        <v>904.62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1">
        <v>0</v>
      </c>
      <c r="S36">
        <f t="shared" si="0"/>
        <v>5380.53</v>
      </c>
      <c r="T36" s="83">
        <v>904.62</v>
      </c>
      <c r="U36" s="83"/>
      <c r="V36">
        <f t="shared" si="1"/>
        <v>4475.91</v>
      </c>
      <c r="W36">
        <f t="shared" si="2"/>
        <v>-904.61999999999989</v>
      </c>
      <c r="X36">
        <f t="shared" si="3"/>
        <v>904.62</v>
      </c>
      <c r="Y36">
        <f>W36+X36</f>
        <v>0</v>
      </c>
    </row>
    <row r="37" spans="1:25" ht="15">
      <c r="A37" s="81">
        <v>1</v>
      </c>
      <c r="B37" s="81">
        <v>1369</v>
      </c>
      <c r="C37" s="81" t="s">
        <v>35</v>
      </c>
      <c r="D37" s="82">
        <v>29234</v>
      </c>
      <c r="E37" s="81" t="s">
        <v>586</v>
      </c>
      <c r="F37" s="81" t="s">
        <v>482</v>
      </c>
      <c r="G37" s="81">
        <v>2747.79</v>
      </c>
      <c r="H37" s="81">
        <v>0</v>
      </c>
      <c r="I37" s="81" t="s">
        <v>520</v>
      </c>
      <c r="J37" s="81">
        <v>0</v>
      </c>
      <c r="K37" s="81">
        <v>0</v>
      </c>
      <c r="L37" s="81">
        <v>0</v>
      </c>
      <c r="M37" s="81">
        <v>0</v>
      </c>
      <c r="N37" s="81">
        <v>0</v>
      </c>
      <c r="O37" s="81">
        <v>0</v>
      </c>
      <c r="P37" s="81">
        <v>0</v>
      </c>
      <c r="Q37" s="81">
        <v>0</v>
      </c>
      <c r="R37" s="81">
        <v>0</v>
      </c>
      <c r="S37">
        <f t="shared" si="0"/>
        <v>2747.79</v>
      </c>
      <c r="T37" s="1" t="s">
        <v>585</v>
      </c>
      <c r="U37" s="1"/>
      <c r="V37">
        <f t="shared" si="1"/>
        <v>2747.79</v>
      </c>
      <c r="W37">
        <f t="shared" si="2"/>
        <v>0</v>
      </c>
      <c r="X37">
        <f t="shared" si="3"/>
        <v>0</v>
      </c>
      <c r="Y37">
        <f t="shared" ref="Y37:Y101" si="5">W37+X37</f>
        <v>0</v>
      </c>
    </row>
    <row r="38" spans="1:25" ht="15">
      <c r="A38" s="81">
        <v>1</v>
      </c>
      <c r="B38" s="81">
        <v>1393</v>
      </c>
      <c r="C38" s="81" t="s">
        <v>36</v>
      </c>
      <c r="D38" s="82">
        <v>29283</v>
      </c>
      <c r="E38" s="81" t="s">
        <v>586</v>
      </c>
      <c r="F38" s="81" t="s">
        <v>485</v>
      </c>
      <c r="G38" s="81">
        <v>4059.77</v>
      </c>
      <c r="H38" s="81">
        <v>0</v>
      </c>
      <c r="I38" s="81" t="s">
        <v>520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>
        <f t="shared" si="0"/>
        <v>4059.77</v>
      </c>
      <c r="T38" s="1" t="s">
        <v>585</v>
      </c>
      <c r="U38" s="1"/>
      <c r="V38">
        <f t="shared" si="1"/>
        <v>4059.77</v>
      </c>
      <c r="W38">
        <f t="shared" si="2"/>
        <v>0</v>
      </c>
      <c r="X38">
        <f t="shared" si="3"/>
        <v>0</v>
      </c>
      <c r="Y38">
        <f t="shared" si="5"/>
        <v>0</v>
      </c>
    </row>
    <row r="39" spans="1:25" ht="15">
      <c r="A39" s="81">
        <v>1</v>
      </c>
      <c r="B39" s="81">
        <v>1413</v>
      </c>
      <c r="C39" s="81" t="s">
        <v>37</v>
      </c>
      <c r="D39" s="82">
        <v>29290</v>
      </c>
      <c r="E39" s="81" t="s">
        <v>586</v>
      </c>
      <c r="F39" s="81" t="s">
        <v>422</v>
      </c>
      <c r="G39" s="81">
        <v>12295.67</v>
      </c>
      <c r="H39" s="81">
        <v>15003.47</v>
      </c>
      <c r="I39" s="81" t="s">
        <v>520</v>
      </c>
      <c r="J39" s="81">
        <v>0</v>
      </c>
      <c r="K39" s="81">
        <v>0</v>
      </c>
      <c r="L39" s="81">
        <v>0</v>
      </c>
      <c r="M39" s="81">
        <v>0</v>
      </c>
      <c r="N39" s="81">
        <v>0</v>
      </c>
      <c r="O39" s="81">
        <v>0</v>
      </c>
      <c r="P39" s="81">
        <v>0</v>
      </c>
      <c r="Q39" s="81">
        <v>0</v>
      </c>
      <c r="R39" s="81">
        <v>0</v>
      </c>
      <c r="S39">
        <f t="shared" si="0"/>
        <v>27299.14</v>
      </c>
      <c r="T39" s="1" t="s">
        <v>585</v>
      </c>
      <c r="U39" s="1"/>
      <c r="V39">
        <f t="shared" si="1"/>
        <v>27299.14</v>
      </c>
      <c r="W39">
        <f t="shared" si="2"/>
        <v>0</v>
      </c>
      <c r="X39">
        <f t="shared" si="3"/>
        <v>0</v>
      </c>
      <c r="Y39">
        <f t="shared" si="5"/>
        <v>0</v>
      </c>
    </row>
    <row r="40" spans="1:25" ht="15">
      <c r="A40" s="81">
        <v>1</v>
      </c>
      <c r="B40" s="81">
        <v>1418</v>
      </c>
      <c r="C40" s="81" t="s">
        <v>38</v>
      </c>
      <c r="D40" s="82">
        <v>29297</v>
      </c>
      <c r="E40" s="81" t="s">
        <v>586</v>
      </c>
      <c r="F40" s="81" t="s">
        <v>416</v>
      </c>
      <c r="G40" s="81">
        <v>4934.66</v>
      </c>
      <c r="H40" s="81">
        <v>0</v>
      </c>
      <c r="I40" s="81" t="s">
        <v>520</v>
      </c>
      <c r="J40" s="81">
        <v>0</v>
      </c>
      <c r="K40" s="81">
        <v>0</v>
      </c>
      <c r="L40" s="81">
        <v>0</v>
      </c>
      <c r="M40" s="81">
        <v>0</v>
      </c>
      <c r="N40" s="81">
        <v>0</v>
      </c>
      <c r="O40" s="81">
        <v>0</v>
      </c>
      <c r="P40" s="81">
        <v>0</v>
      </c>
      <c r="Q40" s="81">
        <v>0</v>
      </c>
      <c r="R40" s="81">
        <v>0</v>
      </c>
      <c r="S40">
        <f t="shared" si="0"/>
        <v>4934.66</v>
      </c>
      <c r="T40" s="1" t="s">
        <v>585</v>
      </c>
      <c r="U40" s="1"/>
      <c r="V40">
        <f t="shared" si="1"/>
        <v>4934.66</v>
      </c>
      <c r="W40">
        <f t="shared" si="2"/>
        <v>0</v>
      </c>
      <c r="X40">
        <f t="shared" si="3"/>
        <v>0</v>
      </c>
      <c r="Y40">
        <f t="shared" si="5"/>
        <v>0</v>
      </c>
    </row>
    <row r="41" spans="1:25" ht="15">
      <c r="A41" s="81">
        <v>1</v>
      </c>
      <c r="B41" s="81">
        <v>1427</v>
      </c>
      <c r="C41" s="81" t="s">
        <v>39</v>
      </c>
      <c r="D41" s="82">
        <v>29298</v>
      </c>
      <c r="E41" s="81" t="s">
        <v>586</v>
      </c>
      <c r="F41" s="81" t="s">
        <v>422</v>
      </c>
      <c r="G41" s="81">
        <v>12295.67</v>
      </c>
      <c r="H41" s="81">
        <v>2260.77</v>
      </c>
      <c r="I41" s="81" t="s">
        <v>520</v>
      </c>
      <c r="J41" s="81">
        <v>0</v>
      </c>
      <c r="K41" s="81">
        <v>0</v>
      </c>
      <c r="L41" s="81">
        <v>0</v>
      </c>
      <c r="M41" s="81">
        <v>0</v>
      </c>
      <c r="N41" s="81">
        <v>0</v>
      </c>
      <c r="O41" s="81">
        <v>0</v>
      </c>
      <c r="P41" s="81">
        <v>0</v>
      </c>
      <c r="Q41" s="81">
        <v>0</v>
      </c>
      <c r="R41" s="81">
        <v>0</v>
      </c>
      <c r="S41">
        <f t="shared" si="0"/>
        <v>14556.44</v>
      </c>
      <c r="T41" s="1" t="s">
        <v>585</v>
      </c>
      <c r="U41" s="1"/>
      <c r="V41">
        <f t="shared" si="1"/>
        <v>14556.44</v>
      </c>
      <c r="W41">
        <f t="shared" si="2"/>
        <v>0</v>
      </c>
      <c r="X41">
        <f t="shared" si="3"/>
        <v>0</v>
      </c>
      <c r="Y41">
        <f t="shared" si="5"/>
        <v>0</v>
      </c>
    </row>
    <row r="42" spans="1:25" ht="15">
      <c r="A42" s="81">
        <v>1</v>
      </c>
      <c r="B42" s="81">
        <v>1429</v>
      </c>
      <c r="C42" s="81" t="s">
        <v>40</v>
      </c>
      <c r="D42" s="82">
        <v>29304</v>
      </c>
      <c r="E42" s="81" t="s">
        <v>586</v>
      </c>
      <c r="F42" s="81" t="s">
        <v>475</v>
      </c>
      <c r="G42" s="81">
        <v>4059.77</v>
      </c>
      <c r="H42" s="81">
        <v>1249.8900000000001</v>
      </c>
      <c r="I42" s="81" t="s">
        <v>520</v>
      </c>
      <c r="J42" s="81">
        <v>0</v>
      </c>
      <c r="K42" s="81">
        <v>0</v>
      </c>
      <c r="L42" s="81">
        <v>0</v>
      </c>
      <c r="M42" s="81">
        <v>0</v>
      </c>
      <c r="N42" s="81">
        <v>0</v>
      </c>
      <c r="O42" s="81">
        <v>0</v>
      </c>
      <c r="P42" s="81">
        <v>0</v>
      </c>
      <c r="Q42" s="81">
        <v>0</v>
      </c>
      <c r="R42" s="81">
        <v>0</v>
      </c>
      <c r="S42">
        <f t="shared" si="0"/>
        <v>5309.66</v>
      </c>
      <c r="T42" s="1" t="s">
        <v>585</v>
      </c>
      <c r="U42" s="1"/>
      <c r="V42">
        <f t="shared" si="1"/>
        <v>5309.66</v>
      </c>
      <c r="W42">
        <f t="shared" si="2"/>
        <v>0</v>
      </c>
      <c r="X42">
        <f t="shared" si="3"/>
        <v>0</v>
      </c>
      <c r="Y42">
        <f t="shared" si="5"/>
        <v>0</v>
      </c>
    </row>
    <row r="43" spans="1:25" ht="15">
      <c r="A43" s="81">
        <v>1</v>
      </c>
      <c r="B43" s="81">
        <v>1454</v>
      </c>
      <c r="C43" s="81" t="s">
        <v>41</v>
      </c>
      <c r="D43" s="82">
        <v>29319</v>
      </c>
      <c r="E43" s="81" t="s">
        <v>586</v>
      </c>
      <c r="F43" s="81" t="s">
        <v>475</v>
      </c>
      <c r="G43" s="81">
        <v>4076.86</v>
      </c>
      <c r="H43" s="81">
        <v>1179.1300000000001</v>
      </c>
      <c r="I43" s="81" t="s">
        <v>520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1">
        <v>0</v>
      </c>
      <c r="S43">
        <f t="shared" si="0"/>
        <v>5255.99</v>
      </c>
      <c r="T43" s="1" t="s">
        <v>585</v>
      </c>
      <c r="U43" s="1"/>
      <c r="V43">
        <f t="shared" si="1"/>
        <v>5255.99</v>
      </c>
      <c r="W43">
        <f t="shared" si="2"/>
        <v>0</v>
      </c>
      <c r="X43">
        <f t="shared" si="3"/>
        <v>0</v>
      </c>
      <c r="Y43">
        <f t="shared" si="5"/>
        <v>0</v>
      </c>
    </row>
    <row r="44" spans="1:25" ht="15">
      <c r="A44" s="81">
        <v>1</v>
      </c>
      <c r="B44" s="81">
        <v>1475</v>
      </c>
      <c r="C44" s="81" t="s">
        <v>42</v>
      </c>
      <c r="D44" s="82">
        <v>29374</v>
      </c>
      <c r="E44" s="81" t="s">
        <v>586</v>
      </c>
      <c r="F44" s="81" t="s">
        <v>417</v>
      </c>
      <c r="G44" s="81">
        <v>4475.95</v>
      </c>
      <c r="H44" s="81">
        <v>0</v>
      </c>
      <c r="I44" s="81" t="s">
        <v>520</v>
      </c>
      <c r="J44" s="81">
        <v>0</v>
      </c>
      <c r="K44" s="81">
        <v>0</v>
      </c>
      <c r="L44" s="81">
        <v>0</v>
      </c>
      <c r="M44" s="81">
        <v>0</v>
      </c>
      <c r="N44" s="81">
        <v>0</v>
      </c>
      <c r="O44" s="81">
        <v>0</v>
      </c>
      <c r="P44" s="81">
        <v>0</v>
      </c>
      <c r="Q44" s="81">
        <v>0</v>
      </c>
      <c r="R44" s="81">
        <v>0</v>
      </c>
      <c r="S44">
        <f t="shared" si="0"/>
        <v>4475.95</v>
      </c>
      <c r="T44" s="1" t="s">
        <v>585</v>
      </c>
      <c r="U44" s="1"/>
      <c r="V44">
        <f t="shared" si="1"/>
        <v>4475.95</v>
      </c>
      <c r="W44">
        <f t="shared" si="2"/>
        <v>0</v>
      </c>
      <c r="X44">
        <f t="shared" si="3"/>
        <v>0</v>
      </c>
      <c r="Y44">
        <f t="shared" si="5"/>
        <v>0</v>
      </c>
    </row>
    <row r="45" spans="1:25" ht="15">
      <c r="A45" s="81">
        <v>1</v>
      </c>
      <c r="B45" s="81">
        <v>1483</v>
      </c>
      <c r="C45" s="81" t="s">
        <v>43</v>
      </c>
      <c r="D45" s="82">
        <v>29397</v>
      </c>
      <c r="E45" s="81" t="s">
        <v>586</v>
      </c>
      <c r="F45" s="81" t="s">
        <v>414</v>
      </c>
      <c r="G45" s="81">
        <v>2270.11</v>
      </c>
      <c r="H45" s="81">
        <v>0</v>
      </c>
      <c r="I45" s="81" t="s">
        <v>520</v>
      </c>
      <c r="J45" s="81">
        <v>0</v>
      </c>
      <c r="K45" s="81">
        <v>0</v>
      </c>
      <c r="L45" s="81">
        <v>0</v>
      </c>
      <c r="M45" s="81">
        <v>0</v>
      </c>
      <c r="N45" s="81">
        <v>0</v>
      </c>
      <c r="O45" s="81">
        <v>0</v>
      </c>
      <c r="P45" s="81">
        <v>0</v>
      </c>
      <c r="Q45" s="81">
        <v>0</v>
      </c>
      <c r="R45" s="81">
        <v>0</v>
      </c>
      <c r="S45">
        <f t="shared" si="0"/>
        <v>2270.11</v>
      </c>
      <c r="T45" s="1" t="s">
        <v>585</v>
      </c>
      <c r="U45" s="1"/>
      <c r="V45">
        <f t="shared" si="1"/>
        <v>2270.11</v>
      </c>
      <c r="W45">
        <f t="shared" si="2"/>
        <v>0</v>
      </c>
      <c r="X45">
        <f t="shared" si="3"/>
        <v>0</v>
      </c>
      <c r="Y45">
        <f t="shared" si="5"/>
        <v>0</v>
      </c>
    </row>
    <row r="46" spans="1:25" ht="15">
      <c r="A46" s="81">
        <v>1</v>
      </c>
      <c r="B46" s="81">
        <v>1522</v>
      </c>
      <c r="C46" s="81" t="s">
        <v>44</v>
      </c>
      <c r="D46" s="82">
        <v>29622</v>
      </c>
      <c r="E46" s="81" t="s">
        <v>586</v>
      </c>
      <c r="F46" s="81" t="s">
        <v>414</v>
      </c>
      <c r="G46" s="81">
        <v>1961.02</v>
      </c>
      <c r="H46" s="81">
        <v>0</v>
      </c>
      <c r="I46" s="81" t="s">
        <v>520</v>
      </c>
      <c r="J46" s="81">
        <v>0</v>
      </c>
      <c r="K46" s="81">
        <v>0</v>
      </c>
      <c r="L46" s="81">
        <v>0</v>
      </c>
      <c r="M46" s="81">
        <v>0</v>
      </c>
      <c r="N46" s="81">
        <v>0</v>
      </c>
      <c r="O46" s="81">
        <v>0</v>
      </c>
      <c r="P46" s="81">
        <v>0</v>
      </c>
      <c r="Q46" s="81">
        <v>0</v>
      </c>
      <c r="R46" s="81">
        <v>0</v>
      </c>
      <c r="S46">
        <f t="shared" si="0"/>
        <v>1961.02</v>
      </c>
      <c r="T46" s="1" t="s">
        <v>585</v>
      </c>
      <c r="U46" s="1"/>
      <c r="V46">
        <f t="shared" si="1"/>
        <v>1961.02</v>
      </c>
      <c r="W46">
        <f t="shared" si="2"/>
        <v>0</v>
      </c>
      <c r="X46">
        <f t="shared" si="3"/>
        <v>0</v>
      </c>
      <c r="Y46">
        <f t="shared" si="5"/>
        <v>0</v>
      </c>
    </row>
    <row r="47" spans="1:25" ht="15">
      <c r="A47" s="81">
        <v>1</v>
      </c>
      <c r="B47" s="81">
        <v>1536</v>
      </c>
      <c r="C47" s="81" t="s">
        <v>45</v>
      </c>
      <c r="D47" s="82">
        <v>29675</v>
      </c>
      <c r="E47" s="81" t="s">
        <v>586</v>
      </c>
      <c r="F47" s="81" t="s">
        <v>476</v>
      </c>
      <c r="G47" s="81">
        <v>3682.31</v>
      </c>
      <c r="H47" s="81">
        <v>0</v>
      </c>
      <c r="I47" s="81" t="s">
        <v>520</v>
      </c>
      <c r="J47" s="81">
        <v>0</v>
      </c>
      <c r="K47" s="81">
        <v>0</v>
      </c>
      <c r="L47" s="81">
        <v>0</v>
      </c>
      <c r="M47" s="81">
        <v>0</v>
      </c>
      <c r="N47" s="81">
        <v>0</v>
      </c>
      <c r="O47" s="81">
        <v>0</v>
      </c>
      <c r="P47" s="81">
        <v>0</v>
      </c>
      <c r="Q47" s="81">
        <v>0</v>
      </c>
      <c r="R47" s="81">
        <v>0</v>
      </c>
      <c r="S47">
        <f t="shared" si="0"/>
        <v>3682.31</v>
      </c>
      <c r="T47" s="1" t="s">
        <v>585</v>
      </c>
      <c r="U47" s="1"/>
      <c r="V47">
        <f t="shared" si="1"/>
        <v>3682.31</v>
      </c>
      <c r="W47">
        <f t="shared" si="2"/>
        <v>0</v>
      </c>
      <c r="X47">
        <f t="shared" si="3"/>
        <v>0</v>
      </c>
      <c r="Y47">
        <f t="shared" si="5"/>
        <v>0</v>
      </c>
    </row>
    <row r="48" spans="1:25" ht="15">
      <c r="A48" s="81">
        <v>1</v>
      </c>
      <c r="B48" s="81">
        <v>1545</v>
      </c>
      <c r="C48" s="81" t="s">
        <v>46</v>
      </c>
      <c r="D48" s="82">
        <v>29762</v>
      </c>
      <c r="E48" s="81" t="s">
        <v>586</v>
      </c>
      <c r="F48" s="81" t="s">
        <v>412</v>
      </c>
      <c r="G48" s="81">
        <v>3354.02</v>
      </c>
      <c r="H48" s="81">
        <v>1047.28</v>
      </c>
      <c r="I48" s="81" t="s">
        <v>520</v>
      </c>
      <c r="J48" s="81">
        <v>0</v>
      </c>
      <c r="K48" s="81">
        <v>0</v>
      </c>
      <c r="L48" s="81">
        <v>0</v>
      </c>
      <c r="M48" s="81">
        <v>0</v>
      </c>
      <c r="N48" s="81">
        <v>0</v>
      </c>
      <c r="O48" s="81">
        <v>0</v>
      </c>
      <c r="P48" s="81">
        <v>0</v>
      </c>
      <c r="Q48" s="81">
        <v>0</v>
      </c>
      <c r="R48" s="81">
        <v>0</v>
      </c>
      <c r="S48">
        <f t="shared" si="0"/>
        <v>4401.3</v>
      </c>
      <c r="T48" s="1" t="s">
        <v>585</v>
      </c>
      <c r="U48" s="1"/>
      <c r="V48">
        <f t="shared" si="1"/>
        <v>4401.3</v>
      </c>
      <c r="W48">
        <f t="shared" si="2"/>
        <v>0</v>
      </c>
      <c r="X48">
        <f t="shared" si="3"/>
        <v>0</v>
      </c>
      <c r="Y48">
        <f t="shared" si="5"/>
        <v>0</v>
      </c>
    </row>
    <row r="49" spans="1:25" ht="15">
      <c r="A49" s="81">
        <v>1</v>
      </c>
      <c r="B49" s="81">
        <v>1549</v>
      </c>
      <c r="C49" s="81" t="s">
        <v>47</v>
      </c>
      <c r="D49" s="82">
        <v>29845</v>
      </c>
      <c r="E49" s="81" t="s">
        <v>586</v>
      </c>
      <c r="F49" s="81" t="s">
        <v>476</v>
      </c>
      <c r="G49" s="81">
        <v>4262.76</v>
      </c>
      <c r="H49" s="81">
        <v>0</v>
      </c>
      <c r="I49" s="81" t="s">
        <v>520</v>
      </c>
      <c r="J49" s="81">
        <v>0</v>
      </c>
      <c r="K49" s="81">
        <v>0</v>
      </c>
      <c r="L49" s="81">
        <v>0</v>
      </c>
      <c r="M49" s="81">
        <v>0</v>
      </c>
      <c r="N49" s="81">
        <v>0</v>
      </c>
      <c r="O49" s="81">
        <v>0</v>
      </c>
      <c r="P49" s="81">
        <v>0</v>
      </c>
      <c r="Q49" s="81">
        <v>0</v>
      </c>
      <c r="R49" s="81">
        <v>0</v>
      </c>
      <c r="S49">
        <f t="shared" si="0"/>
        <v>4262.76</v>
      </c>
      <c r="T49" s="1" t="s">
        <v>585</v>
      </c>
      <c r="U49" s="1"/>
      <c r="V49">
        <f t="shared" si="1"/>
        <v>4262.76</v>
      </c>
      <c r="W49">
        <f t="shared" si="2"/>
        <v>0</v>
      </c>
      <c r="X49">
        <f t="shared" si="3"/>
        <v>0</v>
      </c>
      <c r="Y49">
        <f t="shared" si="5"/>
        <v>0</v>
      </c>
    </row>
    <row r="50" spans="1:25" ht="15">
      <c r="A50" s="81">
        <v>1</v>
      </c>
      <c r="B50" s="81">
        <v>1553</v>
      </c>
      <c r="C50" s="81" t="s">
        <v>48</v>
      </c>
      <c r="D50" s="82">
        <v>29879</v>
      </c>
      <c r="E50" s="81" t="s">
        <v>586</v>
      </c>
      <c r="F50" s="81" t="s">
        <v>414</v>
      </c>
      <c r="G50" s="81">
        <v>4076.83</v>
      </c>
      <c r="H50" s="81">
        <v>0</v>
      </c>
      <c r="I50" s="81" t="s">
        <v>520</v>
      </c>
      <c r="J50" s="81">
        <v>0</v>
      </c>
      <c r="K50" s="81">
        <v>0</v>
      </c>
      <c r="L50" s="81">
        <v>0</v>
      </c>
      <c r="M50" s="81">
        <v>0</v>
      </c>
      <c r="N50" s="81">
        <v>0</v>
      </c>
      <c r="O50" s="81">
        <v>0</v>
      </c>
      <c r="P50" s="81">
        <v>0</v>
      </c>
      <c r="Q50" s="81">
        <v>0</v>
      </c>
      <c r="R50" s="81">
        <v>0</v>
      </c>
      <c r="S50">
        <f t="shared" si="0"/>
        <v>4076.83</v>
      </c>
      <c r="T50" s="1" t="s">
        <v>585</v>
      </c>
      <c r="U50" s="1"/>
      <c r="V50">
        <f t="shared" si="1"/>
        <v>4076.83</v>
      </c>
      <c r="W50">
        <f t="shared" si="2"/>
        <v>0</v>
      </c>
      <c r="X50">
        <f t="shared" si="3"/>
        <v>0</v>
      </c>
      <c r="Y50">
        <f t="shared" si="5"/>
        <v>0</v>
      </c>
    </row>
    <row r="51" spans="1:25" ht="15">
      <c r="A51" s="81">
        <v>1</v>
      </c>
      <c r="B51" s="81">
        <v>1554</v>
      </c>
      <c r="C51" s="81" t="s">
        <v>49</v>
      </c>
      <c r="D51" s="82">
        <v>29886</v>
      </c>
      <c r="E51" s="81" t="s">
        <v>586</v>
      </c>
      <c r="F51" s="81" t="s">
        <v>476</v>
      </c>
      <c r="G51" s="81">
        <v>4798.46</v>
      </c>
      <c r="H51" s="81">
        <v>1499.58</v>
      </c>
      <c r="I51" s="81" t="s">
        <v>520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0</v>
      </c>
      <c r="R51" s="81">
        <v>0</v>
      </c>
      <c r="S51">
        <f t="shared" si="0"/>
        <v>6298.04</v>
      </c>
      <c r="T51" s="1" t="s">
        <v>585</v>
      </c>
      <c r="U51" s="1"/>
      <c r="V51">
        <f t="shared" si="1"/>
        <v>6298.04</v>
      </c>
      <c r="W51">
        <f t="shared" si="2"/>
        <v>0</v>
      </c>
      <c r="X51">
        <f t="shared" si="3"/>
        <v>0</v>
      </c>
      <c r="Y51">
        <f t="shared" si="5"/>
        <v>0</v>
      </c>
    </row>
    <row r="52" spans="1:25" ht="15">
      <c r="A52" s="81">
        <v>1</v>
      </c>
      <c r="B52" s="81">
        <v>1561</v>
      </c>
      <c r="C52" s="81" t="s">
        <v>50</v>
      </c>
      <c r="D52" s="82">
        <v>29983</v>
      </c>
      <c r="E52" s="81" t="s">
        <v>586</v>
      </c>
      <c r="F52" s="81" t="s">
        <v>414</v>
      </c>
      <c r="G52" s="81">
        <v>1961.02</v>
      </c>
      <c r="H52" s="81">
        <v>0</v>
      </c>
      <c r="I52" s="81" t="s">
        <v>520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81">
        <v>0</v>
      </c>
      <c r="S52">
        <f t="shared" si="0"/>
        <v>1961.02</v>
      </c>
      <c r="T52" s="1" t="s">
        <v>585</v>
      </c>
      <c r="U52" s="1"/>
      <c r="V52">
        <f t="shared" si="1"/>
        <v>1961.02</v>
      </c>
      <c r="W52">
        <f t="shared" si="2"/>
        <v>0</v>
      </c>
      <c r="X52">
        <f t="shared" si="3"/>
        <v>0</v>
      </c>
      <c r="Y52">
        <f t="shared" si="5"/>
        <v>0</v>
      </c>
    </row>
    <row r="53" spans="1:25" ht="15">
      <c r="A53" s="81">
        <v>1</v>
      </c>
      <c r="B53" s="81">
        <v>1588</v>
      </c>
      <c r="C53" s="81" t="s">
        <v>51</v>
      </c>
      <c r="D53" s="82">
        <v>30034</v>
      </c>
      <c r="E53" s="81" t="s">
        <v>586</v>
      </c>
      <c r="F53" s="81" t="s">
        <v>414</v>
      </c>
      <c r="G53" s="81">
        <v>2059.06</v>
      </c>
      <c r="H53" s="81">
        <v>0</v>
      </c>
      <c r="I53" s="81" t="s">
        <v>520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81">
        <v>0</v>
      </c>
      <c r="S53">
        <f t="shared" si="0"/>
        <v>2059.06</v>
      </c>
      <c r="T53" s="1" t="s">
        <v>585</v>
      </c>
      <c r="U53" s="1"/>
      <c r="V53">
        <f t="shared" si="1"/>
        <v>2059.06</v>
      </c>
      <c r="W53">
        <f t="shared" si="2"/>
        <v>0</v>
      </c>
      <c r="X53">
        <f t="shared" si="3"/>
        <v>0</v>
      </c>
      <c r="Y53">
        <f t="shared" si="5"/>
        <v>0</v>
      </c>
    </row>
    <row r="54" spans="1:25" ht="15">
      <c r="A54" s="81">
        <v>1</v>
      </c>
      <c r="B54" s="81">
        <v>1589</v>
      </c>
      <c r="C54" s="81" t="s">
        <v>52</v>
      </c>
      <c r="D54" s="82">
        <v>30034</v>
      </c>
      <c r="E54" s="81" t="s">
        <v>586</v>
      </c>
      <c r="F54" s="81" t="s">
        <v>414</v>
      </c>
      <c r="G54" s="81">
        <v>1961.02</v>
      </c>
      <c r="H54" s="81">
        <v>0</v>
      </c>
      <c r="I54" s="81" t="s">
        <v>520</v>
      </c>
      <c r="J54" s="81">
        <v>0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81">
        <v>0</v>
      </c>
      <c r="S54">
        <f t="shared" si="0"/>
        <v>1961.02</v>
      </c>
      <c r="T54" s="1" t="s">
        <v>585</v>
      </c>
      <c r="U54" s="1"/>
      <c r="V54">
        <f t="shared" si="1"/>
        <v>1961.02</v>
      </c>
      <c r="W54">
        <f t="shared" si="2"/>
        <v>0</v>
      </c>
      <c r="X54">
        <f t="shared" si="3"/>
        <v>0</v>
      </c>
      <c r="Y54">
        <f t="shared" si="5"/>
        <v>0</v>
      </c>
    </row>
    <row r="55" spans="1:25" ht="15">
      <c r="A55" s="81">
        <v>1</v>
      </c>
      <c r="B55" s="81">
        <v>1596</v>
      </c>
      <c r="C55" s="81" t="s">
        <v>53</v>
      </c>
      <c r="D55" s="82">
        <v>30041</v>
      </c>
      <c r="E55" s="81" t="s">
        <v>586</v>
      </c>
      <c r="F55" s="81" t="s">
        <v>415</v>
      </c>
      <c r="G55" s="81">
        <v>2759.34</v>
      </c>
      <c r="H55" s="81">
        <v>0</v>
      </c>
      <c r="I55" s="81" t="s">
        <v>520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81">
        <v>0</v>
      </c>
      <c r="S55">
        <f t="shared" si="0"/>
        <v>2759.34</v>
      </c>
      <c r="T55" s="1" t="s">
        <v>585</v>
      </c>
      <c r="U55" s="1"/>
      <c r="V55">
        <f t="shared" si="1"/>
        <v>2759.34</v>
      </c>
      <c r="W55">
        <f t="shared" si="2"/>
        <v>0</v>
      </c>
      <c r="X55">
        <f t="shared" si="3"/>
        <v>0</v>
      </c>
      <c r="Y55">
        <f t="shared" si="5"/>
        <v>0</v>
      </c>
    </row>
    <row r="56" spans="1:25" ht="15">
      <c r="A56" s="81">
        <v>1</v>
      </c>
      <c r="B56" s="81">
        <v>1597</v>
      </c>
      <c r="C56" s="81" t="s">
        <v>54</v>
      </c>
      <c r="D56" s="82">
        <v>30053</v>
      </c>
      <c r="E56" s="81" t="s">
        <v>586</v>
      </c>
      <c r="F56" s="81" t="s">
        <v>476</v>
      </c>
      <c r="G56" s="81">
        <v>4059.77</v>
      </c>
      <c r="H56" s="81">
        <v>0</v>
      </c>
      <c r="I56" s="81" t="s">
        <v>520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0</v>
      </c>
      <c r="R56" s="81">
        <v>0</v>
      </c>
      <c r="S56">
        <f t="shared" si="0"/>
        <v>4059.77</v>
      </c>
      <c r="T56" s="1" t="s">
        <v>585</v>
      </c>
      <c r="U56" s="1"/>
      <c r="V56">
        <f t="shared" si="1"/>
        <v>4059.77</v>
      </c>
      <c r="W56">
        <f t="shared" si="2"/>
        <v>0</v>
      </c>
      <c r="X56">
        <f t="shared" si="3"/>
        <v>0</v>
      </c>
      <c r="Y56">
        <f t="shared" si="5"/>
        <v>0</v>
      </c>
    </row>
    <row r="57" spans="1:25" ht="15">
      <c r="A57" s="81">
        <v>1</v>
      </c>
      <c r="B57" s="81">
        <v>1631</v>
      </c>
      <c r="C57" s="81" t="s">
        <v>55</v>
      </c>
      <c r="D57" s="82">
        <v>30176</v>
      </c>
      <c r="E57" s="81" t="s">
        <v>586</v>
      </c>
      <c r="F57" s="81" t="s">
        <v>412</v>
      </c>
      <c r="G57" s="81">
        <v>2502.81</v>
      </c>
      <c r="H57" s="81">
        <v>0</v>
      </c>
      <c r="I57" s="81" t="s">
        <v>520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</v>
      </c>
      <c r="Q57" s="81">
        <v>0</v>
      </c>
      <c r="R57" s="81">
        <v>0</v>
      </c>
      <c r="S57">
        <f t="shared" si="0"/>
        <v>2502.81</v>
      </c>
      <c r="T57" s="1" t="s">
        <v>585</v>
      </c>
      <c r="U57" s="1"/>
      <c r="V57">
        <f t="shared" si="1"/>
        <v>2502.81</v>
      </c>
      <c r="W57">
        <f t="shared" si="2"/>
        <v>0</v>
      </c>
      <c r="X57">
        <f t="shared" si="3"/>
        <v>0</v>
      </c>
      <c r="Y57">
        <f t="shared" si="5"/>
        <v>0</v>
      </c>
    </row>
    <row r="58" spans="1:25" ht="15">
      <c r="A58" s="81">
        <v>1</v>
      </c>
      <c r="B58" s="81">
        <v>1650</v>
      </c>
      <c r="C58" s="81" t="s">
        <v>56</v>
      </c>
      <c r="D58" s="82">
        <v>30411</v>
      </c>
      <c r="E58" s="81" t="s">
        <v>586</v>
      </c>
      <c r="F58" s="81" t="s">
        <v>414</v>
      </c>
      <c r="G58" s="81">
        <v>2270.11</v>
      </c>
      <c r="H58" s="81">
        <v>0</v>
      </c>
      <c r="I58" s="81" t="s">
        <v>520</v>
      </c>
      <c r="J58" s="81">
        <v>0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0</v>
      </c>
      <c r="R58" s="81">
        <v>0</v>
      </c>
      <c r="S58">
        <f t="shared" si="0"/>
        <v>2270.11</v>
      </c>
      <c r="T58" s="1" t="s">
        <v>585</v>
      </c>
      <c r="U58" s="1"/>
      <c r="V58">
        <f t="shared" si="1"/>
        <v>2270.11</v>
      </c>
      <c r="W58">
        <f t="shared" si="2"/>
        <v>0</v>
      </c>
      <c r="X58">
        <f t="shared" si="3"/>
        <v>0</v>
      </c>
      <c r="Y58">
        <f t="shared" si="5"/>
        <v>0</v>
      </c>
    </row>
    <row r="59" spans="1:25" ht="15">
      <c r="A59" s="81">
        <v>1</v>
      </c>
      <c r="B59" s="81">
        <v>1652</v>
      </c>
      <c r="C59" s="81" t="s">
        <v>57</v>
      </c>
      <c r="D59" s="82">
        <v>30410</v>
      </c>
      <c r="E59" s="81" t="s">
        <v>586</v>
      </c>
      <c r="F59" s="81" t="s">
        <v>414</v>
      </c>
      <c r="G59" s="81">
        <v>2270.11</v>
      </c>
      <c r="H59" s="81">
        <v>0</v>
      </c>
      <c r="I59" s="81" t="s">
        <v>520</v>
      </c>
      <c r="J59" s="81">
        <v>0</v>
      </c>
      <c r="K59" s="81">
        <v>0</v>
      </c>
      <c r="L59" s="81">
        <v>0</v>
      </c>
      <c r="M59" s="81">
        <v>0</v>
      </c>
      <c r="N59" s="81">
        <v>0</v>
      </c>
      <c r="O59" s="81">
        <v>0</v>
      </c>
      <c r="P59" s="81">
        <v>0</v>
      </c>
      <c r="Q59" s="81">
        <v>0</v>
      </c>
      <c r="R59" s="81">
        <v>0</v>
      </c>
      <c r="S59">
        <f t="shared" si="0"/>
        <v>2270.11</v>
      </c>
      <c r="T59" s="1" t="s">
        <v>585</v>
      </c>
      <c r="U59" s="1"/>
      <c r="V59">
        <f t="shared" si="1"/>
        <v>2270.11</v>
      </c>
      <c r="W59">
        <f t="shared" si="2"/>
        <v>0</v>
      </c>
      <c r="X59">
        <f t="shared" si="3"/>
        <v>0</v>
      </c>
      <c r="Y59">
        <f t="shared" si="5"/>
        <v>0</v>
      </c>
    </row>
    <row r="60" spans="1:25" ht="15">
      <c r="A60" s="81">
        <v>1</v>
      </c>
      <c r="B60" s="81">
        <v>1665</v>
      </c>
      <c r="C60" s="81" t="s">
        <v>58</v>
      </c>
      <c r="D60" s="82">
        <v>31019</v>
      </c>
      <c r="E60" s="81" t="s">
        <v>586</v>
      </c>
      <c r="F60" s="81" t="s">
        <v>415</v>
      </c>
      <c r="G60" s="81">
        <v>2502.81</v>
      </c>
      <c r="H60" s="81">
        <v>0</v>
      </c>
      <c r="I60" s="81" t="s">
        <v>520</v>
      </c>
      <c r="J60" s="81">
        <v>0</v>
      </c>
      <c r="K60" s="81">
        <v>0</v>
      </c>
      <c r="L60" s="81">
        <v>0</v>
      </c>
      <c r="M60" s="81">
        <v>0</v>
      </c>
      <c r="N60" s="81">
        <v>0</v>
      </c>
      <c r="O60" s="81">
        <v>0</v>
      </c>
      <c r="P60" s="81">
        <v>0</v>
      </c>
      <c r="Q60" s="81">
        <v>0</v>
      </c>
      <c r="R60" s="81">
        <v>0</v>
      </c>
      <c r="S60">
        <f t="shared" si="0"/>
        <v>2502.81</v>
      </c>
      <c r="T60" s="1" t="s">
        <v>585</v>
      </c>
      <c r="U60" s="1"/>
      <c r="V60">
        <f t="shared" si="1"/>
        <v>2502.81</v>
      </c>
      <c r="W60">
        <f t="shared" si="2"/>
        <v>0</v>
      </c>
      <c r="X60">
        <f t="shared" si="3"/>
        <v>0</v>
      </c>
      <c r="Y60">
        <f t="shared" si="5"/>
        <v>0</v>
      </c>
    </row>
    <row r="61" spans="1:25" ht="15">
      <c r="A61" s="81">
        <v>1</v>
      </c>
      <c r="B61" s="81">
        <v>1674</v>
      </c>
      <c r="C61" s="81" t="s">
        <v>59</v>
      </c>
      <c r="D61" s="82">
        <v>31231</v>
      </c>
      <c r="E61" s="81" t="s">
        <v>586</v>
      </c>
      <c r="F61" s="81" t="s">
        <v>414</v>
      </c>
      <c r="G61" s="81">
        <v>2059.06</v>
      </c>
      <c r="H61" s="81">
        <v>0</v>
      </c>
      <c r="I61" s="81" t="s">
        <v>520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>
        <v>0</v>
      </c>
      <c r="S61">
        <f t="shared" si="0"/>
        <v>2059.06</v>
      </c>
      <c r="T61" s="1" t="s">
        <v>585</v>
      </c>
      <c r="U61" s="1"/>
      <c r="V61">
        <f t="shared" si="1"/>
        <v>2059.06</v>
      </c>
      <c r="W61">
        <f t="shared" si="2"/>
        <v>0</v>
      </c>
      <c r="X61">
        <f t="shared" si="3"/>
        <v>0</v>
      </c>
      <c r="Y61">
        <f t="shared" si="5"/>
        <v>0</v>
      </c>
    </row>
    <row r="62" spans="1:25" ht="15">
      <c r="A62" s="81">
        <v>1</v>
      </c>
      <c r="B62" s="81">
        <v>1741</v>
      </c>
      <c r="C62" s="81" t="s">
        <v>60</v>
      </c>
      <c r="D62" s="82">
        <v>32106</v>
      </c>
      <c r="E62" s="81" t="s">
        <v>586</v>
      </c>
      <c r="F62" s="81" t="s">
        <v>414</v>
      </c>
      <c r="G62" s="81">
        <v>3521.69</v>
      </c>
      <c r="H62" s="81">
        <v>0</v>
      </c>
      <c r="I62" s="81" t="s">
        <v>520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81">
        <v>0</v>
      </c>
      <c r="S62">
        <f t="shared" si="0"/>
        <v>3521.69</v>
      </c>
      <c r="T62" s="1" t="s">
        <v>585</v>
      </c>
      <c r="U62" s="1"/>
      <c r="V62">
        <f t="shared" si="1"/>
        <v>3521.69</v>
      </c>
      <c r="W62">
        <f t="shared" si="2"/>
        <v>0</v>
      </c>
      <c r="X62">
        <f t="shared" si="3"/>
        <v>0</v>
      </c>
      <c r="Y62">
        <f t="shared" si="5"/>
        <v>0</v>
      </c>
    </row>
    <row r="63" spans="1:25" ht="15">
      <c r="A63" s="81">
        <v>1</v>
      </c>
      <c r="B63" s="81">
        <v>1749</v>
      </c>
      <c r="C63" s="81" t="s">
        <v>61</v>
      </c>
      <c r="D63" s="82">
        <v>32111</v>
      </c>
      <c r="E63" s="81" t="s">
        <v>586</v>
      </c>
      <c r="F63" s="81" t="s">
        <v>476</v>
      </c>
      <c r="G63" s="81">
        <v>2492.3200000000002</v>
      </c>
      <c r="H63" s="81">
        <v>0</v>
      </c>
      <c r="I63" s="81" t="s">
        <v>520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81">
        <v>0</v>
      </c>
      <c r="S63">
        <f t="shared" si="0"/>
        <v>2492.3200000000002</v>
      </c>
      <c r="T63" s="1" t="s">
        <v>585</v>
      </c>
      <c r="U63" s="1"/>
      <c r="V63">
        <f t="shared" si="1"/>
        <v>2492.3200000000002</v>
      </c>
      <c r="W63">
        <f t="shared" si="2"/>
        <v>0</v>
      </c>
      <c r="X63">
        <f t="shared" si="3"/>
        <v>0</v>
      </c>
      <c r="Y63">
        <f t="shared" si="5"/>
        <v>0</v>
      </c>
    </row>
    <row r="64" spans="1:25" ht="15">
      <c r="A64" s="81">
        <v>1</v>
      </c>
      <c r="B64" s="81">
        <v>1774</v>
      </c>
      <c r="C64" s="81" t="s">
        <v>62</v>
      </c>
      <c r="D64" s="82">
        <v>32162</v>
      </c>
      <c r="E64" s="81" t="s">
        <v>586</v>
      </c>
      <c r="F64" s="81" t="s">
        <v>414</v>
      </c>
      <c r="G64" s="81">
        <v>2627.96</v>
      </c>
      <c r="H64" s="81">
        <v>0</v>
      </c>
      <c r="I64" s="81" t="s">
        <v>520</v>
      </c>
      <c r="J64" s="81">
        <v>0</v>
      </c>
      <c r="K64" s="81">
        <v>0</v>
      </c>
      <c r="L64" s="81">
        <v>0</v>
      </c>
      <c r="M64" s="81">
        <v>0</v>
      </c>
      <c r="N64" s="81">
        <v>0</v>
      </c>
      <c r="O64" s="81">
        <v>0</v>
      </c>
      <c r="P64" s="81">
        <v>0</v>
      </c>
      <c r="Q64" s="81">
        <v>0</v>
      </c>
      <c r="R64" s="81">
        <v>0</v>
      </c>
      <c r="S64">
        <f t="shared" si="0"/>
        <v>2627.96</v>
      </c>
      <c r="T64" s="1" t="s">
        <v>585</v>
      </c>
      <c r="U64" s="1"/>
      <c r="V64">
        <f t="shared" si="1"/>
        <v>2627.96</v>
      </c>
      <c r="W64">
        <f t="shared" si="2"/>
        <v>0</v>
      </c>
      <c r="X64">
        <f t="shared" si="3"/>
        <v>0</v>
      </c>
      <c r="Y64">
        <f t="shared" si="5"/>
        <v>0</v>
      </c>
    </row>
    <row r="65" spans="1:25" ht="15">
      <c r="A65" s="81">
        <v>1</v>
      </c>
      <c r="B65" s="81">
        <v>1794</v>
      </c>
      <c r="C65" s="81" t="s">
        <v>63</v>
      </c>
      <c r="D65" s="82">
        <v>32216</v>
      </c>
      <c r="E65" s="81" t="s">
        <v>586</v>
      </c>
      <c r="F65" s="81" t="s">
        <v>482</v>
      </c>
      <c r="G65" s="81">
        <v>4699.7</v>
      </c>
      <c r="H65" s="81">
        <v>0</v>
      </c>
      <c r="I65" s="81" t="s">
        <v>520</v>
      </c>
      <c r="J65" s="81">
        <v>0</v>
      </c>
      <c r="K65" s="81">
        <v>0</v>
      </c>
      <c r="L65" s="81">
        <v>0</v>
      </c>
      <c r="M65" s="81">
        <v>0</v>
      </c>
      <c r="N65" s="81">
        <v>0</v>
      </c>
      <c r="O65" s="81">
        <v>0</v>
      </c>
      <c r="P65" s="81">
        <v>0</v>
      </c>
      <c r="Q65" s="81">
        <v>0</v>
      </c>
      <c r="R65" s="81">
        <v>0</v>
      </c>
      <c r="S65">
        <f t="shared" si="0"/>
        <v>4699.7</v>
      </c>
      <c r="T65" s="1" t="s">
        <v>585</v>
      </c>
      <c r="U65" s="1"/>
      <c r="V65">
        <f t="shared" si="1"/>
        <v>4699.7</v>
      </c>
      <c r="W65">
        <f t="shared" si="2"/>
        <v>0</v>
      </c>
      <c r="X65">
        <f t="shared" si="3"/>
        <v>0</v>
      </c>
      <c r="Y65">
        <f t="shared" si="5"/>
        <v>0</v>
      </c>
    </row>
    <row r="66" spans="1:25" ht="15">
      <c r="A66" s="81">
        <v>1</v>
      </c>
      <c r="B66" s="81">
        <v>1796</v>
      </c>
      <c r="C66" s="81" t="s">
        <v>64</v>
      </c>
      <c r="D66" s="82">
        <v>32216</v>
      </c>
      <c r="E66" s="81" t="s">
        <v>586</v>
      </c>
      <c r="F66" s="81" t="s">
        <v>414</v>
      </c>
      <c r="G66" s="81">
        <v>2059.06</v>
      </c>
      <c r="H66" s="81">
        <v>0</v>
      </c>
      <c r="I66" s="81" t="s">
        <v>520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>
        <f t="shared" si="0"/>
        <v>2059.06</v>
      </c>
      <c r="T66" s="1" t="s">
        <v>585</v>
      </c>
      <c r="U66" s="1"/>
      <c r="V66">
        <f t="shared" si="1"/>
        <v>2059.06</v>
      </c>
      <c r="W66">
        <f t="shared" si="2"/>
        <v>0</v>
      </c>
      <c r="X66">
        <f t="shared" si="3"/>
        <v>0</v>
      </c>
      <c r="Y66">
        <f t="shared" si="5"/>
        <v>0</v>
      </c>
    </row>
    <row r="67" spans="1:25" ht="15">
      <c r="A67" s="81">
        <v>1</v>
      </c>
      <c r="B67" s="81">
        <v>1809</v>
      </c>
      <c r="C67" s="81" t="s">
        <v>65</v>
      </c>
      <c r="D67" s="82">
        <v>32371</v>
      </c>
      <c r="E67" s="81" t="s">
        <v>586</v>
      </c>
      <c r="F67" s="81" t="s">
        <v>481</v>
      </c>
      <c r="G67" s="81">
        <v>3506.96</v>
      </c>
      <c r="H67" s="81">
        <v>0</v>
      </c>
      <c r="I67" s="81" t="s">
        <v>520</v>
      </c>
      <c r="J67" s="81">
        <v>0</v>
      </c>
      <c r="K67" s="81">
        <v>0</v>
      </c>
      <c r="L67" s="81">
        <v>0</v>
      </c>
      <c r="M67" s="81">
        <v>0</v>
      </c>
      <c r="N67" s="81">
        <v>0</v>
      </c>
      <c r="O67" s="81">
        <v>0</v>
      </c>
      <c r="P67" s="81">
        <v>0</v>
      </c>
      <c r="Q67" s="81">
        <v>0</v>
      </c>
      <c r="R67" s="81">
        <v>0</v>
      </c>
      <c r="S67">
        <f t="shared" si="0"/>
        <v>3506.96</v>
      </c>
      <c r="T67" s="1" t="s">
        <v>585</v>
      </c>
      <c r="U67" s="1"/>
      <c r="V67">
        <f t="shared" si="1"/>
        <v>3506.96</v>
      </c>
      <c r="W67">
        <f t="shared" si="2"/>
        <v>0</v>
      </c>
      <c r="X67">
        <f t="shared" si="3"/>
        <v>0</v>
      </c>
      <c r="Y67">
        <f t="shared" si="5"/>
        <v>0</v>
      </c>
    </row>
    <row r="68" spans="1:25" ht="15">
      <c r="A68" s="81">
        <v>1</v>
      </c>
      <c r="B68" s="81">
        <v>1821</v>
      </c>
      <c r="C68" s="81" t="s">
        <v>66</v>
      </c>
      <c r="D68" s="82">
        <v>32414</v>
      </c>
      <c r="E68" s="81" t="s">
        <v>586</v>
      </c>
      <c r="F68" s="81" t="s">
        <v>413</v>
      </c>
      <c r="G68" s="81">
        <v>2759.39</v>
      </c>
      <c r="H68" s="81">
        <v>1952.93</v>
      </c>
      <c r="I68" s="81" t="s">
        <v>520</v>
      </c>
      <c r="J68" s="81">
        <v>0</v>
      </c>
      <c r="K68" s="81">
        <v>0</v>
      </c>
      <c r="L68" s="81">
        <v>0</v>
      </c>
      <c r="M68" s="81">
        <v>0</v>
      </c>
      <c r="N68" s="81">
        <v>0</v>
      </c>
      <c r="O68" s="81">
        <v>0</v>
      </c>
      <c r="P68" s="81">
        <v>0</v>
      </c>
      <c r="Q68" s="81">
        <v>0</v>
      </c>
      <c r="R68" s="81">
        <v>0</v>
      </c>
      <c r="S68">
        <f t="shared" si="0"/>
        <v>4712.32</v>
      </c>
      <c r="T68" s="1" t="s">
        <v>585</v>
      </c>
      <c r="U68" s="1"/>
      <c r="V68">
        <f t="shared" si="1"/>
        <v>4712.32</v>
      </c>
      <c r="W68">
        <f t="shared" si="2"/>
        <v>0</v>
      </c>
      <c r="X68">
        <f t="shared" si="3"/>
        <v>0</v>
      </c>
      <c r="Y68">
        <f>W68+X68</f>
        <v>0</v>
      </c>
    </row>
    <row r="69" spans="1:25" ht="15">
      <c r="A69" s="81">
        <v>1</v>
      </c>
      <c r="B69" s="81">
        <v>1822</v>
      </c>
      <c r="C69" s="81" t="s">
        <v>67</v>
      </c>
      <c r="D69" s="82">
        <v>32420</v>
      </c>
      <c r="E69" s="81" t="s">
        <v>586</v>
      </c>
      <c r="F69" s="81" t="s">
        <v>412</v>
      </c>
      <c r="G69" s="81">
        <v>1867.62</v>
      </c>
      <c r="H69" s="81">
        <v>0</v>
      </c>
      <c r="I69" s="81" t="s">
        <v>520</v>
      </c>
      <c r="J69" s="81">
        <v>0</v>
      </c>
      <c r="K69" s="81">
        <v>0</v>
      </c>
      <c r="L69" s="81">
        <v>0</v>
      </c>
      <c r="M69" s="81">
        <v>0</v>
      </c>
      <c r="N69" s="81">
        <v>0</v>
      </c>
      <c r="O69" s="81">
        <v>0</v>
      </c>
      <c r="P69" s="81">
        <v>0</v>
      </c>
      <c r="Q69" s="81">
        <v>0</v>
      </c>
      <c r="R69" s="81">
        <v>0</v>
      </c>
      <c r="S69">
        <f t="shared" ref="S69:S132" si="6">G69+H69+J69+K69+L69+M69+N69+O69+P69+Q69+R69</f>
        <v>1867.62</v>
      </c>
      <c r="T69" s="1" t="s">
        <v>585</v>
      </c>
      <c r="U69" s="1"/>
      <c r="V69">
        <f t="shared" ref="V69:V132" si="7">G69+H69+O69+Q69</f>
        <v>1867.62</v>
      </c>
      <c r="W69">
        <f t="shared" ref="W69:W132" si="8">V69-S69</f>
        <v>0</v>
      </c>
      <c r="X69">
        <f t="shared" ref="X69:X132" si="9">J69+K69+L69+M69+N69+P69+R69</f>
        <v>0</v>
      </c>
      <c r="Y69">
        <f t="shared" si="5"/>
        <v>0</v>
      </c>
    </row>
    <row r="70" spans="1:25" ht="15">
      <c r="A70" s="81">
        <v>1</v>
      </c>
      <c r="B70" s="81">
        <v>1906</v>
      </c>
      <c r="C70" s="81" t="s">
        <v>68</v>
      </c>
      <c r="D70" s="82">
        <v>32909</v>
      </c>
      <c r="E70" s="81" t="s">
        <v>586</v>
      </c>
      <c r="F70" s="81" t="s">
        <v>476</v>
      </c>
      <c r="G70" s="81">
        <v>3866.45</v>
      </c>
      <c r="H70" s="81">
        <v>0</v>
      </c>
      <c r="I70" s="81" t="s">
        <v>520</v>
      </c>
      <c r="J70" s="81">
        <v>0</v>
      </c>
      <c r="K70" s="81">
        <v>0</v>
      </c>
      <c r="L70" s="81">
        <v>0</v>
      </c>
      <c r="M70" s="81">
        <v>0</v>
      </c>
      <c r="N70" s="81">
        <v>0</v>
      </c>
      <c r="O70" s="81">
        <v>0</v>
      </c>
      <c r="P70" s="81">
        <v>0</v>
      </c>
      <c r="Q70" s="81">
        <v>0</v>
      </c>
      <c r="R70" s="81">
        <v>0</v>
      </c>
      <c r="S70">
        <f t="shared" si="6"/>
        <v>3866.45</v>
      </c>
      <c r="T70" s="1" t="s">
        <v>585</v>
      </c>
      <c r="U70" s="1"/>
      <c r="V70">
        <f t="shared" si="7"/>
        <v>3866.45</v>
      </c>
      <c r="W70">
        <f t="shared" si="8"/>
        <v>0</v>
      </c>
      <c r="X70">
        <f t="shared" si="9"/>
        <v>0</v>
      </c>
      <c r="Y70">
        <f t="shared" si="5"/>
        <v>0</v>
      </c>
    </row>
    <row r="71" spans="1:25" ht="15">
      <c r="A71" s="81">
        <v>1</v>
      </c>
      <c r="B71" s="81">
        <v>1908</v>
      </c>
      <c r="C71" s="81" t="s">
        <v>69</v>
      </c>
      <c r="D71" s="82">
        <v>32909</v>
      </c>
      <c r="E71" s="81" t="s">
        <v>586</v>
      </c>
      <c r="F71" s="81" t="s">
        <v>476</v>
      </c>
      <c r="G71" s="81">
        <v>4262.76</v>
      </c>
      <c r="H71" s="81">
        <v>0</v>
      </c>
      <c r="I71" s="81" t="s">
        <v>520</v>
      </c>
      <c r="J71" s="81">
        <v>0</v>
      </c>
      <c r="K71" s="81">
        <v>0</v>
      </c>
      <c r="L71" s="81">
        <v>0</v>
      </c>
      <c r="M71" s="81">
        <v>0</v>
      </c>
      <c r="N71" s="81">
        <v>3900</v>
      </c>
      <c r="O71" s="81">
        <v>0</v>
      </c>
      <c r="P71" s="81">
        <v>0</v>
      </c>
      <c r="Q71" s="81">
        <v>0</v>
      </c>
      <c r="R71" s="81">
        <v>0</v>
      </c>
      <c r="S71">
        <f t="shared" si="6"/>
        <v>8162.76</v>
      </c>
      <c r="T71" s="83">
        <v>3900</v>
      </c>
      <c r="U71" s="83"/>
      <c r="V71">
        <f t="shared" si="7"/>
        <v>4262.76</v>
      </c>
      <c r="W71">
        <f t="shared" si="8"/>
        <v>-3900</v>
      </c>
      <c r="X71">
        <f t="shared" si="9"/>
        <v>3900</v>
      </c>
      <c r="Y71">
        <f t="shared" si="5"/>
        <v>0</v>
      </c>
    </row>
    <row r="72" spans="1:25" ht="15">
      <c r="A72" s="81">
        <v>1</v>
      </c>
      <c r="B72" s="81">
        <v>1909</v>
      </c>
      <c r="C72" s="81" t="s">
        <v>70</v>
      </c>
      <c r="D72" s="82">
        <v>32909</v>
      </c>
      <c r="E72" s="81" t="s">
        <v>586</v>
      </c>
      <c r="F72" s="81" t="s">
        <v>414</v>
      </c>
      <c r="G72" s="81">
        <v>3354.02</v>
      </c>
      <c r="H72" s="81">
        <v>0</v>
      </c>
      <c r="I72" s="81" t="s">
        <v>520</v>
      </c>
      <c r="J72" s="81">
        <v>0</v>
      </c>
      <c r="K72" s="81">
        <v>0</v>
      </c>
      <c r="L72" s="81">
        <v>0</v>
      </c>
      <c r="M72" s="81">
        <v>0</v>
      </c>
      <c r="N72" s="81">
        <v>0</v>
      </c>
      <c r="O72" s="81">
        <v>0</v>
      </c>
      <c r="P72" s="81">
        <v>0</v>
      </c>
      <c r="Q72" s="81">
        <v>0</v>
      </c>
      <c r="R72" s="81">
        <v>0</v>
      </c>
      <c r="S72">
        <f t="shared" si="6"/>
        <v>3354.02</v>
      </c>
      <c r="T72" s="1" t="s">
        <v>585</v>
      </c>
      <c r="U72" s="1"/>
      <c r="V72">
        <f t="shared" si="7"/>
        <v>3354.02</v>
      </c>
      <c r="W72">
        <f t="shared" si="8"/>
        <v>0</v>
      </c>
      <c r="X72">
        <f t="shared" si="9"/>
        <v>0</v>
      </c>
      <c r="Y72">
        <f t="shared" si="5"/>
        <v>0</v>
      </c>
    </row>
    <row r="73" spans="1:25" ht="15">
      <c r="A73" s="81">
        <v>1</v>
      </c>
      <c r="B73" s="81">
        <v>1916</v>
      </c>
      <c r="C73" s="81" t="s">
        <v>342</v>
      </c>
      <c r="D73" s="82">
        <v>32948</v>
      </c>
      <c r="E73" s="81" t="s">
        <v>586</v>
      </c>
      <c r="F73" s="81" t="s">
        <v>463</v>
      </c>
      <c r="G73" s="81">
        <v>3081.23</v>
      </c>
      <c r="H73" s="81">
        <v>0</v>
      </c>
      <c r="I73" s="81" t="s">
        <v>520</v>
      </c>
      <c r="J73" s="81">
        <v>0</v>
      </c>
      <c r="K73" s="81">
        <v>0</v>
      </c>
      <c r="L73" s="81">
        <v>0</v>
      </c>
      <c r="M73" s="81">
        <v>0</v>
      </c>
      <c r="N73" s="81">
        <v>0</v>
      </c>
      <c r="O73" s="81">
        <v>0</v>
      </c>
      <c r="P73" s="81">
        <v>0</v>
      </c>
      <c r="Q73" s="81">
        <v>0</v>
      </c>
      <c r="R73" s="81">
        <v>0</v>
      </c>
      <c r="S73">
        <f t="shared" si="6"/>
        <v>3081.23</v>
      </c>
      <c r="T73" s="1" t="s">
        <v>585</v>
      </c>
      <c r="U73" s="1"/>
      <c r="V73">
        <f t="shared" si="7"/>
        <v>3081.23</v>
      </c>
      <c r="W73">
        <f t="shared" si="8"/>
        <v>0</v>
      </c>
      <c r="X73">
        <f t="shared" si="9"/>
        <v>0</v>
      </c>
      <c r="Y73">
        <f t="shared" si="5"/>
        <v>0</v>
      </c>
    </row>
    <row r="74" spans="1:25" ht="15">
      <c r="A74" s="81">
        <v>1</v>
      </c>
      <c r="B74" s="81">
        <v>1924</v>
      </c>
      <c r="C74" s="81" t="s">
        <v>71</v>
      </c>
      <c r="D74" s="82">
        <v>33390</v>
      </c>
      <c r="E74" s="81" t="s">
        <v>586</v>
      </c>
      <c r="F74" s="81" t="s">
        <v>476</v>
      </c>
      <c r="G74" s="81">
        <v>4699.7</v>
      </c>
      <c r="H74" s="81">
        <v>3176.01</v>
      </c>
      <c r="I74" s="81" t="s">
        <v>520</v>
      </c>
      <c r="J74" s="81">
        <v>0</v>
      </c>
      <c r="K74" s="81">
        <v>0</v>
      </c>
      <c r="L74" s="81">
        <v>0</v>
      </c>
      <c r="M74" s="81">
        <v>0</v>
      </c>
      <c r="N74" s="81">
        <v>0</v>
      </c>
      <c r="O74" s="81">
        <v>0</v>
      </c>
      <c r="P74" s="81">
        <v>0</v>
      </c>
      <c r="Q74" s="81">
        <v>0</v>
      </c>
      <c r="R74" s="81">
        <v>0</v>
      </c>
      <c r="S74">
        <f t="shared" si="6"/>
        <v>7875.71</v>
      </c>
      <c r="T74" s="1" t="s">
        <v>585</v>
      </c>
      <c r="U74" s="1"/>
      <c r="V74">
        <f t="shared" si="7"/>
        <v>7875.71</v>
      </c>
      <c r="W74">
        <f t="shared" si="8"/>
        <v>0</v>
      </c>
      <c r="X74">
        <f t="shared" si="9"/>
        <v>0</v>
      </c>
      <c r="Y74">
        <f t="shared" si="5"/>
        <v>0</v>
      </c>
    </row>
    <row r="75" spans="1:25" ht="15">
      <c r="A75" s="81">
        <v>1</v>
      </c>
      <c r="B75" s="81">
        <v>1932</v>
      </c>
      <c r="C75" s="81" t="s">
        <v>72</v>
      </c>
      <c r="D75" s="82">
        <v>33390</v>
      </c>
      <c r="E75" s="81" t="s">
        <v>586</v>
      </c>
      <c r="F75" s="81" t="s">
        <v>476</v>
      </c>
      <c r="G75" s="81">
        <v>3957.61</v>
      </c>
      <c r="H75" s="81">
        <v>3498.8</v>
      </c>
      <c r="I75" s="81" t="s">
        <v>520</v>
      </c>
      <c r="J75" s="81">
        <v>0</v>
      </c>
      <c r="K75" s="81">
        <v>0</v>
      </c>
      <c r="L75" s="81">
        <v>0</v>
      </c>
      <c r="M75" s="81">
        <v>0</v>
      </c>
      <c r="N75" s="81">
        <v>0</v>
      </c>
      <c r="O75" s="81">
        <v>0</v>
      </c>
      <c r="P75" s="81">
        <v>0</v>
      </c>
      <c r="Q75" s="81">
        <v>0</v>
      </c>
      <c r="R75" s="81">
        <v>0</v>
      </c>
      <c r="S75">
        <f t="shared" si="6"/>
        <v>7456.41</v>
      </c>
      <c r="T75" s="1" t="s">
        <v>585</v>
      </c>
      <c r="U75" s="1"/>
      <c r="V75">
        <f t="shared" si="7"/>
        <v>7456.41</v>
      </c>
      <c r="W75">
        <f t="shared" si="8"/>
        <v>0</v>
      </c>
      <c r="X75">
        <f t="shared" si="9"/>
        <v>0</v>
      </c>
      <c r="Y75">
        <f t="shared" si="5"/>
        <v>0</v>
      </c>
    </row>
    <row r="76" spans="1:25" ht="15">
      <c r="A76" s="81">
        <v>1</v>
      </c>
      <c r="B76" s="81">
        <v>1937</v>
      </c>
      <c r="C76" s="81" t="s">
        <v>73</v>
      </c>
      <c r="D76" s="82">
        <v>33390</v>
      </c>
      <c r="E76" s="81" t="s">
        <v>586</v>
      </c>
      <c r="F76" s="81" t="s">
        <v>475</v>
      </c>
      <c r="G76" s="81">
        <v>2373.63</v>
      </c>
      <c r="H76" s="81">
        <v>1249.8900000000001</v>
      </c>
      <c r="I76" s="81" t="s">
        <v>520</v>
      </c>
      <c r="J76" s="81">
        <v>0</v>
      </c>
      <c r="K76" s="81">
        <v>0</v>
      </c>
      <c r="L76" s="81">
        <v>0</v>
      </c>
      <c r="M76" s="81">
        <v>0</v>
      </c>
      <c r="N76" s="81">
        <v>0</v>
      </c>
      <c r="O76" s="81">
        <v>0</v>
      </c>
      <c r="P76" s="81">
        <v>0</v>
      </c>
      <c r="Q76" s="81">
        <v>0</v>
      </c>
      <c r="R76" s="81">
        <v>0</v>
      </c>
      <c r="S76">
        <f t="shared" si="6"/>
        <v>3623.5200000000004</v>
      </c>
      <c r="T76" s="1" t="s">
        <v>585</v>
      </c>
      <c r="U76" s="1"/>
      <c r="V76">
        <f t="shared" si="7"/>
        <v>3623.5200000000004</v>
      </c>
      <c r="W76">
        <f t="shared" si="8"/>
        <v>0</v>
      </c>
      <c r="X76">
        <f t="shared" si="9"/>
        <v>0</v>
      </c>
      <c r="Y76">
        <f t="shared" si="5"/>
        <v>0</v>
      </c>
    </row>
    <row r="77" spans="1:25" ht="15">
      <c r="A77" s="81">
        <v>1</v>
      </c>
      <c r="B77" s="81">
        <v>1980</v>
      </c>
      <c r="C77" s="81" t="s">
        <v>74</v>
      </c>
      <c r="D77" s="82">
        <v>33390</v>
      </c>
      <c r="E77" s="81" t="s">
        <v>586</v>
      </c>
      <c r="F77" s="81" t="s">
        <v>481</v>
      </c>
      <c r="G77" s="81">
        <v>6298.02</v>
      </c>
      <c r="H77" s="81">
        <v>7418.03</v>
      </c>
      <c r="I77" s="81" t="s">
        <v>520</v>
      </c>
      <c r="J77" s="81">
        <v>0</v>
      </c>
      <c r="K77" s="81">
        <v>0</v>
      </c>
      <c r="L77" s="81">
        <v>0</v>
      </c>
      <c r="M77" s="81">
        <v>0</v>
      </c>
      <c r="N77" s="81">
        <v>0</v>
      </c>
      <c r="O77" s="81">
        <v>0</v>
      </c>
      <c r="P77" s="81">
        <v>0</v>
      </c>
      <c r="Q77" s="81">
        <v>0</v>
      </c>
      <c r="R77" s="81">
        <v>0</v>
      </c>
      <c r="S77">
        <f t="shared" si="6"/>
        <v>13716.05</v>
      </c>
      <c r="T77" s="1" t="s">
        <v>585</v>
      </c>
      <c r="U77" s="1"/>
      <c r="V77">
        <f t="shared" si="7"/>
        <v>13716.05</v>
      </c>
      <c r="W77">
        <f t="shared" si="8"/>
        <v>0</v>
      </c>
      <c r="X77">
        <f t="shared" si="9"/>
        <v>0</v>
      </c>
      <c r="Y77">
        <f>W77+X77</f>
        <v>0</v>
      </c>
    </row>
    <row r="78" spans="1:25" ht="15">
      <c r="A78" s="81">
        <v>1</v>
      </c>
      <c r="B78" s="81">
        <v>1999</v>
      </c>
      <c r="C78" s="81" t="s">
        <v>75</v>
      </c>
      <c r="D78" s="82">
        <v>33390</v>
      </c>
      <c r="E78" s="81" t="s">
        <v>586</v>
      </c>
      <c r="F78" s="81" t="s">
        <v>418</v>
      </c>
      <c r="G78" s="81">
        <v>2885.17</v>
      </c>
      <c r="H78" s="81">
        <v>0</v>
      </c>
      <c r="I78" s="81" t="s">
        <v>520</v>
      </c>
      <c r="J78" s="81">
        <v>0</v>
      </c>
      <c r="K78" s="81">
        <v>0</v>
      </c>
      <c r="L78" s="81">
        <v>0</v>
      </c>
      <c r="M78" s="81">
        <v>0</v>
      </c>
      <c r="N78" s="81">
        <v>0</v>
      </c>
      <c r="O78" s="81">
        <v>0</v>
      </c>
      <c r="P78" s="81">
        <v>0</v>
      </c>
      <c r="Q78" s="81">
        <v>0</v>
      </c>
      <c r="R78" s="81">
        <v>0</v>
      </c>
      <c r="S78">
        <f t="shared" si="6"/>
        <v>2885.17</v>
      </c>
      <c r="T78" s="1" t="s">
        <v>585</v>
      </c>
      <c r="U78" s="1"/>
      <c r="V78">
        <f t="shared" si="7"/>
        <v>2885.17</v>
      </c>
      <c r="W78">
        <f t="shared" si="8"/>
        <v>0</v>
      </c>
      <c r="X78">
        <f t="shared" si="9"/>
        <v>0</v>
      </c>
      <c r="Y78">
        <f t="shared" si="5"/>
        <v>0</v>
      </c>
    </row>
    <row r="79" spans="1:25" ht="15">
      <c r="A79" s="81">
        <v>1</v>
      </c>
      <c r="B79" s="81">
        <v>2019</v>
      </c>
      <c r="C79" s="81" t="s">
        <v>76</v>
      </c>
      <c r="D79" s="82">
        <v>33605</v>
      </c>
      <c r="E79" s="81" t="s">
        <v>586</v>
      </c>
      <c r="F79" s="81" t="s">
        <v>418</v>
      </c>
      <c r="G79" s="81">
        <v>2373.63</v>
      </c>
      <c r="H79" s="81">
        <v>0</v>
      </c>
      <c r="I79" s="81" t="s">
        <v>520</v>
      </c>
      <c r="J79" s="81">
        <v>0</v>
      </c>
      <c r="K79" s="81">
        <v>0</v>
      </c>
      <c r="L79" s="81">
        <v>0</v>
      </c>
      <c r="M79" s="81">
        <v>0</v>
      </c>
      <c r="N79" s="81">
        <v>0</v>
      </c>
      <c r="O79" s="81">
        <v>0</v>
      </c>
      <c r="P79" s="81">
        <v>0</v>
      </c>
      <c r="Q79" s="81">
        <v>0</v>
      </c>
      <c r="R79" s="81">
        <v>0</v>
      </c>
      <c r="S79">
        <f t="shared" si="6"/>
        <v>2373.63</v>
      </c>
      <c r="T79" s="1" t="s">
        <v>585</v>
      </c>
      <c r="U79" s="1"/>
      <c r="V79">
        <f t="shared" si="7"/>
        <v>2373.63</v>
      </c>
      <c r="W79">
        <f t="shared" si="8"/>
        <v>0</v>
      </c>
      <c r="X79">
        <f t="shared" si="9"/>
        <v>0</v>
      </c>
      <c r="Y79">
        <f t="shared" si="5"/>
        <v>0</v>
      </c>
    </row>
    <row r="80" spans="1:25" ht="15">
      <c r="A80" s="81">
        <v>1</v>
      </c>
      <c r="B80" s="81">
        <v>2038</v>
      </c>
      <c r="C80" s="81" t="s">
        <v>77</v>
      </c>
      <c r="D80" s="82">
        <v>33605</v>
      </c>
      <c r="E80" s="81" t="s">
        <v>586</v>
      </c>
      <c r="F80" s="81" t="s">
        <v>414</v>
      </c>
      <c r="G80" s="81">
        <v>2627.96</v>
      </c>
      <c r="H80" s="81">
        <v>1374.57</v>
      </c>
      <c r="I80" s="81" t="s">
        <v>520</v>
      </c>
      <c r="J80" s="81">
        <v>0</v>
      </c>
      <c r="K80" s="81">
        <v>0</v>
      </c>
      <c r="L80" s="81">
        <v>0</v>
      </c>
      <c r="M80" s="81">
        <v>0</v>
      </c>
      <c r="N80" s="81">
        <v>0</v>
      </c>
      <c r="O80" s="81">
        <v>0</v>
      </c>
      <c r="P80" s="81">
        <v>0</v>
      </c>
      <c r="Q80" s="81">
        <v>0</v>
      </c>
      <c r="R80" s="81">
        <v>0</v>
      </c>
      <c r="S80">
        <f t="shared" si="6"/>
        <v>4002.5299999999997</v>
      </c>
      <c r="T80" s="1" t="s">
        <v>585</v>
      </c>
      <c r="U80" s="1"/>
      <c r="V80">
        <f t="shared" si="7"/>
        <v>4002.5299999999997</v>
      </c>
      <c r="W80">
        <f t="shared" si="8"/>
        <v>0</v>
      </c>
      <c r="X80">
        <f t="shared" si="9"/>
        <v>0</v>
      </c>
      <c r="Y80">
        <f t="shared" si="5"/>
        <v>0</v>
      </c>
    </row>
    <row r="81" spans="1:25" ht="15">
      <c r="A81" s="81">
        <v>1</v>
      </c>
      <c r="B81" s="81">
        <v>2043</v>
      </c>
      <c r="C81" s="81" t="s">
        <v>78</v>
      </c>
      <c r="D81" s="82">
        <v>33605</v>
      </c>
      <c r="E81" s="81" t="s">
        <v>586</v>
      </c>
      <c r="F81" s="81" t="s">
        <v>414</v>
      </c>
      <c r="G81" s="81">
        <v>3697.84</v>
      </c>
      <c r="H81" s="81">
        <v>0</v>
      </c>
      <c r="I81" s="81" t="s">
        <v>520</v>
      </c>
      <c r="J81" s="81">
        <v>0</v>
      </c>
      <c r="K81" s="81">
        <v>0</v>
      </c>
      <c r="L81" s="81">
        <v>0</v>
      </c>
      <c r="M81" s="81">
        <v>0</v>
      </c>
      <c r="N81" s="81">
        <v>0</v>
      </c>
      <c r="O81" s="81">
        <v>0</v>
      </c>
      <c r="P81" s="81">
        <v>0</v>
      </c>
      <c r="Q81" s="81">
        <v>0</v>
      </c>
      <c r="R81" s="81">
        <v>0</v>
      </c>
      <c r="S81">
        <f t="shared" si="6"/>
        <v>3697.84</v>
      </c>
      <c r="T81" s="1" t="s">
        <v>585</v>
      </c>
      <c r="U81" s="1"/>
      <c r="V81">
        <f t="shared" si="7"/>
        <v>3697.84</v>
      </c>
      <c r="W81">
        <f t="shared" si="8"/>
        <v>0</v>
      </c>
      <c r="X81">
        <f t="shared" si="9"/>
        <v>0</v>
      </c>
      <c r="Y81">
        <f t="shared" si="5"/>
        <v>0</v>
      </c>
    </row>
    <row r="82" spans="1:25" ht="15">
      <c r="A82" s="81">
        <v>1</v>
      </c>
      <c r="B82" s="81">
        <v>2052</v>
      </c>
      <c r="C82" s="81" t="s">
        <v>79</v>
      </c>
      <c r="D82" s="82">
        <v>33613</v>
      </c>
      <c r="E82" s="81" t="s">
        <v>586</v>
      </c>
      <c r="F82" s="81" t="s">
        <v>414</v>
      </c>
      <c r="G82" s="81">
        <v>3882.69</v>
      </c>
      <c r="H82" s="81">
        <v>0</v>
      </c>
      <c r="I82" s="81" t="s">
        <v>520</v>
      </c>
      <c r="J82" s="81">
        <v>0</v>
      </c>
      <c r="K82" s="81">
        <v>0</v>
      </c>
      <c r="L82" s="81">
        <v>0</v>
      </c>
      <c r="M82" s="81">
        <v>0</v>
      </c>
      <c r="N82" s="81">
        <v>0</v>
      </c>
      <c r="O82" s="81">
        <v>0</v>
      </c>
      <c r="P82" s="81">
        <v>0</v>
      </c>
      <c r="Q82" s="81">
        <v>0</v>
      </c>
      <c r="R82" s="81">
        <v>0</v>
      </c>
      <c r="S82">
        <f t="shared" si="6"/>
        <v>3882.69</v>
      </c>
      <c r="T82" s="1" t="s">
        <v>585</v>
      </c>
      <c r="U82" s="1"/>
      <c r="V82">
        <f t="shared" si="7"/>
        <v>3882.69</v>
      </c>
      <c r="W82">
        <f t="shared" si="8"/>
        <v>0</v>
      </c>
      <c r="X82">
        <f t="shared" si="9"/>
        <v>0</v>
      </c>
      <c r="Y82">
        <f t="shared" si="5"/>
        <v>0</v>
      </c>
    </row>
    <row r="83" spans="1:25" ht="15">
      <c r="A83" s="81">
        <v>1</v>
      </c>
      <c r="B83" s="81">
        <v>2063</v>
      </c>
      <c r="C83" s="81" t="s">
        <v>80</v>
      </c>
      <c r="D83" s="82">
        <v>31959</v>
      </c>
      <c r="E83" s="81" t="s">
        <v>586</v>
      </c>
      <c r="F83" s="81" t="s">
        <v>488</v>
      </c>
      <c r="G83" s="81">
        <v>8910.84</v>
      </c>
      <c r="H83" s="81">
        <v>7319.5</v>
      </c>
      <c r="I83" s="81" t="s">
        <v>520</v>
      </c>
      <c r="J83" s="81">
        <v>0</v>
      </c>
      <c r="K83" s="81">
        <v>0</v>
      </c>
      <c r="L83" s="81">
        <v>0</v>
      </c>
      <c r="M83" s="81">
        <v>0</v>
      </c>
      <c r="N83" s="81">
        <v>0</v>
      </c>
      <c r="O83" s="81">
        <v>0</v>
      </c>
      <c r="P83" s="81">
        <v>0</v>
      </c>
      <c r="Q83" s="81">
        <v>0</v>
      </c>
      <c r="R83" s="81">
        <v>0</v>
      </c>
      <c r="S83">
        <f t="shared" si="6"/>
        <v>16230.34</v>
      </c>
      <c r="T83" s="1" t="s">
        <v>585</v>
      </c>
      <c r="U83" s="1"/>
      <c r="V83">
        <f t="shared" si="7"/>
        <v>16230.34</v>
      </c>
      <c r="W83">
        <f t="shared" si="8"/>
        <v>0</v>
      </c>
      <c r="X83">
        <f t="shared" si="9"/>
        <v>0</v>
      </c>
      <c r="Y83">
        <f t="shared" si="5"/>
        <v>0</v>
      </c>
    </row>
    <row r="84" spans="1:25" ht="15">
      <c r="A84" s="81">
        <v>1</v>
      </c>
      <c r="B84" s="81">
        <v>2065</v>
      </c>
      <c r="C84" s="81" t="s">
        <v>395</v>
      </c>
      <c r="D84" s="82">
        <v>32174</v>
      </c>
      <c r="E84" s="81" t="s">
        <v>586</v>
      </c>
      <c r="F84" s="81" t="s">
        <v>464</v>
      </c>
      <c r="G84" s="81">
        <v>6549.51</v>
      </c>
      <c r="H84" s="81">
        <v>0</v>
      </c>
      <c r="I84" s="81" t="s">
        <v>520</v>
      </c>
      <c r="J84" s="81">
        <v>0</v>
      </c>
      <c r="K84" s="81">
        <v>0</v>
      </c>
      <c r="L84" s="81">
        <v>0</v>
      </c>
      <c r="M84" s="81">
        <v>0</v>
      </c>
      <c r="N84" s="81">
        <v>0</v>
      </c>
      <c r="O84" s="81">
        <v>0</v>
      </c>
      <c r="P84" s="81">
        <v>0</v>
      </c>
      <c r="Q84" s="81">
        <v>0</v>
      </c>
      <c r="R84" s="81">
        <v>0</v>
      </c>
      <c r="S84">
        <f t="shared" si="6"/>
        <v>6549.51</v>
      </c>
      <c r="T84" s="1" t="s">
        <v>585</v>
      </c>
      <c r="U84" s="1"/>
      <c r="V84">
        <f t="shared" si="7"/>
        <v>6549.51</v>
      </c>
      <c r="W84">
        <f t="shared" si="8"/>
        <v>0</v>
      </c>
      <c r="X84">
        <f t="shared" si="9"/>
        <v>0</v>
      </c>
      <c r="Y84">
        <f t="shared" si="5"/>
        <v>0</v>
      </c>
    </row>
    <row r="85" spans="1:25" ht="15">
      <c r="A85" s="81">
        <v>1</v>
      </c>
      <c r="B85" s="81">
        <v>2069</v>
      </c>
      <c r="C85" s="81" t="s">
        <v>81</v>
      </c>
      <c r="D85" s="82">
        <v>33169</v>
      </c>
      <c r="E85" s="81" t="s">
        <v>586</v>
      </c>
      <c r="F85" s="81" t="s">
        <v>422</v>
      </c>
      <c r="G85" s="81">
        <v>11152.52</v>
      </c>
      <c r="H85" s="81">
        <v>9545.99</v>
      </c>
      <c r="I85" s="81" t="s">
        <v>520</v>
      </c>
      <c r="J85" s="81">
        <v>0</v>
      </c>
      <c r="K85" s="81">
        <v>0</v>
      </c>
      <c r="L85" s="81">
        <v>0</v>
      </c>
      <c r="M85" s="81">
        <v>0</v>
      </c>
      <c r="N85" s="81">
        <v>0</v>
      </c>
      <c r="O85" s="81">
        <v>0</v>
      </c>
      <c r="P85" s="81">
        <v>0</v>
      </c>
      <c r="Q85" s="81">
        <v>0</v>
      </c>
      <c r="R85" s="81">
        <v>0</v>
      </c>
      <c r="S85">
        <f t="shared" si="6"/>
        <v>20698.510000000002</v>
      </c>
      <c r="T85" s="1" t="s">
        <v>585</v>
      </c>
      <c r="U85" s="1"/>
      <c r="V85">
        <f t="shared" si="7"/>
        <v>20698.510000000002</v>
      </c>
      <c r="W85">
        <f t="shared" si="8"/>
        <v>0</v>
      </c>
      <c r="X85">
        <f t="shared" si="9"/>
        <v>0</v>
      </c>
      <c r="Y85">
        <f t="shared" si="5"/>
        <v>0</v>
      </c>
    </row>
    <row r="86" spans="1:25" ht="15">
      <c r="A86" s="81">
        <v>1</v>
      </c>
      <c r="B86" s="81">
        <v>2086</v>
      </c>
      <c r="C86" s="81" t="s">
        <v>578</v>
      </c>
      <c r="D86" s="82">
        <v>35163</v>
      </c>
      <c r="E86" s="81" t="s">
        <v>586</v>
      </c>
      <c r="F86" s="81" t="s">
        <v>412</v>
      </c>
      <c r="G86" s="81">
        <v>1961.02</v>
      </c>
      <c r="H86" s="81">
        <v>0</v>
      </c>
      <c r="I86" s="81" t="s">
        <v>520</v>
      </c>
      <c r="J86" s="81">
        <v>904.62</v>
      </c>
      <c r="K86" s="81">
        <v>0</v>
      </c>
      <c r="L86" s="81">
        <v>0</v>
      </c>
      <c r="M86" s="81">
        <v>0</v>
      </c>
      <c r="N86" s="81">
        <v>0</v>
      </c>
      <c r="O86" s="81">
        <v>0</v>
      </c>
      <c r="P86" s="81">
        <v>0</v>
      </c>
      <c r="Q86" s="81">
        <v>0</v>
      </c>
      <c r="R86" s="81">
        <v>0</v>
      </c>
      <c r="S86">
        <f t="shared" si="6"/>
        <v>2865.64</v>
      </c>
      <c r="T86" s="83">
        <v>904.62</v>
      </c>
      <c r="U86" s="83"/>
      <c r="V86">
        <f t="shared" si="7"/>
        <v>1961.02</v>
      </c>
      <c r="W86">
        <f t="shared" si="8"/>
        <v>-904.61999999999989</v>
      </c>
      <c r="X86">
        <f t="shared" si="9"/>
        <v>904.62</v>
      </c>
      <c r="Y86">
        <f t="shared" si="5"/>
        <v>0</v>
      </c>
    </row>
    <row r="87" spans="1:25" ht="15">
      <c r="A87" s="81">
        <v>1</v>
      </c>
      <c r="B87" s="81">
        <v>2093</v>
      </c>
      <c r="C87" s="81" t="s">
        <v>82</v>
      </c>
      <c r="D87" s="82">
        <v>35163</v>
      </c>
      <c r="E87" s="81" t="s">
        <v>586</v>
      </c>
      <c r="F87" s="81" t="s">
        <v>418</v>
      </c>
      <c r="G87" s="81">
        <v>2373.63</v>
      </c>
      <c r="H87" s="81">
        <v>0</v>
      </c>
      <c r="I87" s="81" t="s">
        <v>520</v>
      </c>
      <c r="J87" s="81">
        <v>0</v>
      </c>
      <c r="K87" s="81">
        <v>0</v>
      </c>
      <c r="L87" s="81">
        <v>0</v>
      </c>
      <c r="M87" s="81">
        <v>0</v>
      </c>
      <c r="N87" s="81">
        <v>0</v>
      </c>
      <c r="O87" s="81">
        <v>0</v>
      </c>
      <c r="P87" s="81">
        <v>0</v>
      </c>
      <c r="Q87" s="81">
        <v>0</v>
      </c>
      <c r="R87" s="81">
        <v>0</v>
      </c>
      <c r="S87">
        <f t="shared" si="6"/>
        <v>2373.63</v>
      </c>
      <c r="T87" s="1" t="s">
        <v>585</v>
      </c>
      <c r="U87" s="1"/>
      <c r="V87">
        <f t="shared" si="7"/>
        <v>2373.63</v>
      </c>
      <c r="W87">
        <f t="shared" si="8"/>
        <v>0</v>
      </c>
      <c r="X87">
        <f t="shared" si="9"/>
        <v>0</v>
      </c>
      <c r="Y87">
        <f>W87+X87</f>
        <v>0</v>
      </c>
    </row>
    <row r="88" spans="1:25" ht="15">
      <c r="A88" s="81">
        <v>1</v>
      </c>
      <c r="B88" s="81">
        <v>2101</v>
      </c>
      <c r="C88" s="81" t="s">
        <v>83</v>
      </c>
      <c r="D88" s="82">
        <v>35289</v>
      </c>
      <c r="E88" s="81" t="s">
        <v>586</v>
      </c>
      <c r="F88" s="81" t="s">
        <v>414</v>
      </c>
      <c r="G88" s="81">
        <v>3697.85</v>
      </c>
      <c r="H88" s="81">
        <v>0</v>
      </c>
      <c r="I88" s="81" t="s">
        <v>520</v>
      </c>
      <c r="J88" s="81">
        <v>0</v>
      </c>
      <c r="K88" s="81">
        <v>0</v>
      </c>
      <c r="L88" s="81">
        <v>0</v>
      </c>
      <c r="M88" s="81">
        <v>0</v>
      </c>
      <c r="N88" s="81">
        <v>0</v>
      </c>
      <c r="O88" s="81">
        <v>0</v>
      </c>
      <c r="P88" s="81">
        <v>0</v>
      </c>
      <c r="Q88" s="81">
        <v>0</v>
      </c>
      <c r="R88" s="81">
        <v>0</v>
      </c>
      <c r="S88">
        <f t="shared" si="6"/>
        <v>3697.85</v>
      </c>
      <c r="T88" s="1" t="s">
        <v>585</v>
      </c>
      <c r="U88" s="1"/>
      <c r="V88">
        <f t="shared" si="7"/>
        <v>3697.85</v>
      </c>
      <c r="W88">
        <f t="shared" si="8"/>
        <v>0</v>
      </c>
      <c r="X88">
        <f t="shared" si="9"/>
        <v>0</v>
      </c>
      <c r="Y88">
        <f t="shared" si="5"/>
        <v>0</v>
      </c>
    </row>
    <row r="89" spans="1:25" ht="15">
      <c r="A89" s="81">
        <v>1</v>
      </c>
      <c r="B89" s="81">
        <v>2117</v>
      </c>
      <c r="C89" s="81" t="s">
        <v>84</v>
      </c>
      <c r="D89" s="82">
        <v>35535</v>
      </c>
      <c r="E89" s="81" t="s">
        <v>586</v>
      </c>
      <c r="F89" s="81" t="s">
        <v>412</v>
      </c>
      <c r="G89" s="81">
        <v>2502.81</v>
      </c>
      <c r="H89" s="81">
        <v>0</v>
      </c>
      <c r="I89" s="81" t="s">
        <v>520</v>
      </c>
      <c r="J89" s="81">
        <v>0</v>
      </c>
      <c r="K89" s="81">
        <v>0</v>
      </c>
      <c r="L89" s="81">
        <v>0</v>
      </c>
      <c r="M89" s="81">
        <v>0</v>
      </c>
      <c r="N89" s="81">
        <v>0</v>
      </c>
      <c r="O89" s="81">
        <v>0</v>
      </c>
      <c r="P89" s="81">
        <v>0</v>
      </c>
      <c r="Q89" s="81">
        <v>0</v>
      </c>
      <c r="R89" s="81">
        <v>0</v>
      </c>
      <c r="S89">
        <f t="shared" si="6"/>
        <v>2502.81</v>
      </c>
      <c r="T89" s="1" t="s">
        <v>585</v>
      </c>
      <c r="U89" s="1"/>
      <c r="V89">
        <f t="shared" si="7"/>
        <v>2502.81</v>
      </c>
      <c r="W89">
        <f t="shared" si="8"/>
        <v>0</v>
      </c>
      <c r="X89">
        <f t="shared" si="9"/>
        <v>0</v>
      </c>
      <c r="Y89">
        <f t="shared" si="5"/>
        <v>0</v>
      </c>
    </row>
    <row r="90" spans="1:25" ht="15">
      <c r="A90" s="81">
        <v>1</v>
      </c>
      <c r="B90" s="81">
        <v>2120</v>
      </c>
      <c r="C90" s="81" t="s">
        <v>85</v>
      </c>
      <c r="D90" s="82">
        <v>35565</v>
      </c>
      <c r="E90" s="81" t="s">
        <v>586</v>
      </c>
      <c r="F90" s="81" t="s">
        <v>412</v>
      </c>
      <c r="G90" s="81">
        <v>1613.3</v>
      </c>
      <c r="H90" s="81">
        <v>1047.28</v>
      </c>
      <c r="I90" s="81" t="s">
        <v>520</v>
      </c>
      <c r="J90" s="81">
        <v>0</v>
      </c>
      <c r="K90" s="81">
        <v>0</v>
      </c>
      <c r="L90" s="81">
        <v>0</v>
      </c>
      <c r="M90" s="81">
        <v>0</v>
      </c>
      <c r="N90" s="81">
        <v>0</v>
      </c>
      <c r="O90" s="81">
        <v>0</v>
      </c>
      <c r="P90" s="81">
        <v>0</v>
      </c>
      <c r="Q90" s="81">
        <v>0</v>
      </c>
      <c r="R90" s="81">
        <v>0</v>
      </c>
      <c r="S90">
        <f t="shared" si="6"/>
        <v>2660.58</v>
      </c>
      <c r="T90" s="1" t="s">
        <v>585</v>
      </c>
      <c r="U90" s="1"/>
      <c r="V90">
        <f t="shared" si="7"/>
        <v>2660.58</v>
      </c>
      <c r="W90">
        <f t="shared" si="8"/>
        <v>0</v>
      </c>
      <c r="X90">
        <f t="shared" si="9"/>
        <v>0</v>
      </c>
      <c r="Y90">
        <f t="shared" si="5"/>
        <v>0</v>
      </c>
    </row>
    <row r="91" spans="1:25" ht="15">
      <c r="A91" s="81">
        <v>1</v>
      </c>
      <c r="B91" s="81">
        <v>2121</v>
      </c>
      <c r="C91" s="81" t="s">
        <v>86</v>
      </c>
      <c r="D91" s="82">
        <v>35583</v>
      </c>
      <c r="E91" s="81" t="s">
        <v>586</v>
      </c>
      <c r="F91" s="81" t="s">
        <v>418</v>
      </c>
      <c r="G91" s="81">
        <v>2616.9899999999998</v>
      </c>
      <c r="H91" s="81">
        <v>0</v>
      </c>
      <c r="I91" s="81" t="s">
        <v>520</v>
      </c>
      <c r="J91" s="81">
        <v>0</v>
      </c>
      <c r="K91" s="81">
        <v>0</v>
      </c>
      <c r="L91" s="81">
        <v>0</v>
      </c>
      <c r="M91" s="81">
        <v>0</v>
      </c>
      <c r="N91" s="81">
        <v>0</v>
      </c>
      <c r="O91" s="81">
        <v>0</v>
      </c>
      <c r="P91" s="81">
        <v>0</v>
      </c>
      <c r="Q91" s="81">
        <v>0</v>
      </c>
      <c r="R91" s="81">
        <v>0</v>
      </c>
      <c r="S91">
        <f t="shared" si="6"/>
        <v>2616.9899999999998</v>
      </c>
      <c r="T91" s="1" t="s">
        <v>585</v>
      </c>
      <c r="U91" s="1"/>
      <c r="V91">
        <f t="shared" si="7"/>
        <v>2616.9899999999998</v>
      </c>
      <c r="W91">
        <f t="shared" si="8"/>
        <v>0</v>
      </c>
      <c r="X91">
        <f t="shared" si="9"/>
        <v>0</v>
      </c>
      <c r="Y91">
        <f t="shared" si="5"/>
        <v>0</v>
      </c>
    </row>
    <row r="92" spans="1:25" ht="15">
      <c r="A92" s="81">
        <v>1</v>
      </c>
      <c r="B92" s="81">
        <v>2125</v>
      </c>
      <c r="C92" s="81" t="s">
        <v>87</v>
      </c>
      <c r="D92" s="82">
        <v>35613</v>
      </c>
      <c r="E92" s="81" t="s">
        <v>586</v>
      </c>
      <c r="F92" s="81" t="s">
        <v>414</v>
      </c>
      <c r="G92" s="81">
        <v>3697.8</v>
      </c>
      <c r="H92" s="81">
        <v>0</v>
      </c>
      <c r="I92" s="81" t="s">
        <v>520</v>
      </c>
      <c r="J92" s="81">
        <v>904.62</v>
      </c>
      <c r="K92" s="81">
        <v>0</v>
      </c>
      <c r="L92" s="81">
        <v>0</v>
      </c>
      <c r="M92" s="81">
        <v>0</v>
      </c>
      <c r="N92" s="81">
        <v>0</v>
      </c>
      <c r="O92" s="81">
        <v>0</v>
      </c>
      <c r="P92" s="81">
        <v>0</v>
      </c>
      <c r="Q92" s="81">
        <v>0</v>
      </c>
      <c r="R92" s="81">
        <v>0</v>
      </c>
      <c r="S92">
        <f t="shared" si="6"/>
        <v>4602.42</v>
      </c>
      <c r="T92" s="83">
        <v>904.62</v>
      </c>
      <c r="U92" s="83"/>
      <c r="V92">
        <f t="shared" si="7"/>
        <v>3697.8</v>
      </c>
      <c r="W92">
        <f t="shared" si="8"/>
        <v>-904.61999999999989</v>
      </c>
      <c r="X92">
        <f t="shared" si="9"/>
        <v>904.62</v>
      </c>
      <c r="Y92">
        <f t="shared" si="5"/>
        <v>0</v>
      </c>
    </row>
    <row r="93" spans="1:25" ht="15">
      <c r="A93" s="81">
        <v>1</v>
      </c>
      <c r="B93" s="81">
        <v>2126</v>
      </c>
      <c r="C93" s="81" t="s">
        <v>88</v>
      </c>
      <c r="D93" s="82">
        <v>35613</v>
      </c>
      <c r="E93" s="81" t="s">
        <v>586</v>
      </c>
      <c r="F93" s="81" t="s">
        <v>414</v>
      </c>
      <c r="G93" s="81">
        <v>3697.8</v>
      </c>
      <c r="H93" s="81">
        <v>0</v>
      </c>
      <c r="I93" s="81" t="s">
        <v>520</v>
      </c>
      <c r="J93" s="81">
        <v>0</v>
      </c>
      <c r="K93" s="81">
        <v>0</v>
      </c>
      <c r="L93" s="81">
        <v>0</v>
      </c>
      <c r="M93" s="81">
        <v>0</v>
      </c>
      <c r="N93" s="81">
        <v>0</v>
      </c>
      <c r="O93" s="81">
        <v>0</v>
      </c>
      <c r="P93" s="81">
        <v>0</v>
      </c>
      <c r="Q93" s="81">
        <v>0</v>
      </c>
      <c r="R93" s="81">
        <v>0</v>
      </c>
      <c r="S93">
        <f t="shared" si="6"/>
        <v>3697.8</v>
      </c>
      <c r="T93" s="1" t="s">
        <v>585</v>
      </c>
      <c r="U93" s="1"/>
      <c r="V93">
        <f t="shared" si="7"/>
        <v>3697.8</v>
      </c>
      <c r="W93">
        <f t="shared" si="8"/>
        <v>0</v>
      </c>
      <c r="X93">
        <f t="shared" si="9"/>
        <v>0</v>
      </c>
      <c r="Y93">
        <f t="shared" si="5"/>
        <v>0</v>
      </c>
    </row>
    <row r="94" spans="1:25" ht="15">
      <c r="A94" s="81">
        <v>1</v>
      </c>
      <c r="B94" s="81">
        <v>2128</v>
      </c>
      <c r="C94" s="81" t="s">
        <v>89</v>
      </c>
      <c r="D94" s="82">
        <v>35626</v>
      </c>
      <c r="E94" s="81" t="s">
        <v>586</v>
      </c>
      <c r="F94" s="81" t="s">
        <v>414</v>
      </c>
      <c r="G94" s="81">
        <v>1961.02</v>
      </c>
      <c r="H94" s="81">
        <v>8192.73</v>
      </c>
      <c r="I94" s="81" t="s">
        <v>520</v>
      </c>
      <c r="J94" s="81">
        <v>0</v>
      </c>
      <c r="K94" s="81">
        <v>0</v>
      </c>
      <c r="L94" s="81">
        <v>0</v>
      </c>
      <c r="M94" s="81">
        <v>0</v>
      </c>
      <c r="N94" s="81">
        <v>0</v>
      </c>
      <c r="O94" s="81">
        <v>0</v>
      </c>
      <c r="P94" s="81">
        <v>0</v>
      </c>
      <c r="Q94" s="81">
        <v>0</v>
      </c>
      <c r="R94" s="81">
        <v>0</v>
      </c>
      <c r="S94">
        <f t="shared" si="6"/>
        <v>10153.75</v>
      </c>
      <c r="T94" s="1" t="s">
        <v>585</v>
      </c>
      <c r="U94" s="1"/>
      <c r="V94">
        <f t="shared" si="7"/>
        <v>10153.75</v>
      </c>
      <c r="W94">
        <f t="shared" si="8"/>
        <v>0</v>
      </c>
      <c r="X94">
        <f t="shared" si="9"/>
        <v>0</v>
      </c>
      <c r="Y94">
        <f t="shared" si="5"/>
        <v>0</v>
      </c>
    </row>
    <row r="95" spans="1:25" ht="15">
      <c r="A95" s="81">
        <v>1</v>
      </c>
      <c r="B95" s="81">
        <v>2129</v>
      </c>
      <c r="C95" s="81" t="s">
        <v>90</v>
      </c>
      <c r="D95" s="82">
        <v>35626</v>
      </c>
      <c r="E95" s="81" t="s">
        <v>586</v>
      </c>
      <c r="F95" s="81" t="s">
        <v>485</v>
      </c>
      <c r="G95" s="81">
        <v>2152.9499999999998</v>
      </c>
      <c r="H95" s="81">
        <v>0</v>
      </c>
      <c r="I95" s="81" t="s">
        <v>520</v>
      </c>
      <c r="J95" s="81">
        <v>0</v>
      </c>
      <c r="K95" s="81">
        <v>0</v>
      </c>
      <c r="L95" s="81">
        <v>0</v>
      </c>
      <c r="M95" s="81">
        <v>0</v>
      </c>
      <c r="N95" s="81">
        <v>0</v>
      </c>
      <c r="O95" s="81">
        <v>0</v>
      </c>
      <c r="P95" s="81">
        <v>0</v>
      </c>
      <c r="Q95" s="81">
        <v>0</v>
      </c>
      <c r="R95" s="81">
        <v>0</v>
      </c>
      <c r="S95">
        <f t="shared" si="6"/>
        <v>2152.9499999999998</v>
      </c>
      <c r="T95" s="1" t="s">
        <v>585</v>
      </c>
      <c r="U95" s="1"/>
      <c r="V95">
        <f t="shared" si="7"/>
        <v>2152.9499999999998</v>
      </c>
      <c r="W95">
        <f t="shared" si="8"/>
        <v>0</v>
      </c>
      <c r="X95">
        <f t="shared" si="9"/>
        <v>0</v>
      </c>
      <c r="Y95">
        <f t="shared" si="5"/>
        <v>0</v>
      </c>
    </row>
    <row r="96" spans="1:25" ht="15">
      <c r="A96" s="81">
        <v>1</v>
      </c>
      <c r="B96" s="81">
        <v>2130</v>
      </c>
      <c r="C96" s="81" t="s">
        <v>91</v>
      </c>
      <c r="D96" s="82">
        <v>35626</v>
      </c>
      <c r="E96" s="81" t="s">
        <v>586</v>
      </c>
      <c r="F96" s="81" t="s">
        <v>484</v>
      </c>
      <c r="G96" s="81">
        <v>2373.69</v>
      </c>
      <c r="H96" s="81">
        <v>0</v>
      </c>
      <c r="I96" s="81" t="s">
        <v>520</v>
      </c>
      <c r="J96" s="81">
        <v>0</v>
      </c>
      <c r="K96" s="81">
        <v>0</v>
      </c>
      <c r="L96" s="81">
        <v>0</v>
      </c>
      <c r="M96" s="81">
        <v>0</v>
      </c>
      <c r="N96" s="81">
        <v>0</v>
      </c>
      <c r="O96" s="81">
        <v>0</v>
      </c>
      <c r="P96" s="81">
        <v>0</v>
      </c>
      <c r="Q96" s="81">
        <v>0</v>
      </c>
      <c r="R96" s="81">
        <v>0</v>
      </c>
      <c r="S96">
        <f t="shared" si="6"/>
        <v>2373.69</v>
      </c>
      <c r="T96" s="1" t="s">
        <v>585</v>
      </c>
      <c r="U96" s="1"/>
      <c r="V96">
        <f t="shared" si="7"/>
        <v>2373.69</v>
      </c>
      <c r="W96">
        <f t="shared" si="8"/>
        <v>0</v>
      </c>
      <c r="X96">
        <f t="shared" si="9"/>
        <v>0</v>
      </c>
      <c r="Y96">
        <f t="shared" si="5"/>
        <v>0</v>
      </c>
    </row>
    <row r="97" spans="1:25" ht="15">
      <c r="A97" s="81">
        <v>1</v>
      </c>
      <c r="B97" s="81">
        <v>2131</v>
      </c>
      <c r="C97" s="81" t="s">
        <v>92</v>
      </c>
      <c r="D97" s="82">
        <v>35626</v>
      </c>
      <c r="E97" s="81" t="s">
        <v>586</v>
      </c>
      <c r="F97" s="81" t="s">
        <v>414</v>
      </c>
      <c r="G97" s="81">
        <v>4076.86</v>
      </c>
      <c r="H97" s="81">
        <v>0</v>
      </c>
      <c r="I97" s="81" t="s">
        <v>520</v>
      </c>
      <c r="J97" s="81">
        <v>0</v>
      </c>
      <c r="K97" s="81">
        <v>0</v>
      </c>
      <c r="L97" s="81">
        <v>0</v>
      </c>
      <c r="M97" s="81">
        <v>0</v>
      </c>
      <c r="N97" s="81">
        <v>0</v>
      </c>
      <c r="O97" s="81">
        <v>0</v>
      </c>
      <c r="P97" s="81">
        <v>0</v>
      </c>
      <c r="Q97" s="81">
        <v>0</v>
      </c>
      <c r="R97" s="81">
        <v>0</v>
      </c>
      <c r="S97">
        <f t="shared" si="6"/>
        <v>4076.86</v>
      </c>
      <c r="T97" s="1" t="s">
        <v>585</v>
      </c>
      <c r="U97" s="1"/>
      <c r="V97">
        <f t="shared" si="7"/>
        <v>4076.86</v>
      </c>
      <c r="W97">
        <f t="shared" si="8"/>
        <v>0</v>
      </c>
      <c r="X97">
        <f t="shared" si="9"/>
        <v>0</v>
      </c>
      <c r="Y97">
        <f t="shared" si="5"/>
        <v>0</v>
      </c>
    </row>
    <row r="98" spans="1:25" ht="15">
      <c r="A98" s="81">
        <v>1</v>
      </c>
      <c r="B98" s="81">
        <v>2134</v>
      </c>
      <c r="C98" s="81" t="s">
        <v>93</v>
      </c>
      <c r="D98" s="82">
        <v>35628</v>
      </c>
      <c r="E98" s="81" t="s">
        <v>586</v>
      </c>
      <c r="F98" s="81" t="s">
        <v>414</v>
      </c>
      <c r="G98" s="81">
        <v>3697.8</v>
      </c>
      <c r="H98" s="81">
        <v>0</v>
      </c>
      <c r="I98" s="81" t="s">
        <v>520</v>
      </c>
      <c r="J98" s="81">
        <v>0</v>
      </c>
      <c r="K98" s="81">
        <v>0</v>
      </c>
      <c r="L98" s="81">
        <v>0</v>
      </c>
      <c r="M98" s="81">
        <v>0</v>
      </c>
      <c r="N98" s="81">
        <v>0</v>
      </c>
      <c r="O98" s="81">
        <v>0</v>
      </c>
      <c r="P98" s="81">
        <v>0</v>
      </c>
      <c r="Q98" s="81">
        <v>0</v>
      </c>
      <c r="R98" s="81">
        <v>0</v>
      </c>
      <c r="S98">
        <f t="shared" si="6"/>
        <v>3697.8</v>
      </c>
      <c r="T98" s="1" t="s">
        <v>585</v>
      </c>
      <c r="U98" s="1"/>
      <c r="V98">
        <f t="shared" si="7"/>
        <v>3697.8</v>
      </c>
      <c r="W98">
        <f t="shared" si="8"/>
        <v>0</v>
      </c>
      <c r="X98">
        <f t="shared" si="9"/>
        <v>0</v>
      </c>
      <c r="Y98">
        <f t="shared" si="5"/>
        <v>0</v>
      </c>
    </row>
    <row r="99" spans="1:25" ht="15">
      <c r="A99" s="81">
        <v>1</v>
      </c>
      <c r="B99" s="81">
        <v>2136</v>
      </c>
      <c r="C99" s="81" t="s">
        <v>94</v>
      </c>
      <c r="D99" s="82">
        <v>35643</v>
      </c>
      <c r="E99" s="81" t="s">
        <v>586</v>
      </c>
      <c r="F99" s="81" t="s">
        <v>412</v>
      </c>
      <c r="G99" s="81">
        <v>2162.0100000000002</v>
      </c>
      <c r="H99" s="81">
        <v>0</v>
      </c>
      <c r="I99" s="81" t="s">
        <v>520</v>
      </c>
      <c r="J99" s="81">
        <v>904.62</v>
      </c>
      <c r="K99" s="81">
        <v>0</v>
      </c>
      <c r="L99" s="81">
        <v>0</v>
      </c>
      <c r="M99" s="81">
        <v>0</v>
      </c>
      <c r="N99" s="81">
        <v>0</v>
      </c>
      <c r="O99" s="81">
        <v>0</v>
      </c>
      <c r="P99" s="81">
        <v>0</v>
      </c>
      <c r="Q99" s="81">
        <v>0</v>
      </c>
      <c r="R99" s="81">
        <v>0</v>
      </c>
      <c r="S99">
        <f t="shared" si="6"/>
        <v>3066.63</v>
      </c>
      <c r="T99" s="83">
        <v>904.62</v>
      </c>
      <c r="U99" s="83"/>
      <c r="V99">
        <f t="shared" si="7"/>
        <v>2162.0100000000002</v>
      </c>
      <c r="W99">
        <f t="shared" si="8"/>
        <v>-904.61999999999989</v>
      </c>
      <c r="X99">
        <f t="shared" si="9"/>
        <v>904.62</v>
      </c>
      <c r="Y99">
        <f t="shared" si="5"/>
        <v>0</v>
      </c>
    </row>
    <row r="100" spans="1:25" ht="15">
      <c r="A100" s="81">
        <v>1</v>
      </c>
      <c r="B100" s="81">
        <v>2137</v>
      </c>
      <c r="C100" s="81" t="s">
        <v>95</v>
      </c>
      <c r="D100" s="82">
        <v>35643</v>
      </c>
      <c r="E100" s="81" t="s">
        <v>586</v>
      </c>
      <c r="F100" s="81" t="s">
        <v>419</v>
      </c>
      <c r="G100" s="81">
        <v>6406.81</v>
      </c>
      <c r="H100" s="81">
        <v>2867.77</v>
      </c>
      <c r="I100" s="81" t="s">
        <v>520</v>
      </c>
      <c r="J100" s="81">
        <v>0</v>
      </c>
      <c r="K100" s="81">
        <v>0</v>
      </c>
      <c r="L100" s="81">
        <v>0</v>
      </c>
      <c r="M100" s="81">
        <v>0</v>
      </c>
      <c r="N100" s="81">
        <v>0</v>
      </c>
      <c r="O100" s="81">
        <v>0</v>
      </c>
      <c r="P100" s="81">
        <v>0</v>
      </c>
      <c r="Q100" s="81">
        <v>0</v>
      </c>
      <c r="R100" s="81">
        <v>0</v>
      </c>
      <c r="S100">
        <f t="shared" si="6"/>
        <v>9274.58</v>
      </c>
      <c r="T100" s="1" t="s">
        <v>585</v>
      </c>
      <c r="U100" s="1"/>
      <c r="V100">
        <f t="shared" si="7"/>
        <v>9274.58</v>
      </c>
      <c r="W100">
        <f t="shared" si="8"/>
        <v>0</v>
      </c>
      <c r="X100">
        <f t="shared" si="9"/>
        <v>0</v>
      </c>
      <c r="Y100">
        <f>W100+X100</f>
        <v>0</v>
      </c>
    </row>
    <row r="101" spans="1:25" ht="15">
      <c r="A101" s="81">
        <v>1</v>
      </c>
      <c r="B101" s="81">
        <v>2140</v>
      </c>
      <c r="C101" s="81" t="s">
        <v>96</v>
      </c>
      <c r="D101" s="82">
        <v>35643</v>
      </c>
      <c r="E101" s="81" t="s">
        <v>586</v>
      </c>
      <c r="F101" s="81" t="s">
        <v>475</v>
      </c>
      <c r="G101" s="81">
        <v>3866.45</v>
      </c>
      <c r="H101" s="81">
        <v>2382.58</v>
      </c>
      <c r="I101" s="81" t="s">
        <v>520</v>
      </c>
      <c r="J101" s="81">
        <v>0</v>
      </c>
      <c r="K101" s="81">
        <v>0</v>
      </c>
      <c r="L101" s="81">
        <v>0</v>
      </c>
      <c r="M101" s="81">
        <v>0</v>
      </c>
      <c r="N101" s="81">
        <v>0</v>
      </c>
      <c r="O101" s="81">
        <v>0</v>
      </c>
      <c r="P101" s="81">
        <v>0</v>
      </c>
      <c r="Q101" s="81">
        <v>0</v>
      </c>
      <c r="R101" s="81">
        <v>0</v>
      </c>
      <c r="S101">
        <f t="shared" si="6"/>
        <v>6249.03</v>
      </c>
      <c r="T101" s="1" t="s">
        <v>585</v>
      </c>
      <c r="U101" s="1"/>
      <c r="V101">
        <f t="shared" si="7"/>
        <v>6249.03</v>
      </c>
      <c r="W101">
        <f t="shared" si="8"/>
        <v>0</v>
      </c>
      <c r="X101">
        <f t="shared" si="9"/>
        <v>0</v>
      </c>
      <c r="Y101">
        <f t="shared" si="5"/>
        <v>0</v>
      </c>
    </row>
    <row r="102" spans="1:25" ht="15">
      <c r="A102" s="81">
        <v>1</v>
      </c>
      <c r="B102" s="81">
        <v>2143</v>
      </c>
      <c r="C102" s="81" t="s">
        <v>97</v>
      </c>
      <c r="D102" s="82">
        <v>35765</v>
      </c>
      <c r="E102" s="81" t="s">
        <v>586</v>
      </c>
      <c r="F102" s="81" t="s">
        <v>414</v>
      </c>
      <c r="G102" s="81">
        <v>2162.0100000000002</v>
      </c>
      <c r="H102" s="81">
        <v>0</v>
      </c>
      <c r="I102" s="81" t="s">
        <v>520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>
        <f t="shared" si="6"/>
        <v>2162.0100000000002</v>
      </c>
      <c r="T102" s="1" t="s">
        <v>585</v>
      </c>
      <c r="U102" s="1"/>
      <c r="V102">
        <f t="shared" si="7"/>
        <v>2162.0100000000002</v>
      </c>
      <c r="W102">
        <f t="shared" si="8"/>
        <v>0</v>
      </c>
      <c r="X102">
        <f t="shared" si="9"/>
        <v>0</v>
      </c>
      <c r="Y102">
        <f t="shared" ref="Y102:Y119" si="10">W102+X102</f>
        <v>0</v>
      </c>
    </row>
    <row r="103" spans="1:25" ht="15">
      <c r="A103" s="81">
        <v>1</v>
      </c>
      <c r="B103" s="81">
        <v>2145</v>
      </c>
      <c r="C103" s="81" t="s">
        <v>98</v>
      </c>
      <c r="D103" s="82">
        <v>35765</v>
      </c>
      <c r="E103" s="81" t="s">
        <v>586</v>
      </c>
      <c r="F103" s="81" t="s">
        <v>414</v>
      </c>
      <c r="G103" s="81">
        <v>3697.8</v>
      </c>
      <c r="H103" s="81">
        <v>0</v>
      </c>
      <c r="I103" s="81" t="s">
        <v>520</v>
      </c>
      <c r="J103" s="81">
        <v>0</v>
      </c>
      <c r="K103" s="81">
        <v>0</v>
      </c>
      <c r="L103" s="81">
        <v>0</v>
      </c>
      <c r="M103" s="81">
        <v>0</v>
      </c>
      <c r="N103" s="81">
        <v>0</v>
      </c>
      <c r="O103" s="81">
        <v>0</v>
      </c>
      <c r="P103" s="81">
        <v>0</v>
      </c>
      <c r="Q103" s="81">
        <v>0</v>
      </c>
      <c r="R103" s="81">
        <v>0</v>
      </c>
      <c r="S103">
        <f t="shared" si="6"/>
        <v>3697.8</v>
      </c>
      <c r="T103" s="1" t="s">
        <v>585</v>
      </c>
      <c r="U103" s="1"/>
      <c r="V103">
        <f t="shared" si="7"/>
        <v>3697.8</v>
      </c>
      <c r="W103">
        <f t="shared" si="8"/>
        <v>0</v>
      </c>
      <c r="X103">
        <f t="shared" si="9"/>
        <v>0</v>
      </c>
      <c r="Y103">
        <f t="shared" si="10"/>
        <v>0</v>
      </c>
    </row>
    <row r="104" spans="1:25" ht="15">
      <c r="A104" s="81">
        <v>1</v>
      </c>
      <c r="B104" s="81">
        <v>2146</v>
      </c>
      <c r="C104" s="81" t="s">
        <v>99</v>
      </c>
      <c r="D104" s="82">
        <v>35765</v>
      </c>
      <c r="E104" s="81" t="s">
        <v>586</v>
      </c>
      <c r="F104" s="81" t="s">
        <v>414</v>
      </c>
      <c r="G104" s="81">
        <v>3194.27</v>
      </c>
      <c r="H104" s="81">
        <v>0</v>
      </c>
      <c r="I104" s="81" t="s">
        <v>520</v>
      </c>
      <c r="J104" s="81">
        <v>0</v>
      </c>
      <c r="K104" s="81">
        <v>0</v>
      </c>
      <c r="L104" s="81">
        <v>0</v>
      </c>
      <c r="M104" s="81">
        <v>0</v>
      </c>
      <c r="N104" s="81">
        <v>0</v>
      </c>
      <c r="O104" s="81">
        <v>0</v>
      </c>
      <c r="P104" s="81">
        <v>0</v>
      </c>
      <c r="Q104" s="81">
        <v>0</v>
      </c>
      <c r="R104" s="81">
        <v>0</v>
      </c>
      <c r="S104">
        <f t="shared" si="6"/>
        <v>3194.27</v>
      </c>
      <c r="T104" s="1" t="s">
        <v>585</v>
      </c>
      <c r="U104" s="1"/>
      <c r="V104">
        <f t="shared" si="7"/>
        <v>3194.27</v>
      </c>
      <c r="W104">
        <f t="shared" si="8"/>
        <v>0</v>
      </c>
      <c r="X104">
        <f t="shared" si="9"/>
        <v>0</v>
      </c>
      <c r="Y104">
        <f t="shared" si="10"/>
        <v>0</v>
      </c>
    </row>
    <row r="105" spans="1:25" ht="15">
      <c r="A105" s="81">
        <v>1</v>
      </c>
      <c r="B105" s="81">
        <v>2149</v>
      </c>
      <c r="C105" s="81" t="s">
        <v>100</v>
      </c>
      <c r="D105" s="82">
        <v>35765</v>
      </c>
      <c r="E105" s="81" t="s">
        <v>586</v>
      </c>
      <c r="F105" s="81" t="s">
        <v>414</v>
      </c>
      <c r="G105" s="81">
        <v>3194.27</v>
      </c>
      <c r="H105" s="81">
        <v>0</v>
      </c>
      <c r="I105" s="81" t="s">
        <v>520</v>
      </c>
      <c r="J105" s="81">
        <v>0</v>
      </c>
      <c r="K105" s="81">
        <v>0</v>
      </c>
      <c r="L105" s="81">
        <v>0</v>
      </c>
      <c r="M105" s="81">
        <v>0</v>
      </c>
      <c r="N105" s="81">
        <v>0</v>
      </c>
      <c r="O105" s="81">
        <v>0</v>
      </c>
      <c r="P105" s="81">
        <v>0</v>
      </c>
      <c r="Q105" s="81">
        <v>0</v>
      </c>
      <c r="R105" s="81">
        <v>0</v>
      </c>
      <c r="S105">
        <f t="shared" si="6"/>
        <v>3194.27</v>
      </c>
      <c r="T105" s="1" t="s">
        <v>585</v>
      </c>
      <c r="U105" s="1"/>
      <c r="V105">
        <f t="shared" si="7"/>
        <v>3194.27</v>
      </c>
      <c r="W105">
        <f t="shared" si="8"/>
        <v>0</v>
      </c>
      <c r="X105">
        <f t="shared" si="9"/>
        <v>0</v>
      </c>
      <c r="Y105">
        <f t="shared" si="10"/>
        <v>0</v>
      </c>
    </row>
    <row r="106" spans="1:25" ht="15">
      <c r="A106" s="81">
        <v>1</v>
      </c>
      <c r="B106" s="81">
        <v>2153</v>
      </c>
      <c r="C106" s="81" t="s">
        <v>102</v>
      </c>
      <c r="D106" s="82">
        <v>35765</v>
      </c>
      <c r="E106" s="81" t="s">
        <v>586</v>
      </c>
      <c r="F106" s="81" t="s">
        <v>414</v>
      </c>
      <c r="G106" s="81">
        <v>4280.72</v>
      </c>
      <c r="H106" s="81">
        <v>0</v>
      </c>
      <c r="I106" s="81" t="s">
        <v>520</v>
      </c>
      <c r="J106" s="81">
        <v>0</v>
      </c>
      <c r="K106" s="81">
        <v>0</v>
      </c>
      <c r="L106" s="81">
        <v>0</v>
      </c>
      <c r="M106" s="81">
        <v>0</v>
      </c>
      <c r="N106" s="81">
        <v>0</v>
      </c>
      <c r="O106" s="81">
        <v>0</v>
      </c>
      <c r="P106" s="81">
        <v>0</v>
      </c>
      <c r="Q106" s="81">
        <v>0</v>
      </c>
      <c r="R106" s="81">
        <v>0</v>
      </c>
      <c r="S106">
        <f t="shared" si="6"/>
        <v>4280.72</v>
      </c>
      <c r="T106" s="1" t="s">
        <v>585</v>
      </c>
      <c r="U106" s="1"/>
      <c r="V106">
        <f t="shared" si="7"/>
        <v>4280.72</v>
      </c>
      <c r="W106">
        <f t="shared" si="8"/>
        <v>0</v>
      </c>
      <c r="X106">
        <f t="shared" si="9"/>
        <v>0</v>
      </c>
      <c r="Y106">
        <f t="shared" si="10"/>
        <v>0</v>
      </c>
    </row>
    <row r="107" spans="1:25" ht="15">
      <c r="A107" s="81">
        <v>1</v>
      </c>
      <c r="B107" s="81">
        <v>2156</v>
      </c>
      <c r="C107" s="81" t="s">
        <v>103</v>
      </c>
      <c r="D107" s="82">
        <v>35800</v>
      </c>
      <c r="E107" s="81" t="s">
        <v>586</v>
      </c>
      <c r="F107" s="81" t="s">
        <v>476</v>
      </c>
      <c r="G107" s="81">
        <v>3682.31</v>
      </c>
      <c r="H107" s="81">
        <v>0</v>
      </c>
      <c r="I107" s="81" t="s">
        <v>520</v>
      </c>
      <c r="J107" s="81">
        <v>0</v>
      </c>
      <c r="K107" s="81">
        <v>0</v>
      </c>
      <c r="L107" s="81">
        <v>0</v>
      </c>
      <c r="M107" s="81">
        <v>0</v>
      </c>
      <c r="N107" s="81">
        <v>0</v>
      </c>
      <c r="O107" s="81">
        <v>0</v>
      </c>
      <c r="P107" s="81">
        <v>0</v>
      </c>
      <c r="Q107" s="81">
        <v>0</v>
      </c>
      <c r="R107" s="81">
        <v>0</v>
      </c>
      <c r="S107">
        <f t="shared" si="6"/>
        <v>3682.31</v>
      </c>
      <c r="T107" s="1" t="s">
        <v>585</v>
      </c>
      <c r="U107" s="1"/>
      <c r="V107">
        <f t="shared" si="7"/>
        <v>3682.31</v>
      </c>
      <c r="W107">
        <f t="shared" si="8"/>
        <v>0</v>
      </c>
      <c r="X107">
        <f t="shared" si="9"/>
        <v>0</v>
      </c>
      <c r="Y107">
        <f t="shared" si="10"/>
        <v>0</v>
      </c>
    </row>
    <row r="108" spans="1:25" ht="15">
      <c r="A108" s="81">
        <v>1</v>
      </c>
      <c r="B108" s="81">
        <v>2159</v>
      </c>
      <c r="C108" s="81" t="s">
        <v>104</v>
      </c>
      <c r="D108" s="82">
        <v>35836</v>
      </c>
      <c r="E108" s="81" t="s">
        <v>586</v>
      </c>
      <c r="F108" s="81" t="s">
        <v>476</v>
      </c>
      <c r="G108" s="81">
        <v>3682.31</v>
      </c>
      <c r="H108" s="81">
        <v>3208.52</v>
      </c>
      <c r="I108" s="81" t="s">
        <v>520</v>
      </c>
      <c r="J108" s="81">
        <v>0</v>
      </c>
      <c r="K108" s="81">
        <v>0</v>
      </c>
      <c r="L108" s="81">
        <v>0</v>
      </c>
      <c r="M108" s="81">
        <v>0</v>
      </c>
      <c r="N108" s="81">
        <v>0</v>
      </c>
      <c r="O108" s="81">
        <v>0</v>
      </c>
      <c r="P108" s="81">
        <v>0</v>
      </c>
      <c r="Q108" s="81">
        <v>0</v>
      </c>
      <c r="R108" s="81">
        <v>0</v>
      </c>
      <c r="S108">
        <f t="shared" si="6"/>
        <v>6890.83</v>
      </c>
      <c r="T108" s="1" t="s">
        <v>585</v>
      </c>
      <c r="U108" s="1"/>
      <c r="V108">
        <f t="shared" si="7"/>
        <v>6890.83</v>
      </c>
      <c r="W108">
        <f t="shared" si="8"/>
        <v>0</v>
      </c>
      <c r="X108">
        <f t="shared" si="9"/>
        <v>0</v>
      </c>
      <c r="Y108">
        <f t="shared" si="10"/>
        <v>0</v>
      </c>
    </row>
    <row r="109" spans="1:25" ht="15">
      <c r="A109" s="81">
        <v>1</v>
      </c>
      <c r="B109" s="81">
        <v>2161</v>
      </c>
      <c r="C109" s="81" t="s">
        <v>105</v>
      </c>
      <c r="D109" s="82">
        <v>35836</v>
      </c>
      <c r="E109" s="81" t="s">
        <v>586</v>
      </c>
      <c r="F109" s="81" t="s">
        <v>475</v>
      </c>
      <c r="G109" s="81">
        <v>3866.45</v>
      </c>
      <c r="H109" s="81">
        <v>1249.8900000000001</v>
      </c>
      <c r="I109" s="81" t="s">
        <v>520</v>
      </c>
      <c r="J109" s="81">
        <v>0</v>
      </c>
      <c r="K109" s="81">
        <v>0</v>
      </c>
      <c r="L109" s="81">
        <v>0</v>
      </c>
      <c r="M109" s="81">
        <v>0</v>
      </c>
      <c r="N109" s="81">
        <v>0</v>
      </c>
      <c r="O109" s="81">
        <v>0</v>
      </c>
      <c r="P109" s="81">
        <v>0</v>
      </c>
      <c r="Q109" s="81">
        <v>0</v>
      </c>
      <c r="R109" s="81">
        <v>0</v>
      </c>
      <c r="S109">
        <f t="shared" si="6"/>
        <v>5116.34</v>
      </c>
      <c r="T109" s="1" t="s">
        <v>585</v>
      </c>
      <c r="U109" s="1"/>
      <c r="V109">
        <f t="shared" si="7"/>
        <v>5116.34</v>
      </c>
      <c r="W109">
        <f t="shared" si="8"/>
        <v>0</v>
      </c>
      <c r="X109">
        <f t="shared" si="9"/>
        <v>0</v>
      </c>
      <c r="Y109">
        <f t="shared" si="10"/>
        <v>0</v>
      </c>
    </row>
    <row r="110" spans="1:25" ht="15">
      <c r="A110" s="81">
        <v>1</v>
      </c>
      <c r="B110" s="81">
        <v>2181</v>
      </c>
      <c r="C110" s="81" t="s">
        <v>106</v>
      </c>
      <c r="D110" s="82">
        <v>36069</v>
      </c>
      <c r="E110" s="81" t="s">
        <v>586</v>
      </c>
      <c r="F110" s="81" t="s">
        <v>422</v>
      </c>
      <c r="G110" s="81">
        <v>9633.9599999999991</v>
      </c>
      <c r="H110" s="81">
        <v>2945.5</v>
      </c>
      <c r="I110" s="81" t="s">
        <v>520</v>
      </c>
      <c r="J110" s="81">
        <v>0</v>
      </c>
      <c r="K110" s="81">
        <v>0</v>
      </c>
      <c r="L110" s="81">
        <v>0</v>
      </c>
      <c r="M110" s="81">
        <v>0</v>
      </c>
      <c r="N110" s="81">
        <v>0</v>
      </c>
      <c r="O110" s="81">
        <v>0</v>
      </c>
      <c r="P110" s="81">
        <v>0</v>
      </c>
      <c r="Q110" s="81">
        <v>0</v>
      </c>
      <c r="R110" s="81">
        <v>0</v>
      </c>
      <c r="S110">
        <f t="shared" si="6"/>
        <v>12579.46</v>
      </c>
      <c r="T110" s="1" t="s">
        <v>585</v>
      </c>
      <c r="U110" s="1"/>
      <c r="V110">
        <f t="shared" si="7"/>
        <v>12579.46</v>
      </c>
      <c r="W110">
        <f t="shared" si="8"/>
        <v>0</v>
      </c>
      <c r="X110">
        <f t="shared" si="9"/>
        <v>0</v>
      </c>
      <c r="Y110">
        <f t="shared" si="10"/>
        <v>0</v>
      </c>
    </row>
    <row r="111" spans="1:25" ht="15">
      <c r="A111" s="81">
        <v>1</v>
      </c>
      <c r="B111" s="81">
        <v>2274</v>
      </c>
      <c r="C111" s="81" t="s">
        <v>107</v>
      </c>
      <c r="D111" s="82">
        <v>37883</v>
      </c>
      <c r="E111" s="81" t="s">
        <v>586</v>
      </c>
      <c r="F111" s="81" t="s">
        <v>403</v>
      </c>
      <c r="G111" s="81">
        <v>0</v>
      </c>
      <c r="H111" s="81">
        <v>0</v>
      </c>
      <c r="I111" s="81" t="s">
        <v>522</v>
      </c>
      <c r="J111" s="81">
        <v>0</v>
      </c>
      <c r="K111" s="81">
        <v>0</v>
      </c>
      <c r="L111" s="81">
        <v>0</v>
      </c>
      <c r="M111" s="81">
        <v>0</v>
      </c>
      <c r="N111" s="81">
        <v>0</v>
      </c>
      <c r="O111" s="81">
        <v>0</v>
      </c>
      <c r="P111" s="81">
        <v>0</v>
      </c>
      <c r="Q111" s="81">
        <v>0</v>
      </c>
      <c r="R111" s="81">
        <v>16784.88</v>
      </c>
      <c r="S111">
        <f t="shared" si="6"/>
        <v>16784.88</v>
      </c>
      <c r="T111" s="83">
        <v>16784.88</v>
      </c>
      <c r="U111" s="83"/>
      <c r="V111">
        <f t="shared" si="7"/>
        <v>0</v>
      </c>
      <c r="W111">
        <f t="shared" si="8"/>
        <v>-16784.88</v>
      </c>
      <c r="X111">
        <f t="shared" si="9"/>
        <v>16784.88</v>
      </c>
      <c r="Y111">
        <f t="shared" si="10"/>
        <v>0</v>
      </c>
    </row>
    <row r="112" spans="1:25" ht="15">
      <c r="A112" s="81">
        <v>1</v>
      </c>
      <c r="B112" s="81">
        <v>2280</v>
      </c>
      <c r="C112" s="81" t="s">
        <v>108</v>
      </c>
      <c r="D112" s="82">
        <v>38335</v>
      </c>
      <c r="E112" s="81" t="s">
        <v>586</v>
      </c>
      <c r="F112" s="81" t="s">
        <v>445</v>
      </c>
      <c r="G112" s="81">
        <v>0</v>
      </c>
      <c r="H112" s="81">
        <v>0</v>
      </c>
      <c r="I112" s="81" t="s">
        <v>522</v>
      </c>
      <c r="J112" s="81">
        <v>0</v>
      </c>
      <c r="K112" s="81">
        <v>0</v>
      </c>
      <c r="L112" s="81">
        <v>0</v>
      </c>
      <c r="M112" s="81">
        <v>0</v>
      </c>
      <c r="N112" s="81">
        <v>0</v>
      </c>
      <c r="O112" s="81">
        <v>700</v>
      </c>
      <c r="P112" s="81">
        <v>2800.02</v>
      </c>
      <c r="Q112" s="81">
        <v>0</v>
      </c>
      <c r="R112" s="81">
        <v>0</v>
      </c>
      <c r="S112">
        <f t="shared" si="6"/>
        <v>3500.02</v>
      </c>
      <c r="T112" s="83">
        <v>2800.02</v>
      </c>
      <c r="U112" s="83"/>
      <c r="V112">
        <f t="shared" si="7"/>
        <v>700</v>
      </c>
      <c r="W112">
        <f t="shared" si="8"/>
        <v>-2800.02</v>
      </c>
      <c r="X112">
        <f t="shared" si="9"/>
        <v>2800.02</v>
      </c>
      <c r="Y112">
        <f t="shared" si="10"/>
        <v>0</v>
      </c>
    </row>
    <row r="113" spans="1:25" ht="15">
      <c r="A113" s="81">
        <v>1</v>
      </c>
      <c r="B113" s="81">
        <v>2295</v>
      </c>
      <c r="C113" s="81" t="s">
        <v>109</v>
      </c>
      <c r="D113" s="82">
        <v>38657</v>
      </c>
      <c r="E113" s="81" t="s">
        <v>586</v>
      </c>
      <c r="F113" s="81" t="s">
        <v>408</v>
      </c>
      <c r="G113" s="81">
        <v>0</v>
      </c>
      <c r="H113" s="81">
        <v>0</v>
      </c>
      <c r="I113" s="81" t="s">
        <v>522</v>
      </c>
      <c r="J113" s="81">
        <v>0</v>
      </c>
      <c r="K113" s="81">
        <v>0</v>
      </c>
      <c r="L113" s="81">
        <v>0</v>
      </c>
      <c r="M113" s="81">
        <v>0</v>
      </c>
      <c r="N113" s="81">
        <v>0</v>
      </c>
      <c r="O113" s="81">
        <v>969.24</v>
      </c>
      <c r="P113" s="81">
        <v>3876.93</v>
      </c>
      <c r="Q113" s="81">
        <v>0</v>
      </c>
      <c r="R113" s="81">
        <v>0</v>
      </c>
      <c r="S113">
        <f t="shared" si="6"/>
        <v>4846.17</v>
      </c>
      <c r="T113" s="83">
        <v>3876.93</v>
      </c>
      <c r="U113" s="83"/>
      <c r="V113">
        <f t="shared" si="7"/>
        <v>969.24</v>
      </c>
      <c r="W113">
        <f t="shared" si="8"/>
        <v>-3876.9300000000003</v>
      </c>
      <c r="X113">
        <f t="shared" si="9"/>
        <v>3876.93</v>
      </c>
      <c r="Y113">
        <f t="shared" si="10"/>
        <v>0</v>
      </c>
    </row>
    <row r="114" spans="1:25" ht="15">
      <c r="A114" s="81">
        <v>1</v>
      </c>
      <c r="B114" s="81">
        <v>2308</v>
      </c>
      <c r="C114" s="81" t="s">
        <v>110</v>
      </c>
      <c r="D114" s="82">
        <v>38749</v>
      </c>
      <c r="E114" s="81" t="s">
        <v>586</v>
      </c>
      <c r="F114" s="81" t="s">
        <v>445</v>
      </c>
      <c r="G114" s="81">
        <v>0</v>
      </c>
      <c r="H114" s="81">
        <v>0</v>
      </c>
      <c r="I114" s="81" t="s">
        <v>522</v>
      </c>
      <c r="J114" s="81">
        <v>0</v>
      </c>
      <c r="K114" s="81">
        <v>0</v>
      </c>
      <c r="L114" s="81">
        <v>0</v>
      </c>
      <c r="M114" s="81">
        <v>0</v>
      </c>
      <c r="N114" s="81">
        <v>0</v>
      </c>
      <c r="O114" s="81">
        <v>700</v>
      </c>
      <c r="P114" s="81">
        <v>2800.02</v>
      </c>
      <c r="Q114" s="81">
        <v>0</v>
      </c>
      <c r="R114" s="81">
        <v>0</v>
      </c>
      <c r="S114">
        <f t="shared" si="6"/>
        <v>3500.02</v>
      </c>
      <c r="T114" s="83">
        <v>2800.02</v>
      </c>
      <c r="U114" s="83"/>
      <c r="V114">
        <f t="shared" si="7"/>
        <v>700</v>
      </c>
      <c r="W114">
        <f t="shared" si="8"/>
        <v>-2800.02</v>
      </c>
      <c r="X114">
        <f t="shared" si="9"/>
        <v>2800.02</v>
      </c>
      <c r="Y114">
        <f t="shared" si="10"/>
        <v>0</v>
      </c>
    </row>
    <row r="115" spans="1:25" ht="15">
      <c r="A115" s="81">
        <v>1</v>
      </c>
      <c r="B115" s="81">
        <v>2330</v>
      </c>
      <c r="C115" s="81" t="s">
        <v>111</v>
      </c>
      <c r="D115" s="82">
        <v>39286</v>
      </c>
      <c r="E115" s="81" t="s">
        <v>586</v>
      </c>
      <c r="F115" s="81" t="s">
        <v>487</v>
      </c>
      <c r="G115" s="81">
        <v>5019.88</v>
      </c>
      <c r="H115" s="81">
        <v>0</v>
      </c>
      <c r="I115" s="81" t="s">
        <v>520</v>
      </c>
      <c r="J115" s="81">
        <v>2544.25</v>
      </c>
      <c r="K115" s="81">
        <v>0</v>
      </c>
      <c r="L115" s="81">
        <v>0</v>
      </c>
      <c r="M115" s="81">
        <v>0</v>
      </c>
      <c r="N115" s="81">
        <v>0</v>
      </c>
      <c r="O115" s="81">
        <v>0</v>
      </c>
      <c r="P115" s="81">
        <v>0</v>
      </c>
      <c r="Q115" s="81">
        <v>0</v>
      </c>
      <c r="R115" s="81">
        <v>0</v>
      </c>
      <c r="S115">
        <f t="shared" si="6"/>
        <v>7564.13</v>
      </c>
      <c r="T115" s="83">
        <v>2544.25</v>
      </c>
      <c r="U115" s="83"/>
      <c r="V115">
        <f t="shared" si="7"/>
        <v>5019.88</v>
      </c>
      <c r="W115">
        <f t="shared" si="8"/>
        <v>-2544.25</v>
      </c>
      <c r="X115">
        <f t="shared" si="9"/>
        <v>2544.25</v>
      </c>
      <c r="Y115">
        <f t="shared" si="10"/>
        <v>0</v>
      </c>
    </row>
    <row r="116" spans="1:25" ht="15">
      <c r="A116" s="81">
        <v>1</v>
      </c>
      <c r="B116" s="81">
        <v>2337</v>
      </c>
      <c r="C116" s="81" t="s">
        <v>112</v>
      </c>
      <c r="D116" s="82">
        <v>39302</v>
      </c>
      <c r="E116" s="81" t="s">
        <v>586</v>
      </c>
      <c r="F116" s="81" t="s">
        <v>422</v>
      </c>
      <c r="G116" s="81">
        <v>6210.16</v>
      </c>
      <c r="H116" s="81">
        <v>0</v>
      </c>
      <c r="I116" s="81" t="s">
        <v>520</v>
      </c>
      <c r="J116" s="81">
        <v>2544.25</v>
      </c>
      <c r="K116" s="81">
        <v>0</v>
      </c>
      <c r="L116" s="81">
        <v>0</v>
      </c>
      <c r="M116" s="81">
        <v>0</v>
      </c>
      <c r="N116" s="81">
        <v>0</v>
      </c>
      <c r="O116" s="81">
        <v>0</v>
      </c>
      <c r="P116" s="81">
        <v>0</v>
      </c>
      <c r="Q116" s="81">
        <v>0</v>
      </c>
      <c r="R116" s="81">
        <v>0</v>
      </c>
      <c r="S116">
        <f t="shared" si="6"/>
        <v>8754.41</v>
      </c>
      <c r="T116" s="83">
        <v>2544.25</v>
      </c>
      <c r="U116" s="83"/>
      <c r="V116">
        <f t="shared" si="7"/>
        <v>6210.16</v>
      </c>
      <c r="W116">
        <f t="shared" si="8"/>
        <v>-2544.25</v>
      </c>
      <c r="X116">
        <f t="shared" si="9"/>
        <v>2544.25</v>
      </c>
      <c r="Y116">
        <f t="shared" si="10"/>
        <v>0</v>
      </c>
    </row>
    <row r="117" spans="1:25" ht="15">
      <c r="A117" s="81">
        <v>1</v>
      </c>
      <c r="B117" s="81">
        <v>2339</v>
      </c>
      <c r="C117" s="81" t="s">
        <v>113</v>
      </c>
      <c r="D117" s="82">
        <v>39302</v>
      </c>
      <c r="E117" s="81" t="s">
        <v>586</v>
      </c>
      <c r="F117" s="81" t="s">
        <v>422</v>
      </c>
      <c r="G117" s="81">
        <v>6210.16</v>
      </c>
      <c r="H117" s="81">
        <v>4069.48</v>
      </c>
      <c r="I117" s="81" t="s">
        <v>520</v>
      </c>
      <c r="J117" s="81">
        <v>0</v>
      </c>
      <c r="K117" s="81">
        <v>0</v>
      </c>
      <c r="L117" s="81">
        <v>0</v>
      </c>
      <c r="M117" s="81">
        <v>0</v>
      </c>
      <c r="N117" s="81">
        <v>0</v>
      </c>
      <c r="O117" s="81">
        <v>0</v>
      </c>
      <c r="P117" s="81">
        <v>0</v>
      </c>
      <c r="Q117" s="81">
        <v>0</v>
      </c>
      <c r="R117" s="81">
        <v>0</v>
      </c>
      <c r="S117">
        <f t="shared" si="6"/>
        <v>10279.64</v>
      </c>
      <c r="T117" s="1" t="s">
        <v>585</v>
      </c>
      <c r="U117" s="1"/>
      <c r="V117">
        <f t="shared" si="7"/>
        <v>10279.64</v>
      </c>
      <c r="W117">
        <f t="shared" si="8"/>
        <v>0</v>
      </c>
      <c r="X117">
        <f t="shared" si="9"/>
        <v>0</v>
      </c>
      <c r="Y117">
        <f t="shared" si="10"/>
        <v>0</v>
      </c>
    </row>
    <row r="118" spans="1:25" ht="15">
      <c r="A118" s="81">
        <v>1</v>
      </c>
      <c r="B118" s="81">
        <v>2342</v>
      </c>
      <c r="C118" s="81" t="s">
        <v>114</v>
      </c>
      <c r="D118" s="82">
        <v>39302</v>
      </c>
      <c r="E118" s="81" t="s">
        <v>586</v>
      </c>
      <c r="F118" s="81" t="s">
        <v>422</v>
      </c>
      <c r="G118" s="81">
        <v>6210.16</v>
      </c>
      <c r="H118" s="81">
        <v>0</v>
      </c>
      <c r="I118" s="81" t="s">
        <v>520</v>
      </c>
      <c r="J118" s="81">
        <v>2544.25</v>
      </c>
      <c r="K118" s="81">
        <v>0</v>
      </c>
      <c r="L118" s="81">
        <v>0</v>
      </c>
      <c r="M118" s="81">
        <v>0</v>
      </c>
      <c r="N118" s="81">
        <v>0</v>
      </c>
      <c r="O118" s="81">
        <v>0</v>
      </c>
      <c r="P118" s="81">
        <v>0</v>
      </c>
      <c r="Q118" s="81">
        <v>0</v>
      </c>
      <c r="R118" s="81">
        <v>0</v>
      </c>
      <c r="S118">
        <f t="shared" si="6"/>
        <v>8754.41</v>
      </c>
      <c r="T118" s="83">
        <v>2544.25</v>
      </c>
      <c r="U118" s="83"/>
      <c r="V118">
        <f t="shared" si="7"/>
        <v>6210.16</v>
      </c>
      <c r="W118">
        <f t="shared" si="8"/>
        <v>-2544.25</v>
      </c>
      <c r="X118">
        <f t="shared" si="9"/>
        <v>2544.25</v>
      </c>
      <c r="Y118">
        <f t="shared" si="10"/>
        <v>0</v>
      </c>
    </row>
    <row r="119" spans="1:25" ht="15">
      <c r="A119" s="81">
        <v>1</v>
      </c>
      <c r="B119" s="81">
        <v>2344</v>
      </c>
      <c r="C119" s="81" t="s">
        <v>115</v>
      </c>
      <c r="D119" s="82">
        <v>39302</v>
      </c>
      <c r="E119" s="81" t="s">
        <v>586</v>
      </c>
      <c r="F119" s="81" t="s">
        <v>492</v>
      </c>
      <c r="G119" s="81">
        <v>6210.16</v>
      </c>
      <c r="H119" s="81">
        <v>0</v>
      </c>
      <c r="I119" s="81" t="s">
        <v>520</v>
      </c>
      <c r="J119" s="81">
        <v>2544.25</v>
      </c>
      <c r="K119" s="81">
        <v>0</v>
      </c>
      <c r="L119" s="81">
        <v>0</v>
      </c>
      <c r="M119" s="81">
        <v>0</v>
      </c>
      <c r="N119" s="81">
        <v>0</v>
      </c>
      <c r="O119" s="81">
        <v>0</v>
      </c>
      <c r="P119" s="81">
        <v>0</v>
      </c>
      <c r="Q119" s="81">
        <v>0</v>
      </c>
      <c r="R119" s="81">
        <v>0</v>
      </c>
      <c r="S119">
        <f t="shared" si="6"/>
        <v>8754.41</v>
      </c>
      <c r="T119" s="83">
        <v>2544.25</v>
      </c>
      <c r="U119" s="83"/>
      <c r="V119">
        <f t="shared" si="7"/>
        <v>6210.16</v>
      </c>
      <c r="W119">
        <f t="shared" si="8"/>
        <v>-2544.25</v>
      </c>
      <c r="X119">
        <f t="shared" si="9"/>
        <v>2544.25</v>
      </c>
      <c r="Y119">
        <f t="shared" si="10"/>
        <v>0</v>
      </c>
    </row>
    <row r="120" spans="1:25" ht="15">
      <c r="A120" s="81">
        <v>1</v>
      </c>
      <c r="B120" s="81">
        <v>2351</v>
      </c>
      <c r="C120" s="81" t="s">
        <v>116</v>
      </c>
      <c r="D120" s="82">
        <v>39310</v>
      </c>
      <c r="E120" s="81" t="s">
        <v>586</v>
      </c>
      <c r="F120" s="81" t="s">
        <v>414</v>
      </c>
      <c r="G120" s="81">
        <v>1778.68</v>
      </c>
      <c r="H120" s="81">
        <v>0</v>
      </c>
      <c r="I120" s="81" t="s">
        <v>520</v>
      </c>
      <c r="J120" s="81">
        <v>0</v>
      </c>
      <c r="K120" s="81">
        <v>0</v>
      </c>
      <c r="L120" s="81">
        <v>0</v>
      </c>
      <c r="M120" s="81">
        <v>0</v>
      </c>
      <c r="N120" s="81">
        <v>0</v>
      </c>
      <c r="O120" s="81">
        <v>0</v>
      </c>
      <c r="P120" s="81">
        <v>0</v>
      </c>
      <c r="Q120" s="81">
        <v>0</v>
      </c>
      <c r="R120" s="81">
        <v>0</v>
      </c>
      <c r="S120">
        <f t="shared" si="6"/>
        <v>1778.68</v>
      </c>
      <c r="T120" s="1" t="s">
        <v>585</v>
      </c>
      <c r="U120" s="1"/>
      <c r="V120">
        <f t="shared" si="7"/>
        <v>1778.68</v>
      </c>
      <c r="W120">
        <f t="shared" si="8"/>
        <v>0</v>
      </c>
      <c r="X120">
        <f t="shared" si="9"/>
        <v>0</v>
      </c>
      <c r="Y120">
        <f>W120+X120</f>
        <v>0</v>
      </c>
    </row>
    <row r="121" spans="1:25" ht="15">
      <c r="A121" s="81">
        <v>1</v>
      </c>
      <c r="B121" s="81">
        <v>2363</v>
      </c>
      <c r="C121" s="81" t="s">
        <v>117</v>
      </c>
      <c r="D121" s="82">
        <v>39310</v>
      </c>
      <c r="E121" s="81" t="s">
        <v>586</v>
      </c>
      <c r="F121" s="81" t="s">
        <v>475</v>
      </c>
      <c r="G121" s="81">
        <v>2162.0300000000002</v>
      </c>
      <c r="H121" s="81">
        <v>0</v>
      </c>
      <c r="I121" s="81" t="s">
        <v>520</v>
      </c>
      <c r="J121" s="81">
        <v>0</v>
      </c>
      <c r="K121" s="81">
        <v>0</v>
      </c>
      <c r="L121" s="81">
        <v>0</v>
      </c>
      <c r="M121" s="81">
        <v>0</v>
      </c>
      <c r="N121" s="81">
        <v>0</v>
      </c>
      <c r="O121" s="81">
        <v>0</v>
      </c>
      <c r="P121" s="81">
        <v>0</v>
      </c>
      <c r="Q121" s="81">
        <v>0</v>
      </c>
      <c r="R121" s="81">
        <v>0</v>
      </c>
      <c r="S121">
        <f t="shared" si="6"/>
        <v>2162.0300000000002</v>
      </c>
      <c r="T121" s="1" t="s">
        <v>585</v>
      </c>
      <c r="U121" s="1"/>
      <c r="V121">
        <f t="shared" si="7"/>
        <v>2162.0300000000002</v>
      </c>
      <c r="W121">
        <f t="shared" si="8"/>
        <v>0</v>
      </c>
      <c r="X121">
        <f t="shared" si="9"/>
        <v>0</v>
      </c>
      <c r="Y121">
        <f t="shared" ref="Y121:Y148" si="11">W121+X121</f>
        <v>0</v>
      </c>
    </row>
    <row r="122" spans="1:25" ht="15">
      <c r="A122" s="81">
        <v>1</v>
      </c>
      <c r="B122" s="81">
        <v>2367</v>
      </c>
      <c r="C122" s="81" t="s">
        <v>118</v>
      </c>
      <c r="D122" s="82">
        <v>39310</v>
      </c>
      <c r="E122" s="81" t="s">
        <v>586</v>
      </c>
      <c r="F122" s="81" t="s">
        <v>482</v>
      </c>
      <c r="G122" s="81">
        <v>2050.41</v>
      </c>
      <c r="H122" s="81">
        <v>0</v>
      </c>
      <c r="I122" s="81" t="s">
        <v>520</v>
      </c>
      <c r="J122" s="81">
        <v>0</v>
      </c>
      <c r="K122" s="81">
        <v>0</v>
      </c>
      <c r="L122" s="81">
        <v>0</v>
      </c>
      <c r="M122" s="81">
        <v>0</v>
      </c>
      <c r="N122" s="81">
        <v>0</v>
      </c>
      <c r="O122" s="81">
        <v>0</v>
      </c>
      <c r="P122" s="81">
        <v>0</v>
      </c>
      <c r="Q122" s="81">
        <v>0</v>
      </c>
      <c r="R122" s="81">
        <v>0</v>
      </c>
      <c r="S122">
        <f t="shared" si="6"/>
        <v>2050.41</v>
      </c>
      <c r="T122" s="1" t="s">
        <v>585</v>
      </c>
      <c r="U122" s="1"/>
      <c r="V122">
        <f t="shared" si="7"/>
        <v>2050.41</v>
      </c>
      <c r="W122">
        <f t="shared" si="8"/>
        <v>0</v>
      </c>
      <c r="X122">
        <f t="shared" si="9"/>
        <v>0</v>
      </c>
      <c r="Y122">
        <f t="shared" si="11"/>
        <v>0</v>
      </c>
    </row>
    <row r="123" spans="1:25" ht="15">
      <c r="A123" s="81">
        <v>1</v>
      </c>
      <c r="B123" s="81">
        <v>2371</v>
      </c>
      <c r="C123" s="81" t="s">
        <v>119</v>
      </c>
      <c r="D123" s="82">
        <v>39310</v>
      </c>
      <c r="E123" s="81" t="s">
        <v>586</v>
      </c>
      <c r="F123" s="81" t="s">
        <v>483</v>
      </c>
      <c r="G123" s="81">
        <v>2616.94</v>
      </c>
      <c r="H123" s="81">
        <v>0</v>
      </c>
      <c r="I123" s="81" t="s">
        <v>520</v>
      </c>
      <c r="J123" s="81">
        <v>0</v>
      </c>
      <c r="K123" s="81">
        <v>0</v>
      </c>
      <c r="L123" s="81">
        <v>0</v>
      </c>
      <c r="M123" s="81">
        <v>0</v>
      </c>
      <c r="N123" s="81">
        <v>0</v>
      </c>
      <c r="O123" s="81">
        <v>0</v>
      </c>
      <c r="P123" s="81">
        <v>0</v>
      </c>
      <c r="Q123" s="81">
        <v>0</v>
      </c>
      <c r="R123" s="81">
        <v>0</v>
      </c>
      <c r="S123">
        <f t="shared" si="6"/>
        <v>2616.94</v>
      </c>
      <c r="T123" s="1" t="s">
        <v>585</v>
      </c>
      <c r="U123" s="1"/>
      <c r="V123">
        <f t="shared" si="7"/>
        <v>2616.94</v>
      </c>
      <c r="W123">
        <f t="shared" si="8"/>
        <v>0</v>
      </c>
      <c r="X123">
        <f t="shared" si="9"/>
        <v>0</v>
      </c>
      <c r="Y123">
        <f t="shared" si="11"/>
        <v>0</v>
      </c>
    </row>
    <row r="124" spans="1:25" ht="15">
      <c r="A124" s="81">
        <v>1</v>
      </c>
      <c r="B124" s="81">
        <v>2382</v>
      </c>
      <c r="C124" s="81" t="s">
        <v>120</v>
      </c>
      <c r="D124" s="82">
        <v>39342</v>
      </c>
      <c r="E124" s="81" t="s">
        <v>586</v>
      </c>
      <c r="F124" s="81" t="s">
        <v>422</v>
      </c>
      <c r="G124" s="81">
        <v>6210.16</v>
      </c>
      <c r="H124" s="81">
        <v>0</v>
      </c>
      <c r="I124" s="81" t="s">
        <v>520</v>
      </c>
      <c r="J124" s="81">
        <v>0</v>
      </c>
      <c r="K124" s="81">
        <v>0</v>
      </c>
      <c r="L124" s="81">
        <v>0</v>
      </c>
      <c r="M124" s="81">
        <v>0</v>
      </c>
      <c r="N124" s="81">
        <v>0</v>
      </c>
      <c r="O124" s="81">
        <v>0</v>
      </c>
      <c r="P124" s="81">
        <v>7323.56</v>
      </c>
      <c r="Q124" s="81">
        <v>0</v>
      </c>
      <c r="R124" s="81">
        <v>0</v>
      </c>
      <c r="S124">
        <f t="shared" si="6"/>
        <v>13533.720000000001</v>
      </c>
      <c r="T124" s="83">
        <v>7323.56</v>
      </c>
      <c r="U124" s="83"/>
      <c r="V124">
        <f t="shared" si="7"/>
        <v>6210.16</v>
      </c>
      <c r="W124">
        <f t="shared" si="8"/>
        <v>-7323.5600000000013</v>
      </c>
      <c r="X124">
        <f t="shared" si="9"/>
        <v>7323.56</v>
      </c>
      <c r="Y124">
        <f t="shared" si="11"/>
        <v>0</v>
      </c>
    </row>
    <row r="125" spans="1:25" ht="15">
      <c r="A125" s="81">
        <v>1</v>
      </c>
      <c r="B125" s="81">
        <v>2384</v>
      </c>
      <c r="C125" s="81" t="s">
        <v>121</v>
      </c>
      <c r="D125" s="82">
        <v>39342</v>
      </c>
      <c r="E125" s="81" t="s">
        <v>586</v>
      </c>
      <c r="F125" s="81" t="s">
        <v>482</v>
      </c>
      <c r="G125" s="81">
        <v>2050.41</v>
      </c>
      <c r="H125" s="81">
        <v>0</v>
      </c>
      <c r="I125" s="81" t="s">
        <v>520</v>
      </c>
      <c r="J125" s="81">
        <v>0</v>
      </c>
      <c r="K125" s="81">
        <v>0</v>
      </c>
      <c r="L125" s="81">
        <v>0</v>
      </c>
      <c r="M125" s="81">
        <v>0</v>
      </c>
      <c r="N125" s="81">
        <v>0</v>
      </c>
      <c r="O125" s="81">
        <v>0</v>
      </c>
      <c r="P125" s="81">
        <v>0</v>
      </c>
      <c r="Q125" s="81">
        <v>0</v>
      </c>
      <c r="R125" s="81">
        <v>0</v>
      </c>
      <c r="S125">
        <f t="shared" si="6"/>
        <v>2050.41</v>
      </c>
      <c r="T125" s="1" t="s">
        <v>585</v>
      </c>
      <c r="U125" s="1"/>
      <c r="V125">
        <f t="shared" si="7"/>
        <v>2050.41</v>
      </c>
      <c r="W125">
        <f t="shared" si="8"/>
        <v>0</v>
      </c>
      <c r="X125">
        <f t="shared" si="9"/>
        <v>0</v>
      </c>
      <c r="Y125">
        <f t="shared" si="11"/>
        <v>0</v>
      </c>
    </row>
    <row r="126" spans="1:25" ht="15">
      <c r="A126" s="81">
        <v>1</v>
      </c>
      <c r="B126" s="81">
        <v>2392</v>
      </c>
      <c r="C126" s="81" t="s">
        <v>122</v>
      </c>
      <c r="D126" s="82">
        <v>39342</v>
      </c>
      <c r="E126" s="81" t="s">
        <v>586</v>
      </c>
      <c r="F126" s="81" t="s">
        <v>485</v>
      </c>
      <c r="G126" s="81">
        <v>2260.66</v>
      </c>
      <c r="H126" s="81">
        <v>0</v>
      </c>
      <c r="I126" s="81" t="s">
        <v>520</v>
      </c>
      <c r="J126" s="81">
        <v>2544.25</v>
      </c>
      <c r="K126" s="81">
        <v>0</v>
      </c>
      <c r="L126" s="81">
        <v>0</v>
      </c>
      <c r="M126" s="81">
        <v>0</v>
      </c>
      <c r="N126" s="81">
        <v>0</v>
      </c>
      <c r="O126" s="81">
        <v>0</v>
      </c>
      <c r="P126" s="81">
        <v>0</v>
      </c>
      <c r="Q126" s="81">
        <v>0</v>
      </c>
      <c r="R126" s="81">
        <v>0</v>
      </c>
      <c r="S126">
        <f t="shared" si="6"/>
        <v>4804.91</v>
      </c>
      <c r="T126" s="1">
        <v>2544.25</v>
      </c>
      <c r="U126" s="1"/>
      <c r="V126">
        <f t="shared" si="7"/>
        <v>2260.66</v>
      </c>
      <c r="W126">
        <f t="shared" si="8"/>
        <v>-2544.25</v>
      </c>
      <c r="X126">
        <f t="shared" si="9"/>
        <v>2544.25</v>
      </c>
      <c r="Y126">
        <f t="shared" si="11"/>
        <v>0</v>
      </c>
    </row>
    <row r="127" spans="1:25" ht="15">
      <c r="A127" s="81">
        <v>1</v>
      </c>
      <c r="B127" s="81">
        <v>2406</v>
      </c>
      <c r="C127" s="81" t="s">
        <v>123</v>
      </c>
      <c r="D127" s="82">
        <v>39349</v>
      </c>
      <c r="E127" s="81" t="s">
        <v>586</v>
      </c>
      <c r="F127" s="81" t="s">
        <v>414</v>
      </c>
      <c r="G127" s="81">
        <v>1613.31</v>
      </c>
      <c r="H127" s="81">
        <v>0</v>
      </c>
      <c r="I127" s="81" t="s">
        <v>520</v>
      </c>
      <c r="J127" s="81">
        <v>0</v>
      </c>
      <c r="K127" s="81">
        <v>0</v>
      </c>
      <c r="L127" s="81">
        <v>0</v>
      </c>
      <c r="M127" s="81">
        <v>0</v>
      </c>
      <c r="N127" s="81">
        <v>0</v>
      </c>
      <c r="O127" s="81">
        <v>0</v>
      </c>
      <c r="P127" s="81">
        <v>0</v>
      </c>
      <c r="Q127" s="81">
        <v>0</v>
      </c>
      <c r="R127" s="81">
        <v>0</v>
      </c>
      <c r="S127">
        <f t="shared" si="6"/>
        <v>1613.31</v>
      </c>
      <c r="T127" s="1" t="s">
        <v>585</v>
      </c>
      <c r="U127" s="1"/>
      <c r="V127">
        <f t="shared" si="7"/>
        <v>1613.31</v>
      </c>
      <c r="W127">
        <f t="shared" si="8"/>
        <v>0</v>
      </c>
      <c r="X127">
        <f t="shared" si="9"/>
        <v>0</v>
      </c>
      <c r="Y127">
        <f t="shared" si="11"/>
        <v>0</v>
      </c>
    </row>
    <row r="128" spans="1:25" ht="15">
      <c r="A128" s="81">
        <v>1</v>
      </c>
      <c r="B128" s="81">
        <v>2415</v>
      </c>
      <c r="C128" s="81" t="s">
        <v>124</v>
      </c>
      <c r="D128" s="82">
        <v>39349</v>
      </c>
      <c r="E128" s="81" t="s">
        <v>586</v>
      </c>
      <c r="F128" s="81" t="s">
        <v>422</v>
      </c>
      <c r="G128" s="81">
        <v>6210.16</v>
      </c>
      <c r="H128" s="81">
        <v>0</v>
      </c>
      <c r="I128" s="81" t="s">
        <v>520</v>
      </c>
      <c r="J128" s="81">
        <v>0</v>
      </c>
      <c r="K128" s="81">
        <v>0</v>
      </c>
      <c r="L128" s="81">
        <v>0</v>
      </c>
      <c r="M128" s="81">
        <v>0</v>
      </c>
      <c r="N128" s="81">
        <v>0</v>
      </c>
      <c r="O128" s="81">
        <v>0</v>
      </c>
      <c r="P128" s="81">
        <v>7323.56</v>
      </c>
      <c r="Q128" s="81">
        <v>0</v>
      </c>
      <c r="R128" s="81">
        <v>0</v>
      </c>
      <c r="S128">
        <f t="shared" si="6"/>
        <v>13533.720000000001</v>
      </c>
      <c r="T128" s="83">
        <v>7323.56</v>
      </c>
      <c r="U128" s="83"/>
      <c r="V128">
        <f t="shared" si="7"/>
        <v>6210.16</v>
      </c>
      <c r="W128">
        <f t="shared" si="8"/>
        <v>-7323.5600000000013</v>
      </c>
      <c r="X128">
        <f t="shared" si="9"/>
        <v>7323.56</v>
      </c>
      <c r="Y128">
        <f t="shared" si="11"/>
        <v>0</v>
      </c>
    </row>
    <row r="129" spans="1:25" ht="15">
      <c r="A129" s="81">
        <v>1</v>
      </c>
      <c r="B129" s="81">
        <v>2420</v>
      </c>
      <c r="C129" s="81" t="s">
        <v>125</v>
      </c>
      <c r="D129" s="82">
        <v>39356</v>
      </c>
      <c r="E129" s="81" t="s">
        <v>586</v>
      </c>
      <c r="F129" s="81" t="s">
        <v>422</v>
      </c>
      <c r="G129" s="81">
        <v>6210.16</v>
      </c>
      <c r="H129" s="81">
        <v>0</v>
      </c>
      <c r="I129" s="81" t="s">
        <v>520</v>
      </c>
      <c r="J129" s="81">
        <v>0</v>
      </c>
      <c r="K129" s="81">
        <v>0</v>
      </c>
      <c r="L129" s="81">
        <v>0</v>
      </c>
      <c r="M129" s="81">
        <v>0</v>
      </c>
      <c r="N129" s="81">
        <v>0</v>
      </c>
      <c r="O129" s="81">
        <v>0</v>
      </c>
      <c r="P129" s="81">
        <v>7323.56</v>
      </c>
      <c r="Q129" s="81">
        <v>0</v>
      </c>
      <c r="R129" s="81">
        <v>0</v>
      </c>
      <c r="S129">
        <f t="shared" si="6"/>
        <v>13533.720000000001</v>
      </c>
      <c r="T129" s="83">
        <v>7323.56</v>
      </c>
      <c r="U129" s="83"/>
      <c r="V129">
        <f t="shared" si="7"/>
        <v>6210.16</v>
      </c>
      <c r="W129">
        <f t="shared" si="8"/>
        <v>-7323.5600000000013</v>
      </c>
      <c r="X129">
        <f t="shared" si="9"/>
        <v>7323.56</v>
      </c>
      <c r="Y129">
        <f t="shared" si="11"/>
        <v>0</v>
      </c>
    </row>
    <row r="130" spans="1:25" ht="15">
      <c r="A130" s="81">
        <v>1</v>
      </c>
      <c r="B130" s="81">
        <v>2421</v>
      </c>
      <c r="C130" s="81" t="s">
        <v>126</v>
      </c>
      <c r="D130" s="82">
        <v>39370</v>
      </c>
      <c r="E130" s="81" t="s">
        <v>586</v>
      </c>
      <c r="F130" s="81" t="s">
        <v>421</v>
      </c>
      <c r="G130" s="81">
        <v>4336.3999999999996</v>
      </c>
      <c r="H130" s="81">
        <v>0</v>
      </c>
      <c r="I130" s="81" t="s">
        <v>520</v>
      </c>
      <c r="J130" s="81">
        <v>2544.25</v>
      </c>
      <c r="K130" s="81">
        <v>0</v>
      </c>
      <c r="L130" s="81">
        <v>0</v>
      </c>
      <c r="M130" s="81">
        <v>0</v>
      </c>
      <c r="N130" s="81">
        <v>0</v>
      </c>
      <c r="O130" s="81">
        <v>0</v>
      </c>
      <c r="P130" s="81">
        <v>0</v>
      </c>
      <c r="Q130" s="81">
        <v>0</v>
      </c>
      <c r="R130" s="81">
        <v>0</v>
      </c>
      <c r="S130">
        <f t="shared" si="6"/>
        <v>6880.65</v>
      </c>
      <c r="T130" s="1">
        <v>2544.25</v>
      </c>
      <c r="U130" s="1"/>
      <c r="V130">
        <f t="shared" si="7"/>
        <v>4336.3999999999996</v>
      </c>
      <c r="W130">
        <f t="shared" si="8"/>
        <v>-2544.25</v>
      </c>
      <c r="X130">
        <f t="shared" si="9"/>
        <v>2544.25</v>
      </c>
      <c r="Y130">
        <f t="shared" si="11"/>
        <v>0</v>
      </c>
    </row>
    <row r="131" spans="1:25" ht="15">
      <c r="A131" s="81">
        <v>1</v>
      </c>
      <c r="B131" s="81">
        <v>2437</v>
      </c>
      <c r="C131" s="81" t="s">
        <v>127</v>
      </c>
      <c r="D131" s="82">
        <v>39371</v>
      </c>
      <c r="E131" s="81" t="s">
        <v>586</v>
      </c>
      <c r="F131" s="81" t="s">
        <v>482</v>
      </c>
      <c r="G131" s="81">
        <v>2050.41</v>
      </c>
      <c r="H131" s="81">
        <v>0</v>
      </c>
      <c r="I131" s="81" t="s">
        <v>520</v>
      </c>
      <c r="J131" s="81">
        <v>0</v>
      </c>
      <c r="K131" s="81">
        <v>0</v>
      </c>
      <c r="L131" s="81">
        <v>0</v>
      </c>
      <c r="M131" s="81">
        <v>0</v>
      </c>
      <c r="N131" s="81">
        <v>0</v>
      </c>
      <c r="O131" s="81">
        <v>0</v>
      </c>
      <c r="P131" s="81">
        <v>0</v>
      </c>
      <c r="Q131" s="81">
        <v>0</v>
      </c>
      <c r="R131" s="81">
        <v>0</v>
      </c>
      <c r="S131">
        <f t="shared" si="6"/>
        <v>2050.41</v>
      </c>
      <c r="T131" s="1" t="s">
        <v>585</v>
      </c>
      <c r="U131" s="1"/>
      <c r="V131">
        <f t="shared" si="7"/>
        <v>2050.41</v>
      </c>
      <c r="W131">
        <f t="shared" si="8"/>
        <v>0</v>
      </c>
      <c r="X131">
        <f t="shared" si="9"/>
        <v>0</v>
      </c>
      <c r="Y131">
        <f t="shared" si="11"/>
        <v>0</v>
      </c>
    </row>
    <row r="132" spans="1:25" ht="15">
      <c r="A132" s="81">
        <v>1</v>
      </c>
      <c r="B132" s="81">
        <v>2440</v>
      </c>
      <c r="C132" s="81" t="s">
        <v>128</v>
      </c>
      <c r="D132" s="82">
        <v>39371</v>
      </c>
      <c r="E132" s="81" t="s">
        <v>586</v>
      </c>
      <c r="F132" s="81" t="s">
        <v>414</v>
      </c>
      <c r="G132" s="81">
        <v>2162.0300000000002</v>
      </c>
      <c r="H132" s="81">
        <v>0</v>
      </c>
      <c r="I132" s="81" t="s">
        <v>520</v>
      </c>
      <c r="J132" s="81">
        <v>1413.47</v>
      </c>
      <c r="K132" s="81">
        <v>0</v>
      </c>
      <c r="L132" s="81">
        <v>0</v>
      </c>
      <c r="M132" s="81">
        <v>0</v>
      </c>
      <c r="N132" s="81">
        <v>0</v>
      </c>
      <c r="O132" s="81">
        <v>0</v>
      </c>
      <c r="P132" s="81">
        <v>0</v>
      </c>
      <c r="Q132" s="81">
        <v>0</v>
      </c>
      <c r="R132" s="81">
        <v>0</v>
      </c>
      <c r="S132">
        <f t="shared" si="6"/>
        <v>3575.5</v>
      </c>
      <c r="T132" s="83">
        <v>1413.47</v>
      </c>
      <c r="U132" s="83"/>
      <c r="V132">
        <f t="shared" si="7"/>
        <v>2162.0300000000002</v>
      </c>
      <c r="W132">
        <f t="shared" si="8"/>
        <v>-1413.4699999999998</v>
      </c>
      <c r="X132">
        <f t="shared" si="9"/>
        <v>1413.47</v>
      </c>
      <c r="Y132">
        <f t="shared" si="11"/>
        <v>0</v>
      </c>
    </row>
    <row r="133" spans="1:25" ht="15">
      <c r="A133" s="81">
        <v>1</v>
      </c>
      <c r="B133" s="81">
        <v>2443</v>
      </c>
      <c r="C133" s="81" t="s">
        <v>457</v>
      </c>
      <c r="D133" s="82">
        <v>39371</v>
      </c>
      <c r="E133" s="81" t="s">
        <v>586</v>
      </c>
      <c r="F133" s="81" t="s">
        <v>414</v>
      </c>
      <c r="G133" s="81">
        <v>1778.68</v>
      </c>
      <c r="H133" s="81">
        <v>0</v>
      </c>
      <c r="I133" s="81" t="s">
        <v>520</v>
      </c>
      <c r="J133" s="81">
        <v>0</v>
      </c>
      <c r="K133" s="81">
        <v>0</v>
      </c>
      <c r="L133" s="81">
        <v>0</v>
      </c>
      <c r="M133" s="81">
        <v>0</v>
      </c>
      <c r="N133" s="81">
        <v>0</v>
      </c>
      <c r="O133" s="81">
        <v>0</v>
      </c>
      <c r="P133" s="81">
        <v>0</v>
      </c>
      <c r="Q133" s="81">
        <v>0</v>
      </c>
      <c r="R133" s="81">
        <v>0</v>
      </c>
      <c r="S133">
        <f t="shared" ref="S133:S196" si="12">G133+H133+J133+K133+L133+M133+N133+O133+P133+Q133+R133</f>
        <v>1778.68</v>
      </c>
      <c r="T133" s="1" t="s">
        <v>585</v>
      </c>
      <c r="U133" s="1"/>
      <c r="V133">
        <f t="shared" ref="V133:V196" si="13">G133+H133+O133+Q133</f>
        <v>1778.68</v>
      </c>
      <c r="W133">
        <f t="shared" ref="W133:W196" si="14">V133-S133</f>
        <v>0</v>
      </c>
      <c r="X133">
        <f t="shared" ref="X133:X196" si="15">J133+K133+L133+M133+N133+P133+R133</f>
        <v>0</v>
      </c>
      <c r="Y133">
        <f t="shared" si="11"/>
        <v>0</v>
      </c>
    </row>
    <row r="134" spans="1:25" ht="15">
      <c r="A134" s="81">
        <v>1</v>
      </c>
      <c r="B134" s="81">
        <v>2448</v>
      </c>
      <c r="C134" s="81" t="s">
        <v>129</v>
      </c>
      <c r="D134" s="82">
        <v>39371</v>
      </c>
      <c r="E134" s="81" t="s">
        <v>586</v>
      </c>
      <c r="F134" s="81" t="s">
        <v>414</v>
      </c>
      <c r="G134" s="81">
        <v>1961.04</v>
      </c>
      <c r="H134" s="81">
        <v>0</v>
      </c>
      <c r="I134" s="81" t="s">
        <v>520</v>
      </c>
      <c r="J134" s="81">
        <v>0</v>
      </c>
      <c r="K134" s="81">
        <v>0</v>
      </c>
      <c r="L134" s="81">
        <v>0</v>
      </c>
      <c r="M134" s="81">
        <v>0</v>
      </c>
      <c r="N134" s="81">
        <v>0</v>
      </c>
      <c r="O134" s="81">
        <v>0</v>
      </c>
      <c r="P134" s="81">
        <v>0</v>
      </c>
      <c r="Q134" s="81">
        <v>0</v>
      </c>
      <c r="R134" s="81">
        <v>0</v>
      </c>
      <c r="S134">
        <f t="shared" si="12"/>
        <v>1961.04</v>
      </c>
      <c r="T134" s="1" t="s">
        <v>585</v>
      </c>
      <c r="U134" s="1"/>
      <c r="V134">
        <f t="shared" si="13"/>
        <v>1961.04</v>
      </c>
      <c r="W134">
        <f t="shared" si="14"/>
        <v>0</v>
      </c>
      <c r="X134">
        <f t="shared" si="15"/>
        <v>0</v>
      </c>
      <c r="Y134">
        <f t="shared" si="11"/>
        <v>0</v>
      </c>
    </row>
    <row r="135" spans="1:25" ht="15">
      <c r="A135" s="81">
        <v>1</v>
      </c>
      <c r="B135" s="81">
        <v>2451</v>
      </c>
      <c r="C135" s="81" t="s">
        <v>130</v>
      </c>
      <c r="D135" s="82">
        <v>39371</v>
      </c>
      <c r="E135" s="81" t="s">
        <v>586</v>
      </c>
      <c r="F135" s="81" t="s">
        <v>414</v>
      </c>
      <c r="G135" s="81">
        <v>1778.68</v>
      </c>
      <c r="H135" s="81">
        <v>0</v>
      </c>
      <c r="I135" s="81" t="s">
        <v>520</v>
      </c>
      <c r="J135" s="81">
        <v>0</v>
      </c>
      <c r="K135" s="81">
        <v>0</v>
      </c>
      <c r="L135" s="81">
        <v>0</v>
      </c>
      <c r="M135" s="81">
        <v>0</v>
      </c>
      <c r="N135" s="81">
        <v>0</v>
      </c>
      <c r="O135" s="81">
        <v>0</v>
      </c>
      <c r="P135" s="81">
        <v>0</v>
      </c>
      <c r="Q135" s="81">
        <v>0</v>
      </c>
      <c r="R135" s="81">
        <v>0</v>
      </c>
      <c r="S135">
        <f t="shared" si="12"/>
        <v>1778.68</v>
      </c>
      <c r="T135" s="1" t="s">
        <v>585</v>
      </c>
      <c r="U135" s="1"/>
      <c r="V135">
        <f t="shared" si="13"/>
        <v>1778.68</v>
      </c>
      <c r="W135">
        <f t="shared" si="14"/>
        <v>0</v>
      </c>
      <c r="X135">
        <f t="shared" si="15"/>
        <v>0</v>
      </c>
      <c r="Y135">
        <f t="shared" si="11"/>
        <v>0</v>
      </c>
    </row>
    <row r="136" spans="1:25" ht="15">
      <c r="A136" s="81">
        <v>1</v>
      </c>
      <c r="B136" s="81">
        <v>2468</v>
      </c>
      <c r="C136" s="81" t="s">
        <v>132</v>
      </c>
      <c r="D136" s="82">
        <v>39485</v>
      </c>
      <c r="E136" s="81" t="s">
        <v>586</v>
      </c>
      <c r="F136" s="81" t="s">
        <v>476</v>
      </c>
      <c r="G136" s="81">
        <v>2152.9499999999998</v>
      </c>
      <c r="H136" s="81">
        <v>0</v>
      </c>
      <c r="I136" s="81" t="s">
        <v>520</v>
      </c>
      <c r="J136" s="81">
        <v>2544.25</v>
      </c>
      <c r="K136" s="81">
        <v>0</v>
      </c>
      <c r="L136" s="81">
        <v>0</v>
      </c>
      <c r="M136" s="81">
        <v>0</v>
      </c>
      <c r="N136" s="81">
        <v>3900</v>
      </c>
      <c r="O136" s="81">
        <v>0</v>
      </c>
      <c r="P136" s="81">
        <v>0</v>
      </c>
      <c r="Q136" s="81">
        <v>0</v>
      </c>
      <c r="R136" s="81">
        <v>0</v>
      </c>
      <c r="S136">
        <f t="shared" si="12"/>
        <v>8597.2000000000007</v>
      </c>
      <c r="T136" s="1" t="s">
        <v>585</v>
      </c>
      <c r="U136" s="1"/>
      <c r="V136">
        <f t="shared" si="13"/>
        <v>2152.9499999999998</v>
      </c>
      <c r="W136">
        <f t="shared" si="14"/>
        <v>-6444.2500000000009</v>
      </c>
      <c r="X136">
        <f t="shared" si="15"/>
        <v>6444.25</v>
      </c>
      <c r="Y136">
        <f t="shared" si="11"/>
        <v>0</v>
      </c>
    </row>
    <row r="137" spans="1:25" ht="15">
      <c r="A137" s="81">
        <v>1</v>
      </c>
      <c r="B137" s="81">
        <v>2474</v>
      </c>
      <c r="C137" s="81" t="s">
        <v>133</v>
      </c>
      <c r="D137" s="82">
        <v>39491</v>
      </c>
      <c r="E137" s="81" t="s">
        <v>586</v>
      </c>
      <c r="F137" s="81" t="s">
        <v>422</v>
      </c>
      <c r="G137" s="81">
        <v>6210.16</v>
      </c>
      <c r="H137" s="81">
        <v>0</v>
      </c>
      <c r="I137" s="81" t="s">
        <v>520</v>
      </c>
      <c r="J137" s="81">
        <v>0</v>
      </c>
      <c r="K137" s="81">
        <v>0</v>
      </c>
      <c r="L137" s="81">
        <v>0</v>
      </c>
      <c r="M137" s="81">
        <v>0</v>
      </c>
      <c r="N137" s="81">
        <v>0</v>
      </c>
      <c r="O137" s="81">
        <v>0</v>
      </c>
      <c r="P137" s="81">
        <v>7323.56</v>
      </c>
      <c r="Q137" s="81">
        <v>0</v>
      </c>
      <c r="R137" s="81">
        <v>0</v>
      </c>
      <c r="S137">
        <f t="shared" si="12"/>
        <v>13533.720000000001</v>
      </c>
      <c r="T137" s="83">
        <v>7323.56</v>
      </c>
      <c r="U137" s="83"/>
      <c r="V137">
        <f t="shared" si="13"/>
        <v>6210.16</v>
      </c>
      <c r="W137">
        <f t="shared" si="14"/>
        <v>-7323.5600000000013</v>
      </c>
      <c r="X137">
        <f t="shared" si="15"/>
        <v>7323.56</v>
      </c>
      <c r="Y137">
        <f t="shared" si="11"/>
        <v>0</v>
      </c>
    </row>
    <row r="138" spans="1:25" ht="15">
      <c r="A138" s="81">
        <v>1</v>
      </c>
      <c r="B138" s="81">
        <v>2493</v>
      </c>
      <c r="C138" s="81" t="s">
        <v>134</v>
      </c>
      <c r="D138" s="82">
        <v>39539</v>
      </c>
      <c r="E138" s="81" t="s">
        <v>586</v>
      </c>
      <c r="F138" s="81" t="s">
        <v>476</v>
      </c>
      <c r="G138" s="81">
        <v>2373.69</v>
      </c>
      <c r="H138" s="81">
        <v>0</v>
      </c>
      <c r="I138" s="81" t="s">
        <v>520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>
        <f t="shared" si="12"/>
        <v>2373.69</v>
      </c>
      <c r="T138" s="1" t="s">
        <v>585</v>
      </c>
      <c r="U138" s="1"/>
      <c r="V138">
        <f t="shared" si="13"/>
        <v>2373.69</v>
      </c>
      <c r="W138">
        <f t="shared" si="14"/>
        <v>0</v>
      </c>
      <c r="X138">
        <f t="shared" si="15"/>
        <v>0</v>
      </c>
      <c r="Y138">
        <f t="shared" si="11"/>
        <v>0</v>
      </c>
    </row>
    <row r="139" spans="1:25" ht="15">
      <c r="A139" s="81">
        <v>1</v>
      </c>
      <c r="B139" s="81">
        <v>2498</v>
      </c>
      <c r="C139" s="81" t="s">
        <v>135</v>
      </c>
      <c r="D139" s="82">
        <v>39539</v>
      </c>
      <c r="E139" s="81" t="s">
        <v>586</v>
      </c>
      <c r="F139" s="81" t="s">
        <v>418</v>
      </c>
      <c r="G139" s="81">
        <v>2050.41</v>
      </c>
      <c r="H139" s="81">
        <v>0</v>
      </c>
      <c r="I139" s="81" t="s">
        <v>520</v>
      </c>
      <c r="J139" s="81">
        <v>0</v>
      </c>
      <c r="K139" s="81">
        <v>0</v>
      </c>
      <c r="L139" s="81">
        <v>0</v>
      </c>
      <c r="M139" s="81">
        <v>0</v>
      </c>
      <c r="N139" s="81">
        <v>0</v>
      </c>
      <c r="O139" s="81">
        <v>0</v>
      </c>
      <c r="P139" s="81">
        <v>0</v>
      </c>
      <c r="Q139" s="81">
        <v>0</v>
      </c>
      <c r="R139" s="81">
        <v>0</v>
      </c>
      <c r="S139">
        <f t="shared" si="12"/>
        <v>2050.41</v>
      </c>
      <c r="T139" s="1" t="s">
        <v>585</v>
      </c>
      <c r="U139" s="1"/>
      <c r="V139">
        <f t="shared" si="13"/>
        <v>2050.41</v>
      </c>
      <c r="W139">
        <f t="shared" si="14"/>
        <v>0</v>
      </c>
      <c r="X139">
        <f t="shared" si="15"/>
        <v>0</v>
      </c>
      <c r="Y139">
        <f t="shared" si="11"/>
        <v>0</v>
      </c>
    </row>
    <row r="140" spans="1:25" ht="15">
      <c r="A140" s="81">
        <v>1</v>
      </c>
      <c r="B140" s="81">
        <v>2502</v>
      </c>
      <c r="C140" s="81" t="s">
        <v>136</v>
      </c>
      <c r="D140" s="82">
        <v>39553</v>
      </c>
      <c r="E140" s="81" t="s">
        <v>586</v>
      </c>
      <c r="F140" s="81" t="s">
        <v>418</v>
      </c>
      <c r="G140" s="81">
        <v>2050.41</v>
      </c>
      <c r="H140" s="81">
        <v>0</v>
      </c>
      <c r="I140" s="81" t="s">
        <v>520</v>
      </c>
      <c r="J140" s="81">
        <v>0</v>
      </c>
      <c r="K140" s="81">
        <v>0</v>
      </c>
      <c r="L140" s="81">
        <v>0</v>
      </c>
      <c r="M140" s="81">
        <v>0</v>
      </c>
      <c r="N140" s="81">
        <v>0</v>
      </c>
      <c r="O140" s="81">
        <v>0</v>
      </c>
      <c r="P140" s="81">
        <v>0</v>
      </c>
      <c r="Q140" s="81">
        <v>0</v>
      </c>
      <c r="R140" s="81">
        <v>0</v>
      </c>
      <c r="S140">
        <f t="shared" si="12"/>
        <v>2050.41</v>
      </c>
      <c r="T140" s="1" t="s">
        <v>585</v>
      </c>
      <c r="U140" s="1"/>
      <c r="V140">
        <f t="shared" si="13"/>
        <v>2050.41</v>
      </c>
      <c r="W140">
        <f t="shared" si="14"/>
        <v>0</v>
      </c>
      <c r="X140">
        <f t="shared" si="15"/>
        <v>0</v>
      </c>
      <c r="Y140">
        <f t="shared" si="11"/>
        <v>0</v>
      </c>
    </row>
    <row r="141" spans="1:25" ht="15">
      <c r="A141" s="81">
        <v>1</v>
      </c>
      <c r="B141" s="81">
        <v>2503</v>
      </c>
      <c r="C141" s="81" t="s">
        <v>137</v>
      </c>
      <c r="D141" s="82">
        <v>39553</v>
      </c>
      <c r="E141" s="81" t="s">
        <v>586</v>
      </c>
      <c r="F141" s="81" t="s">
        <v>493</v>
      </c>
      <c r="G141" s="81">
        <v>5534.43</v>
      </c>
      <c r="H141" s="81">
        <v>0</v>
      </c>
      <c r="I141" s="81" t="s">
        <v>520</v>
      </c>
      <c r="J141" s="81">
        <v>0</v>
      </c>
      <c r="K141" s="81">
        <v>0</v>
      </c>
      <c r="L141" s="81">
        <v>0</v>
      </c>
      <c r="M141" s="81">
        <v>0</v>
      </c>
      <c r="N141" s="81">
        <v>0</v>
      </c>
      <c r="O141" s="81">
        <v>0</v>
      </c>
      <c r="P141" s="81">
        <v>0</v>
      </c>
      <c r="Q141" s="81">
        <v>0</v>
      </c>
      <c r="R141" s="81">
        <v>0</v>
      </c>
      <c r="S141">
        <f t="shared" si="12"/>
        <v>5534.43</v>
      </c>
      <c r="V141">
        <f t="shared" si="13"/>
        <v>5534.43</v>
      </c>
      <c r="W141">
        <f t="shared" si="14"/>
        <v>0</v>
      </c>
      <c r="X141">
        <f t="shared" si="15"/>
        <v>0</v>
      </c>
      <c r="Y141">
        <f t="shared" si="11"/>
        <v>0</v>
      </c>
    </row>
    <row r="142" spans="1:25" ht="15">
      <c r="A142" s="81">
        <v>1</v>
      </c>
      <c r="B142" s="81">
        <v>2504</v>
      </c>
      <c r="C142" s="81" t="s">
        <v>138</v>
      </c>
      <c r="D142" s="82">
        <v>39576</v>
      </c>
      <c r="E142" s="81" t="s">
        <v>586</v>
      </c>
      <c r="F142" s="81" t="s">
        <v>498</v>
      </c>
      <c r="G142" s="81">
        <v>0</v>
      </c>
      <c r="H142" s="81">
        <v>0</v>
      </c>
      <c r="I142" s="81" t="s">
        <v>522</v>
      </c>
      <c r="J142" s="81">
        <v>0</v>
      </c>
      <c r="K142" s="81">
        <v>0</v>
      </c>
      <c r="L142" s="81">
        <v>0</v>
      </c>
      <c r="M142" s="81">
        <v>0</v>
      </c>
      <c r="N142" s="81">
        <v>0</v>
      </c>
      <c r="O142" s="81">
        <v>323.08</v>
      </c>
      <c r="P142" s="81">
        <v>1292.31</v>
      </c>
      <c r="Q142" s="81">
        <v>0</v>
      </c>
      <c r="R142" s="81">
        <v>0</v>
      </c>
      <c r="S142">
        <f t="shared" si="12"/>
        <v>1615.3899999999999</v>
      </c>
      <c r="T142" s="83">
        <v>1292.31</v>
      </c>
      <c r="U142" s="83"/>
      <c r="V142">
        <f t="shared" si="13"/>
        <v>323.08</v>
      </c>
      <c r="W142">
        <f t="shared" si="14"/>
        <v>-1292.31</v>
      </c>
      <c r="X142">
        <f t="shared" si="15"/>
        <v>1292.31</v>
      </c>
      <c r="Y142">
        <f t="shared" si="11"/>
        <v>0</v>
      </c>
    </row>
    <row r="143" spans="1:25" ht="15">
      <c r="A143" s="81">
        <v>1</v>
      </c>
      <c r="B143" s="81">
        <v>2506</v>
      </c>
      <c r="C143" s="81" t="s">
        <v>139</v>
      </c>
      <c r="D143" s="82">
        <v>39576</v>
      </c>
      <c r="E143" s="81" t="s">
        <v>586</v>
      </c>
      <c r="F143" s="81" t="s">
        <v>498</v>
      </c>
      <c r="G143" s="81">
        <v>0</v>
      </c>
      <c r="H143" s="81">
        <v>0</v>
      </c>
      <c r="I143" s="81" t="s">
        <v>522</v>
      </c>
      <c r="J143" s="81">
        <v>0</v>
      </c>
      <c r="K143" s="81">
        <v>0</v>
      </c>
      <c r="L143" s="81">
        <v>0</v>
      </c>
      <c r="M143" s="81">
        <v>0</v>
      </c>
      <c r="N143" s="81">
        <v>0</v>
      </c>
      <c r="O143" s="81">
        <v>323.08</v>
      </c>
      <c r="P143" s="81">
        <v>1292.31</v>
      </c>
      <c r="Q143" s="81">
        <v>0</v>
      </c>
      <c r="R143" s="81">
        <v>0</v>
      </c>
      <c r="S143">
        <f t="shared" si="12"/>
        <v>1615.3899999999999</v>
      </c>
      <c r="T143" s="83">
        <v>1292.31</v>
      </c>
      <c r="U143" s="83"/>
      <c r="V143">
        <f t="shared" si="13"/>
        <v>323.08</v>
      </c>
      <c r="W143">
        <f t="shared" si="14"/>
        <v>-1292.31</v>
      </c>
      <c r="X143">
        <f t="shared" si="15"/>
        <v>1292.31</v>
      </c>
      <c r="Y143">
        <f t="shared" si="11"/>
        <v>0</v>
      </c>
    </row>
    <row r="144" spans="1:25" ht="15">
      <c r="A144" s="81">
        <v>1</v>
      </c>
      <c r="B144" s="81">
        <v>2507</v>
      </c>
      <c r="C144" s="81" t="s">
        <v>140</v>
      </c>
      <c r="D144" s="82">
        <v>39576</v>
      </c>
      <c r="E144" s="81" t="s">
        <v>586</v>
      </c>
      <c r="F144" s="81" t="s">
        <v>498</v>
      </c>
      <c r="G144" s="81">
        <v>0</v>
      </c>
      <c r="H144" s="81">
        <v>0</v>
      </c>
      <c r="I144" s="81" t="s">
        <v>522</v>
      </c>
      <c r="J144" s="81">
        <v>0</v>
      </c>
      <c r="K144" s="81">
        <v>0</v>
      </c>
      <c r="L144" s="81">
        <v>0</v>
      </c>
      <c r="M144" s="81">
        <v>0</v>
      </c>
      <c r="N144" s="81">
        <v>0</v>
      </c>
      <c r="O144" s="81">
        <v>323.08</v>
      </c>
      <c r="P144" s="81">
        <v>1292.31</v>
      </c>
      <c r="Q144" s="81">
        <v>0</v>
      </c>
      <c r="R144" s="81">
        <v>0</v>
      </c>
      <c r="S144">
        <f t="shared" si="12"/>
        <v>1615.3899999999999</v>
      </c>
      <c r="T144" s="83">
        <v>1292.31</v>
      </c>
      <c r="U144" s="83"/>
      <c r="V144">
        <f t="shared" si="13"/>
        <v>323.08</v>
      </c>
      <c r="W144">
        <f t="shared" si="14"/>
        <v>-1292.31</v>
      </c>
      <c r="X144">
        <f t="shared" si="15"/>
        <v>1292.31</v>
      </c>
      <c r="Y144">
        <f t="shared" si="11"/>
        <v>0</v>
      </c>
    </row>
    <row r="145" spans="1:25" ht="15">
      <c r="A145" s="81">
        <v>1</v>
      </c>
      <c r="B145" s="81">
        <v>2508</v>
      </c>
      <c r="C145" s="81" t="s">
        <v>141</v>
      </c>
      <c r="D145" s="82">
        <v>39576</v>
      </c>
      <c r="E145" s="81" t="s">
        <v>586</v>
      </c>
      <c r="F145" s="81" t="s">
        <v>445</v>
      </c>
      <c r="G145" s="81">
        <v>0</v>
      </c>
      <c r="H145" s="81">
        <v>0</v>
      </c>
      <c r="I145" s="81" t="s">
        <v>522</v>
      </c>
      <c r="J145" s="81">
        <v>0</v>
      </c>
      <c r="K145" s="81">
        <v>0</v>
      </c>
      <c r="L145" s="81">
        <v>0</v>
      </c>
      <c r="M145" s="81">
        <v>0</v>
      </c>
      <c r="N145" s="81">
        <v>0</v>
      </c>
      <c r="O145" s="81">
        <v>700</v>
      </c>
      <c r="P145" s="81">
        <v>2800.02</v>
      </c>
      <c r="Q145" s="81">
        <v>0</v>
      </c>
      <c r="R145" s="81">
        <v>0</v>
      </c>
      <c r="S145">
        <f t="shared" si="12"/>
        <v>3500.02</v>
      </c>
      <c r="T145" s="83">
        <v>2800.02</v>
      </c>
      <c r="U145" s="83"/>
      <c r="V145">
        <f t="shared" si="13"/>
        <v>700</v>
      </c>
      <c r="W145">
        <f t="shared" si="14"/>
        <v>-2800.02</v>
      </c>
      <c r="X145">
        <f t="shared" si="15"/>
        <v>2800.02</v>
      </c>
      <c r="Y145">
        <f t="shared" si="11"/>
        <v>0</v>
      </c>
    </row>
    <row r="146" spans="1:25" ht="15">
      <c r="A146" s="81">
        <v>1</v>
      </c>
      <c r="B146" s="81">
        <v>2509</v>
      </c>
      <c r="C146" s="81" t="s">
        <v>142</v>
      </c>
      <c r="D146" s="82">
        <v>39576</v>
      </c>
      <c r="E146" s="81" t="s">
        <v>586</v>
      </c>
      <c r="F146" s="81" t="s">
        <v>498</v>
      </c>
      <c r="G146" s="81">
        <v>0</v>
      </c>
      <c r="H146" s="81">
        <v>0</v>
      </c>
      <c r="I146" s="81" t="s">
        <v>522</v>
      </c>
      <c r="J146" s="81">
        <v>0</v>
      </c>
      <c r="K146" s="81">
        <v>0</v>
      </c>
      <c r="L146" s="81">
        <v>0</v>
      </c>
      <c r="M146" s="81">
        <v>0</v>
      </c>
      <c r="N146" s="81">
        <v>0</v>
      </c>
      <c r="O146" s="81">
        <v>323.08</v>
      </c>
      <c r="P146" s="81">
        <v>1292.31</v>
      </c>
      <c r="Q146" s="81">
        <v>0</v>
      </c>
      <c r="R146" s="81">
        <v>0</v>
      </c>
      <c r="S146">
        <f t="shared" si="12"/>
        <v>1615.3899999999999</v>
      </c>
      <c r="T146" s="83">
        <v>1292.31</v>
      </c>
      <c r="U146" s="83"/>
      <c r="V146">
        <f t="shared" si="13"/>
        <v>323.08</v>
      </c>
      <c r="W146">
        <f t="shared" si="14"/>
        <v>-1292.31</v>
      </c>
      <c r="X146">
        <f t="shared" si="15"/>
        <v>1292.31</v>
      </c>
      <c r="Y146">
        <f t="shared" si="11"/>
        <v>0</v>
      </c>
    </row>
    <row r="147" spans="1:25" ht="15">
      <c r="A147" s="81">
        <v>1</v>
      </c>
      <c r="B147" s="81">
        <v>2512</v>
      </c>
      <c r="C147" s="81" t="s">
        <v>361</v>
      </c>
      <c r="D147" s="82">
        <v>39582</v>
      </c>
      <c r="E147" s="81" t="s">
        <v>586</v>
      </c>
      <c r="F147" s="81" t="s">
        <v>493</v>
      </c>
      <c r="G147" s="81">
        <v>5534.43</v>
      </c>
      <c r="H147" s="81">
        <v>0</v>
      </c>
      <c r="I147" s="81" t="s">
        <v>520</v>
      </c>
      <c r="J147" s="81">
        <v>0</v>
      </c>
      <c r="K147" s="81">
        <v>0</v>
      </c>
      <c r="L147" s="81">
        <v>0</v>
      </c>
      <c r="M147" s="81">
        <v>0</v>
      </c>
      <c r="N147" s="81">
        <v>0</v>
      </c>
      <c r="O147" s="81">
        <v>0</v>
      </c>
      <c r="P147" s="81">
        <v>0</v>
      </c>
      <c r="Q147" s="81">
        <v>0</v>
      </c>
      <c r="R147" s="81">
        <v>0</v>
      </c>
      <c r="S147">
        <f t="shared" si="12"/>
        <v>5534.43</v>
      </c>
      <c r="T147" s="1" t="s">
        <v>585</v>
      </c>
      <c r="U147" s="1"/>
      <c r="V147">
        <f t="shared" si="13"/>
        <v>5534.43</v>
      </c>
      <c r="W147">
        <f t="shared" si="14"/>
        <v>0</v>
      </c>
      <c r="X147">
        <f t="shared" si="15"/>
        <v>0</v>
      </c>
      <c r="Y147">
        <f t="shared" si="11"/>
        <v>0</v>
      </c>
    </row>
    <row r="148" spans="1:25" ht="15">
      <c r="A148" s="81">
        <v>1</v>
      </c>
      <c r="B148" s="81">
        <v>2514</v>
      </c>
      <c r="C148" s="81" t="s">
        <v>143</v>
      </c>
      <c r="D148" s="82">
        <v>39582</v>
      </c>
      <c r="E148" s="81" t="s">
        <v>586</v>
      </c>
      <c r="F148" s="81" t="s">
        <v>476</v>
      </c>
      <c r="G148" s="81">
        <v>2152.9699999999998</v>
      </c>
      <c r="H148" s="81">
        <v>0</v>
      </c>
      <c r="I148" s="81" t="s">
        <v>520</v>
      </c>
      <c r="J148" s="81">
        <v>904.62</v>
      </c>
      <c r="K148" s="81">
        <v>0</v>
      </c>
      <c r="L148" s="81">
        <v>0</v>
      </c>
      <c r="M148" s="81">
        <v>0</v>
      </c>
      <c r="N148" s="81">
        <v>0</v>
      </c>
      <c r="O148" s="81">
        <v>0</v>
      </c>
      <c r="P148" s="81">
        <v>0</v>
      </c>
      <c r="Q148" s="81">
        <v>0</v>
      </c>
      <c r="R148" s="81">
        <v>0</v>
      </c>
      <c r="S148">
        <f t="shared" si="12"/>
        <v>3057.5899999999997</v>
      </c>
      <c r="T148" s="83">
        <v>904.62</v>
      </c>
      <c r="U148" s="83"/>
      <c r="V148">
        <f t="shared" si="13"/>
        <v>2152.9699999999998</v>
      </c>
      <c r="W148">
        <f t="shared" si="14"/>
        <v>-904.61999999999989</v>
      </c>
      <c r="X148">
        <f t="shared" si="15"/>
        <v>904.62</v>
      </c>
      <c r="Y148">
        <f t="shared" si="11"/>
        <v>0</v>
      </c>
    </row>
    <row r="149" spans="1:25" ht="15">
      <c r="A149" s="81">
        <v>1</v>
      </c>
      <c r="B149" s="81">
        <v>2520</v>
      </c>
      <c r="C149" s="81" t="s">
        <v>362</v>
      </c>
      <c r="D149" s="82">
        <v>39582</v>
      </c>
      <c r="E149" s="81" t="s">
        <v>586</v>
      </c>
      <c r="F149" s="81" t="s">
        <v>476</v>
      </c>
      <c r="G149" s="81">
        <v>2152.9499999999998</v>
      </c>
      <c r="H149" s="81">
        <v>0</v>
      </c>
      <c r="I149" s="81" t="s">
        <v>520</v>
      </c>
      <c r="J149" s="81">
        <v>0</v>
      </c>
      <c r="K149" s="81">
        <v>0</v>
      </c>
      <c r="L149" s="81">
        <v>0</v>
      </c>
      <c r="M149" s="81">
        <v>0</v>
      </c>
      <c r="N149" s="81">
        <v>0</v>
      </c>
      <c r="O149" s="81">
        <v>0</v>
      </c>
      <c r="P149" s="81">
        <v>0</v>
      </c>
      <c r="Q149" s="81">
        <v>0</v>
      </c>
      <c r="R149" s="81">
        <v>0</v>
      </c>
      <c r="S149">
        <f t="shared" si="12"/>
        <v>2152.9499999999998</v>
      </c>
      <c r="T149" s="1" t="s">
        <v>585</v>
      </c>
      <c r="U149" s="1"/>
      <c r="V149">
        <f t="shared" si="13"/>
        <v>2152.9499999999998</v>
      </c>
      <c r="W149">
        <f t="shared" si="14"/>
        <v>0</v>
      </c>
      <c r="X149">
        <f t="shared" si="15"/>
        <v>0</v>
      </c>
      <c r="Y149">
        <f>W149+X149</f>
        <v>0</v>
      </c>
    </row>
    <row r="150" spans="1:25" ht="15">
      <c r="A150" s="81">
        <v>1</v>
      </c>
      <c r="B150" s="81">
        <v>2526</v>
      </c>
      <c r="C150" s="81" t="s">
        <v>144</v>
      </c>
      <c r="D150" s="82">
        <v>39588</v>
      </c>
      <c r="E150" s="81" t="s">
        <v>586</v>
      </c>
      <c r="F150" s="81" t="s">
        <v>480</v>
      </c>
      <c r="G150" s="81">
        <v>2050.41</v>
      </c>
      <c r="H150" s="81">
        <v>0</v>
      </c>
      <c r="I150" s="81" t="s">
        <v>520</v>
      </c>
      <c r="J150" s="81">
        <v>1413.47</v>
      </c>
      <c r="K150" s="81">
        <v>0</v>
      </c>
      <c r="L150" s="81">
        <v>0</v>
      </c>
      <c r="M150" s="81">
        <v>0</v>
      </c>
      <c r="N150" s="81">
        <v>0</v>
      </c>
      <c r="O150" s="81">
        <v>0</v>
      </c>
      <c r="P150" s="81">
        <v>0</v>
      </c>
      <c r="Q150" s="81">
        <v>0</v>
      </c>
      <c r="R150" s="81">
        <v>0</v>
      </c>
      <c r="S150">
        <f t="shared" si="12"/>
        <v>3463.88</v>
      </c>
      <c r="T150" s="83">
        <v>1413.47</v>
      </c>
      <c r="U150" s="83"/>
      <c r="V150">
        <f t="shared" si="13"/>
        <v>2050.41</v>
      </c>
      <c r="W150">
        <f t="shared" si="14"/>
        <v>-1413.4700000000003</v>
      </c>
      <c r="X150">
        <f t="shared" si="15"/>
        <v>1413.47</v>
      </c>
      <c r="Y150">
        <f t="shared" ref="Y150:Y173" si="16">W150+X150</f>
        <v>0</v>
      </c>
    </row>
    <row r="151" spans="1:25" ht="15">
      <c r="A151" s="81">
        <v>1</v>
      </c>
      <c r="B151" s="81">
        <v>2530</v>
      </c>
      <c r="C151" s="81" t="s">
        <v>145</v>
      </c>
      <c r="D151" s="82">
        <v>39601</v>
      </c>
      <c r="E151" s="81" t="s">
        <v>586</v>
      </c>
      <c r="F151" s="81" t="s">
        <v>414</v>
      </c>
      <c r="G151" s="81">
        <v>1778.68</v>
      </c>
      <c r="H151" s="81">
        <v>0</v>
      </c>
      <c r="I151" s="81" t="s">
        <v>520</v>
      </c>
      <c r="J151" s="81">
        <v>0</v>
      </c>
      <c r="K151" s="81">
        <v>0</v>
      </c>
      <c r="L151" s="81">
        <v>0</v>
      </c>
      <c r="M151" s="81">
        <v>0</v>
      </c>
      <c r="N151" s="81">
        <v>0</v>
      </c>
      <c r="O151" s="81">
        <v>0</v>
      </c>
      <c r="P151" s="81">
        <v>0</v>
      </c>
      <c r="Q151" s="81">
        <v>0</v>
      </c>
      <c r="R151" s="81">
        <v>0</v>
      </c>
      <c r="S151">
        <f t="shared" si="12"/>
        <v>1778.68</v>
      </c>
      <c r="T151" s="1" t="s">
        <v>585</v>
      </c>
      <c r="U151" s="1"/>
      <c r="V151">
        <f t="shared" si="13"/>
        <v>1778.68</v>
      </c>
      <c r="W151">
        <f t="shared" si="14"/>
        <v>0</v>
      </c>
      <c r="X151">
        <f t="shared" si="15"/>
        <v>0</v>
      </c>
      <c r="Y151">
        <f t="shared" si="16"/>
        <v>0</v>
      </c>
    </row>
    <row r="152" spans="1:25" ht="15">
      <c r="A152" s="81">
        <v>1</v>
      </c>
      <c r="B152" s="81">
        <v>2534</v>
      </c>
      <c r="C152" s="81" t="s">
        <v>146</v>
      </c>
      <c r="D152" s="82">
        <v>39601</v>
      </c>
      <c r="E152" s="81" t="s">
        <v>586</v>
      </c>
      <c r="F152" s="81" t="s">
        <v>414</v>
      </c>
      <c r="G152" s="81">
        <v>2897.35</v>
      </c>
      <c r="H152" s="81">
        <v>0</v>
      </c>
      <c r="I152" s="81" t="s">
        <v>520</v>
      </c>
      <c r="J152" s="81">
        <v>0</v>
      </c>
      <c r="K152" s="81">
        <v>0</v>
      </c>
      <c r="L152" s="81">
        <v>0</v>
      </c>
      <c r="M152" s="81">
        <v>0</v>
      </c>
      <c r="N152" s="81">
        <v>0</v>
      </c>
      <c r="O152" s="81">
        <v>0</v>
      </c>
      <c r="P152" s="81">
        <v>0</v>
      </c>
      <c r="Q152" s="81">
        <v>0</v>
      </c>
      <c r="R152" s="81">
        <v>0</v>
      </c>
      <c r="S152">
        <f t="shared" si="12"/>
        <v>2897.35</v>
      </c>
      <c r="T152" s="1" t="s">
        <v>585</v>
      </c>
      <c r="U152" s="1"/>
      <c r="V152">
        <f t="shared" si="13"/>
        <v>2897.35</v>
      </c>
      <c r="W152">
        <f t="shared" si="14"/>
        <v>0</v>
      </c>
      <c r="X152">
        <f t="shared" si="15"/>
        <v>0</v>
      </c>
      <c r="Y152">
        <f t="shared" si="16"/>
        <v>0</v>
      </c>
    </row>
    <row r="153" spans="1:25" ht="15">
      <c r="A153" s="81">
        <v>1</v>
      </c>
      <c r="B153" s="81">
        <v>2539</v>
      </c>
      <c r="C153" s="81" t="s">
        <v>147</v>
      </c>
      <c r="D153" s="82">
        <v>39601</v>
      </c>
      <c r="E153" s="81" t="s">
        <v>586</v>
      </c>
      <c r="F153" s="81" t="s">
        <v>496</v>
      </c>
      <c r="G153" s="81">
        <v>2059.0700000000002</v>
      </c>
      <c r="H153" s="81">
        <v>0</v>
      </c>
      <c r="I153" s="81" t="s">
        <v>520</v>
      </c>
      <c r="J153" s="81">
        <v>0</v>
      </c>
      <c r="K153" s="81">
        <v>0</v>
      </c>
      <c r="L153" s="81">
        <v>0</v>
      </c>
      <c r="M153" s="81">
        <v>0</v>
      </c>
      <c r="N153" s="81">
        <v>0</v>
      </c>
      <c r="O153" s="81">
        <v>0</v>
      </c>
      <c r="P153" s="81">
        <v>0</v>
      </c>
      <c r="Q153" s="81">
        <v>0</v>
      </c>
      <c r="R153" s="81">
        <v>0</v>
      </c>
      <c r="S153">
        <f t="shared" si="12"/>
        <v>2059.0700000000002</v>
      </c>
      <c r="T153" s="1" t="s">
        <v>585</v>
      </c>
      <c r="U153" s="1"/>
      <c r="V153">
        <f t="shared" si="13"/>
        <v>2059.0700000000002</v>
      </c>
      <c r="W153">
        <f t="shared" si="14"/>
        <v>0</v>
      </c>
      <c r="X153">
        <f t="shared" si="15"/>
        <v>0</v>
      </c>
      <c r="Y153">
        <f t="shared" si="16"/>
        <v>0</v>
      </c>
    </row>
    <row r="154" spans="1:25" ht="15">
      <c r="A154" s="81">
        <v>1</v>
      </c>
      <c r="B154" s="81">
        <v>2541</v>
      </c>
      <c r="C154" s="81" t="s">
        <v>148</v>
      </c>
      <c r="D154" s="82">
        <v>39601</v>
      </c>
      <c r="E154" s="81" t="s">
        <v>586</v>
      </c>
      <c r="F154" s="81" t="s">
        <v>414</v>
      </c>
      <c r="G154" s="81">
        <v>1778.68</v>
      </c>
      <c r="H154" s="81">
        <v>0</v>
      </c>
      <c r="I154" s="81" t="s">
        <v>520</v>
      </c>
      <c r="J154" s="81">
        <v>0</v>
      </c>
      <c r="K154" s="81">
        <v>0</v>
      </c>
      <c r="L154" s="81">
        <v>0</v>
      </c>
      <c r="M154" s="81">
        <v>0</v>
      </c>
      <c r="N154" s="81">
        <v>0</v>
      </c>
      <c r="O154" s="81">
        <v>0</v>
      </c>
      <c r="P154" s="81">
        <v>0</v>
      </c>
      <c r="Q154" s="81">
        <v>0</v>
      </c>
      <c r="R154" s="81">
        <v>0</v>
      </c>
      <c r="S154">
        <f t="shared" si="12"/>
        <v>1778.68</v>
      </c>
      <c r="T154" s="1" t="s">
        <v>585</v>
      </c>
      <c r="U154" s="1"/>
      <c r="V154">
        <f t="shared" si="13"/>
        <v>1778.68</v>
      </c>
      <c r="W154">
        <f t="shared" si="14"/>
        <v>0</v>
      </c>
      <c r="X154">
        <f t="shared" si="15"/>
        <v>0</v>
      </c>
      <c r="Y154">
        <f t="shared" si="16"/>
        <v>0</v>
      </c>
    </row>
    <row r="155" spans="1:25" ht="15">
      <c r="A155" s="81">
        <v>1</v>
      </c>
      <c r="B155" s="81">
        <v>2548</v>
      </c>
      <c r="C155" s="81" t="s">
        <v>149</v>
      </c>
      <c r="D155" s="82">
        <v>39601</v>
      </c>
      <c r="E155" s="81" t="s">
        <v>586</v>
      </c>
      <c r="F155" s="81" t="s">
        <v>476</v>
      </c>
      <c r="G155" s="81">
        <v>2260.61</v>
      </c>
      <c r="H155" s="81">
        <v>0</v>
      </c>
      <c r="I155" s="81" t="s">
        <v>520</v>
      </c>
      <c r="J155" s="81">
        <v>1723.08</v>
      </c>
      <c r="K155" s="81">
        <v>0</v>
      </c>
      <c r="L155" s="81">
        <v>0</v>
      </c>
      <c r="M155" s="81">
        <v>0</v>
      </c>
      <c r="N155" s="81">
        <v>0</v>
      </c>
      <c r="O155" s="81">
        <v>0</v>
      </c>
      <c r="P155" s="81">
        <v>0</v>
      </c>
      <c r="Q155" s="81">
        <v>0</v>
      </c>
      <c r="R155" s="81">
        <v>0</v>
      </c>
      <c r="S155">
        <f t="shared" si="12"/>
        <v>3983.69</v>
      </c>
      <c r="T155" s="1">
        <v>1723.08</v>
      </c>
      <c r="U155" s="1"/>
      <c r="V155">
        <f t="shared" si="13"/>
        <v>2260.61</v>
      </c>
      <c r="W155">
        <f t="shared" si="14"/>
        <v>-1723.08</v>
      </c>
      <c r="X155">
        <f t="shared" si="15"/>
        <v>1723.08</v>
      </c>
      <c r="Y155">
        <f t="shared" si="16"/>
        <v>0</v>
      </c>
    </row>
    <row r="156" spans="1:25" ht="15">
      <c r="A156" s="81">
        <v>1</v>
      </c>
      <c r="B156" s="81">
        <v>2553</v>
      </c>
      <c r="C156" s="81" t="s">
        <v>150</v>
      </c>
      <c r="D156" s="82">
        <v>39601</v>
      </c>
      <c r="E156" s="81" t="s">
        <v>586</v>
      </c>
      <c r="F156" s="81" t="s">
        <v>476</v>
      </c>
      <c r="G156" s="81">
        <v>2152.9499999999998</v>
      </c>
      <c r="H156" s="81">
        <v>0</v>
      </c>
      <c r="I156" s="81" t="s">
        <v>520</v>
      </c>
      <c r="J156" s="81">
        <v>904.62</v>
      </c>
      <c r="K156" s="81">
        <v>0</v>
      </c>
      <c r="L156" s="81">
        <v>0</v>
      </c>
      <c r="M156" s="81">
        <v>0</v>
      </c>
      <c r="N156" s="81">
        <v>0</v>
      </c>
      <c r="O156" s="81">
        <v>0</v>
      </c>
      <c r="P156" s="81">
        <v>0</v>
      </c>
      <c r="Q156" s="81">
        <v>0</v>
      </c>
      <c r="R156" s="81">
        <v>0</v>
      </c>
      <c r="S156">
        <f t="shared" si="12"/>
        <v>3057.5699999999997</v>
      </c>
      <c r="T156" s="83">
        <v>904.62</v>
      </c>
      <c r="U156" s="83"/>
      <c r="V156">
        <f t="shared" si="13"/>
        <v>2152.9499999999998</v>
      </c>
      <c r="W156">
        <f t="shared" si="14"/>
        <v>-904.61999999999989</v>
      </c>
      <c r="X156">
        <f t="shared" si="15"/>
        <v>904.62</v>
      </c>
      <c r="Y156">
        <f t="shared" si="16"/>
        <v>0</v>
      </c>
    </row>
    <row r="157" spans="1:25" ht="15">
      <c r="A157" s="81">
        <v>1</v>
      </c>
      <c r="B157" s="81">
        <v>2559</v>
      </c>
      <c r="C157" s="81" t="s">
        <v>335</v>
      </c>
      <c r="D157" s="82">
        <v>39601</v>
      </c>
      <c r="E157" s="81" t="s">
        <v>586</v>
      </c>
      <c r="F157" s="81" t="s">
        <v>476</v>
      </c>
      <c r="G157" s="81">
        <v>2152.9499999999998</v>
      </c>
      <c r="H157" s="81">
        <v>0</v>
      </c>
      <c r="I157" s="81" t="s">
        <v>520</v>
      </c>
      <c r="J157" s="81">
        <v>0</v>
      </c>
      <c r="K157" s="81">
        <v>0</v>
      </c>
      <c r="L157" s="81">
        <v>0</v>
      </c>
      <c r="M157" s="81">
        <v>0</v>
      </c>
      <c r="N157" s="81">
        <v>0</v>
      </c>
      <c r="O157" s="81">
        <v>0</v>
      </c>
      <c r="P157" s="81">
        <v>0</v>
      </c>
      <c r="Q157" s="81">
        <v>0</v>
      </c>
      <c r="R157" s="81">
        <v>0</v>
      </c>
      <c r="S157">
        <f t="shared" si="12"/>
        <v>2152.9499999999998</v>
      </c>
      <c r="T157" s="1" t="s">
        <v>585</v>
      </c>
      <c r="U157" s="1"/>
      <c r="V157">
        <f t="shared" si="13"/>
        <v>2152.9499999999998</v>
      </c>
      <c r="W157">
        <f t="shared" si="14"/>
        <v>0</v>
      </c>
      <c r="X157">
        <f t="shared" si="15"/>
        <v>0</v>
      </c>
      <c r="Y157">
        <f t="shared" si="16"/>
        <v>0</v>
      </c>
    </row>
    <row r="158" spans="1:25" ht="15">
      <c r="A158" s="81">
        <v>1</v>
      </c>
      <c r="B158" s="81">
        <v>2562</v>
      </c>
      <c r="C158" s="81" t="s">
        <v>353</v>
      </c>
      <c r="D158" s="82">
        <v>39601</v>
      </c>
      <c r="E158" s="81" t="s">
        <v>586</v>
      </c>
      <c r="F158" s="81" t="s">
        <v>493</v>
      </c>
      <c r="G158" s="81">
        <v>5534.43</v>
      </c>
      <c r="H158" s="81">
        <v>0</v>
      </c>
      <c r="I158" s="81" t="s">
        <v>520</v>
      </c>
      <c r="J158" s="81">
        <v>0</v>
      </c>
      <c r="K158" s="81">
        <v>0</v>
      </c>
      <c r="L158" s="81">
        <v>0</v>
      </c>
      <c r="M158" s="81">
        <v>0</v>
      </c>
      <c r="N158" s="81">
        <v>0</v>
      </c>
      <c r="O158" s="81">
        <v>0</v>
      </c>
      <c r="P158" s="81">
        <v>0</v>
      </c>
      <c r="Q158" s="81">
        <v>0</v>
      </c>
      <c r="R158" s="81">
        <v>0</v>
      </c>
      <c r="S158">
        <f t="shared" si="12"/>
        <v>5534.43</v>
      </c>
      <c r="T158" s="1" t="s">
        <v>585</v>
      </c>
      <c r="U158" s="1"/>
      <c r="V158">
        <f t="shared" si="13"/>
        <v>5534.43</v>
      </c>
      <c r="W158">
        <f t="shared" si="14"/>
        <v>0</v>
      </c>
      <c r="X158">
        <f t="shared" si="15"/>
        <v>0</v>
      </c>
      <c r="Y158">
        <f t="shared" si="16"/>
        <v>0</v>
      </c>
    </row>
    <row r="159" spans="1:25" ht="15">
      <c r="A159" s="81">
        <v>1</v>
      </c>
      <c r="B159" s="81">
        <v>2574</v>
      </c>
      <c r="C159" s="81" t="s">
        <v>151</v>
      </c>
      <c r="D159" s="82">
        <v>39615</v>
      </c>
      <c r="E159" s="81" t="s">
        <v>586</v>
      </c>
      <c r="F159" s="81" t="s">
        <v>476</v>
      </c>
      <c r="G159" s="81">
        <v>2260.61</v>
      </c>
      <c r="H159" s="81">
        <v>0</v>
      </c>
      <c r="I159" s="81" t="s">
        <v>520</v>
      </c>
      <c r="J159" s="81">
        <v>2544.25</v>
      </c>
      <c r="K159" s="81">
        <v>0</v>
      </c>
      <c r="L159" s="81">
        <v>0</v>
      </c>
      <c r="M159" s="81">
        <v>0</v>
      </c>
      <c r="N159" s="81">
        <v>0</v>
      </c>
      <c r="O159" s="81">
        <v>0</v>
      </c>
      <c r="P159" s="81">
        <v>0</v>
      </c>
      <c r="Q159" s="81">
        <v>0</v>
      </c>
      <c r="R159" s="81">
        <v>0</v>
      </c>
      <c r="S159">
        <f t="shared" si="12"/>
        <v>4804.8600000000006</v>
      </c>
      <c r="T159" s="83">
        <v>2544.25</v>
      </c>
      <c r="U159" s="83"/>
      <c r="V159">
        <f t="shared" si="13"/>
        <v>2260.61</v>
      </c>
      <c r="W159">
        <f t="shared" si="14"/>
        <v>-2544.2500000000005</v>
      </c>
      <c r="X159">
        <f t="shared" si="15"/>
        <v>2544.25</v>
      </c>
      <c r="Y159">
        <f t="shared" si="16"/>
        <v>0</v>
      </c>
    </row>
    <row r="160" spans="1:25" ht="15">
      <c r="A160" s="81">
        <v>1</v>
      </c>
      <c r="B160" s="81">
        <v>2577</v>
      </c>
      <c r="C160" s="81" t="s">
        <v>152</v>
      </c>
      <c r="D160" s="82">
        <v>39615</v>
      </c>
      <c r="E160" s="81" t="s">
        <v>586</v>
      </c>
      <c r="F160" s="81" t="s">
        <v>476</v>
      </c>
      <c r="G160" s="81">
        <v>2152.9499999999998</v>
      </c>
      <c r="H160" s="81">
        <v>0</v>
      </c>
      <c r="I160" s="81" t="s">
        <v>520</v>
      </c>
      <c r="J160" s="81">
        <v>904.62</v>
      </c>
      <c r="K160" s="81">
        <v>0</v>
      </c>
      <c r="L160" s="81">
        <v>0</v>
      </c>
      <c r="M160" s="81">
        <v>0</v>
      </c>
      <c r="N160" s="81">
        <v>0</v>
      </c>
      <c r="O160" s="81">
        <v>0</v>
      </c>
      <c r="P160" s="81">
        <v>0</v>
      </c>
      <c r="Q160" s="81">
        <v>0</v>
      </c>
      <c r="R160" s="81">
        <v>0</v>
      </c>
      <c r="S160">
        <f t="shared" si="12"/>
        <v>3057.5699999999997</v>
      </c>
      <c r="T160" s="1">
        <v>904.62</v>
      </c>
      <c r="U160" s="1"/>
      <c r="V160">
        <f t="shared" si="13"/>
        <v>2152.9499999999998</v>
      </c>
      <c r="W160">
        <f t="shared" si="14"/>
        <v>-904.61999999999989</v>
      </c>
      <c r="X160">
        <f t="shared" si="15"/>
        <v>904.62</v>
      </c>
      <c r="Y160">
        <f t="shared" si="16"/>
        <v>0</v>
      </c>
    </row>
    <row r="161" spans="1:25" ht="15">
      <c r="A161" s="81">
        <v>1</v>
      </c>
      <c r="B161" s="81">
        <v>2584</v>
      </c>
      <c r="C161" s="81" t="s">
        <v>153</v>
      </c>
      <c r="D161" s="82">
        <v>39615</v>
      </c>
      <c r="E161" s="81" t="s">
        <v>586</v>
      </c>
      <c r="F161" s="81" t="s">
        <v>476</v>
      </c>
      <c r="G161" s="81">
        <v>2373.69</v>
      </c>
      <c r="H161" s="81">
        <v>0</v>
      </c>
      <c r="I161" s="81" t="s">
        <v>520</v>
      </c>
      <c r="J161" s="81">
        <v>0</v>
      </c>
      <c r="K161" s="81">
        <v>0</v>
      </c>
      <c r="L161" s="81">
        <v>0</v>
      </c>
      <c r="M161" s="81">
        <v>0</v>
      </c>
      <c r="N161" s="81">
        <v>0</v>
      </c>
      <c r="O161" s="81">
        <v>0</v>
      </c>
      <c r="P161" s="81">
        <v>0</v>
      </c>
      <c r="Q161" s="81">
        <v>0</v>
      </c>
      <c r="R161" s="81">
        <v>0</v>
      </c>
      <c r="S161">
        <f t="shared" si="12"/>
        <v>2373.69</v>
      </c>
      <c r="T161" s="1" t="s">
        <v>585</v>
      </c>
      <c r="U161" s="1"/>
      <c r="V161">
        <f t="shared" si="13"/>
        <v>2373.69</v>
      </c>
      <c r="W161">
        <f t="shared" si="14"/>
        <v>0</v>
      </c>
      <c r="X161">
        <f t="shared" si="15"/>
        <v>0</v>
      </c>
      <c r="Y161">
        <f t="shared" si="16"/>
        <v>0</v>
      </c>
    </row>
    <row r="162" spans="1:25" ht="15">
      <c r="A162" s="81">
        <v>1</v>
      </c>
      <c r="B162" s="81">
        <v>2585</v>
      </c>
      <c r="C162" s="81" t="s">
        <v>154</v>
      </c>
      <c r="D162" s="82">
        <v>39615</v>
      </c>
      <c r="E162" s="81" t="s">
        <v>586</v>
      </c>
      <c r="F162" s="81" t="s">
        <v>476</v>
      </c>
      <c r="G162" s="81">
        <v>2152.9499999999998</v>
      </c>
      <c r="H162" s="81">
        <v>0</v>
      </c>
      <c r="I162" s="81" t="s">
        <v>520</v>
      </c>
      <c r="J162" s="81">
        <v>0</v>
      </c>
      <c r="K162" s="81">
        <v>0</v>
      </c>
      <c r="L162" s="81">
        <v>0</v>
      </c>
      <c r="M162" s="81">
        <v>0</v>
      </c>
      <c r="N162" s="81">
        <v>0</v>
      </c>
      <c r="O162" s="81">
        <v>0</v>
      </c>
      <c r="P162" s="81">
        <v>0</v>
      </c>
      <c r="Q162" s="81">
        <v>0</v>
      </c>
      <c r="R162" s="81">
        <v>0</v>
      </c>
      <c r="S162">
        <f t="shared" si="12"/>
        <v>2152.9499999999998</v>
      </c>
      <c r="T162" s="1" t="s">
        <v>585</v>
      </c>
      <c r="U162" s="1"/>
      <c r="V162">
        <f t="shared" si="13"/>
        <v>2152.9499999999998</v>
      </c>
      <c r="W162">
        <f t="shared" si="14"/>
        <v>0</v>
      </c>
      <c r="X162">
        <f t="shared" si="15"/>
        <v>0</v>
      </c>
      <c r="Y162">
        <f t="shared" si="16"/>
        <v>0</v>
      </c>
    </row>
    <row r="163" spans="1:25" ht="15">
      <c r="A163" s="81">
        <v>1</v>
      </c>
      <c r="B163" s="81">
        <v>2586</v>
      </c>
      <c r="C163" s="81" t="s">
        <v>336</v>
      </c>
      <c r="D163" s="82">
        <v>39615</v>
      </c>
      <c r="E163" s="81" t="s">
        <v>586</v>
      </c>
      <c r="F163" s="81" t="s">
        <v>476</v>
      </c>
      <c r="G163" s="81">
        <v>2152.9499999999998</v>
      </c>
      <c r="H163" s="81">
        <v>0</v>
      </c>
      <c r="I163" s="81" t="s">
        <v>520</v>
      </c>
      <c r="J163" s="81">
        <v>904.62</v>
      </c>
      <c r="K163" s="81">
        <v>0</v>
      </c>
      <c r="L163" s="81">
        <v>0</v>
      </c>
      <c r="M163" s="81">
        <v>0</v>
      </c>
      <c r="N163" s="81">
        <v>0</v>
      </c>
      <c r="O163" s="81">
        <v>0</v>
      </c>
      <c r="P163" s="81">
        <v>0</v>
      </c>
      <c r="Q163" s="81">
        <v>0</v>
      </c>
      <c r="R163" s="81">
        <v>0</v>
      </c>
      <c r="S163">
        <f t="shared" si="12"/>
        <v>3057.5699999999997</v>
      </c>
      <c r="T163" s="83">
        <v>904.62</v>
      </c>
      <c r="U163" s="83"/>
      <c r="V163">
        <f t="shared" si="13"/>
        <v>2152.9499999999998</v>
      </c>
      <c r="W163">
        <f t="shared" si="14"/>
        <v>-904.61999999999989</v>
      </c>
      <c r="X163">
        <f t="shared" si="15"/>
        <v>904.62</v>
      </c>
      <c r="Y163">
        <f t="shared" si="16"/>
        <v>0</v>
      </c>
    </row>
    <row r="164" spans="1:25" ht="15">
      <c r="A164" s="81">
        <v>1</v>
      </c>
      <c r="B164" s="81">
        <v>2588</v>
      </c>
      <c r="C164" s="81" t="s">
        <v>155</v>
      </c>
      <c r="D164" s="82">
        <v>39615</v>
      </c>
      <c r="E164" s="81" t="s">
        <v>586</v>
      </c>
      <c r="F164" s="81" t="s">
        <v>476</v>
      </c>
      <c r="G164" s="81">
        <v>2152.9499999999998</v>
      </c>
      <c r="H164" s="81">
        <v>0</v>
      </c>
      <c r="I164" s="81" t="s">
        <v>520</v>
      </c>
      <c r="J164" s="81">
        <v>2544.25</v>
      </c>
      <c r="K164" s="81">
        <v>0</v>
      </c>
      <c r="L164" s="81">
        <v>0</v>
      </c>
      <c r="M164" s="81">
        <v>1800</v>
      </c>
      <c r="N164" s="81">
        <v>0</v>
      </c>
      <c r="O164" s="81">
        <v>0</v>
      </c>
      <c r="P164" s="81">
        <v>0</v>
      </c>
      <c r="Q164" s="81">
        <v>0</v>
      </c>
      <c r="R164" s="81">
        <v>0</v>
      </c>
      <c r="S164">
        <f t="shared" si="12"/>
        <v>6497.2</v>
      </c>
      <c r="T164" s="1">
        <v>4344.25</v>
      </c>
      <c r="U164" s="1"/>
      <c r="V164">
        <f t="shared" si="13"/>
        <v>2152.9499999999998</v>
      </c>
      <c r="W164">
        <f t="shared" si="14"/>
        <v>-4344.25</v>
      </c>
      <c r="X164">
        <f t="shared" si="15"/>
        <v>4344.25</v>
      </c>
      <c r="Y164">
        <f t="shared" si="16"/>
        <v>0</v>
      </c>
    </row>
    <row r="165" spans="1:25" ht="15">
      <c r="A165" s="81">
        <v>1</v>
      </c>
      <c r="B165" s="81">
        <v>2596</v>
      </c>
      <c r="C165" s="81" t="s">
        <v>363</v>
      </c>
      <c r="D165" s="82">
        <v>39615</v>
      </c>
      <c r="E165" s="81" t="s">
        <v>586</v>
      </c>
      <c r="F165" s="81" t="s">
        <v>476</v>
      </c>
      <c r="G165" s="81">
        <v>2373.69</v>
      </c>
      <c r="H165" s="81">
        <v>0</v>
      </c>
      <c r="I165" s="81" t="s">
        <v>520</v>
      </c>
      <c r="J165" s="81">
        <v>0</v>
      </c>
      <c r="K165" s="81">
        <v>0</v>
      </c>
      <c r="L165" s="81">
        <v>0</v>
      </c>
      <c r="M165" s="81">
        <v>0</v>
      </c>
      <c r="N165" s="81">
        <v>0</v>
      </c>
      <c r="O165" s="81">
        <v>0</v>
      </c>
      <c r="P165" s="81">
        <v>0</v>
      </c>
      <c r="Q165" s="81">
        <v>0</v>
      </c>
      <c r="R165" s="81">
        <v>0</v>
      </c>
      <c r="S165">
        <f t="shared" si="12"/>
        <v>2373.69</v>
      </c>
      <c r="T165" s="1" t="s">
        <v>585</v>
      </c>
      <c r="U165" s="1"/>
      <c r="V165">
        <f t="shared" si="13"/>
        <v>2373.69</v>
      </c>
      <c r="W165">
        <f t="shared" si="14"/>
        <v>0</v>
      </c>
      <c r="X165">
        <f t="shared" si="15"/>
        <v>0</v>
      </c>
      <c r="Y165">
        <f t="shared" si="16"/>
        <v>0</v>
      </c>
    </row>
    <row r="166" spans="1:25" ht="15">
      <c r="A166" s="81">
        <v>1</v>
      </c>
      <c r="B166" s="81">
        <v>2614</v>
      </c>
      <c r="C166" s="81" t="s">
        <v>156</v>
      </c>
      <c r="D166" s="82">
        <v>39615</v>
      </c>
      <c r="E166" s="81" t="s">
        <v>586</v>
      </c>
      <c r="F166" s="81" t="s">
        <v>414</v>
      </c>
      <c r="G166" s="81">
        <v>1778.68</v>
      </c>
      <c r="H166" s="81">
        <v>0</v>
      </c>
      <c r="I166" s="81" t="s">
        <v>520</v>
      </c>
      <c r="J166" s="81">
        <v>1187.32</v>
      </c>
      <c r="K166" s="81">
        <v>0</v>
      </c>
      <c r="L166" s="81">
        <v>0</v>
      </c>
      <c r="M166" s="81">
        <v>0</v>
      </c>
      <c r="N166" s="81">
        <v>0</v>
      </c>
      <c r="O166" s="81">
        <v>0</v>
      </c>
      <c r="P166" s="81">
        <v>0</v>
      </c>
      <c r="Q166" s="81">
        <v>0</v>
      </c>
      <c r="R166" s="81">
        <v>0</v>
      </c>
      <c r="S166">
        <f t="shared" si="12"/>
        <v>2966</v>
      </c>
      <c r="T166" s="83">
        <v>1187.32</v>
      </c>
      <c r="U166" s="83"/>
      <c r="V166">
        <f t="shared" si="13"/>
        <v>1778.68</v>
      </c>
      <c r="W166">
        <f t="shared" si="14"/>
        <v>-1187.32</v>
      </c>
      <c r="X166">
        <f t="shared" si="15"/>
        <v>1187.32</v>
      </c>
      <c r="Y166">
        <f t="shared" si="16"/>
        <v>0</v>
      </c>
    </row>
    <row r="167" spans="1:25" ht="15">
      <c r="A167" s="81">
        <v>1</v>
      </c>
      <c r="B167" s="81">
        <v>2618</v>
      </c>
      <c r="C167" s="81" t="s">
        <v>157</v>
      </c>
      <c r="D167" s="82">
        <v>39615</v>
      </c>
      <c r="E167" s="81" t="s">
        <v>586</v>
      </c>
      <c r="F167" s="81" t="s">
        <v>414</v>
      </c>
      <c r="G167" s="81">
        <v>1778.68</v>
      </c>
      <c r="H167" s="81">
        <v>0</v>
      </c>
      <c r="I167" s="81" t="s">
        <v>520</v>
      </c>
      <c r="J167" s="81">
        <v>0</v>
      </c>
      <c r="K167" s="81">
        <v>0</v>
      </c>
      <c r="L167" s="81">
        <v>0</v>
      </c>
      <c r="M167" s="81">
        <v>0</v>
      </c>
      <c r="N167" s="81">
        <v>0</v>
      </c>
      <c r="O167" s="81">
        <v>0</v>
      </c>
      <c r="P167" s="81">
        <v>0</v>
      </c>
      <c r="Q167" s="81">
        <v>0</v>
      </c>
      <c r="R167" s="81">
        <v>0</v>
      </c>
      <c r="S167">
        <f t="shared" si="12"/>
        <v>1778.68</v>
      </c>
      <c r="T167" s="1" t="s">
        <v>585</v>
      </c>
      <c r="U167" s="1"/>
      <c r="V167">
        <f t="shared" si="13"/>
        <v>1778.68</v>
      </c>
      <c r="W167">
        <f t="shared" si="14"/>
        <v>0</v>
      </c>
      <c r="X167">
        <f t="shared" si="15"/>
        <v>0</v>
      </c>
      <c r="Y167">
        <f t="shared" si="16"/>
        <v>0</v>
      </c>
    </row>
    <row r="168" spans="1:25" ht="15">
      <c r="A168" s="81">
        <v>1</v>
      </c>
      <c r="B168" s="81">
        <v>2623</v>
      </c>
      <c r="C168" s="81" t="s">
        <v>158</v>
      </c>
      <c r="D168" s="82">
        <v>39615</v>
      </c>
      <c r="E168" s="81" t="s">
        <v>586</v>
      </c>
      <c r="F168" s="81" t="s">
        <v>414</v>
      </c>
      <c r="G168" s="81">
        <v>1778.73</v>
      </c>
      <c r="H168" s="81">
        <v>0</v>
      </c>
      <c r="I168" s="81" t="s">
        <v>520</v>
      </c>
      <c r="J168" s="81">
        <v>0</v>
      </c>
      <c r="K168" s="81">
        <v>0</v>
      </c>
      <c r="L168" s="81">
        <v>0</v>
      </c>
      <c r="M168" s="81">
        <v>0</v>
      </c>
      <c r="N168" s="81">
        <v>0</v>
      </c>
      <c r="O168" s="81">
        <v>0</v>
      </c>
      <c r="P168" s="81">
        <v>0</v>
      </c>
      <c r="Q168" s="81">
        <v>0</v>
      </c>
      <c r="R168" s="81">
        <v>0</v>
      </c>
      <c r="S168">
        <f t="shared" si="12"/>
        <v>1778.73</v>
      </c>
      <c r="T168" s="1" t="s">
        <v>585</v>
      </c>
      <c r="U168" s="1"/>
      <c r="V168">
        <f t="shared" si="13"/>
        <v>1778.73</v>
      </c>
      <c r="W168">
        <f t="shared" si="14"/>
        <v>0</v>
      </c>
      <c r="X168">
        <f t="shared" si="15"/>
        <v>0</v>
      </c>
      <c r="Y168">
        <f t="shared" si="16"/>
        <v>0</v>
      </c>
    </row>
    <row r="169" spans="1:25" ht="15">
      <c r="A169" s="81">
        <v>1</v>
      </c>
      <c r="B169" s="81">
        <v>2627</v>
      </c>
      <c r="C169" s="81" t="s">
        <v>330</v>
      </c>
      <c r="D169" s="82">
        <v>39619</v>
      </c>
      <c r="E169" s="81" t="s">
        <v>586</v>
      </c>
      <c r="F169" s="81" t="s">
        <v>493</v>
      </c>
      <c r="G169" s="81">
        <v>5534.43</v>
      </c>
      <c r="H169" s="81">
        <v>0</v>
      </c>
      <c r="I169" s="81" t="s">
        <v>520</v>
      </c>
      <c r="J169" s="81">
        <v>2544.25</v>
      </c>
      <c r="K169" s="81">
        <v>0</v>
      </c>
      <c r="L169" s="81">
        <v>0</v>
      </c>
      <c r="M169" s="81">
        <v>0</v>
      </c>
      <c r="N169" s="81">
        <v>0</v>
      </c>
      <c r="O169" s="81">
        <v>0</v>
      </c>
      <c r="P169" s="81">
        <v>0</v>
      </c>
      <c r="Q169" s="81">
        <v>0</v>
      </c>
      <c r="R169" s="81">
        <v>0</v>
      </c>
      <c r="S169">
        <f t="shared" si="12"/>
        <v>8078.68</v>
      </c>
      <c r="T169" s="83">
        <v>2544.25</v>
      </c>
      <c r="U169" s="83"/>
      <c r="V169">
        <f t="shared" si="13"/>
        <v>5534.43</v>
      </c>
      <c r="W169">
        <f t="shared" si="14"/>
        <v>-2544.25</v>
      </c>
      <c r="X169">
        <f t="shared" si="15"/>
        <v>2544.25</v>
      </c>
      <c r="Y169">
        <f t="shared" si="16"/>
        <v>0</v>
      </c>
    </row>
    <row r="170" spans="1:25" ht="15">
      <c r="A170" s="81">
        <v>1</v>
      </c>
      <c r="B170" s="81">
        <v>2628</v>
      </c>
      <c r="C170" s="81" t="s">
        <v>159</v>
      </c>
      <c r="D170" s="82">
        <v>39630</v>
      </c>
      <c r="E170" s="81" t="s">
        <v>586</v>
      </c>
      <c r="F170" s="81" t="s">
        <v>476</v>
      </c>
      <c r="G170" s="81">
        <v>2373.69</v>
      </c>
      <c r="H170" s="81">
        <v>0</v>
      </c>
      <c r="I170" s="81" t="s">
        <v>520</v>
      </c>
      <c r="J170" s="81">
        <v>0</v>
      </c>
      <c r="K170" s="81">
        <v>0</v>
      </c>
      <c r="L170" s="81">
        <v>0</v>
      </c>
      <c r="M170" s="81">
        <v>0</v>
      </c>
      <c r="N170" s="81">
        <v>3900</v>
      </c>
      <c r="O170" s="81">
        <v>0</v>
      </c>
      <c r="P170" s="81">
        <v>0</v>
      </c>
      <c r="Q170" s="81">
        <v>0</v>
      </c>
      <c r="R170" s="81">
        <v>0</v>
      </c>
      <c r="S170">
        <f t="shared" si="12"/>
        <v>6273.6900000000005</v>
      </c>
      <c r="T170" s="83">
        <v>3900</v>
      </c>
      <c r="U170" s="83"/>
      <c r="V170">
        <f t="shared" si="13"/>
        <v>2373.69</v>
      </c>
      <c r="W170">
        <f t="shared" si="14"/>
        <v>-3900.0000000000005</v>
      </c>
      <c r="X170">
        <f t="shared" si="15"/>
        <v>3900</v>
      </c>
      <c r="Y170">
        <f t="shared" si="16"/>
        <v>0</v>
      </c>
    </row>
    <row r="171" spans="1:25" ht="15">
      <c r="A171" s="81">
        <v>1</v>
      </c>
      <c r="B171" s="81">
        <v>2634</v>
      </c>
      <c r="C171" s="81" t="s">
        <v>364</v>
      </c>
      <c r="D171" s="82">
        <v>39630</v>
      </c>
      <c r="E171" s="81" t="s">
        <v>586</v>
      </c>
      <c r="F171" s="81" t="s">
        <v>476</v>
      </c>
      <c r="G171" s="81">
        <v>2152.9499999999998</v>
      </c>
      <c r="H171" s="81">
        <v>0</v>
      </c>
      <c r="I171" s="81" t="s">
        <v>520</v>
      </c>
      <c r="J171" s="81">
        <v>0</v>
      </c>
      <c r="K171" s="81">
        <v>0</v>
      </c>
      <c r="L171" s="81">
        <v>0</v>
      </c>
      <c r="M171" s="81">
        <v>0</v>
      </c>
      <c r="N171" s="81">
        <v>0</v>
      </c>
      <c r="O171" s="81">
        <v>0</v>
      </c>
      <c r="P171" s="81">
        <v>0</v>
      </c>
      <c r="Q171" s="81">
        <v>0</v>
      </c>
      <c r="R171" s="81">
        <v>0</v>
      </c>
      <c r="S171">
        <f t="shared" si="12"/>
        <v>2152.9499999999998</v>
      </c>
      <c r="T171" s="1" t="s">
        <v>585</v>
      </c>
      <c r="U171" s="1"/>
      <c r="V171">
        <f t="shared" si="13"/>
        <v>2152.9499999999998</v>
      </c>
      <c r="W171">
        <f t="shared" si="14"/>
        <v>0</v>
      </c>
      <c r="X171">
        <f t="shared" si="15"/>
        <v>0</v>
      </c>
      <c r="Y171">
        <f t="shared" si="16"/>
        <v>0</v>
      </c>
    </row>
    <row r="172" spans="1:25" ht="15">
      <c r="A172" s="81">
        <v>1</v>
      </c>
      <c r="B172" s="81">
        <v>2642</v>
      </c>
      <c r="C172" s="81" t="s">
        <v>160</v>
      </c>
      <c r="D172" s="82">
        <v>39630</v>
      </c>
      <c r="E172" s="81" t="s">
        <v>586</v>
      </c>
      <c r="F172" s="81" t="s">
        <v>476</v>
      </c>
      <c r="G172" s="81">
        <v>2492.37</v>
      </c>
      <c r="H172" s="81">
        <v>0</v>
      </c>
      <c r="I172" s="81" t="s">
        <v>520</v>
      </c>
      <c r="J172" s="81">
        <v>1187.32</v>
      </c>
      <c r="K172" s="81">
        <v>0</v>
      </c>
      <c r="L172" s="81">
        <v>0</v>
      </c>
      <c r="M172" s="81">
        <v>0</v>
      </c>
      <c r="N172" s="81">
        <v>0</v>
      </c>
      <c r="O172" s="81">
        <v>0</v>
      </c>
      <c r="P172" s="81">
        <v>0</v>
      </c>
      <c r="Q172" s="81">
        <v>0</v>
      </c>
      <c r="R172" s="81">
        <v>0</v>
      </c>
      <c r="S172">
        <f t="shared" si="12"/>
        <v>3679.6899999999996</v>
      </c>
      <c r="T172" s="83">
        <v>1187.32</v>
      </c>
      <c r="U172" s="83"/>
      <c r="V172">
        <f t="shared" si="13"/>
        <v>2492.37</v>
      </c>
      <c r="W172">
        <f t="shared" si="14"/>
        <v>-1187.3199999999997</v>
      </c>
      <c r="X172">
        <f t="shared" si="15"/>
        <v>1187.32</v>
      </c>
      <c r="Y172">
        <f t="shared" si="16"/>
        <v>0</v>
      </c>
    </row>
    <row r="173" spans="1:25" ht="15">
      <c r="A173" s="81">
        <v>1</v>
      </c>
      <c r="B173" s="81">
        <v>2656</v>
      </c>
      <c r="C173" s="81" t="s">
        <v>161</v>
      </c>
      <c r="D173" s="82">
        <v>39646</v>
      </c>
      <c r="E173" s="81" t="s">
        <v>586</v>
      </c>
      <c r="F173" s="81" t="s">
        <v>476</v>
      </c>
      <c r="G173" s="81">
        <v>2373.69</v>
      </c>
      <c r="H173" s="81">
        <v>0</v>
      </c>
      <c r="I173" s="81" t="s">
        <v>520</v>
      </c>
      <c r="J173" s="81">
        <v>904.62</v>
      </c>
      <c r="K173" s="81">
        <v>0</v>
      </c>
      <c r="L173" s="81">
        <v>0</v>
      </c>
      <c r="M173" s="81">
        <v>0</v>
      </c>
      <c r="N173" s="81">
        <v>0</v>
      </c>
      <c r="O173" s="81">
        <v>0</v>
      </c>
      <c r="P173" s="81">
        <v>0</v>
      </c>
      <c r="Q173" s="81">
        <v>0</v>
      </c>
      <c r="R173" s="81">
        <v>0</v>
      </c>
      <c r="S173">
        <f t="shared" si="12"/>
        <v>3278.31</v>
      </c>
      <c r="T173" s="83">
        <v>904.62</v>
      </c>
      <c r="U173" s="83"/>
      <c r="V173">
        <f t="shared" si="13"/>
        <v>2373.69</v>
      </c>
      <c r="W173">
        <f t="shared" si="14"/>
        <v>-904.61999999999989</v>
      </c>
      <c r="X173">
        <f t="shared" si="15"/>
        <v>904.62</v>
      </c>
      <c r="Y173">
        <f t="shared" si="16"/>
        <v>0</v>
      </c>
    </row>
    <row r="174" spans="1:25" ht="15">
      <c r="A174" s="81">
        <v>1</v>
      </c>
      <c r="B174" s="81">
        <v>2659</v>
      </c>
      <c r="C174" s="81" t="s">
        <v>162</v>
      </c>
      <c r="D174" s="82">
        <v>39646</v>
      </c>
      <c r="E174" s="81" t="s">
        <v>586</v>
      </c>
      <c r="F174" s="81" t="s">
        <v>476</v>
      </c>
      <c r="G174" s="81">
        <v>2373.69</v>
      </c>
      <c r="H174" s="81">
        <v>0</v>
      </c>
      <c r="I174" s="81" t="s">
        <v>520</v>
      </c>
      <c r="J174" s="81">
        <v>2544.25</v>
      </c>
      <c r="K174" s="81">
        <v>0</v>
      </c>
      <c r="L174" s="81">
        <v>0</v>
      </c>
      <c r="M174" s="81">
        <v>1800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>
        <f t="shared" si="12"/>
        <v>6717.9400000000005</v>
      </c>
      <c r="T174" s="1">
        <v>4344.25</v>
      </c>
      <c r="U174" s="1"/>
      <c r="V174">
        <f t="shared" si="13"/>
        <v>2373.69</v>
      </c>
      <c r="W174">
        <f t="shared" si="14"/>
        <v>-4344.25</v>
      </c>
      <c r="X174">
        <f t="shared" si="15"/>
        <v>4344.25</v>
      </c>
      <c r="Y174">
        <f>W174+X174</f>
        <v>0</v>
      </c>
    </row>
    <row r="175" spans="1:25" ht="15">
      <c r="A175" s="81">
        <v>1</v>
      </c>
      <c r="B175" s="81">
        <v>2665</v>
      </c>
      <c r="C175" s="81" t="s">
        <v>163</v>
      </c>
      <c r="D175" s="82">
        <v>39666</v>
      </c>
      <c r="E175" s="81" t="s">
        <v>586</v>
      </c>
      <c r="F175" s="81" t="s">
        <v>476</v>
      </c>
      <c r="G175" s="81">
        <v>2373.69</v>
      </c>
      <c r="H175" s="81">
        <v>0</v>
      </c>
      <c r="I175" s="81" t="s">
        <v>520</v>
      </c>
      <c r="J175" s="81">
        <v>904.62</v>
      </c>
      <c r="K175" s="81">
        <v>0</v>
      </c>
      <c r="L175" s="81">
        <v>0</v>
      </c>
      <c r="M175" s="81">
        <v>0</v>
      </c>
      <c r="N175" s="81">
        <v>0</v>
      </c>
      <c r="O175" s="81">
        <v>0</v>
      </c>
      <c r="P175" s="81">
        <v>0</v>
      </c>
      <c r="Q175" s="81">
        <v>0</v>
      </c>
      <c r="R175" s="81">
        <v>0</v>
      </c>
      <c r="S175">
        <f t="shared" si="12"/>
        <v>3278.31</v>
      </c>
      <c r="T175" s="83">
        <v>904.62</v>
      </c>
      <c r="U175" s="83"/>
      <c r="V175">
        <f t="shared" si="13"/>
        <v>2373.69</v>
      </c>
      <c r="W175">
        <f t="shared" si="14"/>
        <v>-904.61999999999989</v>
      </c>
      <c r="X175">
        <f t="shared" si="15"/>
        <v>904.62</v>
      </c>
      <c r="Y175">
        <f t="shared" ref="Y175:Y205" si="17">W175+X175</f>
        <v>0</v>
      </c>
    </row>
    <row r="176" spans="1:25" ht="15">
      <c r="A176" s="81">
        <v>1</v>
      </c>
      <c r="B176" s="81">
        <v>2666</v>
      </c>
      <c r="C176" s="81" t="s">
        <v>164</v>
      </c>
      <c r="D176" s="82">
        <v>39666</v>
      </c>
      <c r="E176" s="81" t="s">
        <v>586</v>
      </c>
      <c r="F176" s="81" t="s">
        <v>476</v>
      </c>
      <c r="G176" s="81">
        <v>2152.9499999999998</v>
      </c>
      <c r="H176" s="81">
        <v>0</v>
      </c>
      <c r="I176" s="81" t="s">
        <v>520</v>
      </c>
      <c r="J176" s="81">
        <v>2544.25</v>
      </c>
      <c r="K176" s="81">
        <v>0</v>
      </c>
      <c r="L176" s="81">
        <v>0</v>
      </c>
      <c r="M176" s="81">
        <v>0</v>
      </c>
      <c r="N176" s="81">
        <v>0</v>
      </c>
      <c r="O176" s="81">
        <v>0</v>
      </c>
      <c r="P176" s="81">
        <v>0</v>
      </c>
      <c r="Q176" s="81">
        <v>0</v>
      </c>
      <c r="R176" s="81">
        <v>0</v>
      </c>
      <c r="S176">
        <f t="shared" si="12"/>
        <v>4697.2</v>
      </c>
      <c r="T176" s="83">
        <v>2544.25</v>
      </c>
      <c r="U176" s="83"/>
      <c r="V176">
        <f t="shared" si="13"/>
        <v>2152.9499999999998</v>
      </c>
      <c r="W176">
        <f t="shared" si="14"/>
        <v>-2544.25</v>
      </c>
      <c r="X176">
        <f t="shared" si="15"/>
        <v>2544.25</v>
      </c>
      <c r="Y176">
        <f t="shared" si="17"/>
        <v>0</v>
      </c>
    </row>
    <row r="177" spans="1:25" ht="15">
      <c r="A177" s="81">
        <v>1</v>
      </c>
      <c r="B177" s="81">
        <v>2668</v>
      </c>
      <c r="C177" s="81" t="s">
        <v>165</v>
      </c>
      <c r="D177" s="82">
        <v>39666</v>
      </c>
      <c r="E177" s="81" t="s">
        <v>586</v>
      </c>
      <c r="F177" s="81" t="s">
        <v>476</v>
      </c>
      <c r="G177" s="81">
        <v>2152.9499999999998</v>
      </c>
      <c r="H177" s="81">
        <v>0</v>
      </c>
      <c r="I177" s="81" t="s">
        <v>520</v>
      </c>
      <c r="J177" s="81">
        <v>0</v>
      </c>
      <c r="K177" s="81">
        <v>0</v>
      </c>
      <c r="L177" s="81">
        <v>0</v>
      </c>
      <c r="M177" s="81">
        <v>0</v>
      </c>
      <c r="N177" s="81">
        <v>0</v>
      </c>
      <c r="O177" s="81">
        <v>0</v>
      </c>
      <c r="P177" s="81">
        <v>0</v>
      </c>
      <c r="Q177" s="81">
        <v>0</v>
      </c>
      <c r="R177" s="81">
        <v>0</v>
      </c>
      <c r="S177">
        <f t="shared" si="12"/>
        <v>2152.9499999999998</v>
      </c>
      <c r="T177" s="1" t="s">
        <v>585</v>
      </c>
      <c r="U177" s="1"/>
      <c r="V177">
        <f t="shared" si="13"/>
        <v>2152.9499999999998</v>
      </c>
      <c r="W177">
        <f t="shared" si="14"/>
        <v>0</v>
      </c>
      <c r="X177">
        <f t="shared" si="15"/>
        <v>0</v>
      </c>
      <c r="Y177">
        <f t="shared" si="17"/>
        <v>0</v>
      </c>
    </row>
    <row r="178" spans="1:25" ht="15">
      <c r="A178" s="81">
        <v>1</v>
      </c>
      <c r="B178" s="81">
        <v>2671</v>
      </c>
      <c r="C178" s="81" t="s">
        <v>166</v>
      </c>
      <c r="D178" s="82">
        <v>39667</v>
      </c>
      <c r="E178" s="81" t="s">
        <v>586</v>
      </c>
      <c r="F178" s="81" t="s">
        <v>414</v>
      </c>
      <c r="G178" s="81">
        <v>1778.68</v>
      </c>
      <c r="H178" s="81">
        <v>0</v>
      </c>
      <c r="I178" s="81" t="s">
        <v>520</v>
      </c>
      <c r="J178" s="81">
        <v>0</v>
      </c>
      <c r="K178" s="81">
        <v>0</v>
      </c>
      <c r="L178" s="81">
        <v>0</v>
      </c>
      <c r="M178" s="81">
        <v>0</v>
      </c>
      <c r="N178" s="81">
        <v>0</v>
      </c>
      <c r="O178" s="81">
        <v>0</v>
      </c>
      <c r="P178" s="81">
        <v>0</v>
      </c>
      <c r="Q178" s="81">
        <v>0</v>
      </c>
      <c r="R178" s="81">
        <v>0</v>
      </c>
      <c r="S178">
        <f t="shared" si="12"/>
        <v>1778.68</v>
      </c>
      <c r="T178" s="1" t="s">
        <v>585</v>
      </c>
      <c r="U178" s="1"/>
      <c r="V178">
        <f t="shared" si="13"/>
        <v>1778.68</v>
      </c>
      <c r="W178">
        <f t="shared" si="14"/>
        <v>0</v>
      </c>
      <c r="X178">
        <f t="shared" si="15"/>
        <v>0</v>
      </c>
      <c r="Y178">
        <f t="shared" si="17"/>
        <v>0</v>
      </c>
    </row>
    <row r="179" spans="1:25" ht="15">
      <c r="A179" s="81">
        <v>1</v>
      </c>
      <c r="B179" s="81">
        <v>2672</v>
      </c>
      <c r="C179" s="81" t="s">
        <v>167</v>
      </c>
      <c r="D179" s="82">
        <v>39667</v>
      </c>
      <c r="E179" s="81" t="s">
        <v>586</v>
      </c>
      <c r="F179" s="81" t="s">
        <v>414</v>
      </c>
      <c r="G179" s="81">
        <v>1693.97</v>
      </c>
      <c r="H179" s="81">
        <v>0</v>
      </c>
      <c r="I179" s="81" t="s">
        <v>520</v>
      </c>
      <c r="J179" s="81">
        <v>0</v>
      </c>
      <c r="K179" s="81">
        <v>0</v>
      </c>
      <c r="L179" s="81">
        <v>0</v>
      </c>
      <c r="M179" s="81">
        <v>0</v>
      </c>
      <c r="N179" s="81">
        <v>0</v>
      </c>
      <c r="O179" s="81">
        <v>0</v>
      </c>
      <c r="P179" s="81">
        <v>0</v>
      </c>
      <c r="Q179" s="81">
        <v>0</v>
      </c>
      <c r="R179" s="81">
        <v>0</v>
      </c>
      <c r="S179">
        <f t="shared" si="12"/>
        <v>1693.97</v>
      </c>
      <c r="T179" s="1" t="s">
        <v>585</v>
      </c>
      <c r="U179" s="1"/>
      <c r="V179">
        <f t="shared" si="13"/>
        <v>1693.97</v>
      </c>
      <c r="W179">
        <f t="shared" si="14"/>
        <v>0</v>
      </c>
      <c r="X179">
        <f t="shared" si="15"/>
        <v>0</v>
      </c>
      <c r="Y179">
        <f t="shared" si="17"/>
        <v>0</v>
      </c>
    </row>
    <row r="180" spans="1:25" ht="15">
      <c r="A180" s="81">
        <v>1</v>
      </c>
      <c r="B180" s="81">
        <v>2675</v>
      </c>
      <c r="C180" s="81" t="s">
        <v>168</v>
      </c>
      <c r="D180" s="82">
        <v>39667</v>
      </c>
      <c r="E180" s="81" t="s">
        <v>586</v>
      </c>
      <c r="F180" s="81" t="s">
        <v>496</v>
      </c>
      <c r="G180" s="81">
        <v>1778.72</v>
      </c>
      <c r="H180" s="81">
        <v>0</v>
      </c>
      <c r="I180" s="81" t="s">
        <v>520</v>
      </c>
      <c r="J180" s="81">
        <v>0</v>
      </c>
      <c r="K180" s="81">
        <v>0</v>
      </c>
      <c r="L180" s="81">
        <v>0</v>
      </c>
      <c r="M180" s="81">
        <v>0</v>
      </c>
      <c r="N180" s="81">
        <v>0</v>
      </c>
      <c r="O180" s="81">
        <v>0</v>
      </c>
      <c r="P180" s="81">
        <v>0</v>
      </c>
      <c r="Q180" s="81">
        <v>0</v>
      </c>
      <c r="R180" s="81">
        <v>0</v>
      </c>
      <c r="S180">
        <f t="shared" si="12"/>
        <v>1778.72</v>
      </c>
      <c r="T180" s="1" t="s">
        <v>585</v>
      </c>
      <c r="U180" s="1"/>
      <c r="V180">
        <f t="shared" si="13"/>
        <v>1778.72</v>
      </c>
      <c r="W180">
        <f t="shared" si="14"/>
        <v>0</v>
      </c>
      <c r="X180">
        <f t="shared" si="15"/>
        <v>0</v>
      </c>
      <c r="Y180">
        <f t="shared" si="17"/>
        <v>0</v>
      </c>
    </row>
    <row r="181" spans="1:25" ht="15">
      <c r="A181" s="81">
        <v>1</v>
      </c>
      <c r="B181" s="81">
        <v>2682</v>
      </c>
      <c r="C181" s="81" t="s">
        <v>169</v>
      </c>
      <c r="D181" s="82">
        <v>39675</v>
      </c>
      <c r="E181" s="81" t="s">
        <v>586</v>
      </c>
      <c r="F181" s="81" t="s">
        <v>476</v>
      </c>
      <c r="G181" s="81">
        <v>2152.9699999999998</v>
      </c>
      <c r="H181" s="81">
        <v>0</v>
      </c>
      <c r="I181" s="81" t="s">
        <v>520</v>
      </c>
      <c r="J181" s="81">
        <v>0</v>
      </c>
      <c r="K181" s="81">
        <v>0</v>
      </c>
      <c r="L181" s="81">
        <v>0</v>
      </c>
      <c r="M181" s="81">
        <v>0</v>
      </c>
      <c r="N181" s="81">
        <v>0</v>
      </c>
      <c r="O181" s="81">
        <v>0</v>
      </c>
      <c r="P181" s="81">
        <v>0</v>
      </c>
      <c r="Q181" s="81">
        <v>0</v>
      </c>
      <c r="R181" s="81">
        <v>0</v>
      </c>
      <c r="S181">
        <f t="shared" si="12"/>
        <v>2152.9699999999998</v>
      </c>
      <c r="T181" s="1" t="s">
        <v>585</v>
      </c>
      <c r="U181" s="1"/>
      <c r="V181">
        <f t="shared" si="13"/>
        <v>2152.9699999999998</v>
      </c>
      <c r="W181">
        <f t="shared" si="14"/>
        <v>0</v>
      </c>
      <c r="X181">
        <f t="shared" si="15"/>
        <v>0</v>
      </c>
      <c r="Y181">
        <f t="shared" si="17"/>
        <v>0</v>
      </c>
    </row>
    <row r="182" spans="1:25" ht="15">
      <c r="A182" s="81">
        <v>1</v>
      </c>
      <c r="B182" s="81">
        <v>2684</v>
      </c>
      <c r="C182" s="81" t="s">
        <v>339</v>
      </c>
      <c r="D182" s="82">
        <v>39692</v>
      </c>
      <c r="E182" s="81" t="s">
        <v>586</v>
      </c>
      <c r="F182" s="81" t="s">
        <v>493</v>
      </c>
      <c r="G182" s="81">
        <v>5534.43</v>
      </c>
      <c r="H182" s="81">
        <v>0</v>
      </c>
      <c r="I182" s="81" t="s">
        <v>520</v>
      </c>
      <c r="J182" s="81">
        <v>2544.25</v>
      </c>
      <c r="K182" s="81">
        <v>0</v>
      </c>
      <c r="L182" s="81">
        <v>0</v>
      </c>
      <c r="M182" s="81">
        <v>0</v>
      </c>
      <c r="N182" s="81">
        <v>0</v>
      </c>
      <c r="O182" s="81">
        <v>0</v>
      </c>
      <c r="P182" s="81">
        <v>0</v>
      </c>
      <c r="Q182" s="81">
        <v>0</v>
      </c>
      <c r="R182" s="81">
        <v>0</v>
      </c>
      <c r="S182">
        <f t="shared" si="12"/>
        <v>8078.68</v>
      </c>
      <c r="T182" s="83">
        <v>2544.25</v>
      </c>
      <c r="U182" s="83"/>
      <c r="V182">
        <f t="shared" si="13"/>
        <v>5534.43</v>
      </c>
      <c r="W182">
        <f t="shared" si="14"/>
        <v>-2544.25</v>
      </c>
      <c r="X182">
        <f t="shared" si="15"/>
        <v>2544.25</v>
      </c>
      <c r="Y182">
        <f t="shared" si="17"/>
        <v>0</v>
      </c>
    </row>
    <row r="183" spans="1:25" ht="15">
      <c r="A183" s="81">
        <v>1</v>
      </c>
      <c r="B183" s="81">
        <v>2687</v>
      </c>
      <c r="C183" s="81" t="s">
        <v>170</v>
      </c>
      <c r="D183" s="82">
        <v>39700</v>
      </c>
      <c r="E183" s="81" t="s">
        <v>586</v>
      </c>
      <c r="F183" s="81" t="s">
        <v>476</v>
      </c>
      <c r="G183" s="81">
        <v>2152.9499999999998</v>
      </c>
      <c r="H183" s="81">
        <v>0</v>
      </c>
      <c r="I183" s="81" t="s">
        <v>520</v>
      </c>
      <c r="J183" s="81">
        <v>1187.32</v>
      </c>
      <c r="K183" s="81">
        <v>0</v>
      </c>
      <c r="L183" s="81">
        <v>0</v>
      </c>
      <c r="M183" s="81">
        <v>0</v>
      </c>
      <c r="N183" s="81">
        <v>0</v>
      </c>
      <c r="O183" s="81">
        <v>0</v>
      </c>
      <c r="P183" s="81">
        <v>0</v>
      </c>
      <c r="Q183" s="81">
        <v>0</v>
      </c>
      <c r="R183" s="81">
        <v>0</v>
      </c>
      <c r="S183">
        <f t="shared" si="12"/>
        <v>3340.2699999999995</v>
      </c>
      <c r="T183" s="83">
        <v>1187.32</v>
      </c>
      <c r="U183" s="83"/>
      <c r="V183">
        <f t="shared" si="13"/>
        <v>2152.9499999999998</v>
      </c>
      <c r="W183">
        <f t="shared" si="14"/>
        <v>-1187.3199999999997</v>
      </c>
      <c r="X183">
        <f t="shared" si="15"/>
        <v>1187.32</v>
      </c>
      <c r="Y183">
        <f t="shared" si="17"/>
        <v>0</v>
      </c>
    </row>
    <row r="184" spans="1:25" ht="15">
      <c r="A184" s="81">
        <v>1</v>
      </c>
      <c r="B184" s="81">
        <v>2689</v>
      </c>
      <c r="C184" s="81" t="s">
        <v>524</v>
      </c>
      <c r="D184" s="82">
        <v>39707</v>
      </c>
      <c r="E184" s="81" t="s">
        <v>586</v>
      </c>
      <c r="F184" s="81" t="s">
        <v>476</v>
      </c>
      <c r="G184" s="81">
        <v>2152.9499999999998</v>
      </c>
      <c r="H184" s="81">
        <v>0</v>
      </c>
      <c r="I184" s="81" t="s">
        <v>520</v>
      </c>
      <c r="J184" s="81">
        <v>0</v>
      </c>
      <c r="K184" s="81">
        <v>0</v>
      </c>
      <c r="L184" s="81">
        <v>0</v>
      </c>
      <c r="M184" s="81">
        <v>0</v>
      </c>
      <c r="N184" s="81">
        <v>0</v>
      </c>
      <c r="O184" s="81">
        <v>0</v>
      </c>
      <c r="P184" s="81">
        <v>0</v>
      </c>
      <c r="Q184" s="81">
        <v>0</v>
      </c>
      <c r="R184" s="81">
        <v>0</v>
      </c>
      <c r="S184">
        <f t="shared" si="12"/>
        <v>2152.9499999999998</v>
      </c>
      <c r="T184" s="1" t="s">
        <v>585</v>
      </c>
      <c r="U184" s="1"/>
      <c r="V184">
        <f t="shared" si="13"/>
        <v>2152.9499999999998</v>
      </c>
      <c r="W184">
        <f t="shared" si="14"/>
        <v>0</v>
      </c>
      <c r="X184">
        <f t="shared" si="15"/>
        <v>0</v>
      </c>
      <c r="Y184">
        <f t="shared" si="17"/>
        <v>0</v>
      </c>
    </row>
    <row r="185" spans="1:25" ht="15">
      <c r="A185" s="81">
        <v>1</v>
      </c>
      <c r="B185" s="81">
        <v>2697</v>
      </c>
      <c r="C185" s="81" t="s">
        <v>171</v>
      </c>
      <c r="D185" s="82">
        <v>39716</v>
      </c>
      <c r="E185" s="81" t="s">
        <v>586</v>
      </c>
      <c r="F185" s="81" t="s">
        <v>476</v>
      </c>
      <c r="G185" s="81">
        <v>2152.9499999999998</v>
      </c>
      <c r="H185" s="81">
        <v>0</v>
      </c>
      <c r="I185" s="81" t="s">
        <v>520</v>
      </c>
      <c r="J185" s="81">
        <v>0</v>
      </c>
      <c r="K185" s="81">
        <v>0</v>
      </c>
      <c r="L185" s="81">
        <v>0</v>
      </c>
      <c r="M185" s="81">
        <v>0</v>
      </c>
      <c r="N185" s="81">
        <v>0</v>
      </c>
      <c r="O185" s="81">
        <v>0</v>
      </c>
      <c r="P185" s="81">
        <v>0</v>
      </c>
      <c r="Q185" s="81">
        <v>0</v>
      </c>
      <c r="R185" s="81">
        <v>0</v>
      </c>
      <c r="S185">
        <f t="shared" si="12"/>
        <v>2152.9499999999998</v>
      </c>
      <c r="T185" s="1" t="s">
        <v>585</v>
      </c>
      <c r="U185" s="1"/>
      <c r="V185">
        <f t="shared" si="13"/>
        <v>2152.9499999999998</v>
      </c>
      <c r="W185">
        <f t="shared" si="14"/>
        <v>0</v>
      </c>
      <c r="X185">
        <f t="shared" si="15"/>
        <v>0</v>
      </c>
      <c r="Y185">
        <f t="shared" si="17"/>
        <v>0</v>
      </c>
    </row>
    <row r="186" spans="1:25" ht="15">
      <c r="A186" s="81">
        <v>1</v>
      </c>
      <c r="B186" s="81">
        <v>2701</v>
      </c>
      <c r="C186" s="81" t="s">
        <v>574</v>
      </c>
      <c r="D186" s="82">
        <v>39720</v>
      </c>
      <c r="E186" s="81" t="s">
        <v>586</v>
      </c>
      <c r="F186" s="81" t="s">
        <v>476</v>
      </c>
      <c r="G186" s="81">
        <v>2152.9499999999998</v>
      </c>
      <c r="H186" s="81">
        <v>0</v>
      </c>
      <c r="I186" s="81" t="s">
        <v>520</v>
      </c>
      <c r="J186" s="81">
        <v>1187.32</v>
      </c>
      <c r="K186" s="81">
        <v>0</v>
      </c>
      <c r="L186" s="81">
        <v>0</v>
      </c>
      <c r="M186" s="81">
        <v>0</v>
      </c>
      <c r="N186" s="81">
        <v>0</v>
      </c>
      <c r="O186" s="81">
        <v>0</v>
      </c>
      <c r="P186" s="81">
        <v>0</v>
      </c>
      <c r="Q186" s="81">
        <v>0</v>
      </c>
      <c r="R186" s="81">
        <v>0</v>
      </c>
      <c r="S186">
        <f t="shared" si="12"/>
        <v>3340.2699999999995</v>
      </c>
      <c r="T186" s="83">
        <v>1187.32</v>
      </c>
      <c r="U186" s="83"/>
      <c r="V186">
        <f t="shared" si="13"/>
        <v>2152.9499999999998</v>
      </c>
      <c r="W186">
        <f t="shared" si="14"/>
        <v>-1187.3199999999997</v>
      </c>
      <c r="X186">
        <f t="shared" si="15"/>
        <v>1187.32</v>
      </c>
      <c r="Y186">
        <f t="shared" si="17"/>
        <v>0</v>
      </c>
    </row>
    <row r="187" spans="1:25" ht="15">
      <c r="A187" s="81">
        <v>1</v>
      </c>
      <c r="B187" s="81">
        <v>2702</v>
      </c>
      <c r="C187" s="81" t="s">
        <v>365</v>
      </c>
      <c r="D187" s="82">
        <v>39722</v>
      </c>
      <c r="E187" s="81" t="s">
        <v>586</v>
      </c>
      <c r="F187" s="81" t="s">
        <v>493</v>
      </c>
      <c r="G187" s="81">
        <v>5534.43</v>
      </c>
      <c r="H187" s="81">
        <v>0</v>
      </c>
      <c r="I187" s="81" t="s">
        <v>520</v>
      </c>
      <c r="J187" s="81">
        <v>2544.25</v>
      </c>
      <c r="K187" s="81">
        <v>0</v>
      </c>
      <c r="L187" s="81">
        <v>0</v>
      </c>
      <c r="M187" s="81">
        <v>0</v>
      </c>
      <c r="N187" s="81">
        <v>0</v>
      </c>
      <c r="O187" s="81">
        <v>0</v>
      </c>
      <c r="P187" s="81">
        <v>0</v>
      </c>
      <c r="Q187" s="81">
        <v>0</v>
      </c>
      <c r="R187" s="81">
        <v>0</v>
      </c>
      <c r="S187">
        <f t="shared" si="12"/>
        <v>8078.68</v>
      </c>
      <c r="T187" s="83">
        <v>2544.25</v>
      </c>
      <c r="U187" s="83"/>
      <c r="V187">
        <f t="shared" si="13"/>
        <v>5534.43</v>
      </c>
      <c r="W187">
        <f t="shared" si="14"/>
        <v>-2544.25</v>
      </c>
      <c r="X187">
        <f t="shared" si="15"/>
        <v>2544.25</v>
      </c>
      <c r="Y187">
        <f t="shared" si="17"/>
        <v>0</v>
      </c>
    </row>
    <row r="188" spans="1:25" ht="15">
      <c r="A188" s="81">
        <v>1</v>
      </c>
      <c r="B188" s="81">
        <v>2707</v>
      </c>
      <c r="C188" s="81" t="s">
        <v>172</v>
      </c>
      <c r="D188" s="82">
        <v>39734</v>
      </c>
      <c r="E188" s="81" t="s">
        <v>586</v>
      </c>
      <c r="F188" s="81" t="s">
        <v>476</v>
      </c>
      <c r="G188" s="81">
        <v>2152.9499999999998</v>
      </c>
      <c r="H188" s="81">
        <v>0</v>
      </c>
      <c r="I188" s="81" t="s">
        <v>520</v>
      </c>
      <c r="J188" s="81">
        <v>904.62</v>
      </c>
      <c r="K188" s="81">
        <v>0</v>
      </c>
      <c r="L188" s="81">
        <v>0</v>
      </c>
      <c r="M188" s="81">
        <v>0</v>
      </c>
      <c r="N188" s="81">
        <v>0</v>
      </c>
      <c r="O188" s="81">
        <v>0</v>
      </c>
      <c r="P188" s="81">
        <v>0</v>
      </c>
      <c r="Q188" s="81">
        <v>0</v>
      </c>
      <c r="R188" s="81">
        <v>0</v>
      </c>
      <c r="S188">
        <f t="shared" si="12"/>
        <v>3057.5699999999997</v>
      </c>
      <c r="T188" s="83">
        <v>904.62</v>
      </c>
      <c r="U188" s="83"/>
      <c r="V188">
        <f t="shared" si="13"/>
        <v>2152.9499999999998</v>
      </c>
      <c r="W188">
        <f t="shared" si="14"/>
        <v>-904.61999999999989</v>
      </c>
      <c r="X188">
        <f t="shared" si="15"/>
        <v>904.62</v>
      </c>
      <c r="Y188">
        <f t="shared" si="17"/>
        <v>0</v>
      </c>
    </row>
    <row r="189" spans="1:25" ht="15">
      <c r="A189" s="81">
        <v>1</v>
      </c>
      <c r="B189" s="81">
        <v>2709</v>
      </c>
      <c r="C189" s="81" t="s">
        <v>173</v>
      </c>
      <c r="D189" s="82">
        <v>39734</v>
      </c>
      <c r="E189" s="81" t="s">
        <v>586</v>
      </c>
      <c r="F189" s="81" t="s">
        <v>476</v>
      </c>
      <c r="G189" s="81">
        <v>2152.9499999999998</v>
      </c>
      <c r="H189" s="81">
        <v>0</v>
      </c>
      <c r="I189" s="81" t="s">
        <v>520</v>
      </c>
      <c r="J189" s="81">
        <v>2544.25</v>
      </c>
      <c r="K189" s="81">
        <v>0</v>
      </c>
      <c r="L189" s="81">
        <v>0</v>
      </c>
      <c r="M189" s="81">
        <v>0</v>
      </c>
      <c r="N189" s="81">
        <v>0</v>
      </c>
      <c r="O189" s="81">
        <v>0</v>
      </c>
      <c r="P189" s="81">
        <v>0</v>
      </c>
      <c r="Q189" s="81">
        <v>0</v>
      </c>
      <c r="R189" s="81">
        <v>0</v>
      </c>
      <c r="S189">
        <f t="shared" si="12"/>
        <v>4697.2</v>
      </c>
      <c r="T189" s="83">
        <v>2544.25</v>
      </c>
      <c r="U189" s="83"/>
      <c r="V189">
        <f t="shared" si="13"/>
        <v>2152.9499999999998</v>
      </c>
      <c r="W189">
        <f t="shared" si="14"/>
        <v>-2544.25</v>
      </c>
      <c r="X189">
        <f t="shared" si="15"/>
        <v>2544.25</v>
      </c>
      <c r="Y189">
        <f t="shared" si="17"/>
        <v>0</v>
      </c>
    </row>
    <row r="190" spans="1:25" ht="15">
      <c r="A190" s="81">
        <v>1</v>
      </c>
      <c r="B190" s="81">
        <v>2710</v>
      </c>
      <c r="C190" s="81" t="s">
        <v>174</v>
      </c>
      <c r="D190" s="82">
        <v>39734</v>
      </c>
      <c r="E190" s="81" t="s">
        <v>586</v>
      </c>
      <c r="F190" s="81" t="s">
        <v>476</v>
      </c>
      <c r="G190" s="81">
        <v>2260.61</v>
      </c>
      <c r="H190" s="81">
        <v>0</v>
      </c>
      <c r="I190" s="81" t="s">
        <v>520</v>
      </c>
      <c r="J190" s="81">
        <v>904.62</v>
      </c>
      <c r="K190" s="81">
        <v>0</v>
      </c>
      <c r="L190" s="81">
        <v>0</v>
      </c>
      <c r="M190" s="81">
        <v>0</v>
      </c>
      <c r="N190" s="81">
        <v>0</v>
      </c>
      <c r="O190" s="81">
        <v>0</v>
      </c>
      <c r="P190" s="81">
        <v>0</v>
      </c>
      <c r="Q190" s="81">
        <v>0</v>
      </c>
      <c r="R190" s="81">
        <v>0</v>
      </c>
      <c r="S190">
        <f t="shared" si="12"/>
        <v>3165.23</v>
      </c>
      <c r="T190" s="83">
        <v>904.62</v>
      </c>
      <c r="U190" s="83"/>
      <c r="V190">
        <f t="shared" si="13"/>
        <v>2260.61</v>
      </c>
      <c r="W190">
        <f t="shared" si="14"/>
        <v>-904.61999999999989</v>
      </c>
      <c r="X190">
        <f t="shared" si="15"/>
        <v>904.62</v>
      </c>
      <c r="Y190">
        <f t="shared" si="17"/>
        <v>0</v>
      </c>
    </row>
    <row r="191" spans="1:25" ht="15">
      <c r="A191" s="81">
        <v>1</v>
      </c>
      <c r="B191" s="81">
        <v>2712</v>
      </c>
      <c r="C191" s="81" t="s">
        <v>175</v>
      </c>
      <c r="D191" s="82">
        <v>39734</v>
      </c>
      <c r="E191" s="81" t="s">
        <v>586</v>
      </c>
      <c r="F191" s="81" t="s">
        <v>476</v>
      </c>
      <c r="G191" s="81">
        <v>2260.61</v>
      </c>
      <c r="H191" s="81">
        <v>0</v>
      </c>
      <c r="I191" s="81" t="s">
        <v>520</v>
      </c>
      <c r="J191" s="81">
        <v>904.62</v>
      </c>
      <c r="K191" s="81">
        <v>0</v>
      </c>
      <c r="L191" s="81">
        <v>0</v>
      </c>
      <c r="M191" s="81">
        <v>0</v>
      </c>
      <c r="N191" s="81">
        <v>0</v>
      </c>
      <c r="O191" s="81">
        <v>0</v>
      </c>
      <c r="P191" s="81">
        <v>0</v>
      </c>
      <c r="Q191" s="81">
        <v>0</v>
      </c>
      <c r="R191" s="81">
        <v>0</v>
      </c>
      <c r="S191">
        <f t="shared" si="12"/>
        <v>3165.23</v>
      </c>
      <c r="T191" s="83">
        <v>904.62</v>
      </c>
      <c r="U191" s="83"/>
      <c r="V191">
        <f t="shared" si="13"/>
        <v>2260.61</v>
      </c>
      <c r="W191">
        <f t="shared" si="14"/>
        <v>-904.61999999999989</v>
      </c>
      <c r="X191">
        <f t="shared" si="15"/>
        <v>904.62</v>
      </c>
      <c r="Y191">
        <f t="shared" si="17"/>
        <v>0</v>
      </c>
    </row>
    <row r="192" spans="1:25" ht="15">
      <c r="A192" s="81">
        <v>1</v>
      </c>
      <c r="B192" s="81">
        <v>2717</v>
      </c>
      <c r="C192" s="81" t="s">
        <v>176</v>
      </c>
      <c r="D192" s="82">
        <v>39748</v>
      </c>
      <c r="E192" s="81" t="s">
        <v>586</v>
      </c>
      <c r="F192" s="81" t="s">
        <v>493</v>
      </c>
      <c r="G192" s="81">
        <v>6101.75</v>
      </c>
      <c r="H192" s="81">
        <v>0</v>
      </c>
      <c r="I192" s="81" t="s">
        <v>520</v>
      </c>
      <c r="J192" s="81">
        <v>2544.25</v>
      </c>
      <c r="K192" s="81">
        <v>0</v>
      </c>
      <c r="L192" s="81">
        <v>0</v>
      </c>
      <c r="M192" s="81">
        <v>0</v>
      </c>
      <c r="N192" s="81">
        <v>0</v>
      </c>
      <c r="O192" s="81">
        <v>0</v>
      </c>
      <c r="P192" s="81">
        <v>0</v>
      </c>
      <c r="Q192" s="81">
        <v>0</v>
      </c>
      <c r="R192" s="81">
        <v>0</v>
      </c>
      <c r="S192">
        <f t="shared" si="12"/>
        <v>8646</v>
      </c>
      <c r="T192" s="83">
        <v>2544.25</v>
      </c>
      <c r="U192" s="83"/>
      <c r="V192">
        <f t="shared" si="13"/>
        <v>6101.75</v>
      </c>
      <c r="W192">
        <f t="shared" si="14"/>
        <v>-2544.25</v>
      </c>
      <c r="X192">
        <f t="shared" si="15"/>
        <v>2544.25</v>
      </c>
      <c r="Y192">
        <f t="shared" si="17"/>
        <v>0</v>
      </c>
    </row>
    <row r="193" spans="1:25" ht="15">
      <c r="A193" s="81">
        <v>1</v>
      </c>
      <c r="B193" s="81">
        <v>2718</v>
      </c>
      <c r="C193" s="81" t="s">
        <v>357</v>
      </c>
      <c r="D193" s="82">
        <v>39749</v>
      </c>
      <c r="E193" s="81" t="s">
        <v>586</v>
      </c>
      <c r="F193" s="81" t="s">
        <v>476</v>
      </c>
      <c r="G193" s="81">
        <v>2152.9499999999998</v>
      </c>
      <c r="H193" s="81">
        <v>0</v>
      </c>
      <c r="I193" s="81" t="s">
        <v>520</v>
      </c>
      <c r="J193" s="81">
        <v>904.62</v>
      </c>
      <c r="K193" s="81">
        <v>0</v>
      </c>
      <c r="L193" s="81">
        <v>0</v>
      </c>
      <c r="M193" s="81">
        <v>0</v>
      </c>
      <c r="N193" s="81">
        <v>0</v>
      </c>
      <c r="O193" s="81">
        <v>0</v>
      </c>
      <c r="P193" s="81">
        <v>0</v>
      </c>
      <c r="Q193" s="81">
        <v>0</v>
      </c>
      <c r="R193" s="81">
        <v>0</v>
      </c>
      <c r="S193">
        <f t="shared" si="12"/>
        <v>3057.5699999999997</v>
      </c>
      <c r="T193" s="83">
        <v>904.62</v>
      </c>
      <c r="U193" s="83"/>
      <c r="V193">
        <f t="shared" si="13"/>
        <v>2152.9499999999998</v>
      </c>
      <c r="W193">
        <f t="shared" si="14"/>
        <v>-904.61999999999989</v>
      </c>
      <c r="X193">
        <f t="shared" si="15"/>
        <v>904.62</v>
      </c>
      <c r="Y193">
        <f t="shared" si="17"/>
        <v>0</v>
      </c>
    </row>
    <row r="194" spans="1:25" ht="15">
      <c r="A194" s="81">
        <v>1</v>
      </c>
      <c r="B194" s="81">
        <v>2719</v>
      </c>
      <c r="C194" s="81" t="s">
        <v>343</v>
      </c>
      <c r="D194" s="82">
        <v>39749</v>
      </c>
      <c r="E194" s="81" t="s">
        <v>586</v>
      </c>
      <c r="F194" s="81" t="s">
        <v>476</v>
      </c>
      <c r="G194" s="81">
        <v>2492.37</v>
      </c>
      <c r="H194" s="81">
        <v>0</v>
      </c>
      <c r="I194" s="81" t="s">
        <v>520</v>
      </c>
      <c r="J194" s="81">
        <v>0</v>
      </c>
      <c r="K194" s="81">
        <v>0</v>
      </c>
      <c r="L194" s="81">
        <v>0</v>
      </c>
      <c r="M194" s="81">
        <v>0</v>
      </c>
      <c r="N194" s="81">
        <v>0</v>
      </c>
      <c r="O194" s="81">
        <v>0</v>
      </c>
      <c r="P194" s="81">
        <v>0</v>
      </c>
      <c r="Q194" s="81">
        <v>0</v>
      </c>
      <c r="R194" s="81">
        <v>0</v>
      </c>
      <c r="S194">
        <f t="shared" si="12"/>
        <v>2492.37</v>
      </c>
      <c r="T194" s="1" t="s">
        <v>585</v>
      </c>
      <c r="U194" s="1"/>
      <c r="V194">
        <f t="shared" si="13"/>
        <v>2492.37</v>
      </c>
      <c r="W194">
        <f t="shared" si="14"/>
        <v>0</v>
      </c>
      <c r="X194">
        <f t="shared" si="15"/>
        <v>0</v>
      </c>
      <c r="Y194">
        <f t="shared" si="17"/>
        <v>0</v>
      </c>
    </row>
    <row r="195" spans="1:25" ht="15">
      <c r="A195" s="81">
        <v>1</v>
      </c>
      <c r="B195" s="81">
        <v>2726</v>
      </c>
      <c r="C195" s="81" t="s">
        <v>177</v>
      </c>
      <c r="D195" s="82">
        <v>39818</v>
      </c>
      <c r="E195" s="81" t="s">
        <v>586</v>
      </c>
      <c r="F195" s="81" t="s">
        <v>476</v>
      </c>
      <c r="G195" s="81">
        <v>2260.61</v>
      </c>
      <c r="H195" s="81">
        <v>0</v>
      </c>
      <c r="I195" s="81" t="s">
        <v>520</v>
      </c>
      <c r="J195" s="81">
        <v>2544.25</v>
      </c>
      <c r="K195" s="81">
        <v>0</v>
      </c>
      <c r="L195" s="81">
        <v>0</v>
      </c>
      <c r="M195" s="81">
        <v>0</v>
      </c>
      <c r="N195" s="81">
        <v>0</v>
      </c>
      <c r="O195" s="81">
        <v>0</v>
      </c>
      <c r="P195" s="81">
        <v>0</v>
      </c>
      <c r="Q195" s="81">
        <v>0</v>
      </c>
      <c r="R195" s="81">
        <v>0</v>
      </c>
      <c r="S195">
        <f t="shared" si="12"/>
        <v>4804.8600000000006</v>
      </c>
      <c r="T195" s="83">
        <v>2544.25</v>
      </c>
      <c r="U195" s="83"/>
      <c r="V195">
        <f t="shared" si="13"/>
        <v>2260.61</v>
      </c>
      <c r="W195">
        <f t="shared" si="14"/>
        <v>-2544.2500000000005</v>
      </c>
      <c r="X195">
        <f t="shared" si="15"/>
        <v>2544.25</v>
      </c>
      <c r="Y195">
        <f t="shared" si="17"/>
        <v>0</v>
      </c>
    </row>
    <row r="196" spans="1:25" ht="15">
      <c r="A196" s="81">
        <v>1</v>
      </c>
      <c r="B196" s="81">
        <v>2732</v>
      </c>
      <c r="C196" s="81" t="s">
        <v>178</v>
      </c>
      <c r="D196" s="82">
        <v>39874</v>
      </c>
      <c r="E196" s="81" t="s">
        <v>586</v>
      </c>
      <c r="F196" s="81" t="s">
        <v>476</v>
      </c>
      <c r="G196" s="81">
        <v>2260.66</v>
      </c>
      <c r="H196" s="81">
        <v>0</v>
      </c>
      <c r="I196" s="81" t="s">
        <v>520</v>
      </c>
      <c r="J196" s="81">
        <v>0</v>
      </c>
      <c r="K196" s="81">
        <v>0</v>
      </c>
      <c r="L196" s="81">
        <v>0</v>
      </c>
      <c r="M196" s="81">
        <v>0</v>
      </c>
      <c r="N196" s="81">
        <v>0</v>
      </c>
      <c r="O196" s="81">
        <v>0</v>
      </c>
      <c r="P196" s="81">
        <v>0</v>
      </c>
      <c r="Q196" s="81">
        <v>0</v>
      </c>
      <c r="R196" s="81">
        <v>0</v>
      </c>
      <c r="S196">
        <f t="shared" si="12"/>
        <v>2260.66</v>
      </c>
      <c r="T196" s="1" t="s">
        <v>585</v>
      </c>
      <c r="U196" s="1"/>
      <c r="V196">
        <f t="shared" si="13"/>
        <v>2260.66</v>
      </c>
      <c r="W196">
        <f t="shared" si="14"/>
        <v>0</v>
      </c>
      <c r="X196">
        <f t="shared" si="15"/>
        <v>0</v>
      </c>
      <c r="Y196">
        <f t="shared" si="17"/>
        <v>0</v>
      </c>
    </row>
    <row r="197" spans="1:25" ht="15">
      <c r="A197" s="81">
        <v>1</v>
      </c>
      <c r="B197" s="81">
        <v>2748</v>
      </c>
      <c r="C197" s="81" t="s">
        <v>179</v>
      </c>
      <c r="D197" s="82">
        <v>39948</v>
      </c>
      <c r="E197" s="81" t="s">
        <v>586</v>
      </c>
      <c r="F197" s="81" t="s">
        <v>414</v>
      </c>
      <c r="G197" s="81">
        <v>1613.3</v>
      </c>
      <c r="H197" s="81">
        <v>0</v>
      </c>
      <c r="I197" s="81" t="s">
        <v>520</v>
      </c>
      <c r="J197" s="81">
        <v>0</v>
      </c>
      <c r="K197" s="81">
        <v>0</v>
      </c>
      <c r="L197" s="81">
        <v>0</v>
      </c>
      <c r="M197" s="81">
        <v>0</v>
      </c>
      <c r="N197" s="81">
        <v>0</v>
      </c>
      <c r="O197" s="81">
        <v>0</v>
      </c>
      <c r="P197" s="81">
        <v>0</v>
      </c>
      <c r="Q197" s="81">
        <v>0</v>
      </c>
      <c r="R197" s="81">
        <v>0</v>
      </c>
      <c r="S197">
        <f t="shared" ref="S197:S260" si="18">G197+H197+J197+K197+L197+M197+N197+O197+P197+Q197+R197</f>
        <v>1613.3</v>
      </c>
      <c r="T197" s="1" t="s">
        <v>585</v>
      </c>
      <c r="U197" s="1"/>
      <c r="V197">
        <f t="shared" ref="V197:V260" si="19">G197+H197+O197+Q197</f>
        <v>1613.3</v>
      </c>
      <c r="W197">
        <f t="shared" ref="W197:W260" si="20">V197-S197</f>
        <v>0</v>
      </c>
      <c r="X197">
        <f t="shared" ref="X197:X260" si="21">J197+K197+L197+M197+N197+P197+R197</f>
        <v>0</v>
      </c>
      <c r="Y197">
        <f t="shared" si="17"/>
        <v>0</v>
      </c>
    </row>
    <row r="198" spans="1:25" ht="15">
      <c r="A198" s="81">
        <v>1</v>
      </c>
      <c r="B198" s="81">
        <v>2751</v>
      </c>
      <c r="C198" s="81" t="s">
        <v>180</v>
      </c>
      <c r="D198" s="82">
        <v>39948</v>
      </c>
      <c r="E198" s="81" t="s">
        <v>586</v>
      </c>
      <c r="F198" s="81" t="s">
        <v>414</v>
      </c>
      <c r="G198" s="81">
        <v>1961.03</v>
      </c>
      <c r="H198" s="81">
        <v>0</v>
      </c>
      <c r="I198" s="81" t="s">
        <v>520</v>
      </c>
      <c r="J198" s="81">
        <v>0</v>
      </c>
      <c r="K198" s="81">
        <v>0</v>
      </c>
      <c r="L198" s="81">
        <v>0</v>
      </c>
      <c r="M198" s="81">
        <v>0</v>
      </c>
      <c r="N198" s="81">
        <v>0</v>
      </c>
      <c r="O198" s="81">
        <v>0</v>
      </c>
      <c r="P198" s="81">
        <v>0</v>
      </c>
      <c r="Q198" s="81">
        <v>0</v>
      </c>
      <c r="R198" s="81">
        <v>0</v>
      </c>
      <c r="S198">
        <f t="shared" si="18"/>
        <v>1961.03</v>
      </c>
      <c r="T198" s="1" t="s">
        <v>585</v>
      </c>
      <c r="U198" s="1"/>
      <c r="V198">
        <f t="shared" si="19"/>
        <v>1961.03</v>
      </c>
      <c r="W198">
        <f t="shared" si="20"/>
        <v>0</v>
      </c>
      <c r="X198">
        <f t="shared" si="21"/>
        <v>0</v>
      </c>
      <c r="Y198">
        <f t="shared" si="17"/>
        <v>0</v>
      </c>
    </row>
    <row r="199" spans="1:25" ht="15">
      <c r="A199" s="81">
        <v>1</v>
      </c>
      <c r="B199" s="81">
        <v>2754</v>
      </c>
      <c r="C199" s="81" t="s">
        <v>396</v>
      </c>
      <c r="D199" s="82">
        <v>39948</v>
      </c>
      <c r="E199" s="81" t="s">
        <v>586</v>
      </c>
      <c r="F199" s="81" t="s">
        <v>414</v>
      </c>
      <c r="G199" s="81">
        <v>1463.31</v>
      </c>
      <c r="H199" s="81">
        <v>0</v>
      </c>
      <c r="I199" s="81" t="s">
        <v>520</v>
      </c>
      <c r="J199" s="81">
        <v>0</v>
      </c>
      <c r="K199" s="81">
        <v>0</v>
      </c>
      <c r="L199" s="81">
        <v>0</v>
      </c>
      <c r="M199" s="81">
        <v>0</v>
      </c>
      <c r="N199" s="81">
        <v>0</v>
      </c>
      <c r="O199" s="81">
        <v>0</v>
      </c>
      <c r="P199" s="81">
        <v>0</v>
      </c>
      <c r="Q199" s="81">
        <v>0</v>
      </c>
      <c r="R199" s="81">
        <v>0</v>
      </c>
      <c r="S199">
        <f t="shared" si="18"/>
        <v>1463.31</v>
      </c>
      <c r="T199" s="1" t="s">
        <v>585</v>
      </c>
      <c r="U199" s="1"/>
      <c r="V199">
        <f t="shared" si="19"/>
        <v>1463.31</v>
      </c>
      <c r="W199">
        <f t="shared" si="20"/>
        <v>0</v>
      </c>
      <c r="X199">
        <f t="shared" si="21"/>
        <v>0</v>
      </c>
      <c r="Y199">
        <f t="shared" si="17"/>
        <v>0</v>
      </c>
    </row>
    <row r="200" spans="1:25" ht="15">
      <c r="A200" s="81">
        <v>1</v>
      </c>
      <c r="B200" s="81">
        <v>2757</v>
      </c>
      <c r="C200" s="81" t="s">
        <v>181</v>
      </c>
      <c r="D200" s="82">
        <v>39948</v>
      </c>
      <c r="E200" s="81" t="s">
        <v>586</v>
      </c>
      <c r="F200" s="81" t="s">
        <v>414</v>
      </c>
      <c r="G200" s="81">
        <v>1778.68</v>
      </c>
      <c r="H200" s="81">
        <v>0</v>
      </c>
      <c r="I200" s="81" t="s">
        <v>520</v>
      </c>
      <c r="J200" s="81">
        <v>0</v>
      </c>
      <c r="K200" s="81">
        <v>0</v>
      </c>
      <c r="L200" s="81">
        <v>0</v>
      </c>
      <c r="M200" s="81">
        <v>0</v>
      </c>
      <c r="N200" s="81">
        <v>0</v>
      </c>
      <c r="O200" s="81">
        <v>0</v>
      </c>
      <c r="P200" s="81">
        <v>0</v>
      </c>
      <c r="Q200" s="81">
        <v>0</v>
      </c>
      <c r="R200" s="81">
        <v>0</v>
      </c>
      <c r="S200">
        <f t="shared" si="18"/>
        <v>1778.68</v>
      </c>
      <c r="T200" s="1" t="s">
        <v>585</v>
      </c>
      <c r="U200" s="1"/>
      <c r="V200">
        <f t="shared" si="19"/>
        <v>1778.68</v>
      </c>
      <c r="W200">
        <f t="shared" si="20"/>
        <v>0</v>
      </c>
      <c r="X200">
        <f t="shared" si="21"/>
        <v>0</v>
      </c>
      <c r="Y200">
        <f t="shared" si="17"/>
        <v>0</v>
      </c>
    </row>
    <row r="201" spans="1:25" ht="15">
      <c r="A201" s="81">
        <v>1</v>
      </c>
      <c r="B201" s="81">
        <v>2766</v>
      </c>
      <c r="C201" s="81" t="s">
        <v>182</v>
      </c>
      <c r="D201" s="82">
        <v>39952</v>
      </c>
      <c r="E201" s="81" t="s">
        <v>586</v>
      </c>
      <c r="F201" s="81" t="s">
        <v>482</v>
      </c>
      <c r="G201" s="81">
        <v>2050.41</v>
      </c>
      <c r="H201" s="81">
        <v>0</v>
      </c>
      <c r="I201" s="81" t="s">
        <v>520</v>
      </c>
      <c r="J201" s="81">
        <v>0</v>
      </c>
      <c r="K201" s="81">
        <v>0</v>
      </c>
      <c r="L201" s="81">
        <v>0</v>
      </c>
      <c r="M201" s="81">
        <v>0</v>
      </c>
      <c r="N201" s="81">
        <v>0</v>
      </c>
      <c r="O201" s="81">
        <v>0</v>
      </c>
      <c r="P201" s="81">
        <v>0</v>
      </c>
      <c r="Q201" s="81">
        <v>0</v>
      </c>
      <c r="R201" s="81">
        <v>0</v>
      </c>
      <c r="S201">
        <f t="shared" si="18"/>
        <v>2050.41</v>
      </c>
      <c r="T201" s="1" t="s">
        <v>585</v>
      </c>
      <c r="U201" s="1"/>
      <c r="V201">
        <f t="shared" si="19"/>
        <v>2050.41</v>
      </c>
      <c r="W201">
        <f t="shared" si="20"/>
        <v>0</v>
      </c>
      <c r="X201">
        <f t="shared" si="21"/>
        <v>0</v>
      </c>
      <c r="Y201">
        <f t="shared" si="17"/>
        <v>0</v>
      </c>
    </row>
    <row r="202" spans="1:25" ht="15">
      <c r="A202" s="81">
        <v>1</v>
      </c>
      <c r="B202" s="81">
        <v>2768</v>
      </c>
      <c r="C202" s="81" t="s">
        <v>183</v>
      </c>
      <c r="D202" s="82">
        <v>39965</v>
      </c>
      <c r="E202" s="81" t="s">
        <v>586</v>
      </c>
      <c r="F202" s="81" t="s">
        <v>414</v>
      </c>
      <c r="G202" s="81">
        <v>1778.68</v>
      </c>
      <c r="H202" s="81">
        <v>0</v>
      </c>
      <c r="I202" s="81" t="s">
        <v>520</v>
      </c>
      <c r="J202" s="81">
        <v>0</v>
      </c>
      <c r="K202" s="81">
        <v>0</v>
      </c>
      <c r="L202" s="81">
        <v>0</v>
      </c>
      <c r="M202" s="81">
        <v>0</v>
      </c>
      <c r="N202" s="81">
        <v>0</v>
      </c>
      <c r="O202" s="81">
        <v>0</v>
      </c>
      <c r="P202" s="81">
        <v>0</v>
      </c>
      <c r="Q202" s="81">
        <v>0</v>
      </c>
      <c r="R202" s="81">
        <v>0</v>
      </c>
      <c r="S202">
        <f t="shared" si="18"/>
        <v>1778.68</v>
      </c>
      <c r="T202" s="1" t="s">
        <v>585</v>
      </c>
      <c r="U202" s="1"/>
      <c r="V202">
        <f t="shared" si="19"/>
        <v>1778.68</v>
      </c>
      <c r="W202">
        <f t="shared" si="20"/>
        <v>0</v>
      </c>
      <c r="X202">
        <f t="shared" si="21"/>
        <v>0</v>
      </c>
      <c r="Y202">
        <f t="shared" si="17"/>
        <v>0</v>
      </c>
    </row>
    <row r="203" spans="1:25" ht="15">
      <c r="A203" s="81">
        <v>1</v>
      </c>
      <c r="B203" s="81">
        <v>2770</v>
      </c>
      <c r="C203" s="81" t="s">
        <v>184</v>
      </c>
      <c r="D203" s="82">
        <v>39965</v>
      </c>
      <c r="E203" s="81" t="s">
        <v>586</v>
      </c>
      <c r="F203" s="81" t="s">
        <v>414</v>
      </c>
      <c r="G203" s="81">
        <v>1613.34</v>
      </c>
      <c r="H203" s="81">
        <v>0</v>
      </c>
      <c r="I203" s="81" t="s">
        <v>520</v>
      </c>
      <c r="J203" s="81">
        <v>0</v>
      </c>
      <c r="K203" s="81">
        <v>0</v>
      </c>
      <c r="L203" s="81">
        <v>0</v>
      </c>
      <c r="M203" s="81">
        <v>0</v>
      </c>
      <c r="N203" s="81">
        <v>0</v>
      </c>
      <c r="O203" s="81">
        <v>0</v>
      </c>
      <c r="P203" s="81">
        <v>0</v>
      </c>
      <c r="Q203" s="81">
        <v>0</v>
      </c>
      <c r="R203" s="81">
        <v>0</v>
      </c>
      <c r="S203">
        <f t="shared" si="18"/>
        <v>1613.34</v>
      </c>
      <c r="T203" s="1" t="s">
        <v>585</v>
      </c>
      <c r="U203" s="1"/>
      <c r="V203">
        <f t="shared" si="19"/>
        <v>1613.34</v>
      </c>
      <c r="W203">
        <f t="shared" si="20"/>
        <v>0</v>
      </c>
      <c r="X203">
        <f t="shared" si="21"/>
        <v>0</v>
      </c>
      <c r="Y203">
        <f t="shared" si="17"/>
        <v>0</v>
      </c>
    </row>
    <row r="204" spans="1:25" ht="15">
      <c r="A204" s="81">
        <v>1</v>
      </c>
      <c r="B204" s="81">
        <v>2772</v>
      </c>
      <c r="C204" s="81" t="s">
        <v>358</v>
      </c>
      <c r="D204" s="82">
        <v>39972</v>
      </c>
      <c r="E204" s="81" t="s">
        <v>586</v>
      </c>
      <c r="F204" s="81" t="s">
        <v>476</v>
      </c>
      <c r="G204" s="81">
        <v>2152.9499999999998</v>
      </c>
      <c r="H204" s="81">
        <v>0</v>
      </c>
      <c r="I204" s="81" t="s">
        <v>520</v>
      </c>
      <c r="J204" s="81">
        <v>0</v>
      </c>
      <c r="K204" s="81">
        <v>0</v>
      </c>
      <c r="L204" s="81">
        <v>0</v>
      </c>
      <c r="M204" s="81">
        <v>0</v>
      </c>
      <c r="N204" s="81">
        <v>0</v>
      </c>
      <c r="O204" s="81">
        <v>0</v>
      </c>
      <c r="P204" s="81">
        <v>0</v>
      </c>
      <c r="Q204" s="81">
        <v>0</v>
      </c>
      <c r="R204" s="81">
        <v>0</v>
      </c>
      <c r="S204">
        <f t="shared" si="18"/>
        <v>2152.9499999999998</v>
      </c>
      <c r="T204" s="1" t="s">
        <v>585</v>
      </c>
      <c r="U204" s="1"/>
      <c r="V204">
        <f t="shared" si="19"/>
        <v>2152.9499999999998</v>
      </c>
      <c r="W204">
        <f t="shared" si="20"/>
        <v>0</v>
      </c>
      <c r="X204">
        <f t="shared" si="21"/>
        <v>0</v>
      </c>
      <c r="Y204">
        <f t="shared" si="17"/>
        <v>0</v>
      </c>
    </row>
    <row r="205" spans="1:25" ht="15">
      <c r="A205" s="81">
        <v>1</v>
      </c>
      <c r="B205" s="81">
        <v>2773</v>
      </c>
      <c r="C205" s="81" t="s">
        <v>185</v>
      </c>
      <c r="D205" s="82">
        <v>39979</v>
      </c>
      <c r="E205" s="81" t="s">
        <v>586</v>
      </c>
      <c r="F205" s="81" t="s">
        <v>482</v>
      </c>
      <c r="G205" s="81">
        <v>2050.41</v>
      </c>
      <c r="H205" s="81">
        <v>0</v>
      </c>
      <c r="I205" s="81" t="s">
        <v>520</v>
      </c>
      <c r="J205" s="81">
        <v>0</v>
      </c>
      <c r="K205" s="81">
        <v>0</v>
      </c>
      <c r="L205" s="81">
        <v>0</v>
      </c>
      <c r="M205" s="81">
        <v>0</v>
      </c>
      <c r="N205" s="81">
        <v>0</v>
      </c>
      <c r="O205" s="81">
        <v>0</v>
      </c>
      <c r="P205" s="81">
        <v>0</v>
      </c>
      <c r="Q205" s="81">
        <v>0</v>
      </c>
      <c r="R205" s="81">
        <v>0</v>
      </c>
      <c r="S205">
        <f t="shared" si="18"/>
        <v>2050.41</v>
      </c>
      <c r="T205" s="1" t="s">
        <v>585</v>
      </c>
      <c r="U205" s="1"/>
      <c r="V205">
        <f t="shared" si="19"/>
        <v>2050.41</v>
      </c>
      <c r="W205">
        <f t="shared" si="20"/>
        <v>0</v>
      </c>
      <c r="X205">
        <f t="shared" si="21"/>
        <v>0</v>
      </c>
      <c r="Y205">
        <f t="shared" si="17"/>
        <v>0</v>
      </c>
    </row>
    <row r="206" spans="1:25" ht="15">
      <c r="A206" s="81">
        <v>1</v>
      </c>
      <c r="B206" s="81">
        <v>2775</v>
      </c>
      <c r="C206" s="81" t="s">
        <v>186</v>
      </c>
      <c r="D206" s="82">
        <v>39981</v>
      </c>
      <c r="E206" s="81" t="s">
        <v>586</v>
      </c>
      <c r="F206" s="81" t="s">
        <v>476</v>
      </c>
      <c r="G206" s="81">
        <v>2260.61</v>
      </c>
      <c r="H206" s="81">
        <v>0</v>
      </c>
      <c r="I206" s="81" t="s">
        <v>520</v>
      </c>
      <c r="J206" s="81">
        <v>0</v>
      </c>
      <c r="K206" s="81">
        <v>0</v>
      </c>
      <c r="L206" s="81">
        <v>0</v>
      </c>
      <c r="M206" s="81">
        <v>0</v>
      </c>
      <c r="N206" s="81">
        <v>0</v>
      </c>
      <c r="O206" s="81">
        <v>0</v>
      </c>
      <c r="P206" s="81">
        <v>0</v>
      </c>
      <c r="Q206" s="81">
        <v>0</v>
      </c>
      <c r="R206" s="81">
        <v>0</v>
      </c>
      <c r="S206">
        <f t="shared" si="18"/>
        <v>2260.61</v>
      </c>
      <c r="T206" s="1" t="s">
        <v>585</v>
      </c>
      <c r="U206" s="1"/>
      <c r="V206">
        <f t="shared" si="19"/>
        <v>2260.61</v>
      </c>
      <c r="W206">
        <f t="shared" si="20"/>
        <v>0</v>
      </c>
      <c r="X206">
        <f t="shared" si="21"/>
        <v>0</v>
      </c>
      <c r="Y206">
        <f>W206+X206</f>
        <v>0</v>
      </c>
    </row>
    <row r="207" spans="1:25" ht="15">
      <c r="A207" s="81">
        <v>1</v>
      </c>
      <c r="B207" s="81">
        <v>2779</v>
      </c>
      <c r="C207" s="81" t="s">
        <v>187</v>
      </c>
      <c r="D207" s="82">
        <v>39995</v>
      </c>
      <c r="E207" s="81" t="s">
        <v>586</v>
      </c>
      <c r="F207" s="81" t="s">
        <v>414</v>
      </c>
      <c r="G207" s="81">
        <v>1961.03</v>
      </c>
      <c r="H207" s="81">
        <v>0</v>
      </c>
      <c r="I207" s="81" t="s">
        <v>520</v>
      </c>
      <c r="J207" s="81">
        <v>1413.47</v>
      </c>
      <c r="K207" s="81">
        <v>0</v>
      </c>
      <c r="L207" s="81">
        <v>0</v>
      </c>
      <c r="M207" s="81">
        <v>0</v>
      </c>
      <c r="N207" s="81">
        <v>0</v>
      </c>
      <c r="O207" s="81">
        <v>0</v>
      </c>
      <c r="P207" s="81">
        <v>0</v>
      </c>
      <c r="Q207" s="81">
        <v>0</v>
      </c>
      <c r="R207" s="81">
        <v>0</v>
      </c>
      <c r="S207">
        <f t="shared" si="18"/>
        <v>3374.5</v>
      </c>
      <c r="T207" s="1">
        <v>1413.47</v>
      </c>
      <c r="U207" s="1"/>
      <c r="V207">
        <f t="shared" si="19"/>
        <v>1961.03</v>
      </c>
      <c r="W207">
        <f t="shared" si="20"/>
        <v>-1413.47</v>
      </c>
      <c r="X207">
        <f t="shared" si="21"/>
        <v>1413.47</v>
      </c>
      <c r="Y207">
        <f>W207+X207</f>
        <v>0</v>
      </c>
    </row>
    <row r="208" spans="1:25" ht="15">
      <c r="A208" s="81">
        <v>1</v>
      </c>
      <c r="B208" s="81">
        <v>2782</v>
      </c>
      <c r="C208" s="81" t="s">
        <v>188</v>
      </c>
      <c r="D208" s="82">
        <v>40042</v>
      </c>
      <c r="E208" s="81" t="s">
        <v>586</v>
      </c>
      <c r="F208" s="81" t="s">
        <v>496</v>
      </c>
      <c r="G208" s="81">
        <v>1778.72</v>
      </c>
      <c r="H208" s="81">
        <v>0</v>
      </c>
      <c r="I208" s="81" t="s">
        <v>520</v>
      </c>
      <c r="J208" s="81">
        <v>0</v>
      </c>
      <c r="K208" s="81">
        <v>0</v>
      </c>
      <c r="L208" s="81">
        <v>0</v>
      </c>
      <c r="M208" s="81">
        <v>0</v>
      </c>
      <c r="N208" s="81">
        <v>0</v>
      </c>
      <c r="O208" s="81">
        <v>0</v>
      </c>
      <c r="P208" s="81">
        <v>0</v>
      </c>
      <c r="Q208" s="81">
        <v>0</v>
      </c>
      <c r="R208" s="81">
        <v>0</v>
      </c>
      <c r="S208">
        <f t="shared" si="18"/>
        <v>1778.72</v>
      </c>
      <c r="T208" s="1" t="s">
        <v>585</v>
      </c>
      <c r="U208" s="1"/>
      <c r="V208">
        <f t="shared" si="19"/>
        <v>1778.72</v>
      </c>
      <c r="W208">
        <f t="shared" si="20"/>
        <v>0</v>
      </c>
      <c r="X208">
        <f t="shared" si="21"/>
        <v>0</v>
      </c>
      <c r="Y208">
        <f t="shared" ref="Y208:Y235" si="22">W208+X208</f>
        <v>0</v>
      </c>
    </row>
    <row r="209" spans="1:25" ht="15">
      <c r="A209" s="81">
        <v>1</v>
      </c>
      <c r="B209" s="81">
        <v>2784</v>
      </c>
      <c r="C209" s="81" t="s">
        <v>189</v>
      </c>
      <c r="D209" s="82">
        <v>40042</v>
      </c>
      <c r="E209" s="81" t="s">
        <v>586</v>
      </c>
      <c r="F209" s="81" t="s">
        <v>414</v>
      </c>
      <c r="G209" s="81">
        <v>1693.96</v>
      </c>
      <c r="H209" s="81">
        <v>0</v>
      </c>
      <c r="I209" s="81" t="s">
        <v>520</v>
      </c>
      <c r="J209" s="81">
        <v>0</v>
      </c>
      <c r="K209" s="81">
        <v>0</v>
      </c>
      <c r="L209" s="81">
        <v>0</v>
      </c>
      <c r="M209" s="81">
        <v>0</v>
      </c>
      <c r="N209" s="81">
        <v>0</v>
      </c>
      <c r="O209" s="81">
        <v>0</v>
      </c>
      <c r="P209" s="81">
        <v>0</v>
      </c>
      <c r="Q209" s="81">
        <v>0</v>
      </c>
      <c r="R209" s="81">
        <v>0</v>
      </c>
      <c r="S209">
        <f t="shared" si="18"/>
        <v>1693.96</v>
      </c>
      <c r="T209" s="1" t="s">
        <v>585</v>
      </c>
      <c r="U209" s="1"/>
      <c r="V209">
        <f t="shared" si="19"/>
        <v>1693.96</v>
      </c>
      <c r="W209">
        <f t="shared" si="20"/>
        <v>0</v>
      </c>
      <c r="X209">
        <f t="shared" si="21"/>
        <v>0</v>
      </c>
      <c r="Y209">
        <f t="shared" si="22"/>
        <v>0</v>
      </c>
    </row>
    <row r="210" spans="1:25" ht="15">
      <c r="A210" s="81">
        <v>1</v>
      </c>
      <c r="B210" s="81">
        <v>2785</v>
      </c>
      <c r="C210" s="81" t="s">
        <v>190</v>
      </c>
      <c r="D210" s="82">
        <v>40042</v>
      </c>
      <c r="E210" s="81" t="s">
        <v>586</v>
      </c>
      <c r="F210" s="81" t="s">
        <v>414</v>
      </c>
      <c r="G210" s="81">
        <v>1613.31</v>
      </c>
      <c r="H210" s="81">
        <v>0</v>
      </c>
      <c r="I210" s="81" t="s">
        <v>520</v>
      </c>
      <c r="J210" s="81">
        <v>0</v>
      </c>
      <c r="K210" s="81">
        <v>0</v>
      </c>
      <c r="L210" s="81">
        <v>0</v>
      </c>
      <c r="M210" s="81">
        <v>0</v>
      </c>
      <c r="N210" s="81">
        <v>0</v>
      </c>
      <c r="O210" s="81">
        <v>0</v>
      </c>
      <c r="P210" s="81">
        <v>0</v>
      </c>
      <c r="Q210" s="81">
        <v>0</v>
      </c>
      <c r="R210" s="81">
        <v>0</v>
      </c>
      <c r="S210">
        <f t="shared" si="18"/>
        <v>1613.31</v>
      </c>
      <c r="T210" s="1" t="s">
        <v>585</v>
      </c>
      <c r="U210" s="1"/>
      <c r="V210">
        <f t="shared" si="19"/>
        <v>1613.31</v>
      </c>
      <c r="W210">
        <f t="shared" si="20"/>
        <v>0</v>
      </c>
      <c r="X210">
        <f t="shared" si="21"/>
        <v>0</v>
      </c>
      <c r="Y210">
        <f t="shared" si="22"/>
        <v>0</v>
      </c>
    </row>
    <row r="211" spans="1:25" ht="15">
      <c r="A211" s="81">
        <v>1</v>
      </c>
      <c r="B211" s="81">
        <v>2788</v>
      </c>
      <c r="C211" s="81" t="s">
        <v>191</v>
      </c>
      <c r="D211" s="82">
        <v>40042</v>
      </c>
      <c r="E211" s="81" t="s">
        <v>586</v>
      </c>
      <c r="F211" s="81" t="s">
        <v>414</v>
      </c>
      <c r="G211" s="81">
        <v>1778.68</v>
      </c>
      <c r="H211" s="81">
        <v>0</v>
      </c>
      <c r="I211" s="81" t="s">
        <v>520</v>
      </c>
      <c r="J211" s="81">
        <v>0</v>
      </c>
      <c r="K211" s="81">
        <v>0</v>
      </c>
      <c r="L211" s="81">
        <v>0</v>
      </c>
      <c r="M211" s="81">
        <v>0</v>
      </c>
      <c r="N211" s="81">
        <v>0</v>
      </c>
      <c r="O211" s="81">
        <v>0</v>
      </c>
      <c r="P211" s="81">
        <v>0</v>
      </c>
      <c r="Q211" s="81">
        <v>0</v>
      </c>
      <c r="R211" s="81">
        <v>0</v>
      </c>
      <c r="S211">
        <f t="shared" si="18"/>
        <v>1778.68</v>
      </c>
      <c r="T211" s="1" t="s">
        <v>585</v>
      </c>
      <c r="U211" s="1"/>
      <c r="V211">
        <f t="shared" si="19"/>
        <v>1778.68</v>
      </c>
      <c r="W211">
        <f t="shared" si="20"/>
        <v>0</v>
      </c>
      <c r="X211">
        <f t="shared" si="21"/>
        <v>0</v>
      </c>
      <c r="Y211">
        <f t="shared" si="22"/>
        <v>0</v>
      </c>
    </row>
    <row r="212" spans="1:25" ht="15">
      <c r="A212" s="81">
        <v>1</v>
      </c>
      <c r="B212" s="81">
        <v>2790</v>
      </c>
      <c r="C212" s="81" t="s">
        <v>192</v>
      </c>
      <c r="D212" s="82">
        <v>40057</v>
      </c>
      <c r="E212" s="81" t="s">
        <v>586</v>
      </c>
      <c r="F212" s="81" t="s">
        <v>476</v>
      </c>
      <c r="G212" s="81">
        <v>2152.9499999999998</v>
      </c>
      <c r="H212" s="81">
        <v>0</v>
      </c>
      <c r="I212" s="81" t="s">
        <v>520</v>
      </c>
      <c r="J212" s="81">
        <v>0</v>
      </c>
      <c r="K212" s="81">
        <v>0</v>
      </c>
      <c r="L212" s="81">
        <v>0</v>
      </c>
      <c r="M212" s="81">
        <v>0</v>
      </c>
      <c r="N212" s="81">
        <v>0</v>
      </c>
      <c r="O212" s="81">
        <v>0</v>
      </c>
      <c r="P212" s="81">
        <v>0</v>
      </c>
      <c r="Q212" s="81">
        <v>0</v>
      </c>
      <c r="R212" s="81">
        <v>0</v>
      </c>
      <c r="S212">
        <f t="shared" si="18"/>
        <v>2152.9499999999998</v>
      </c>
      <c r="T212" s="1" t="s">
        <v>585</v>
      </c>
      <c r="U212" s="1"/>
      <c r="V212">
        <f t="shared" si="19"/>
        <v>2152.9499999999998</v>
      </c>
      <c r="W212">
        <f t="shared" si="20"/>
        <v>0</v>
      </c>
      <c r="X212">
        <f t="shared" si="21"/>
        <v>0</v>
      </c>
      <c r="Y212">
        <f t="shared" si="22"/>
        <v>0</v>
      </c>
    </row>
    <row r="213" spans="1:25" ht="15">
      <c r="A213" s="81">
        <v>1</v>
      </c>
      <c r="B213" s="81">
        <v>2791</v>
      </c>
      <c r="C213" s="81" t="s">
        <v>193</v>
      </c>
      <c r="D213" s="82">
        <v>40058</v>
      </c>
      <c r="E213" s="81" t="s">
        <v>586</v>
      </c>
      <c r="F213" s="81" t="s">
        <v>422</v>
      </c>
      <c r="G213" s="81">
        <v>6210.16</v>
      </c>
      <c r="H213" s="81">
        <v>0</v>
      </c>
      <c r="I213" s="81" t="s">
        <v>520</v>
      </c>
      <c r="J213" s="81">
        <v>0</v>
      </c>
      <c r="K213" s="81">
        <v>0</v>
      </c>
      <c r="L213" s="81">
        <v>0</v>
      </c>
      <c r="M213" s="81">
        <v>0</v>
      </c>
      <c r="N213" s="81">
        <v>0</v>
      </c>
      <c r="O213" s="81">
        <v>0</v>
      </c>
      <c r="P213" s="81">
        <v>0</v>
      </c>
      <c r="Q213" s="81">
        <v>0</v>
      </c>
      <c r="R213" s="81">
        <v>0</v>
      </c>
      <c r="S213">
        <f t="shared" si="18"/>
        <v>6210.16</v>
      </c>
      <c r="T213" s="1" t="s">
        <v>585</v>
      </c>
      <c r="U213" s="1"/>
      <c r="V213">
        <f t="shared" si="19"/>
        <v>6210.16</v>
      </c>
      <c r="W213">
        <f t="shared" si="20"/>
        <v>0</v>
      </c>
      <c r="X213">
        <f t="shared" si="21"/>
        <v>0</v>
      </c>
      <c r="Y213">
        <f t="shared" si="22"/>
        <v>0</v>
      </c>
    </row>
    <row r="214" spans="1:25" ht="15">
      <c r="A214" s="81">
        <v>1</v>
      </c>
      <c r="B214" s="81">
        <v>2797</v>
      </c>
      <c r="C214" s="81" t="s">
        <v>194</v>
      </c>
      <c r="D214" s="82">
        <v>40064</v>
      </c>
      <c r="E214" s="81" t="s">
        <v>586</v>
      </c>
      <c r="F214" s="81" t="s">
        <v>476</v>
      </c>
      <c r="G214" s="81">
        <v>2152.9499999999998</v>
      </c>
      <c r="H214" s="81">
        <v>0</v>
      </c>
      <c r="I214" s="81" t="s">
        <v>520</v>
      </c>
      <c r="J214" s="81">
        <v>2544.25</v>
      </c>
      <c r="K214" s="81">
        <v>0</v>
      </c>
      <c r="L214" s="81">
        <v>0</v>
      </c>
      <c r="M214" s="81">
        <v>0</v>
      </c>
      <c r="N214" s="81">
        <v>0</v>
      </c>
      <c r="O214" s="81">
        <v>0</v>
      </c>
      <c r="P214" s="81">
        <v>0</v>
      </c>
      <c r="Q214" s="81">
        <v>0</v>
      </c>
      <c r="R214" s="81">
        <v>0</v>
      </c>
      <c r="S214">
        <f t="shared" si="18"/>
        <v>4697.2</v>
      </c>
      <c r="T214" s="1">
        <v>2544.25</v>
      </c>
      <c r="U214" s="1"/>
      <c r="V214">
        <f t="shared" si="19"/>
        <v>2152.9499999999998</v>
      </c>
      <c r="W214">
        <f t="shared" si="20"/>
        <v>-2544.25</v>
      </c>
      <c r="X214">
        <f t="shared" si="21"/>
        <v>2544.25</v>
      </c>
      <c r="Y214">
        <f t="shared" si="22"/>
        <v>0</v>
      </c>
    </row>
    <row r="215" spans="1:25" ht="15">
      <c r="A215" s="81">
        <v>1</v>
      </c>
      <c r="B215" s="81">
        <v>2798</v>
      </c>
      <c r="C215" s="81" t="s">
        <v>195</v>
      </c>
      <c r="D215" s="82">
        <v>40077</v>
      </c>
      <c r="E215" s="81" t="s">
        <v>586</v>
      </c>
      <c r="F215" s="81" t="s">
        <v>476</v>
      </c>
      <c r="G215" s="81">
        <v>2152.9499999999998</v>
      </c>
      <c r="H215" s="81">
        <v>0</v>
      </c>
      <c r="I215" s="81" t="s">
        <v>520</v>
      </c>
      <c r="J215" s="81">
        <v>2544.25</v>
      </c>
      <c r="K215" s="81">
        <v>0</v>
      </c>
      <c r="L215" s="81">
        <v>0</v>
      </c>
      <c r="M215" s="81">
        <v>0</v>
      </c>
      <c r="N215" s="81">
        <v>0</v>
      </c>
      <c r="O215" s="81">
        <v>0</v>
      </c>
      <c r="P215" s="81">
        <v>0</v>
      </c>
      <c r="Q215" s="81">
        <v>0</v>
      </c>
      <c r="R215" s="81">
        <v>0</v>
      </c>
      <c r="S215">
        <f t="shared" si="18"/>
        <v>4697.2</v>
      </c>
      <c r="T215" s="1">
        <v>2544.25</v>
      </c>
      <c r="U215" s="1"/>
      <c r="V215">
        <f t="shared" si="19"/>
        <v>2152.9499999999998</v>
      </c>
      <c r="W215">
        <f t="shared" si="20"/>
        <v>-2544.25</v>
      </c>
      <c r="X215">
        <f t="shared" si="21"/>
        <v>2544.25</v>
      </c>
      <c r="Y215">
        <f t="shared" si="22"/>
        <v>0</v>
      </c>
    </row>
    <row r="216" spans="1:25" ht="15">
      <c r="A216" s="81">
        <v>1</v>
      </c>
      <c r="B216" s="81">
        <v>2801</v>
      </c>
      <c r="C216" s="81" t="s">
        <v>196</v>
      </c>
      <c r="D216" s="82">
        <v>40087</v>
      </c>
      <c r="E216" s="81" t="s">
        <v>586</v>
      </c>
      <c r="F216" s="81" t="s">
        <v>417</v>
      </c>
      <c r="G216" s="81">
        <v>5998.71</v>
      </c>
      <c r="H216" s="81">
        <v>0</v>
      </c>
      <c r="I216" s="81" t="s">
        <v>520</v>
      </c>
      <c r="J216" s="81">
        <v>0</v>
      </c>
      <c r="K216" s="81">
        <v>0</v>
      </c>
      <c r="L216" s="81">
        <v>0</v>
      </c>
      <c r="M216" s="81">
        <v>0</v>
      </c>
      <c r="N216" s="81">
        <v>0</v>
      </c>
      <c r="O216" s="81">
        <v>0</v>
      </c>
      <c r="P216" s="81">
        <v>0</v>
      </c>
      <c r="Q216" s="81">
        <v>0</v>
      </c>
      <c r="R216" s="81">
        <v>0</v>
      </c>
      <c r="S216">
        <f t="shared" si="18"/>
        <v>5998.71</v>
      </c>
      <c r="T216" s="1" t="s">
        <v>585</v>
      </c>
      <c r="U216" s="1"/>
      <c r="V216">
        <f t="shared" si="19"/>
        <v>5998.71</v>
      </c>
      <c r="W216">
        <f t="shared" si="20"/>
        <v>0</v>
      </c>
      <c r="X216">
        <f t="shared" si="21"/>
        <v>0</v>
      </c>
      <c r="Y216">
        <f t="shared" si="22"/>
        <v>0</v>
      </c>
    </row>
    <row r="217" spans="1:25" ht="15">
      <c r="A217" s="81">
        <v>1</v>
      </c>
      <c r="B217" s="81">
        <v>2806</v>
      </c>
      <c r="C217" s="81" t="s">
        <v>197</v>
      </c>
      <c r="D217" s="82">
        <v>40133</v>
      </c>
      <c r="E217" s="81" t="s">
        <v>586</v>
      </c>
      <c r="F217" s="81" t="s">
        <v>417</v>
      </c>
      <c r="G217" s="81">
        <v>2492.3200000000002</v>
      </c>
      <c r="H217" s="81">
        <v>0</v>
      </c>
      <c r="I217" s="81" t="s">
        <v>520</v>
      </c>
      <c r="J217" s="81">
        <v>2544.25</v>
      </c>
      <c r="K217" s="81">
        <v>0</v>
      </c>
      <c r="L217" s="81">
        <v>0</v>
      </c>
      <c r="M217" s="81">
        <v>0</v>
      </c>
      <c r="N217" s="81">
        <v>0</v>
      </c>
      <c r="O217" s="81">
        <v>0</v>
      </c>
      <c r="P217" s="81">
        <v>0</v>
      </c>
      <c r="Q217" s="81">
        <v>0</v>
      </c>
      <c r="R217" s="81">
        <v>0</v>
      </c>
      <c r="S217">
        <f t="shared" si="18"/>
        <v>5036.57</v>
      </c>
      <c r="T217" s="83">
        <v>2544.25</v>
      </c>
      <c r="U217" s="83"/>
      <c r="V217">
        <f t="shared" si="19"/>
        <v>2492.3200000000002</v>
      </c>
      <c r="W217">
        <f t="shared" si="20"/>
        <v>-2544.2499999999995</v>
      </c>
      <c r="X217">
        <f t="shared" si="21"/>
        <v>2544.25</v>
      </c>
      <c r="Y217">
        <f t="shared" si="22"/>
        <v>0</v>
      </c>
    </row>
    <row r="218" spans="1:25" ht="15">
      <c r="A218" s="81">
        <v>1</v>
      </c>
      <c r="B218" s="81">
        <v>2808</v>
      </c>
      <c r="C218" s="81" t="s">
        <v>359</v>
      </c>
      <c r="D218" s="82">
        <v>40137</v>
      </c>
      <c r="E218" s="81" t="s">
        <v>586</v>
      </c>
      <c r="F218" s="81" t="s">
        <v>476</v>
      </c>
      <c r="G218" s="81">
        <v>2492.37</v>
      </c>
      <c r="H218" s="81">
        <v>0</v>
      </c>
      <c r="I218" s="81" t="s">
        <v>520</v>
      </c>
      <c r="J218" s="81">
        <v>904.62</v>
      </c>
      <c r="K218" s="81">
        <v>0</v>
      </c>
      <c r="L218" s="81">
        <v>0</v>
      </c>
      <c r="M218" s="81">
        <v>0</v>
      </c>
      <c r="N218" s="81">
        <v>0</v>
      </c>
      <c r="O218" s="81">
        <v>0</v>
      </c>
      <c r="P218" s="81">
        <v>0</v>
      </c>
      <c r="Q218" s="81">
        <v>0</v>
      </c>
      <c r="R218" s="81">
        <v>0</v>
      </c>
      <c r="S218">
        <f t="shared" si="18"/>
        <v>3396.99</v>
      </c>
      <c r="T218" s="1">
        <v>904.62</v>
      </c>
      <c r="U218" s="1"/>
      <c r="V218">
        <f t="shared" si="19"/>
        <v>2492.37</v>
      </c>
      <c r="W218">
        <f t="shared" si="20"/>
        <v>-904.61999999999989</v>
      </c>
      <c r="X218">
        <f t="shared" si="21"/>
        <v>904.62</v>
      </c>
      <c r="Y218">
        <f t="shared" si="22"/>
        <v>0</v>
      </c>
    </row>
    <row r="219" spans="1:25" ht="15">
      <c r="A219" s="81">
        <v>1</v>
      </c>
      <c r="B219" s="81">
        <v>2816</v>
      </c>
      <c r="C219" s="81" t="s">
        <v>198</v>
      </c>
      <c r="D219" s="82">
        <v>40247</v>
      </c>
      <c r="E219" s="81" t="s">
        <v>586</v>
      </c>
      <c r="F219" s="81" t="s">
        <v>482</v>
      </c>
      <c r="G219" s="81">
        <v>2050.41</v>
      </c>
      <c r="H219" s="81">
        <v>0</v>
      </c>
      <c r="I219" s="81" t="s">
        <v>520</v>
      </c>
      <c r="J219" s="81">
        <v>0</v>
      </c>
      <c r="K219" s="81">
        <v>0</v>
      </c>
      <c r="L219" s="81">
        <v>0</v>
      </c>
      <c r="M219" s="81">
        <v>0</v>
      </c>
      <c r="N219" s="81">
        <v>0</v>
      </c>
      <c r="O219" s="81">
        <v>0</v>
      </c>
      <c r="P219" s="81">
        <v>0</v>
      </c>
      <c r="Q219" s="81">
        <v>0</v>
      </c>
      <c r="R219" s="81">
        <v>0</v>
      </c>
      <c r="S219">
        <f t="shared" si="18"/>
        <v>2050.41</v>
      </c>
      <c r="T219" s="1" t="s">
        <v>585</v>
      </c>
      <c r="U219" s="1"/>
      <c r="V219">
        <f t="shared" si="19"/>
        <v>2050.41</v>
      </c>
      <c r="W219">
        <f t="shared" si="20"/>
        <v>0</v>
      </c>
      <c r="X219">
        <f t="shared" si="21"/>
        <v>0</v>
      </c>
      <c r="Y219">
        <f t="shared" si="22"/>
        <v>0</v>
      </c>
    </row>
    <row r="220" spans="1:25" ht="15">
      <c r="A220" s="81">
        <v>1</v>
      </c>
      <c r="B220" s="81">
        <v>2819</v>
      </c>
      <c r="C220" s="81" t="s">
        <v>199</v>
      </c>
      <c r="D220" s="82">
        <v>40269</v>
      </c>
      <c r="E220" s="81" t="s">
        <v>586</v>
      </c>
      <c r="F220" s="81" t="s">
        <v>476</v>
      </c>
      <c r="G220" s="81">
        <v>2373.69</v>
      </c>
      <c r="H220" s="81">
        <v>0</v>
      </c>
      <c r="I220" s="81" t="s">
        <v>520</v>
      </c>
      <c r="J220" s="81">
        <v>0</v>
      </c>
      <c r="K220" s="81">
        <v>0</v>
      </c>
      <c r="L220" s="81">
        <v>0</v>
      </c>
      <c r="M220" s="81">
        <v>0</v>
      </c>
      <c r="N220" s="81">
        <v>0</v>
      </c>
      <c r="O220" s="81">
        <v>0</v>
      </c>
      <c r="P220" s="81">
        <v>0</v>
      </c>
      <c r="Q220" s="81">
        <v>0</v>
      </c>
      <c r="R220" s="81">
        <v>0</v>
      </c>
      <c r="S220">
        <f t="shared" si="18"/>
        <v>2373.69</v>
      </c>
      <c r="T220" s="1" t="s">
        <v>585</v>
      </c>
      <c r="U220" s="1"/>
      <c r="V220">
        <f t="shared" si="19"/>
        <v>2373.69</v>
      </c>
      <c r="W220">
        <f t="shared" si="20"/>
        <v>0</v>
      </c>
      <c r="X220">
        <f t="shared" si="21"/>
        <v>0</v>
      </c>
      <c r="Y220">
        <f t="shared" si="22"/>
        <v>0</v>
      </c>
    </row>
    <row r="221" spans="1:25" ht="15">
      <c r="A221" s="81">
        <v>1</v>
      </c>
      <c r="B221" s="81">
        <v>2820</v>
      </c>
      <c r="C221" s="81" t="s">
        <v>200</v>
      </c>
      <c r="D221" s="82">
        <v>40288</v>
      </c>
      <c r="E221" s="81" t="s">
        <v>586</v>
      </c>
      <c r="F221" s="81" t="s">
        <v>476</v>
      </c>
      <c r="G221" s="81">
        <v>2152.9499999999998</v>
      </c>
      <c r="H221" s="81">
        <v>0</v>
      </c>
      <c r="I221" s="81" t="s">
        <v>520</v>
      </c>
      <c r="J221" s="81">
        <v>0</v>
      </c>
      <c r="K221" s="81">
        <v>0</v>
      </c>
      <c r="L221" s="81">
        <v>0</v>
      </c>
      <c r="M221" s="81">
        <v>0</v>
      </c>
      <c r="N221" s="81">
        <v>3900</v>
      </c>
      <c r="O221" s="81">
        <v>0</v>
      </c>
      <c r="P221" s="81">
        <v>0</v>
      </c>
      <c r="Q221" s="81">
        <v>0</v>
      </c>
      <c r="R221" s="81">
        <v>0</v>
      </c>
      <c r="S221">
        <f t="shared" si="18"/>
        <v>6052.95</v>
      </c>
      <c r="T221" s="1">
        <v>3900</v>
      </c>
      <c r="U221" s="1"/>
      <c r="V221">
        <f t="shared" si="19"/>
        <v>2152.9499999999998</v>
      </c>
      <c r="W221">
        <f t="shared" si="20"/>
        <v>-3900</v>
      </c>
      <c r="X221">
        <f t="shared" si="21"/>
        <v>3900</v>
      </c>
      <c r="Y221">
        <f t="shared" si="22"/>
        <v>0</v>
      </c>
    </row>
    <row r="222" spans="1:25" ht="15">
      <c r="A222" s="81">
        <v>1</v>
      </c>
      <c r="B222" s="81">
        <v>2823</v>
      </c>
      <c r="C222" s="81" t="s">
        <v>344</v>
      </c>
      <c r="D222" s="82">
        <v>40310</v>
      </c>
      <c r="E222" s="81" t="s">
        <v>586</v>
      </c>
      <c r="F222" s="81" t="s">
        <v>476</v>
      </c>
      <c r="G222" s="81">
        <v>2373.69</v>
      </c>
      <c r="H222" s="81">
        <v>0</v>
      </c>
      <c r="I222" s="81" t="s">
        <v>520</v>
      </c>
      <c r="J222" s="81">
        <v>0</v>
      </c>
      <c r="K222" s="81">
        <v>0</v>
      </c>
      <c r="L222" s="81">
        <v>0</v>
      </c>
      <c r="M222" s="81">
        <v>0</v>
      </c>
      <c r="N222" s="81">
        <v>0</v>
      </c>
      <c r="O222" s="81">
        <v>0</v>
      </c>
      <c r="P222" s="81">
        <v>0</v>
      </c>
      <c r="Q222" s="81">
        <v>0</v>
      </c>
      <c r="R222" s="81">
        <v>0</v>
      </c>
      <c r="S222">
        <f t="shared" si="18"/>
        <v>2373.69</v>
      </c>
      <c r="T222" s="1" t="s">
        <v>585</v>
      </c>
      <c r="U222" s="1"/>
      <c r="V222">
        <f t="shared" si="19"/>
        <v>2373.69</v>
      </c>
      <c r="W222">
        <f t="shared" si="20"/>
        <v>0</v>
      </c>
      <c r="X222">
        <f t="shared" si="21"/>
        <v>0</v>
      </c>
      <c r="Y222">
        <f t="shared" si="22"/>
        <v>0</v>
      </c>
    </row>
    <row r="223" spans="1:25" ht="15">
      <c r="A223" s="81">
        <v>1</v>
      </c>
      <c r="B223" s="81">
        <v>2831</v>
      </c>
      <c r="C223" s="81" t="s">
        <v>201</v>
      </c>
      <c r="D223" s="82">
        <v>40339</v>
      </c>
      <c r="E223" s="81" t="s">
        <v>586</v>
      </c>
      <c r="F223" s="81" t="s">
        <v>476</v>
      </c>
      <c r="G223" s="81">
        <v>2152.9499999999998</v>
      </c>
      <c r="H223" s="81">
        <v>0</v>
      </c>
      <c r="I223" s="81" t="s">
        <v>520</v>
      </c>
      <c r="J223" s="81">
        <v>0</v>
      </c>
      <c r="K223" s="81">
        <v>0</v>
      </c>
      <c r="L223" s="81">
        <v>0</v>
      </c>
      <c r="M223" s="81">
        <v>0</v>
      </c>
      <c r="N223" s="81">
        <v>3900</v>
      </c>
      <c r="O223" s="81">
        <v>0</v>
      </c>
      <c r="P223" s="81">
        <v>0</v>
      </c>
      <c r="Q223" s="81">
        <v>0</v>
      </c>
      <c r="R223" s="81">
        <v>0</v>
      </c>
      <c r="S223">
        <f t="shared" si="18"/>
        <v>6052.95</v>
      </c>
      <c r="T223" s="1">
        <v>3900</v>
      </c>
      <c r="U223" s="1"/>
      <c r="V223">
        <f t="shared" si="19"/>
        <v>2152.9499999999998</v>
      </c>
      <c r="W223">
        <f t="shared" si="20"/>
        <v>-3900</v>
      </c>
      <c r="X223">
        <f t="shared" si="21"/>
        <v>3900</v>
      </c>
      <c r="Y223">
        <f t="shared" si="22"/>
        <v>0</v>
      </c>
    </row>
    <row r="224" spans="1:25" ht="15">
      <c r="A224" s="81">
        <v>1</v>
      </c>
      <c r="B224" s="81">
        <v>2833</v>
      </c>
      <c r="C224" s="81" t="s">
        <v>202</v>
      </c>
      <c r="D224" s="82">
        <v>40350</v>
      </c>
      <c r="E224" s="81" t="s">
        <v>586</v>
      </c>
      <c r="F224" s="81" t="s">
        <v>476</v>
      </c>
      <c r="G224" s="81">
        <v>2492.37</v>
      </c>
      <c r="H224" s="81">
        <v>0</v>
      </c>
      <c r="I224" s="81" t="s">
        <v>520</v>
      </c>
      <c r="J224" s="81">
        <v>1187.32</v>
      </c>
      <c r="K224" s="81">
        <v>0</v>
      </c>
      <c r="L224" s="81">
        <v>0</v>
      </c>
      <c r="M224" s="81">
        <v>1800</v>
      </c>
      <c r="N224" s="81">
        <v>0</v>
      </c>
      <c r="O224" s="81">
        <v>0</v>
      </c>
      <c r="P224" s="81">
        <v>0</v>
      </c>
      <c r="Q224" s="81">
        <v>0</v>
      </c>
      <c r="R224" s="81">
        <v>0</v>
      </c>
      <c r="S224">
        <f t="shared" si="18"/>
        <v>5479.69</v>
      </c>
      <c r="T224" s="83">
        <v>2987.32</v>
      </c>
      <c r="U224" s="83"/>
      <c r="V224">
        <f t="shared" si="19"/>
        <v>2492.37</v>
      </c>
      <c r="W224">
        <f t="shared" si="20"/>
        <v>-2987.3199999999997</v>
      </c>
      <c r="X224">
        <f t="shared" si="21"/>
        <v>2987.3199999999997</v>
      </c>
      <c r="Y224">
        <f t="shared" si="22"/>
        <v>0</v>
      </c>
    </row>
    <row r="225" spans="1:25" ht="15">
      <c r="A225" s="81">
        <v>1</v>
      </c>
      <c r="B225" s="81">
        <v>2834</v>
      </c>
      <c r="C225" s="81" t="s">
        <v>203</v>
      </c>
      <c r="D225" s="82">
        <v>40350</v>
      </c>
      <c r="E225" s="81" t="s">
        <v>586</v>
      </c>
      <c r="F225" s="81" t="s">
        <v>476</v>
      </c>
      <c r="G225" s="81">
        <v>2152.9499999999998</v>
      </c>
      <c r="H225" s="81">
        <v>0</v>
      </c>
      <c r="I225" s="81" t="s">
        <v>520</v>
      </c>
      <c r="J225" s="81">
        <v>0</v>
      </c>
      <c r="K225" s="81">
        <v>0</v>
      </c>
      <c r="L225" s="81">
        <v>0</v>
      </c>
      <c r="M225" s="81">
        <v>0</v>
      </c>
      <c r="N225" s="81">
        <v>0</v>
      </c>
      <c r="O225" s="81">
        <v>0</v>
      </c>
      <c r="P225" s="81">
        <v>0</v>
      </c>
      <c r="Q225" s="81">
        <v>0</v>
      </c>
      <c r="R225" s="81">
        <v>0</v>
      </c>
      <c r="S225">
        <f t="shared" si="18"/>
        <v>2152.9499999999998</v>
      </c>
      <c r="T225" s="1" t="s">
        <v>585</v>
      </c>
      <c r="U225" s="1"/>
      <c r="V225">
        <f t="shared" si="19"/>
        <v>2152.9499999999998</v>
      </c>
      <c r="W225">
        <f t="shared" si="20"/>
        <v>0</v>
      </c>
      <c r="X225">
        <f t="shared" si="21"/>
        <v>0</v>
      </c>
      <c r="Y225">
        <f t="shared" si="22"/>
        <v>0</v>
      </c>
    </row>
    <row r="226" spans="1:25" ht="15">
      <c r="A226" s="81">
        <v>1</v>
      </c>
      <c r="B226" s="81">
        <v>2835</v>
      </c>
      <c r="C226" s="81" t="s">
        <v>384</v>
      </c>
      <c r="D226" s="82">
        <v>40360</v>
      </c>
      <c r="E226" s="81" t="s">
        <v>586</v>
      </c>
      <c r="F226" s="81" t="s">
        <v>476</v>
      </c>
      <c r="G226" s="81">
        <v>2152.9499999999998</v>
      </c>
      <c r="H226" s="81">
        <v>0</v>
      </c>
      <c r="I226" s="81" t="s">
        <v>520</v>
      </c>
      <c r="J226" s="81">
        <v>0</v>
      </c>
      <c r="K226" s="81">
        <v>0</v>
      </c>
      <c r="L226" s="81">
        <v>0</v>
      </c>
      <c r="M226" s="81">
        <v>0</v>
      </c>
      <c r="N226" s="81">
        <v>0</v>
      </c>
      <c r="O226" s="81">
        <v>0</v>
      </c>
      <c r="P226" s="81">
        <v>0</v>
      </c>
      <c r="Q226" s="81">
        <v>0</v>
      </c>
      <c r="R226" s="81">
        <v>0</v>
      </c>
      <c r="S226">
        <f t="shared" si="18"/>
        <v>2152.9499999999998</v>
      </c>
      <c r="T226" s="1" t="s">
        <v>585</v>
      </c>
      <c r="U226" s="1"/>
      <c r="V226">
        <f t="shared" si="19"/>
        <v>2152.9499999999998</v>
      </c>
      <c r="W226">
        <f t="shared" si="20"/>
        <v>0</v>
      </c>
      <c r="X226">
        <f t="shared" si="21"/>
        <v>0</v>
      </c>
      <c r="Y226">
        <f t="shared" si="22"/>
        <v>0</v>
      </c>
    </row>
    <row r="227" spans="1:25" ht="15">
      <c r="A227" s="81">
        <v>1</v>
      </c>
      <c r="B227" s="81">
        <v>2837</v>
      </c>
      <c r="C227" s="81" t="s">
        <v>204</v>
      </c>
      <c r="D227" s="82">
        <v>40371</v>
      </c>
      <c r="E227" s="81" t="s">
        <v>586</v>
      </c>
      <c r="F227" s="81" t="s">
        <v>476</v>
      </c>
      <c r="G227" s="81">
        <v>2152.9499999999998</v>
      </c>
      <c r="H227" s="81">
        <v>0</v>
      </c>
      <c r="I227" s="81" t="s">
        <v>520</v>
      </c>
      <c r="J227" s="81">
        <v>2544.25</v>
      </c>
      <c r="K227" s="81">
        <v>0</v>
      </c>
      <c r="L227" s="81">
        <v>0</v>
      </c>
      <c r="M227" s="81">
        <v>0</v>
      </c>
      <c r="N227" s="81">
        <v>0</v>
      </c>
      <c r="O227" s="81">
        <v>0</v>
      </c>
      <c r="P227" s="81">
        <v>0</v>
      </c>
      <c r="Q227" s="81">
        <v>0</v>
      </c>
      <c r="R227" s="81">
        <v>0</v>
      </c>
      <c r="S227">
        <f t="shared" si="18"/>
        <v>4697.2</v>
      </c>
      <c r="T227" s="83">
        <v>2544.25</v>
      </c>
      <c r="U227" s="83"/>
      <c r="V227">
        <f t="shared" si="19"/>
        <v>2152.9499999999998</v>
      </c>
      <c r="W227">
        <f t="shared" si="20"/>
        <v>-2544.25</v>
      </c>
      <c r="X227">
        <f t="shared" si="21"/>
        <v>2544.25</v>
      </c>
      <c r="Y227">
        <f t="shared" si="22"/>
        <v>0</v>
      </c>
    </row>
    <row r="228" spans="1:25" ht="15">
      <c r="A228" s="81">
        <v>1</v>
      </c>
      <c r="B228" s="81">
        <v>2839</v>
      </c>
      <c r="C228" s="81" t="s">
        <v>205</v>
      </c>
      <c r="D228" s="82">
        <v>40379</v>
      </c>
      <c r="E228" s="81" t="s">
        <v>586</v>
      </c>
      <c r="F228" s="81" t="s">
        <v>417</v>
      </c>
      <c r="G228" s="81">
        <v>2492.3200000000002</v>
      </c>
      <c r="H228" s="81">
        <v>0</v>
      </c>
      <c r="I228" s="81" t="s">
        <v>520</v>
      </c>
      <c r="J228" s="81">
        <v>2544.25</v>
      </c>
      <c r="K228" s="81">
        <v>0</v>
      </c>
      <c r="L228" s="81">
        <v>0</v>
      </c>
      <c r="M228" s="81">
        <v>0</v>
      </c>
      <c r="N228" s="81">
        <v>0</v>
      </c>
      <c r="O228" s="81">
        <v>0</v>
      </c>
      <c r="P228" s="81">
        <v>0</v>
      </c>
      <c r="Q228" s="81">
        <v>0</v>
      </c>
      <c r="R228" s="81">
        <v>0</v>
      </c>
      <c r="S228">
        <f t="shared" si="18"/>
        <v>5036.57</v>
      </c>
      <c r="T228" s="1">
        <v>2544.25</v>
      </c>
      <c r="U228" s="1"/>
      <c r="V228">
        <f t="shared" si="19"/>
        <v>2492.3200000000002</v>
      </c>
      <c r="W228">
        <f t="shared" si="20"/>
        <v>-2544.2499999999995</v>
      </c>
      <c r="X228">
        <f t="shared" si="21"/>
        <v>2544.25</v>
      </c>
      <c r="Y228">
        <f t="shared" si="22"/>
        <v>0</v>
      </c>
    </row>
    <row r="229" spans="1:25" ht="15">
      <c r="A229" s="81">
        <v>1</v>
      </c>
      <c r="B229" s="81">
        <v>2849</v>
      </c>
      <c r="C229" s="81" t="s">
        <v>206</v>
      </c>
      <c r="D229" s="82">
        <v>40422</v>
      </c>
      <c r="E229" s="81" t="s">
        <v>586</v>
      </c>
      <c r="F229" s="81" t="s">
        <v>414</v>
      </c>
      <c r="G229" s="81">
        <v>1463.31</v>
      </c>
      <c r="H229" s="81">
        <v>0</v>
      </c>
      <c r="I229" s="81" t="s">
        <v>520</v>
      </c>
      <c r="J229" s="81">
        <v>0</v>
      </c>
      <c r="K229" s="81">
        <v>0</v>
      </c>
      <c r="L229" s="81">
        <v>0</v>
      </c>
      <c r="M229" s="81">
        <v>0</v>
      </c>
      <c r="N229" s="81">
        <v>0</v>
      </c>
      <c r="O229" s="81">
        <v>0</v>
      </c>
      <c r="P229" s="81">
        <v>0</v>
      </c>
      <c r="Q229" s="81">
        <v>0</v>
      </c>
      <c r="R229" s="81">
        <v>0</v>
      </c>
      <c r="S229">
        <f t="shared" si="18"/>
        <v>1463.31</v>
      </c>
      <c r="T229" s="1" t="s">
        <v>585</v>
      </c>
      <c r="U229" s="1"/>
      <c r="V229">
        <f t="shared" si="19"/>
        <v>1463.31</v>
      </c>
      <c r="W229">
        <f t="shared" si="20"/>
        <v>0</v>
      </c>
      <c r="X229">
        <f t="shared" si="21"/>
        <v>0</v>
      </c>
      <c r="Y229">
        <f t="shared" si="22"/>
        <v>0</v>
      </c>
    </row>
    <row r="230" spans="1:25" ht="15">
      <c r="A230" s="81">
        <v>1</v>
      </c>
      <c r="B230" s="81">
        <v>2850</v>
      </c>
      <c r="C230" s="81" t="s">
        <v>207</v>
      </c>
      <c r="D230" s="82">
        <v>40422</v>
      </c>
      <c r="E230" s="81" t="s">
        <v>586</v>
      </c>
      <c r="F230" s="81" t="s">
        <v>414</v>
      </c>
      <c r="G230" s="81">
        <v>1463.31</v>
      </c>
      <c r="H230" s="81">
        <v>0</v>
      </c>
      <c r="I230" s="81" t="s">
        <v>520</v>
      </c>
      <c r="J230" s="81">
        <v>0</v>
      </c>
      <c r="K230" s="81">
        <v>0</v>
      </c>
      <c r="L230" s="81">
        <v>0</v>
      </c>
      <c r="M230" s="81">
        <v>0</v>
      </c>
      <c r="N230" s="81">
        <v>0</v>
      </c>
      <c r="O230" s="81">
        <v>0</v>
      </c>
      <c r="P230" s="81">
        <v>0</v>
      </c>
      <c r="Q230" s="81">
        <v>0</v>
      </c>
      <c r="R230" s="81">
        <v>0</v>
      </c>
      <c r="S230">
        <f t="shared" si="18"/>
        <v>1463.31</v>
      </c>
      <c r="T230" s="1" t="s">
        <v>585</v>
      </c>
      <c r="U230" s="1"/>
      <c r="V230">
        <f t="shared" si="19"/>
        <v>1463.31</v>
      </c>
      <c r="W230">
        <f t="shared" si="20"/>
        <v>0</v>
      </c>
      <c r="X230">
        <f t="shared" si="21"/>
        <v>0</v>
      </c>
      <c r="Y230">
        <f t="shared" si="22"/>
        <v>0</v>
      </c>
    </row>
    <row r="231" spans="1:25" ht="15">
      <c r="A231" s="81">
        <v>1</v>
      </c>
      <c r="B231" s="81">
        <v>2853</v>
      </c>
      <c r="C231" s="81" t="s">
        <v>208</v>
      </c>
      <c r="D231" s="82">
        <v>40422</v>
      </c>
      <c r="E231" s="81" t="s">
        <v>586</v>
      </c>
      <c r="F231" s="81" t="s">
        <v>414</v>
      </c>
      <c r="G231" s="81">
        <v>1613.31</v>
      </c>
      <c r="H231" s="81">
        <v>0</v>
      </c>
      <c r="I231" s="81" t="s">
        <v>520</v>
      </c>
      <c r="J231" s="81">
        <v>0</v>
      </c>
      <c r="K231" s="81">
        <v>0</v>
      </c>
      <c r="L231" s="81">
        <v>0</v>
      </c>
      <c r="M231" s="81">
        <v>0</v>
      </c>
      <c r="N231" s="81">
        <v>0</v>
      </c>
      <c r="O231" s="81">
        <v>0</v>
      </c>
      <c r="P231" s="81">
        <v>0</v>
      </c>
      <c r="Q231" s="81">
        <v>0</v>
      </c>
      <c r="R231" s="81">
        <v>0</v>
      </c>
      <c r="S231">
        <f t="shared" si="18"/>
        <v>1613.31</v>
      </c>
      <c r="T231" s="1" t="s">
        <v>585</v>
      </c>
      <c r="U231" s="1"/>
      <c r="V231">
        <f t="shared" si="19"/>
        <v>1613.31</v>
      </c>
      <c r="W231">
        <f t="shared" si="20"/>
        <v>0</v>
      </c>
      <c r="X231">
        <f t="shared" si="21"/>
        <v>0</v>
      </c>
      <c r="Y231">
        <f t="shared" si="22"/>
        <v>0</v>
      </c>
    </row>
    <row r="232" spans="1:25" ht="15">
      <c r="A232" s="81">
        <v>1</v>
      </c>
      <c r="B232" s="81">
        <v>2854</v>
      </c>
      <c r="C232" s="81" t="s">
        <v>209</v>
      </c>
      <c r="D232" s="82">
        <v>40422</v>
      </c>
      <c r="E232" s="81" t="s">
        <v>586</v>
      </c>
      <c r="F232" s="81" t="s">
        <v>414</v>
      </c>
      <c r="G232" s="81">
        <v>1613.33</v>
      </c>
      <c r="H232" s="81">
        <v>0</v>
      </c>
      <c r="I232" s="81" t="s">
        <v>520</v>
      </c>
      <c r="J232" s="81">
        <v>0</v>
      </c>
      <c r="K232" s="81">
        <v>0</v>
      </c>
      <c r="L232" s="81">
        <v>0</v>
      </c>
      <c r="M232" s="81">
        <v>0</v>
      </c>
      <c r="N232" s="81">
        <v>0</v>
      </c>
      <c r="O232" s="81">
        <v>0</v>
      </c>
      <c r="P232" s="81">
        <v>0</v>
      </c>
      <c r="Q232" s="81">
        <v>0</v>
      </c>
      <c r="R232" s="81">
        <v>0</v>
      </c>
      <c r="S232">
        <f t="shared" si="18"/>
        <v>1613.33</v>
      </c>
      <c r="T232" s="1" t="s">
        <v>585</v>
      </c>
      <c r="U232" s="1"/>
      <c r="V232">
        <f t="shared" si="19"/>
        <v>1613.33</v>
      </c>
      <c r="W232">
        <f t="shared" si="20"/>
        <v>0</v>
      </c>
      <c r="X232">
        <f t="shared" si="21"/>
        <v>0</v>
      </c>
      <c r="Y232">
        <f t="shared" si="22"/>
        <v>0</v>
      </c>
    </row>
    <row r="233" spans="1:25" ht="15">
      <c r="A233" s="81">
        <v>1</v>
      </c>
      <c r="B233" s="81">
        <v>2857</v>
      </c>
      <c r="C233" s="81" t="s">
        <v>210</v>
      </c>
      <c r="D233" s="82">
        <v>40431</v>
      </c>
      <c r="E233" s="81" t="s">
        <v>586</v>
      </c>
      <c r="F233" s="81" t="s">
        <v>476</v>
      </c>
      <c r="G233" s="81">
        <v>2152.9699999999998</v>
      </c>
      <c r="H233" s="81">
        <v>0</v>
      </c>
      <c r="I233" s="81" t="s">
        <v>520</v>
      </c>
      <c r="J233" s="81">
        <v>1413.47</v>
      </c>
      <c r="K233" s="81">
        <v>0</v>
      </c>
      <c r="L233" s="81">
        <v>0</v>
      </c>
      <c r="M233" s="81">
        <v>0</v>
      </c>
      <c r="N233" s="81">
        <v>0</v>
      </c>
      <c r="O233" s="81">
        <v>0</v>
      </c>
      <c r="P233" s="81">
        <v>0</v>
      </c>
      <c r="Q233" s="81">
        <v>0</v>
      </c>
      <c r="R233" s="81">
        <v>0</v>
      </c>
      <c r="S233">
        <f t="shared" si="18"/>
        <v>3566.4399999999996</v>
      </c>
      <c r="T233" s="83">
        <v>1413.47</v>
      </c>
      <c r="U233" s="83"/>
      <c r="V233">
        <f t="shared" si="19"/>
        <v>2152.9699999999998</v>
      </c>
      <c r="W233">
        <f t="shared" si="20"/>
        <v>-1413.4699999999998</v>
      </c>
      <c r="X233">
        <f t="shared" si="21"/>
        <v>1413.47</v>
      </c>
      <c r="Y233">
        <f t="shared" si="22"/>
        <v>0</v>
      </c>
    </row>
    <row r="234" spans="1:25" ht="15">
      <c r="A234" s="81">
        <v>1</v>
      </c>
      <c r="B234" s="81">
        <v>2860</v>
      </c>
      <c r="C234" s="81" t="s">
        <v>211</v>
      </c>
      <c r="D234" s="82">
        <v>40455</v>
      </c>
      <c r="E234" s="81" t="s">
        <v>586</v>
      </c>
      <c r="F234" s="81" t="s">
        <v>414</v>
      </c>
      <c r="G234" s="81">
        <v>1463.31</v>
      </c>
      <c r="H234" s="81">
        <v>0</v>
      </c>
      <c r="I234" s="81" t="s">
        <v>520</v>
      </c>
      <c r="J234" s="81">
        <v>0</v>
      </c>
      <c r="K234" s="81">
        <v>0</v>
      </c>
      <c r="L234" s="81">
        <v>0</v>
      </c>
      <c r="M234" s="81">
        <v>0</v>
      </c>
      <c r="N234" s="81">
        <v>0</v>
      </c>
      <c r="O234" s="81">
        <v>0</v>
      </c>
      <c r="P234" s="81">
        <v>0</v>
      </c>
      <c r="Q234" s="81">
        <v>0</v>
      </c>
      <c r="R234" s="81">
        <v>0</v>
      </c>
      <c r="S234">
        <f t="shared" si="18"/>
        <v>1463.31</v>
      </c>
      <c r="T234" s="1" t="s">
        <v>585</v>
      </c>
      <c r="U234" s="1"/>
      <c r="V234">
        <f t="shared" si="19"/>
        <v>1463.31</v>
      </c>
      <c r="W234">
        <f t="shared" si="20"/>
        <v>0</v>
      </c>
      <c r="X234">
        <f t="shared" si="21"/>
        <v>0</v>
      </c>
      <c r="Y234">
        <f t="shared" si="22"/>
        <v>0</v>
      </c>
    </row>
    <row r="235" spans="1:25" ht="15">
      <c r="A235" s="81">
        <v>1</v>
      </c>
      <c r="B235" s="81">
        <v>2864</v>
      </c>
      <c r="C235" s="81" t="s">
        <v>212</v>
      </c>
      <c r="D235" s="82">
        <v>40455</v>
      </c>
      <c r="E235" s="81" t="s">
        <v>586</v>
      </c>
      <c r="F235" s="81" t="s">
        <v>414</v>
      </c>
      <c r="G235" s="81">
        <v>2059.09</v>
      </c>
      <c r="H235" s="81">
        <v>0</v>
      </c>
      <c r="I235" s="81" t="s">
        <v>520</v>
      </c>
      <c r="J235" s="81">
        <v>904.62</v>
      </c>
      <c r="K235" s="81">
        <v>0</v>
      </c>
      <c r="L235" s="81">
        <v>0</v>
      </c>
      <c r="M235" s="81">
        <v>0</v>
      </c>
      <c r="N235" s="81">
        <v>0</v>
      </c>
      <c r="O235" s="81">
        <v>0</v>
      </c>
      <c r="P235" s="81">
        <v>0</v>
      </c>
      <c r="Q235" s="81">
        <v>0</v>
      </c>
      <c r="R235" s="81">
        <v>0</v>
      </c>
      <c r="S235">
        <f t="shared" si="18"/>
        <v>2963.71</v>
      </c>
      <c r="T235" s="1">
        <v>904.62</v>
      </c>
      <c r="U235" s="1"/>
      <c r="V235">
        <f t="shared" si="19"/>
        <v>2059.09</v>
      </c>
      <c r="W235">
        <f t="shared" si="20"/>
        <v>-904.61999999999989</v>
      </c>
      <c r="X235">
        <f t="shared" si="21"/>
        <v>904.62</v>
      </c>
      <c r="Y235">
        <f t="shared" si="22"/>
        <v>0</v>
      </c>
    </row>
    <row r="236" spans="1:25" ht="15">
      <c r="A236" s="81">
        <v>1</v>
      </c>
      <c r="B236" s="81">
        <v>2866</v>
      </c>
      <c r="C236" s="81" t="s">
        <v>213</v>
      </c>
      <c r="D236" s="82">
        <v>40455</v>
      </c>
      <c r="E236" s="81" t="s">
        <v>586</v>
      </c>
      <c r="F236" s="81" t="s">
        <v>414</v>
      </c>
      <c r="G236" s="81">
        <v>1463.31</v>
      </c>
      <c r="H236" s="81">
        <v>0</v>
      </c>
      <c r="I236" s="81" t="s">
        <v>520</v>
      </c>
      <c r="J236" s="81">
        <v>1187.32</v>
      </c>
      <c r="K236" s="81">
        <v>0</v>
      </c>
      <c r="L236" s="81">
        <v>0</v>
      </c>
      <c r="M236" s="81">
        <v>0</v>
      </c>
      <c r="N236" s="81">
        <v>0</v>
      </c>
      <c r="O236" s="81">
        <v>0</v>
      </c>
      <c r="P236" s="81">
        <v>0</v>
      </c>
      <c r="Q236" s="81">
        <v>0</v>
      </c>
      <c r="R236" s="81">
        <v>0</v>
      </c>
      <c r="S236">
        <f t="shared" si="18"/>
        <v>2650.63</v>
      </c>
      <c r="T236" s="1">
        <v>1187.32</v>
      </c>
      <c r="U236" s="1"/>
      <c r="V236">
        <f t="shared" si="19"/>
        <v>1463.31</v>
      </c>
      <c r="W236">
        <f t="shared" si="20"/>
        <v>-1187.3200000000002</v>
      </c>
      <c r="X236">
        <f t="shared" si="21"/>
        <v>1187.32</v>
      </c>
      <c r="Y236">
        <f>W236+X236</f>
        <v>0</v>
      </c>
    </row>
    <row r="237" spans="1:25" ht="15">
      <c r="A237" s="81">
        <v>1</v>
      </c>
      <c r="B237" s="81">
        <v>2869</v>
      </c>
      <c r="C237" s="81" t="s">
        <v>214</v>
      </c>
      <c r="D237" s="82">
        <v>40455</v>
      </c>
      <c r="E237" s="81" t="s">
        <v>586</v>
      </c>
      <c r="F237" s="81" t="s">
        <v>414</v>
      </c>
      <c r="G237" s="81">
        <v>1463.31</v>
      </c>
      <c r="H237" s="81">
        <v>0</v>
      </c>
      <c r="I237" s="81" t="s">
        <v>520</v>
      </c>
      <c r="J237" s="81">
        <v>0</v>
      </c>
      <c r="K237" s="81">
        <v>0</v>
      </c>
      <c r="L237" s="81">
        <v>0</v>
      </c>
      <c r="M237" s="81">
        <v>0</v>
      </c>
      <c r="N237" s="81">
        <v>0</v>
      </c>
      <c r="O237" s="81">
        <v>0</v>
      </c>
      <c r="P237" s="81">
        <v>0</v>
      </c>
      <c r="Q237" s="81">
        <v>0</v>
      </c>
      <c r="R237" s="81">
        <v>0</v>
      </c>
      <c r="S237">
        <f t="shared" si="18"/>
        <v>1463.31</v>
      </c>
      <c r="T237" s="1" t="s">
        <v>585</v>
      </c>
      <c r="U237" s="1"/>
      <c r="V237">
        <f t="shared" si="19"/>
        <v>1463.31</v>
      </c>
      <c r="W237">
        <f t="shared" si="20"/>
        <v>0</v>
      </c>
      <c r="X237">
        <f t="shared" si="21"/>
        <v>0</v>
      </c>
      <c r="Y237">
        <f t="shared" ref="Y237:Y265" si="23">W237+X237</f>
        <v>0</v>
      </c>
    </row>
    <row r="238" spans="1:25" ht="15">
      <c r="A238" s="81">
        <v>1</v>
      </c>
      <c r="B238" s="81">
        <v>2870</v>
      </c>
      <c r="C238" s="81" t="s">
        <v>215</v>
      </c>
      <c r="D238" s="82">
        <v>40455</v>
      </c>
      <c r="E238" s="81" t="s">
        <v>586</v>
      </c>
      <c r="F238" s="81" t="s">
        <v>495</v>
      </c>
      <c r="G238" s="81">
        <v>1613.32</v>
      </c>
      <c r="H238" s="81">
        <v>0</v>
      </c>
      <c r="I238" s="81" t="s">
        <v>520</v>
      </c>
      <c r="J238" s="81">
        <v>0</v>
      </c>
      <c r="K238" s="81">
        <v>0</v>
      </c>
      <c r="L238" s="81">
        <v>0</v>
      </c>
      <c r="M238" s="81">
        <v>0</v>
      </c>
      <c r="N238" s="81">
        <v>0</v>
      </c>
      <c r="O238" s="81">
        <v>0</v>
      </c>
      <c r="P238" s="81">
        <v>0</v>
      </c>
      <c r="Q238" s="81">
        <v>0</v>
      </c>
      <c r="R238" s="81">
        <v>0</v>
      </c>
      <c r="S238">
        <f t="shared" si="18"/>
        <v>1613.32</v>
      </c>
      <c r="T238" s="1" t="s">
        <v>585</v>
      </c>
      <c r="U238" s="1"/>
      <c r="V238">
        <f t="shared" si="19"/>
        <v>1613.32</v>
      </c>
      <c r="W238">
        <f t="shared" si="20"/>
        <v>0</v>
      </c>
      <c r="X238">
        <f t="shared" si="21"/>
        <v>0</v>
      </c>
      <c r="Y238">
        <f t="shared" si="23"/>
        <v>0</v>
      </c>
    </row>
    <row r="239" spans="1:25" ht="15">
      <c r="A239" s="81">
        <v>1</v>
      </c>
      <c r="B239" s="81">
        <v>2871</v>
      </c>
      <c r="C239" s="81" t="s">
        <v>216</v>
      </c>
      <c r="D239" s="82">
        <v>40455</v>
      </c>
      <c r="E239" s="81" t="s">
        <v>586</v>
      </c>
      <c r="F239" s="81" t="s">
        <v>414</v>
      </c>
      <c r="G239" s="81">
        <v>1613.31</v>
      </c>
      <c r="H239" s="81">
        <v>0</v>
      </c>
      <c r="I239" s="81" t="s">
        <v>520</v>
      </c>
      <c r="J239" s="81">
        <v>0</v>
      </c>
      <c r="K239" s="81">
        <v>0</v>
      </c>
      <c r="L239" s="81">
        <v>0</v>
      </c>
      <c r="M239" s="81">
        <v>0</v>
      </c>
      <c r="N239" s="81">
        <v>0</v>
      </c>
      <c r="O239" s="81">
        <v>0</v>
      </c>
      <c r="P239" s="81">
        <v>0</v>
      </c>
      <c r="Q239" s="81">
        <v>0</v>
      </c>
      <c r="R239" s="81">
        <v>0</v>
      </c>
      <c r="S239">
        <f t="shared" si="18"/>
        <v>1613.31</v>
      </c>
      <c r="T239" s="1" t="s">
        <v>585</v>
      </c>
      <c r="U239" s="1"/>
      <c r="V239">
        <f t="shared" si="19"/>
        <v>1613.31</v>
      </c>
      <c r="W239">
        <f t="shared" si="20"/>
        <v>0</v>
      </c>
      <c r="X239">
        <f t="shared" si="21"/>
        <v>0</v>
      </c>
      <c r="Y239">
        <f t="shared" si="23"/>
        <v>0</v>
      </c>
    </row>
    <row r="240" spans="1:25" ht="15">
      <c r="A240" s="81">
        <v>1</v>
      </c>
      <c r="B240" s="81">
        <v>2887</v>
      </c>
      <c r="C240" s="81" t="s">
        <v>217</v>
      </c>
      <c r="D240" s="82">
        <v>40513</v>
      </c>
      <c r="E240" s="81" t="s">
        <v>586</v>
      </c>
      <c r="F240" s="81" t="s">
        <v>476</v>
      </c>
      <c r="G240" s="81">
        <v>2152.9699999999998</v>
      </c>
      <c r="H240" s="81">
        <v>0</v>
      </c>
      <c r="I240" s="81" t="s">
        <v>520</v>
      </c>
      <c r="J240" s="81">
        <v>0</v>
      </c>
      <c r="K240" s="81">
        <v>0</v>
      </c>
      <c r="L240" s="81">
        <v>0</v>
      </c>
      <c r="M240" s="81">
        <v>0</v>
      </c>
      <c r="N240" s="81">
        <v>0</v>
      </c>
      <c r="O240" s="81">
        <v>0</v>
      </c>
      <c r="P240" s="81">
        <v>0</v>
      </c>
      <c r="Q240" s="81">
        <v>0</v>
      </c>
      <c r="R240" s="81">
        <v>0</v>
      </c>
      <c r="S240">
        <f t="shared" si="18"/>
        <v>2152.9699999999998</v>
      </c>
      <c r="T240" s="1" t="s">
        <v>585</v>
      </c>
      <c r="U240" s="1"/>
      <c r="V240">
        <f t="shared" si="19"/>
        <v>2152.9699999999998</v>
      </c>
      <c r="W240">
        <f t="shared" si="20"/>
        <v>0</v>
      </c>
      <c r="X240">
        <f t="shared" si="21"/>
        <v>0</v>
      </c>
      <c r="Y240">
        <f t="shared" si="23"/>
        <v>0</v>
      </c>
    </row>
    <row r="241" spans="1:25" ht="15">
      <c r="A241" s="81">
        <v>1</v>
      </c>
      <c r="B241" s="81">
        <v>2889</v>
      </c>
      <c r="C241" s="81" t="s">
        <v>218</v>
      </c>
      <c r="D241" s="82">
        <v>40575</v>
      </c>
      <c r="E241" s="81" t="s">
        <v>586</v>
      </c>
      <c r="F241" s="81" t="s">
        <v>417</v>
      </c>
      <c r="G241" s="81">
        <v>2492.3200000000002</v>
      </c>
      <c r="H241" s="81">
        <v>0</v>
      </c>
      <c r="I241" s="81" t="s">
        <v>520</v>
      </c>
      <c r="J241" s="81">
        <v>0</v>
      </c>
      <c r="K241" s="81">
        <v>0</v>
      </c>
      <c r="L241" s="81">
        <v>0</v>
      </c>
      <c r="M241" s="81">
        <v>0</v>
      </c>
      <c r="N241" s="81">
        <v>0</v>
      </c>
      <c r="O241" s="81">
        <v>0</v>
      </c>
      <c r="P241" s="81">
        <v>0</v>
      </c>
      <c r="Q241" s="81">
        <v>0</v>
      </c>
      <c r="R241" s="81">
        <v>0</v>
      </c>
      <c r="S241">
        <f t="shared" si="18"/>
        <v>2492.3200000000002</v>
      </c>
      <c r="T241" s="1" t="s">
        <v>585</v>
      </c>
      <c r="U241" s="1"/>
      <c r="V241">
        <f t="shared" si="19"/>
        <v>2492.3200000000002</v>
      </c>
      <c r="W241">
        <f t="shared" si="20"/>
        <v>0</v>
      </c>
      <c r="X241">
        <f t="shared" si="21"/>
        <v>0</v>
      </c>
      <c r="Y241">
        <f t="shared" si="23"/>
        <v>0</v>
      </c>
    </row>
    <row r="242" spans="1:25" ht="15">
      <c r="A242" s="81">
        <v>1</v>
      </c>
      <c r="B242" s="81">
        <v>2890</v>
      </c>
      <c r="C242" s="81" t="s">
        <v>219</v>
      </c>
      <c r="D242" s="82">
        <v>40575</v>
      </c>
      <c r="E242" s="81" t="s">
        <v>586</v>
      </c>
      <c r="F242" s="81" t="s">
        <v>414</v>
      </c>
      <c r="G242" s="81">
        <v>1463.31</v>
      </c>
      <c r="H242" s="81">
        <v>0</v>
      </c>
      <c r="I242" s="81" t="s">
        <v>520</v>
      </c>
      <c r="J242" s="81">
        <v>0</v>
      </c>
      <c r="K242" s="81">
        <v>0</v>
      </c>
      <c r="L242" s="81">
        <v>0</v>
      </c>
      <c r="M242" s="81">
        <v>0</v>
      </c>
      <c r="N242" s="81">
        <v>0</v>
      </c>
      <c r="O242" s="81">
        <v>0</v>
      </c>
      <c r="P242" s="81">
        <v>0</v>
      </c>
      <c r="Q242" s="81">
        <v>0</v>
      </c>
      <c r="R242" s="81">
        <v>0</v>
      </c>
      <c r="S242">
        <f t="shared" si="18"/>
        <v>1463.31</v>
      </c>
      <c r="T242" s="1" t="s">
        <v>585</v>
      </c>
      <c r="U242" s="1"/>
      <c r="V242">
        <f t="shared" si="19"/>
        <v>1463.31</v>
      </c>
      <c r="W242">
        <f t="shared" si="20"/>
        <v>0</v>
      </c>
      <c r="X242">
        <f t="shared" si="21"/>
        <v>0</v>
      </c>
      <c r="Y242">
        <f t="shared" si="23"/>
        <v>0</v>
      </c>
    </row>
    <row r="243" spans="1:25" ht="15">
      <c r="A243" s="81">
        <v>1</v>
      </c>
      <c r="B243" s="81">
        <v>2891</v>
      </c>
      <c r="C243" s="81" t="s">
        <v>220</v>
      </c>
      <c r="D243" s="82">
        <v>40575</v>
      </c>
      <c r="E243" s="81" t="s">
        <v>586</v>
      </c>
      <c r="F243" s="81" t="s">
        <v>414</v>
      </c>
      <c r="G243" s="81">
        <v>1536.48</v>
      </c>
      <c r="H243" s="81">
        <v>0</v>
      </c>
      <c r="I243" s="81" t="s">
        <v>520</v>
      </c>
      <c r="J243" s="81">
        <v>0</v>
      </c>
      <c r="K243" s="81">
        <v>0</v>
      </c>
      <c r="L243" s="81">
        <v>0</v>
      </c>
      <c r="M243" s="81">
        <v>0</v>
      </c>
      <c r="N243" s="81">
        <v>0</v>
      </c>
      <c r="O243" s="81">
        <v>0</v>
      </c>
      <c r="P243" s="81">
        <v>0</v>
      </c>
      <c r="Q243" s="81">
        <v>0</v>
      </c>
      <c r="R243" s="81">
        <v>0</v>
      </c>
      <c r="S243">
        <f t="shared" si="18"/>
        <v>1536.48</v>
      </c>
      <c r="T243" s="1" t="s">
        <v>585</v>
      </c>
      <c r="U243" s="1"/>
      <c r="V243">
        <f t="shared" si="19"/>
        <v>1536.48</v>
      </c>
      <c r="W243">
        <f t="shared" si="20"/>
        <v>0</v>
      </c>
      <c r="X243">
        <f t="shared" si="21"/>
        <v>0</v>
      </c>
      <c r="Y243">
        <f t="shared" si="23"/>
        <v>0</v>
      </c>
    </row>
    <row r="244" spans="1:25" ht="15">
      <c r="A244" s="81">
        <v>1</v>
      </c>
      <c r="B244" s="81">
        <v>2894</v>
      </c>
      <c r="C244" s="81" t="s">
        <v>221</v>
      </c>
      <c r="D244" s="82">
        <v>40575</v>
      </c>
      <c r="E244" s="81" t="s">
        <v>586</v>
      </c>
      <c r="F244" s="81" t="s">
        <v>475</v>
      </c>
      <c r="G244" s="81">
        <v>1961.04</v>
      </c>
      <c r="H244" s="81">
        <v>0</v>
      </c>
      <c r="I244" s="81" t="s">
        <v>520</v>
      </c>
      <c r="J244" s="81">
        <v>0</v>
      </c>
      <c r="K244" s="81">
        <v>0</v>
      </c>
      <c r="L244" s="81">
        <v>0</v>
      </c>
      <c r="M244" s="81">
        <v>0</v>
      </c>
      <c r="N244" s="81">
        <v>0</v>
      </c>
      <c r="O244" s="81">
        <v>0</v>
      </c>
      <c r="P244" s="81">
        <v>0</v>
      </c>
      <c r="Q244" s="81">
        <v>0</v>
      </c>
      <c r="R244" s="81">
        <v>0</v>
      </c>
      <c r="S244">
        <f t="shared" si="18"/>
        <v>1961.04</v>
      </c>
      <c r="T244" s="1" t="s">
        <v>585</v>
      </c>
      <c r="U244" s="1"/>
      <c r="V244">
        <f t="shared" si="19"/>
        <v>1961.04</v>
      </c>
      <c r="W244">
        <f t="shared" si="20"/>
        <v>0</v>
      </c>
      <c r="X244">
        <f t="shared" si="21"/>
        <v>0</v>
      </c>
      <c r="Y244">
        <f t="shared" si="23"/>
        <v>0</v>
      </c>
    </row>
    <row r="245" spans="1:25" ht="15">
      <c r="A245" s="81">
        <v>1</v>
      </c>
      <c r="B245" s="81">
        <v>2895</v>
      </c>
      <c r="C245" s="81" t="s">
        <v>222</v>
      </c>
      <c r="D245" s="82">
        <v>40575</v>
      </c>
      <c r="E245" s="81" t="s">
        <v>586</v>
      </c>
      <c r="F245" s="81" t="s">
        <v>414</v>
      </c>
      <c r="G245" s="81">
        <v>1463.31</v>
      </c>
      <c r="H245" s="81">
        <v>0</v>
      </c>
      <c r="I245" s="81" t="s">
        <v>520</v>
      </c>
      <c r="J245" s="81">
        <v>0</v>
      </c>
      <c r="K245" s="81">
        <v>0</v>
      </c>
      <c r="L245" s="81">
        <v>0</v>
      </c>
      <c r="M245" s="81">
        <v>0</v>
      </c>
      <c r="N245" s="81">
        <v>0</v>
      </c>
      <c r="O245" s="81">
        <v>0</v>
      </c>
      <c r="P245" s="81">
        <v>0</v>
      </c>
      <c r="Q245" s="81">
        <v>0</v>
      </c>
      <c r="R245" s="81">
        <v>0</v>
      </c>
      <c r="S245">
        <f t="shared" si="18"/>
        <v>1463.31</v>
      </c>
      <c r="T245" s="1" t="s">
        <v>585</v>
      </c>
      <c r="U245" s="1"/>
      <c r="V245">
        <f t="shared" si="19"/>
        <v>1463.31</v>
      </c>
      <c r="W245">
        <f t="shared" si="20"/>
        <v>0</v>
      </c>
      <c r="X245">
        <f t="shared" si="21"/>
        <v>0</v>
      </c>
      <c r="Y245">
        <f t="shared" si="23"/>
        <v>0</v>
      </c>
    </row>
    <row r="246" spans="1:25" ht="15">
      <c r="A246" s="81">
        <v>1</v>
      </c>
      <c r="B246" s="81">
        <v>2907</v>
      </c>
      <c r="C246" s="81" t="s">
        <v>223</v>
      </c>
      <c r="D246" s="82">
        <v>40623</v>
      </c>
      <c r="E246" s="81" t="s">
        <v>586</v>
      </c>
      <c r="F246" s="81" t="s">
        <v>476</v>
      </c>
      <c r="G246" s="81">
        <v>2152.9699999999998</v>
      </c>
      <c r="H246" s="81">
        <v>0</v>
      </c>
      <c r="I246" s="81" t="s">
        <v>520</v>
      </c>
      <c r="J246" s="81">
        <v>0</v>
      </c>
      <c r="K246" s="81">
        <v>0</v>
      </c>
      <c r="L246" s="81">
        <v>0</v>
      </c>
      <c r="M246" s="81">
        <v>0</v>
      </c>
      <c r="N246" s="81">
        <v>0</v>
      </c>
      <c r="O246" s="81">
        <v>0</v>
      </c>
      <c r="P246" s="81">
        <v>0</v>
      </c>
      <c r="Q246" s="81">
        <v>0</v>
      </c>
      <c r="R246" s="81">
        <v>0</v>
      </c>
      <c r="S246">
        <f t="shared" si="18"/>
        <v>2152.9699999999998</v>
      </c>
      <c r="T246" s="1" t="s">
        <v>585</v>
      </c>
      <c r="U246" s="1"/>
      <c r="V246">
        <f t="shared" si="19"/>
        <v>2152.9699999999998</v>
      </c>
      <c r="W246">
        <f t="shared" si="20"/>
        <v>0</v>
      </c>
      <c r="X246">
        <f t="shared" si="21"/>
        <v>0</v>
      </c>
      <c r="Y246">
        <f t="shared" si="23"/>
        <v>0</v>
      </c>
    </row>
    <row r="247" spans="1:25" ht="15">
      <c r="A247" s="81">
        <v>1</v>
      </c>
      <c r="B247" s="81">
        <v>2909</v>
      </c>
      <c r="C247" s="81" t="s">
        <v>224</v>
      </c>
      <c r="D247" s="82">
        <v>40634</v>
      </c>
      <c r="E247" s="81" t="s">
        <v>586</v>
      </c>
      <c r="F247" s="81" t="s">
        <v>476</v>
      </c>
      <c r="G247" s="81">
        <v>2373.69</v>
      </c>
      <c r="H247" s="81">
        <v>0</v>
      </c>
      <c r="I247" s="81" t="s">
        <v>520</v>
      </c>
      <c r="J247" s="81">
        <v>0</v>
      </c>
      <c r="K247" s="81">
        <v>0</v>
      </c>
      <c r="L247" s="81">
        <v>0</v>
      </c>
      <c r="M247" s="81">
        <v>0</v>
      </c>
      <c r="N247" s="81">
        <v>0</v>
      </c>
      <c r="O247" s="81">
        <v>0</v>
      </c>
      <c r="P247" s="81">
        <v>0</v>
      </c>
      <c r="Q247" s="81">
        <v>0</v>
      </c>
      <c r="R247" s="81">
        <v>0</v>
      </c>
      <c r="S247">
        <f t="shared" si="18"/>
        <v>2373.69</v>
      </c>
      <c r="T247" s="1" t="s">
        <v>585</v>
      </c>
      <c r="U247" s="1"/>
      <c r="V247">
        <f t="shared" si="19"/>
        <v>2373.69</v>
      </c>
      <c r="W247">
        <f t="shared" si="20"/>
        <v>0</v>
      </c>
      <c r="X247">
        <f t="shared" si="21"/>
        <v>0</v>
      </c>
      <c r="Y247">
        <f t="shared" si="23"/>
        <v>0</v>
      </c>
    </row>
    <row r="248" spans="1:25" ht="15">
      <c r="A248" s="81">
        <v>1</v>
      </c>
      <c r="B248" s="81">
        <v>2910</v>
      </c>
      <c r="C248" s="81" t="s">
        <v>225</v>
      </c>
      <c r="D248" s="82">
        <v>40639</v>
      </c>
      <c r="E248" s="81" t="s">
        <v>586</v>
      </c>
      <c r="F248" s="81" t="s">
        <v>476</v>
      </c>
      <c r="G248" s="81">
        <v>2492.37</v>
      </c>
      <c r="H248" s="81">
        <v>0</v>
      </c>
      <c r="I248" s="81" t="s">
        <v>520</v>
      </c>
      <c r="J248" s="81">
        <v>2544.25</v>
      </c>
      <c r="K248" s="81">
        <v>0</v>
      </c>
      <c r="L248" s="81">
        <v>0</v>
      </c>
      <c r="M248" s="81">
        <v>1800</v>
      </c>
      <c r="N248" s="81">
        <v>0</v>
      </c>
      <c r="O248" s="81">
        <v>0</v>
      </c>
      <c r="P248" s="81">
        <v>0</v>
      </c>
      <c r="Q248" s="81">
        <v>0</v>
      </c>
      <c r="R248" s="81">
        <v>0</v>
      </c>
      <c r="S248">
        <f t="shared" si="18"/>
        <v>6836.62</v>
      </c>
      <c r="T248" s="1">
        <v>4344.25</v>
      </c>
      <c r="U248" s="1"/>
      <c r="V248">
        <f t="shared" si="19"/>
        <v>2492.37</v>
      </c>
      <c r="W248">
        <f t="shared" si="20"/>
        <v>-4344.25</v>
      </c>
      <c r="X248">
        <f t="shared" si="21"/>
        <v>4344.25</v>
      </c>
      <c r="Y248">
        <f t="shared" si="23"/>
        <v>0</v>
      </c>
    </row>
    <row r="249" spans="1:25" ht="15">
      <c r="A249" s="81">
        <v>1</v>
      </c>
      <c r="B249" s="81">
        <v>2911</v>
      </c>
      <c r="C249" s="81" t="s">
        <v>226</v>
      </c>
      <c r="D249" s="82">
        <v>40644</v>
      </c>
      <c r="E249" s="81" t="s">
        <v>586</v>
      </c>
      <c r="F249" s="81" t="s">
        <v>414</v>
      </c>
      <c r="G249" s="81">
        <v>1613.3</v>
      </c>
      <c r="H249" s="81">
        <v>0</v>
      </c>
      <c r="I249" s="81" t="s">
        <v>520</v>
      </c>
      <c r="J249" s="81">
        <v>0</v>
      </c>
      <c r="K249" s="81">
        <v>0</v>
      </c>
      <c r="L249" s="81">
        <v>0</v>
      </c>
      <c r="M249" s="81">
        <v>0</v>
      </c>
      <c r="N249" s="81">
        <v>0</v>
      </c>
      <c r="O249" s="81">
        <v>0</v>
      </c>
      <c r="P249" s="81">
        <v>0</v>
      </c>
      <c r="Q249" s="81">
        <v>0</v>
      </c>
      <c r="R249" s="81">
        <v>0</v>
      </c>
      <c r="S249">
        <f t="shared" si="18"/>
        <v>1613.3</v>
      </c>
      <c r="T249" s="1" t="s">
        <v>585</v>
      </c>
      <c r="U249" s="1"/>
      <c r="V249">
        <f t="shared" si="19"/>
        <v>1613.3</v>
      </c>
      <c r="W249">
        <f t="shared" si="20"/>
        <v>0</v>
      </c>
      <c r="X249">
        <f t="shared" si="21"/>
        <v>0</v>
      </c>
      <c r="Y249">
        <f t="shared" si="23"/>
        <v>0</v>
      </c>
    </row>
    <row r="250" spans="1:25" ht="15">
      <c r="A250" s="81">
        <v>1</v>
      </c>
      <c r="B250" s="81">
        <v>2915</v>
      </c>
      <c r="C250" s="81" t="s">
        <v>227</v>
      </c>
      <c r="D250" s="82">
        <v>40647</v>
      </c>
      <c r="E250" s="81" t="s">
        <v>586</v>
      </c>
      <c r="F250" s="81" t="s">
        <v>414</v>
      </c>
      <c r="G250" s="81">
        <v>1613.3</v>
      </c>
      <c r="H250" s="81">
        <v>0</v>
      </c>
      <c r="I250" s="81" t="s">
        <v>520</v>
      </c>
      <c r="J250" s="81">
        <v>0</v>
      </c>
      <c r="K250" s="81">
        <v>0</v>
      </c>
      <c r="L250" s="81">
        <v>0</v>
      </c>
      <c r="M250" s="81">
        <v>0</v>
      </c>
      <c r="N250" s="81">
        <v>0</v>
      </c>
      <c r="O250" s="81">
        <v>0</v>
      </c>
      <c r="P250" s="81">
        <v>0</v>
      </c>
      <c r="Q250" s="81">
        <v>0</v>
      </c>
      <c r="R250" s="81">
        <v>0</v>
      </c>
      <c r="S250">
        <f t="shared" si="18"/>
        <v>1613.3</v>
      </c>
      <c r="T250" s="1" t="s">
        <v>585</v>
      </c>
      <c r="U250" s="1"/>
      <c r="V250">
        <f t="shared" si="19"/>
        <v>1613.3</v>
      </c>
      <c r="W250">
        <f t="shared" si="20"/>
        <v>0</v>
      </c>
      <c r="X250">
        <f t="shared" si="21"/>
        <v>0</v>
      </c>
      <c r="Y250">
        <f t="shared" si="23"/>
        <v>0</v>
      </c>
    </row>
    <row r="251" spans="1:25" ht="15">
      <c r="A251" s="81">
        <v>1</v>
      </c>
      <c r="B251" s="81">
        <v>2917</v>
      </c>
      <c r="C251" s="81" t="s">
        <v>228</v>
      </c>
      <c r="D251" s="82">
        <v>40644</v>
      </c>
      <c r="E251" s="81" t="s">
        <v>586</v>
      </c>
      <c r="F251" s="81" t="s">
        <v>414</v>
      </c>
      <c r="G251" s="81">
        <v>1693.96</v>
      </c>
      <c r="H251" s="81">
        <v>0</v>
      </c>
      <c r="I251" s="81" t="s">
        <v>520</v>
      </c>
      <c r="J251" s="81">
        <v>0</v>
      </c>
      <c r="K251" s="81">
        <v>0</v>
      </c>
      <c r="L251" s="81">
        <v>0</v>
      </c>
      <c r="M251" s="81">
        <v>0</v>
      </c>
      <c r="N251" s="81">
        <v>0</v>
      </c>
      <c r="O251" s="81">
        <v>0</v>
      </c>
      <c r="P251" s="81">
        <v>0</v>
      </c>
      <c r="Q251" s="81">
        <v>0</v>
      </c>
      <c r="R251" s="81">
        <v>0</v>
      </c>
      <c r="S251">
        <f t="shared" si="18"/>
        <v>1693.96</v>
      </c>
      <c r="T251" s="1" t="s">
        <v>585</v>
      </c>
      <c r="U251" s="1"/>
      <c r="V251">
        <f t="shared" si="19"/>
        <v>1693.96</v>
      </c>
      <c r="W251">
        <f t="shared" si="20"/>
        <v>0</v>
      </c>
      <c r="X251">
        <f t="shared" si="21"/>
        <v>0</v>
      </c>
      <c r="Y251">
        <f t="shared" si="23"/>
        <v>0</v>
      </c>
    </row>
    <row r="252" spans="1:25" ht="15">
      <c r="A252" s="81">
        <v>1</v>
      </c>
      <c r="B252" s="81">
        <v>2918</v>
      </c>
      <c r="C252" s="81" t="s">
        <v>229</v>
      </c>
      <c r="D252" s="82">
        <v>40644</v>
      </c>
      <c r="E252" s="81" t="s">
        <v>586</v>
      </c>
      <c r="F252" s="81" t="s">
        <v>414</v>
      </c>
      <c r="G252" s="81">
        <v>1463.31</v>
      </c>
      <c r="H252" s="81">
        <v>0</v>
      </c>
      <c r="I252" s="81" t="s">
        <v>520</v>
      </c>
      <c r="J252" s="81">
        <v>0</v>
      </c>
      <c r="K252" s="81">
        <v>0</v>
      </c>
      <c r="L252" s="81">
        <v>0</v>
      </c>
      <c r="M252" s="81">
        <v>0</v>
      </c>
      <c r="N252" s="81">
        <v>0</v>
      </c>
      <c r="O252" s="81">
        <v>0</v>
      </c>
      <c r="P252" s="81">
        <v>0</v>
      </c>
      <c r="Q252" s="81">
        <v>0</v>
      </c>
      <c r="R252" s="81">
        <v>0</v>
      </c>
      <c r="S252">
        <f t="shared" si="18"/>
        <v>1463.31</v>
      </c>
      <c r="T252" s="1" t="s">
        <v>585</v>
      </c>
      <c r="U252" s="1"/>
      <c r="V252">
        <f t="shared" si="19"/>
        <v>1463.31</v>
      </c>
      <c r="W252">
        <f t="shared" si="20"/>
        <v>0</v>
      </c>
      <c r="X252">
        <f t="shared" si="21"/>
        <v>0</v>
      </c>
      <c r="Y252">
        <f t="shared" si="23"/>
        <v>0</v>
      </c>
    </row>
    <row r="253" spans="1:25" ht="15">
      <c r="A253" s="81">
        <v>1</v>
      </c>
      <c r="B253" s="81">
        <v>2921</v>
      </c>
      <c r="C253" s="81" t="s">
        <v>230</v>
      </c>
      <c r="D253" s="82">
        <v>40644</v>
      </c>
      <c r="E253" s="81" t="s">
        <v>586</v>
      </c>
      <c r="F253" s="81" t="s">
        <v>414</v>
      </c>
      <c r="G253" s="81">
        <v>1778.73</v>
      </c>
      <c r="H253" s="81">
        <v>0</v>
      </c>
      <c r="I253" s="81" t="s">
        <v>520</v>
      </c>
      <c r="J253" s="81">
        <v>0</v>
      </c>
      <c r="K253" s="81">
        <v>0</v>
      </c>
      <c r="L253" s="81">
        <v>0</v>
      </c>
      <c r="M253" s="81">
        <v>0</v>
      </c>
      <c r="N253" s="81">
        <v>0</v>
      </c>
      <c r="O253" s="81">
        <v>0</v>
      </c>
      <c r="P253" s="81">
        <v>0</v>
      </c>
      <c r="Q253" s="81">
        <v>0</v>
      </c>
      <c r="R253" s="81">
        <v>0</v>
      </c>
      <c r="S253">
        <f t="shared" si="18"/>
        <v>1778.73</v>
      </c>
      <c r="T253" s="1" t="s">
        <v>585</v>
      </c>
      <c r="U253" s="1"/>
      <c r="V253">
        <f t="shared" si="19"/>
        <v>1778.73</v>
      </c>
      <c r="W253">
        <f t="shared" si="20"/>
        <v>0</v>
      </c>
      <c r="X253">
        <f t="shared" si="21"/>
        <v>0</v>
      </c>
      <c r="Y253">
        <f t="shared" si="23"/>
        <v>0</v>
      </c>
    </row>
    <row r="254" spans="1:25" ht="15">
      <c r="A254" s="81">
        <v>1</v>
      </c>
      <c r="B254" s="81">
        <v>2922</v>
      </c>
      <c r="C254" s="81" t="s">
        <v>231</v>
      </c>
      <c r="D254" s="82">
        <v>40644</v>
      </c>
      <c r="E254" s="81" t="s">
        <v>586</v>
      </c>
      <c r="F254" s="81" t="s">
        <v>414</v>
      </c>
      <c r="G254" s="81">
        <v>1693.96</v>
      </c>
      <c r="H254" s="81">
        <v>0</v>
      </c>
      <c r="I254" s="81" t="s">
        <v>520</v>
      </c>
      <c r="J254" s="81">
        <v>0</v>
      </c>
      <c r="K254" s="81">
        <v>0</v>
      </c>
      <c r="L254" s="81">
        <v>0</v>
      </c>
      <c r="M254" s="81">
        <v>0</v>
      </c>
      <c r="N254" s="81">
        <v>0</v>
      </c>
      <c r="O254" s="81">
        <v>0</v>
      </c>
      <c r="P254" s="81">
        <v>0</v>
      </c>
      <c r="Q254" s="81">
        <v>0</v>
      </c>
      <c r="R254" s="81">
        <v>0</v>
      </c>
      <c r="S254">
        <f t="shared" si="18"/>
        <v>1693.96</v>
      </c>
      <c r="T254" s="1" t="s">
        <v>585</v>
      </c>
      <c r="U254" s="1"/>
      <c r="V254">
        <f t="shared" si="19"/>
        <v>1693.96</v>
      </c>
      <c r="W254">
        <f t="shared" si="20"/>
        <v>0</v>
      </c>
      <c r="X254">
        <f t="shared" si="21"/>
        <v>0</v>
      </c>
      <c r="Y254">
        <f t="shared" si="23"/>
        <v>0</v>
      </c>
    </row>
    <row r="255" spans="1:25" ht="15">
      <c r="A255" s="81">
        <v>1</v>
      </c>
      <c r="B255" s="81">
        <v>2926</v>
      </c>
      <c r="C255" s="81" t="s">
        <v>232</v>
      </c>
      <c r="D255" s="82">
        <v>40665</v>
      </c>
      <c r="E255" s="81" t="s">
        <v>586</v>
      </c>
      <c r="F255" s="81" t="s">
        <v>414</v>
      </c>
      <c r="G255" s="81">
        <v>1778.71</v>
      </c>
      <c r="H255" s="81">
        <v>0</v>
      </c>
      <c r="I255" s="81" t="s">
        <v>520</v>
      </c>
      <c r="J255" s="81">
        <v>0</v>
      </c>
      <c r="K255" s="81">
        <v>0</v>
      </c>
      <c r="L255" s="81">
        <v>0</v>
      </c>
      <c r="M255" s="81">
        <v>0</v>
      </c>
      <c r="N255" s="81">
        <v>0</v>
      </c>
      <c r="O255" s="81">
        <v>0</v>
      </c>
      <c r="P255" s="81">
        <v>0</v>
      </c>
      <c r="Q255" s="81">
        <v>0</v>
      </c>
      <c r="R255" s="81">
        <v>0</v>
      </c>
      <c r="S255">
        <f t="shared" si="18"/>
        <v>1778.71</v>
      </c>
      <c r="T255" s="1" t="s">
        <v>585</v>
      </c>
      <c r="U255" s="1"/>
      <c r="V255">
        <f t="shared" si="19"/>
        <v>1778.71</v>
      </c>
      <c r="W255">
        <f t="shared" si="20"/>
        <v>0</v>
      </c>
      <c r="X255">
        <f t="shared" si="21"/>
        <v>0</v>
      </c>
      <c r="Y255">
        <f t="shared" si="23"/>
        <v>0</v>
      </c>
    </row>
    <row r="256" spans="1:25" ht="15">
      <c r="A256" s="81">
        <v>1</v>
      </c>
      <c r="B256" s="81">
        <v>2927</v>
      </c>
      <c r="C256" s="81" t="s">
        <v>233</v>
      </c>
      <c r="D256" s="82">
        <v>40665</v>
      </c>
      <c r="E256" s="81" t="s">
        <v>586</v>
      </c>
      <c r="F256" s="81" t="s">
        <v>414</v>
      </c>
      <c r="G256" s="81">
        <v>1613.31</v>
      </c>
      <c r="H256" s="81">
        <v>0</v>
      </c>
      <c r="I256" s="81" t="s">
        <v>520</v>
      </c>
      <c r="J256" s="81">
        <v>0</v>
      </c>
      <c r="K256" s="81">
        <v>0</v>
      </c>
      <c r="L256" s="81">
        <v>0</v>
      </c>
      <c r="M256" s="81">
        <v>0</v>
      </c>
      <c r="N256" s="81">
        <v>0</v>
      </c>
      <c r="O256" s="81">
        <v>0</v>
      </c>
      <c r="P256" s="81">
        <v>0</v>
      </c>
      <c r="Q256" s="81">
        <v>0</v>
      </c>
      <c r="R256" s="81">
        <v>0</v>
      </c>
      <c r="S256">
        <f t="shared" si="18"/>
        <v>1613.31</v>
      </c>
      <c r="T256" s="1" t="s">
        <v>585</v>
      </c>
      <c r="U256" s="1"/>
      <c r="V256">
        <f t="shared" si="19"/>
        <v>1613.31</v>
      </c>
      <c r="W256">
        <f t="shared" si="20"/>
        <v>0</v>
      </c>
      <c r="X256">
        <f t="shared" si="21"/>
        <v>0</v>
      </c>
      <c r="Y256">
        <f t="shared" si="23"/>
        <v>0</v>
      </c>
    </row>
    <row r="257" spans="1:25" ht="15">
      <c r="A257" s="81">
        <v>1</v>
      </c>
      <c r="B257" s="81">
        <v>2930</v>
      </c>
      <c r="C257" s="81" t="s">
        <v>234</v>
      </c>
      <c r="D257" s="82">
        <v>40665</v>
      </c>
      <c r="E257" s="81" t="s">
        <v>586</v>
      </c>
      <c r="F257" s="81" t="s">
        <v>496</v>
      </c>
      <c r="G257" s="81">
        <v>1778.71</v>
      </c>
      <c r="H257" s="81">
        <v>0</v>
      </c>
      <c r="I257" s="81" t="s">
        <v>520</v>
      </c>
      <c r="J257" s="81">
        <v>0</v>
      </c>
      <c r="K257" s="81">
        <v>0</v>
      </c>
      <c r="L257" s="81">
        <v>0</v>
      </c>
      <c r="M257" s="81">
        <v>0</v>
      </c>
      <c r="N257" s="81">
        <v>0</v>
      </c>
      <c r="O257" s="81">
        <v>0</v>
      </c>
      <c r="P257" s="81">
        <v>0</v>
      </c>
      <c r="Q257" s="81">
        <v>0</v>
      </c>
      <c r="R257" s="81">
        <v>0</v>
      </c>
      <c r="S257">
        <f t="shared" si="18"/>
        <v>1778.71</v>
      </c>
      <c r="T257" s="1" t="s">
        <v>585</v>
      </c>
      <c r="U257" s="1"/>
      <c r="V257">
        <f t="shared" si="19"/>
        <v>1778.71</v>
      </c>
      <c r="W257">
        <f t="shared" si="20"/>
        <v>0</v>
      </c>
      <c r="X257">
        <f t="shared" si="21"/>
        <v>0</v>
      </c>
      <c r="Y257">
        <f t="shared" si="23"/>
        <v>0</v>
      </c>
    </row>
    <row r="258" spans="1:25" ht="15">
      <c r="A258" s="81">
        <v>1</v>
      </c>
      <c r="B258" s="81">
        <v>2931</v>
      </c>
      <c r="C258" s="81" t="s">
        <v>235</v>
      </c>
      <c r="D258" s="82">
        <v>40665</v>
      </c>
      <c r="E258" s="81" t="s">
        <v>586</v>
      </c>
      <c r="F258" s="81" t="s">
        <v>475</v>
      </c>
      <c r="G258" s="81">
        <v>1961.04</v>
      </c>
      <c r="H258" s="81">
        <v>0</v>
      </c>
      <c r="I258" s="81" t="s">
        <v>520</v>
      </c>
      <c r="J258" s="81">
        <v>904.62</v>
      </c>
      <c r="K258" s="81">
        <v>0</v>
      </c>
      <c r="L258" s="81">
        <v>0</v>
      </c>
      <c r="M258" s="81">
        <v>0</v>
      </c>
      <c r="N258" s="81">
        <v>0</v>
      </c>
      <c r="O258" s="81">
        <v>0</v>
      </c>
      <c r="P258" s="81">
        <v>0</v>
      </c>
      <c r="Q258" s="81">
        <v>0</v>
      </c>
      <c r="R258" s="81">
        <v>0</v>
      </c>
      <c r="S258">
        <f t="shared" si="18"/>
        <v>2865.66</v>
      </c>
      <c r="T258" s="1">
        <v>904.62</v>
      </c>
      <c r="U258" s="1"/>
      <c r="V258">
        <f t="shared" si="19"/>
        <v>1961.04</v>
      </c>
      <c r="W258">
        <f t="shared" si="20"/>
        <v>-904.61999999999989</v>
      </c>
      <c r="X258">
        <f t="shared" si="21"/>
        <v>904.62</v>
      </c>
      <c r="Y258">
        <f t="shared" si="23"/>
        <v>0</v>
      </c>
    </row>
    <row r="259" spans="1:25" ht="15">
      <c r="A259" s="81">
        <v>1</v>
      </c>
      <c r="B259" s="81">
        <v>2933</v>
      </c>
      <c r="C259" s="81" t="s">
        <v>236</v>
      </c>
      <c r="D259" s="82">
        <v>40665</v>
      </c>
      <c r="E259" s="81" t="s">
        <v>586</v>
      </c>
      <c r="F259" s="81" t="s">
        <v>495</v>
      </c>
      <c r="G259" s="81">
        <v>1613.3</v>
      </c>
      <c r="H259" s="81">
        <v>0</v>
      </c>
      <c r="I259" s="81" t="s">
        <v>520</v>
      </c>
      <c r="J259" s="81">
        <v>0</v>
      </c>
      <c r="K259" s="81">
        <v>0</v>
      </c>
      <c r="L259" s="81">
        <v>0</v>
      </c>
      <c r="M259" s="81">
        <v>0</v>
      </c>
      <c r="N259" s="81">
        <v>0</v>
      </c>
      <c r="O259" s="81">
        <v>0</v>
      </c>
      <c r="P259" s="81">
        <v>0</v>
      </c>
      <c r="Q259" s="81">
        <v>0</v>
      </c>
      <c r="R259" s="81">
        <v>0</v>
      </c>
      <c r="S259">
        <f t="shared" si="18"/>
        <v>1613.3</v>
      </c>
      <c r="T259" s="1" t="s">
        <v>585</v>
      </c>
      <c r="U259" s="1"/>
      <c r="V259">
        <f t="shared" si="19"/>
        <v>1613.3</v>
      </c>
      <c r="W259">
        <f t="shared" si="20"/>
        <v>0</v>
      </c>
      <c r="X259">
        <f t="shared" si="21"/>
        <v>0</v>
      </c>
      <c r="Y259">
        <f t="shared" si="23"/>
        <v>0</v>
      </c>
    </row>
    <row r="260" spans="1:25" ht="15">
      <c r="A260" s="81">
        <v>1</v>
      </c>
      <c r="B260" s="81">
        <v>2936</v>
      </c>
      <c r="C260" s="81" t="s">
        <v>237</v>
      </c>
      <c r="D260" s="82">
        <v>40665</v>
      </c>
      <c r="E260" s="81" t="s">
        <v>586</v>
      </c>
      <c r="F260" s="81" t="s">
        <v>496</v>
      </c>
      <c r="G260" s="81">
        <v>1778.72</v>
      </c>
      <c r="H260" s="81">
        <v>0</v>
      </c>
      <c r="I260" s="81" t="s">
        <v>520</v>
      </c>
      <c r="J260" s="81">
        <v>0</v>
      </c>
      <c r="K260" s="81">
        <v>0</v>
      </c>
      <c r="L260" s="81">
        <v>0</v>
      </c>
      <c r="M260" s="81">
        <v>0</v>
      </c>
      <c r="N260" s="81">
        <v>0</v>
      </c>
      <c r="O260" s="81">
        <v>0</v>
      </c>
      <c r="P260" s="81">
        <v>0</v>
      </c>
      <c r="Q260" s="81">
        <v>0</v>
      </c>
      <c r="R260" s="81">
        <v>0</v>
      </c>
      <c r="S260">
        <f t="shared" si="18"/>
        <v>1778.72</v>
      </c>
      <c r="T260" s="1" t="s">
        <v>585</v>
      </c>
      <c r="U260" s="1"/>
      <c r="V260">
        <f t="shared" si="19"/>
        <v>1778.72</v>
      </c>
      <c r="W260">
        <f t="shared" si="20"/>
        <v>0</v>
      </c>
      <c r="X260">
        <f t="shared" si="21"/>
        <v>0</v>
      </c>
      <c r="Y260">
        <f t="shared" si="23"/>
        <v>0</v>
      </c>
    </row>
    <row r="261" spans="1:25" ht="15">
      <c r="A261" s="81">
        <v>1</v>
      </c>
      <c r="B261" s="81">
        <v>2937</v>
      </c>
      <c r="C261" s="81" t="s">
        <v>238</v>
      </c>
      <c r="D261" s="82">
        <v>40665</v>
      </c>
      <c r="E261" s="81" t="s">
        <v>586</v>
      </c>
      <c r="F261" s="81" t="s">
        <v>414</v>
      </c>
      <c r="G261" s="81">
        <v>1463.31</v>
      </c>
      <c r="H261" s="81">
        <v>0</v>
      </c>
      <c r="I261" s="81" t="s">
        <v>520</v>
      </c>
      <c r="J261" s="81">
        <v>0</v>
      </c>
      <c r="K261" s="81">
        <v>0</v>
      </c>
      <c r="L261" s="81">
        <v>0</v>
      </c>
      <c r="M261" s="81">
        <v>0</v>
      </c>
      <c r="N261" s="81">
        <v>0</v>
      </c>
      <c r="O261" s="81">
        <v>0</v>
      </c>
      <c r="P261" s="81">
        <v>0</v>
      </c>
      <c r="Q261" s="81">
        <v>0</v>
      </c>
      <c r="R261" s="81">
        <v>0</v>
      </c>
      <c r="S261">
        <f t="shared" ref="S261:S324" si="24">G261+H261+J261+K261+L261+M261+N261+O261+P261+Q261+R261</f>
        <v>1463.31</v>
      </c>
      <c r="T261" s="1" t="s">
        <v>585</v>
      </c>
      <c r="U261" s="1"/>
      <c r="V261">
        <f t="shared" ref="V261:V324" si="25">G261+H261+O261+Q261</f>
        <v>1463.31</v>
      </c>
      <c r="W261">
        <f t="shared" ref="W261:W324" si="26">V261-S261</f>
        <v>0</v>
      </c>
      <c r="X261">
        <f t="shared" ref="X261:X324" si="27">J261+K261+L261+M261+N261+P261+R261</f>
        <v>0</v>
      </c>
      <c r="Y261">
        <f t="shared" si="23"/>
        <v>0</v>
      </c>
    </row>
    <row r="262" spans="1:25" ht="15">
      <c r="A262" s="81">
        <v>1</v>
      </c>
      <c r="B262" s="81">
        <v>2941</v>
      </c>
      <c r="C262" s="81" t="s">
        <v>239</v>
      </c>
      <c r="D262" s="82">
        <v>40672</v>
      </c>
      <c r="E262" s="81" t="s">
        <v>586</v>
      </c>
      <c r="F262" s="81" t="s">
        <v>476</v>
      </c>
      <c r="G262" s="81">
        <v>2152.9499999999998</v>
      </c>
      <c r="H262" s="81">
        <v>0</v>
      </c>
      <c r="I262" s="81" t="s">
        <v>520</v>
      </c>
      <c r="J262" s="81">
        <v>2544.25</v>
      </c>
      <c r="K262" s="81">
        <v>0</v>
      </c>
      <c r="L262" s="81">
        <v>0</v>
      </c>
      <c r="M262" s="81">
        <v>0</v>
      </c>
      <c r="N262" s="81">
        <v>0</v>
      </c>
      <c r="O262" s="81">
        <v>0</v>
      </c>
      <c r="P262" s="81">
        <v>0</v>
      </c>
      <c r="Q262" s="81">
        <v>0</v>
      </c>
      <c r="R262" s="81">
        <v>0</v>
      </c>
      <c r="S262">
        <f t="shared" si="24"/>
        <v>4697.2</v>
      </c>
      <c r="T262" s="81">
        <v>2544.25</v>
      </c>
      <c r="U262" s="81"/>
      <c r="V262">
        <f t="shared" si="25"/>
        <v>2152.9499999999998</v>
      </c>
      <c r="W262">
        <f t="shared" si="26"/>
        <v>-2544.25</v>
      </c>
      <c r="X262">
        <f t="shared" si="27"/>
        <v>2544.25</v>
      </c>
      <c r="Y262">
        <f t="shared" si="23"/>
        <v>0</v>
      </c>
    </row>
    <row r="263" spans="1:25" ht="15">
      <c r="A263" s="81">
        <v>1</v>
      </c>
      <c r="B263" s="81">
        <v>2942</v>
      </c>
      <c r="C263" s="81" t="s">
        <v>240</v>
      </c>
      <c r="D263" s="82">
        <v>40682</v>
      </c>
      <c r="E263" s="81" t="s">
        <v>586</v>
      </c>
      <c r="F263" s="81" t="s">
        <v>414</v>
      </c>
      <c r="G263" s="81">
        <v>1613.31</v>
      </c>
      <c r="H263" s="81">
        <v>0</v>
      </c>
      <c r="I263" s="81" t="s">
        <v>520</v>
      </c>
      <c r="J263" s="81">
        <v>0</v>
      </c>
      <c r="K263" s="81">
        <v>0</v>
      </c>
      <c r="L263" s="81">
        <v>0</v>
      </c>
      <c r="M263" s="81">
        <v>0</v>
      </c>
      <c r="N263" s="81">
        <v>0</v>
      </c>
      <c r="O263" s="81">
        <v>0</v>
      </c>
      <c r="P263" s="81">
        <v>0</v>
      </c>
      <c r="Q263" s="81">
        <v>0</v>
      </c>
      <c r="R263" s="81">
        <v>0</v>
      </c>
      <c r="S263">
        <f t="shared" si="24"/>
        <v>1613.31</v>
      </c>
      <c r="T263" s="1" t="s">
        <v>585</v>
      </c>
      <c r="U263" s="1"/>
      <c r="V263">
        <f t="shared" si="25"/>
        <v>1613.31</v>
      </c>
      <c r="W263">
        <f t="shared" si="26"/>
        <v>0</v>
      </c>
      <c r="X263">
        <f t="shared" si="27"/>
        <v>0</v>
      </c>
      <c r="Y263">
        <f t="shared" si="23"/>
        <v>0</v>
      </c>
    </row>
    <row r="264" spans="1:25" ht="15">
      <c r="A264" s="81">
        <v>1</v>
      </c>
      <c r="B264" s="81">
        <v>2943</v>
      </c>
      <c r="C264" s="81" t="s">
        <v>241</v>
      </c>
      <c r="D264" s="82">
        <v>40682</v>
      </c>
      <c r="E264" s="81" t="s">
        <v>586</v>
      </c>
      <c r="F264" s="81" t="s">
        <v>414</v>
      </c>
      <c r="G264" s="81">
        <v>1463.31</v>
      </c>
      <c r="H264" s="81">
        <v>0</v>
      </c>
      <c r="I264" s="81" t="s">
        <v>520</v>
      </c>
      <c r="J264" s="81">
        <v>0</v>
      </c>
      <c r="K264" s="81">
        <v>0</v>
      </c>
      <c r="L264" s="81">
        <v>0</v>
      </c>
      <c r="M264" s="81">
        <v>0</v>
      </c>
      <c r="N264" s="81">
        <v>0</v>
      </c>
      <c r="O264" s="81">
        <v>0</v>
      </c>
      <c r="P264" s="81">
        <v>0</v>
      </c>
      <c r="Q264" s="81">
        <v>0</v>
      </c>
      <c r="R264" s="81">
        <v>0</v>
      </c>
      <c r="S264">
        <f t="shared" si="24"/>
        <v>1463.31</v>
      </c>
      <c r="T264" s="1" t="s">
        <v>585</v>
      </c>
      <c r="U264" s="1"/>
      <c r="V264">
        <f t="shared" si="25"/>
        <v>1463.31</v>
      </c>
      <c r="W264">
        <f t="shared" si="26"/>
        <v>0</v>
      </c>
      <c r="X264">
        <f t="shared" si="27"/>
        <v>0</v>
      </c>
      <c r="Y264">
        <f t="shared" si="23"/>
        <v>0</v>
      </c>
    </row>
    <row r="265" spans="1:25" ht="15">
      <c r="A265" s="81">
        <v>1</v>
      </c>
      <c r="B265" s="81">
        <v>2969</v>
      </c>
      <c r="C265" s="81" t="s">
        <v>242</v>
      </c>
      <c r="D265" s="82">
        <v>41732</v>
      </c>
      <c r="E265" s="81" t="s">
        <v>586</v>
      </c>
      <c r="F265" s="81" t="s">
        <v>477</v>
      </c>
      <c r="G265" s="81">
        <v>2260.66</v>
      </c>
      <c r="H265" s="81">
        <v>0</v>
      </c>
      <c r="I265" s="81" t="s">
        <v>520</v>
      </c>
      <c r="J265" s="81">
        <v>1187.32</v>
      </c>
      <c r="K265" s="81">
        <v>0</v>
      </c>
      <c r="L265" s="81">
        <v>0</v>
      </c>
      <c r="M265" s="81">
        <v>0</v>
      </c>
      <c r="N265" s="81">
        <v>0</v>
      </c>
      <c r="O265" s="81">
        <v>0</v>
      </c>
      <c r="P265" s="81">
        <v>0</v>
      </c>
      <c r="Q265" s="81">
        <v>0</v>
      </c>
      <c r="R265" s="81">
        <v>0</v>
      </c>
      <c r="S265">
        <f t="shared" si="24"/>
        <v>3447.9799999999996</v>
      </c>
      <c r="T265" s="81">
        <v>1187.32</v>
      </c>
      <c r="U265" s="81"/>
      <c r="V265">
        <f t="shared" si="25"/>
        <v>2260.66</v>
      </c>
      <c r="W265">
        <f t="shared" si="26"/>
        <v>-1187.3199999999997</v>
      </c>
      <c r="X265">
        <f t="shared" si="27"/>
        <v>1187.32</v>
      </c>
      <c r="Y265">
        <f t="shared" si="23"/>
        <v>0</v>
      </c>
    </row>
    <row r="266" spans="1:25" ht="15">
      <c r="A266" s="81">
        <v>1</v>
      </c>
      <c r="B266" s="81">
        <v>2982</v>
      </c>
      <c r="C266" s="81" t="s">
        <v>243</v>
      </c>
      <c r="D266" s="82">
        <v>41732</v>
      </c>
      <c r="E266" s="81" t="s">
        <v>586</v>
      </c>
      <c r="F266" s="81" t="s">
        <v>490</v>
      </c>
      <c r="G266" s="81">
        <v>3933.25</v>
      </c>
      <c r="H266" s="81">
        <v>0</v>
      </c>
      <c r="I266" s="81" t="s">
        <v>520</v>
      </c>
      <c r="J266" s="81">
        <v>0</v>
      </c>
      <c r="K266" s="81">
        <v>0</v>
      </c>
      <c r="L266" s="81">
        <v>0</v>
      </c>
      <c r="M266" s="81">
        <v>0</v>
      </c>
      <c r="N266" s="81">
        <v>0</v>
      </c>
      <c r="O266" s="81">
        <v>0</v>
      </c>
      <c r="P266" s="81">
        <v>0</v>
      </c>
      <c r="Q266" s="81">
        <v>0</v>
      </c>
      <c r="R266" s="81">
        <v>0</v>
      </c>
      <c r="S266">
        <f t="shared" si="24"/>
        <v>3933.25</v>
      </c>
      <c r="T266" s="1" t="s">
        <v>585</v>
      </c>
      <c r="U266" s="1"/>
      <c r="V266">
        <f t="shared" si="25"/>
        <v>3933.25</v>
      </c>
      <c r="W266">
        <f t="shared" si="26"/>
        <v>0</v>
      </c>
      <c r="X266">
        <f t="shared" si="27"/>
        <v>0</v>
      </c>
      <c r="Y266">
        <f>W266+X266</f>
        <v>0</v>
      </c>
    </row>
    <row r="267" spans="1:25" ht="15">
      <c r="A267" s="81">
        <v>1</v>
      </c>
      <c r="B267" s="81">
        <v>2983</v>
      </c>
      <c r="C267" s="81" t="s">
        <v>244</v>
      </c>
      <c r="D267" s="82">
        <v>41732</v>
      </c>
      <c r="E267" s="81" t="s">
        <v>586</v>
      </c>
      <c r="F267" s="81" t="s">
        <v>483</v>
      </c>
      <c r="G267" s="81">
        <v>2050.41</v>
      </c>
      <c r="H267" s="81">
        <v>0</v>
      </c>
      <c r="I267" s="81" t="s">
        <v>520</v>
      </c>
      <c r="J267" s="81">
        <v>1079.3800000000001</v>
      </c>
      <c r="K267" s="81">
        <v>0</v>
      </c>
      <c r="L267" s="81">
        <v>0</v>
      </c>
      <c r="M267" s="81">
        <v>0</v>
      </c>
      <c r="N267" s="81">
        <v>0</v>
      </c>
      <c r="O267" s="81">
        <v>0</v>
      </c>
      <c r="P267" s="81">
        <v>0</v>
      </c>
      <c r="Q267" s="81">
        <v>0</v>
      </c>
      <c r="R267" s="81">
        <v>0</v>
      </c>
      <c r="S267">
        <f t="shared" si="24"/>
        <v>3129.79</v>
      </c>
      <c r="T267" s="81">
        <v>1079.3800000000001</v>
      </c>
      <c r="U267" s="81"/>
      <c r="V267">
        <f t="shared" si="25"/>
        <v>2050.41</v>
      </c>
      <c r="W267">
        <f t="shared" si="26"/>
        <v>-1079.3800000000001</v>
      </c>
      <c r="X267">
        <f t="shared" si="27"/>
        <v>1079.3800000000001</v>
      </c>
      <c r="Y267">
        <f t="shared" ref="Y267:Y293" si="28">W267+X267</f>
        <v>0</v>
      </c>
    </row>
    <row r="268" spans="1:25" ht="15">
      <c r="A268" s="81">
        <v>1</v>
      </c>
      <c r="B268" s="81">
        <v>2988</v>
      </c>
      <c r="C268" s="81" t="s">
        <v>245</v>
      </c>
      <c r="D268" s="82">
        <v>41732</v>
      </c>
      <c r="E268" s="81" t="s">
        <v>586</v>
      </c>
      <c r="F268" s="81" t="s">
        <v>470</v>
      </c>
      <c r="G268" s="81">
        <v>3567.49</v>
      </c>
      <c r="H268" s="81">
        <v>0</v>
      </c>
      <c r="I268" s="81" t="s">
        <v>520</v>
      </c>
      <c r="J268" s="81">
        <v>0</v>
      </c>
      <c r="K268" s="81">
        <v>0</v>
      </c>
      <c r="L268" s="81">
        <v>0</v>
      </c>
      <c r="M268" s="81">
        <v>0</v>
      </c>
      <c r="N268" s="81">
        <v>0</v>
      </c>
      <c r="O268" s="81">
        <v>0</v>
      </c>
      <c r="P268" s="81">
        <v>0</v>
      </c>
      <c r="Q268" s="81">
        <v>0</v>
      </c>
      <c r="R268" s="81">
        <v>0</v>
      </c>
      <c r="S268">
        <f t="shared" si="24"/>
        <v>3567.49</v>
      </c>
      <c r="T268" s="1" t="s">
        <v>585</v>
      </c>
      <c r="U268" s="1"/>
      <c r="V268">
        <f t="shared" si="25"/>
        <v>3567.49</v>
      </c>
      <c r="W268">
        <f t="shared" si="26"/>
        <v>0</v>
      </c>
      <c r="X268">
        <f t="shared" si="27"/>
        <v>0</v>
      </c>
      <c r="Y268">
        <f t="shared" si="28"/>
        <v>0</v>
      </c>
    </row>
    <row r="269" spans="1:25" ht="15">
      <c r="A269" s="81">
        <v>1</v>
      </c>
      <c r="B269" s="81">
        <v>2996</v>
      </c>
      <c r="C269" s="81" t="s">
        <v>246</v>
      </c>
      <c r="D269" s="82">
        <v>41751</v>
      </c>
      <c r="E269" s="81" t="s">
        <v>586</v>
      </c>
      <c r="F269" s="81" t="s">
        <v>492</v>
      </c>
      <c r="G269" s="81">
        <v>6210.16</v>
      </c>
      <c r="H269" s="81">
        <v>0</v>
      </c>
      <c r="I269" s="81" t="s">
        <v>520</v>
      </c>
      <c r="J269" s="81">
        <v>0</v>
      </c>
      <c r="K269" s="81">
        <v>0</v>
      </c>
      <c r="L269" s="81">
        <v>0</v>
      </c>
      <c r="M269" s="81">
        <v>0</v>
      </c>
      <c r="N269" s="81">
        <v>0</v>
      </c>
      <c r="O269" s="81">
        <v>0</v>
      </c>
      <c r="P269" s="81">
        <v>0</v>
      </c>
      <c r="Q269" s="81">
        <v>0</v>
      </c>
      <c r="R269" s="81">
        <v>0</v>
      </c>
      <c r="S269">
        <f t="shared" si="24"/>
        <v>6210.16</v>
      </c>
      <c r="T269" s="1" t="s">
        <v>585</v>
      </c>
      <c r="U269" s="1"/>
      <c r="V269">
        <f t="shared" si="25"/>
        <v>6210.16</v>
      </c>
      <c r="W269">
        <f t="shared" si="26"/>
        <v>0</v>
      </c>
      <c r="X269">
        <f t="shared" si="27"/>
        <v>0</v>
      </c>
      <c r="Y269">
        <f t="shared" si="28"/>
        <v>0</v>
      </c>
    </row>
    <row r="270" spans="1:25" ht="15">
      <c r="A270" s="81">
        <v>1</v>
      </c>
      <c r="B270" s="81">
        <v>2998</v>
      </c>
      <c r="C270" s="81" t="s">
        <v>247</v>
      </c>
      <c r="D270" s="82">
        <v>41751</v>
      </c>
      <c r="E270" s="81" t="s">
        <v>586</v>
      </c>
      <c r="F270" s="81" t="s">
        <v>492</v>
      </c>
      <c r="G270" s="81">
        <v>6210.16</v>
      </c>
      <c r="H270" s="81">
        <v>0</v>
      </c>
      <c r="I270" s="81" t="s">
        <v>520</v>
      </c>
      <c r="J270" s="81">
        <v>0</v>
      </c>
      <c r="K270" s="81">
        <v>0</v>
      </c>
      <c r="L270" s="81">
        <v>0</v>
      </c>
      <c r="M270" s="81">
        <v>0</v>
      </c>
      <c r="N270" s="81">
        <v>0</v>
      </c>
      <c r="O270" s="81">
        <v>0</v>
      </c>
      <c r="P270" s="81">
        <v>0</v>
      </c>
      <c r="Q270" s="81">
        <v>0</v>
      </c>
      <c r="R270" s="81">
        <v>0</v>
      </c>
      <c r="S270">
        <f t="shared" si="24"/>
        <v>6210.16</v>
      </c>
      <c r="T270" s="1" t="s">
        <v>585</v>
      </c>
      <c r="U270" s="1"/>
      <c r="V270">
        <f t="shared" si="25"/>
        <v>6210.16</v>
      </c>
      <c r="W270">
        <f t="shared" si="26"/>
        <v>0</v>
      </c>
      <c r="X270">
        <f t="shared" si="27"/>
        <v>0</v>
      </c>
      <c r="Y270">
        <f t="shared" si="28"/>
        <v>0</v>
      </c>
    </row>
    <row r="271" spans="1:25" ht="15">
      <c r="A271" s="81">
        <v>1</v>
      </c>
      <c r="B271" s="81">
        <v>3003</v>
      </c>
      <c r="C271" s="81" t="s">
        <v>248</v>
      </c>
      <c r="D271" s="82">
        <v>41751</v>
      </c>
      <c r="E271" s="81" t="s">
        <v>586</v>
      </c>
      <c r="F271" s="81" t="s">
        <v>419</v>
      </c>
      <c r="G271" s="81">
        <v>3567.49</v>
      </c>
      <c r="H271" s="81">
        <v>0</v>
      </c>
      <c r="I271" s="81" t="s">
        <v>520</v>
      </c>
      <c r="J271" s="81">
        <v>904.62</v>
      </c>
      <c r="K271" s="81">
        <v>0</v>
      </c>
      <c r="L271" s="81">
        <v>0</v>
      </c>
      <c r="M271" s="81">
        <v>0</v>
      </c>
      <c r="N271" s="81">
        <v>0</v>
      </c>
      <c r="O271" s="81">
        <v>0</v>
      </c>
      <c r="P271" s="81">
        <v>0</v>
      </c>
      <c r="Q271" s="81">
        <v>0</v>
      </c>
      <c r="R271" s="81">
        <v>0</v>
      </c>
      <c r="S271">
        <f t="shared" si="24"/>
        <v>4472.1099999999997</v>
      </c>
      <c r="T271" s="81">
        <v>904.62</v>
      </c>
      <c r="U271" s="81"/>
      <c r="V271">
        <f t="shared" si="25"/>
        <v>3567.49</v>
      </c>
      <c r="W271">
        <f t="shared" si="26"/>
        <v>-904.61999999999989</v>
      </c>
      <c r="X271">
        <f t="shared" si="27"/>
        <v>904.62</v>
      </c>
      <c r="Y271">
        <f t="shared" si="28"/>
        <v>0</v>
      </c>
    </row>
    <row r="272" spans="1:25" ht="15">
      <c r="A272" s="81">
        <v>1</v>
      </c>
      <c r="B272" s="81">
        <v>3004</v>
      </c>
      <c r="C272" s="81" t="s">
        <v>249</v>
      </c>
      <c r="D272" s="82">
        <v>41751</v>
      </c>
      <c r="E272" s="81" t="s">
        <v>586</v>
      </c>
      <c r="F272" s="81" t="s">
        <v>419</v>
      </c>
      <c r="G272" s="81">
        <v>3567.49</v>
      </c>
      <c r="H272" s="81">
        <v>0</v>
      </c>
      <c r="I272" s="81" t="s">
        <v>520</v>
      </c>
      <c r="J272" s="81">
        <v>904.62</v>
      </c>
      <c r="K272" s="81">
        <v>0</v>
      </c>
      <c r="L272" s="81">
        <v>0</v>
      </c>
      <c r="M272" s="81">
        <v>0</v>
      </c>
      <c r="N272" s="81">
        <v>0</v>
      </c>
      <c r="O272" s="81">
        <v>0</v>
      </c>
      <c r="P272" s="81">
        <v>0</v>
      </c>
      <c r="Q272" s="81">
        <v>0</v>
      </c>
      <c r="R272" s="81">
        <v>0</v>
      </c>
      <c r="S272">
        <f t="shared" si="24"/>
        <v>4472.1099999999997</v>
      </c>
      <c r="T272" s="81">
        <v>904.62</v>
      </c>
      <c r="U272" s="81"/>
      <c r="V272">
        <f t="shared" si="25"/>
        <v>3567.49</v>
      </c>
      <c r="W272">
        <f t="shared" si="26"/>
        <v>-904.61999999999989</v>
      </c>
      <c r="X272">
        <f t="shared" si="27"/>
        <v>904.62</v>
      </c>
      <c r="Y272">
        <f t="shared" si="28"/>
        <v>0</v>
      </c>
    </row>
    <row r="273" spans="1:25" ht="15">
      <c r="A273" s="81">
        <v>1</v>
      </c>
      <c r="B273" s="81">
        <v>3015</v>
      </c>
      <c r="C273" s="81" t="s">
        <v>250</v>
      </c>
      <c r="D273" s="82">
        <v>41751</v>
      </c>
      <c r="E273" s="81" t="s">
        <v>586</v>
      </c>
      <c r="F273" s="81" t="s">
        <v>482</v>
      </c>
      <c r="G273" s="81">
        <v>2050.41</v>
      </c>
      <c r="H273" s="81">
        <v>0</v>
      </c>
      <c r="I273" s="81" t="s">
        <v>520</v>
      </c>
      <c r="J273" s="81">
        <v>0</v>
      </c>
      <c r="K273" s="81">
        <v>0</v>
      </c>
      <c r="L273" s="81">
        <v>0</v>
      </c>
      <c r="M273" s="81">
        <v>0</v>
      </c>
      <c r="N273" s="81">
        <v>0</v>
      </c>
      <c r="O273" s="81">
        <v>0</v>
      </c>
      <c r="P273" s="81">
        <v>0</v>
      </c>
      <c r="Q273" s="81">
        <v>0</v>
      </c>
      <c r="R273" s="81">
        <v>0</v>
      </c>
      <c r="S273">
        <f t="shared" si="24"/>
        <v>2050.41</v>
      </c>
      <c r="T273" s="1" t="s">
        <v>585</v>
      </c>
      <c r="U273" s="1"/>
      <c r="V273">
        <f t="shared" si="25"/>
        <v>2050.41</v>
      </c>
      <c r="W273">
        <f t="shared" si="26"/>
        <v>0</v>
      </c>
      <c r="X273">
        <f t="shared" si="27"/>
        <v>0</v>
      </c>
      <c r="Y273">
        <f t="shared" si="28"/>
        <v>0</v>
      </c>
    </row>
    <row r="274" spans="1:25" ht="15">
      <c r="A274" s="81">
        <v>1</v>
      </c>
      <c r="B274" s="81">
        <v>3016</v>
      </c>
      <c r="C274" s="81" t="s">
        <v>251</v>
      </c>
      <c r="D274" s="82">
        <v>41751</v>
      </c>
      <c r="E274" s="81" t="s">
        <v>586</v>
      </c>
      <c r="F274" s="81" t="s">
        <v>482</v>
      </c>
      <c r="G274" s="81">
        <v>2050.41</v>
      </c>
      <c r="H274" s="81">
        <v>0</v>
      </c>
      <c r="I274" s="81" t="s">
        <v>520</v>
      </c>
      <c r="J274" s="81">
        <v>0</v>
      </c>
      <c r="K274" s="81">
        <v>0</v>
      </c>
      <c r="L274" s="81">
        <v>0</v>
      </c>
      <c r="M274" s="81">
        <v>0</v>
      </c>
      <c r="N274" s="81">
        <v>0</v>
      </c>
      <c r="O274" s="81">
        <v>0</v>
      </c>
      <c r="P274" s="81">
        <v>0</v>
      </c>
      <c r="Q274" s="81">
        <v>0</v>
      </c>
      <c r="R274" s="81">
        <v>0</v>
      </c>
      <c r="S274">
        <f t="shared" si="24"/>
        <v>2050.41</v>
      </c>
      <c r="T274" s="1" t="s">
        <v>585</v>
      </c>
      <c r="U274" s="1"/>
      <c r="V274">
        <f t="shared" si="25"/>
        <v>2050.41</v>
      </c>
      <c r="W274">
        <f t="shared" si="26"/>
        <v>0</v>
      </c>
      <c r="X274">
        <f t="shared" si="27"/>
        <v>0</v>
      </c>
      <c r="Y274">
        <f t="shared" si="28"/>
        <v>0</v>
      </c>
    </row>
    <row r="275" spans="1:25" ht="15">
      <c r="A275" s="81">
        <v>1</v>
      </c>
      <c r="B275" s="81">
        <v>3025</v>
      </c>
      <c r="C275" s="81" t="s">
        <v>385</v>
      </c>
      <c r="D275" s="82">
        <v>41751</v>
      </c>
      <c r="E275" s="81" t="s">
        <v>586</v>
      </c>
      <c r="F275" s="81" t="s">
        <v>493</v>
      </c>
      <c r="G275" s="81">
        <v>4553.1499999999996</v>
      </c>
      <c r="H275" s="81">
        <v>0</v>
      </c>
      <c r="I275" s="81" t="s">
        <v>520</v>
      </c>
      <c r="J275" s="81">
        <v>0</v>
      </c>
      <c r="K275" s="81">
        <v>0</v>
      </c>
      <c r="L275" s="81">
        <v>0</v>
      </c>
      <c r="M275" s="81">
        <v>0</v>
      </c>
      <c r="N275" s="81">
        <v>0</v>
      </c>
      <c r="O275" s="81">
        <v>0</v>
      </c>
      <c r="P275" s="81">
        <v>0</v>
      </c>
      <c r="Q275" s="81">
        <v>0</v>
      </c>
      <c r="R275" s="81">
        <v>0</v>
      </c>
      <c r="S275">
        <f t="shared" si="24"/>
        <v>4553.1499999999996</v>
      </c>
      <c r="T275" s="1" t="s">
        <v>585</v>
      </c>
      <c r="U275" s="1"/>
      <c r="V275">
        <f t="shared" si="25"/>
        <v>4553.1499999999996</v>
      </c>
      <c r="W275">
        <f t="shared" si="26"/>
        <v>0</v>
      </c>
      <c r="X275">
        <f t="shared" si="27"/>
        <v>0</v>
      </c>
      <c r="Y275">
        <f t="shared" si="28"/>
        <v>0</v>
      </c>
    </row>
    <row r="276" spans="1:25" ht="15">
      <c r="A276" s="81">
        <v>1</v>
      </c>
      <c r="B276" s="81">
        <v>3031</v>
      </c>
      <c r="C276" s="81" t="s">
        <v>253</v>
      </c>
      <c r="D276" s="82">
        <v>41782</v>
      </c>
      <c r="E276" s="81" t="s">
        <v>586</v>
      </c>
      <c r="F276" s="81" t="s">
        <v>491</v>
      </c>
      <c r="G276" s="81">
        <v>7787.54</v>
      </c>
      <c r="H276" s="81">
        <v>0</v>
      </c>
      <c r="I276" s="81" t="s">
        <v>520</v>
      </c>
      <c r="J276" s="81">
        <v>0</v>
      </c>
      <c r="K276" s="81">
        <v>0</v>
      </c>
      <c r="L276" s="81">
        <v>0</v>
      </c>
      <c r="M276" s="81">
        <v>0</v>
      </c>
      <c r="N276" s="81">
        <v>0</v>
      </c>
      <c r="O276" s="81">
        <v>0</v>
      </c>
      <c r="P276" s="81">
        <v>0</v>
      </c>
      <c r="Q276" s="81">
        <v>0</v>
      </c>
      <c r="R276" s="81">
        <v>0</v>
      </c>
      <c r="S276">
        <f t="shared" si="24"/>
        <v>7787.54</v>
      </c>
      <c r="T276" s="1" t="s">
        <v>585</v>
      </c>
      <c r="U276" s="1"/>
      <c r="V276">
        <f t="shared" si="25"/>
        <v>7787.54</v>
      </c>
      <c r="W276">
        <f t="shared" si="26"/>
        <v>0</v>
      </c>
      <c r="X276">
        <f t="shared" si="27"/>
        <v>0</v>
      </c>
      <c r="Y276">
        <f t="shared" si="28"/>
        <v>0</v>
      </c>
    </row>
    <row r="277" spans="1:25" ht="15">
      <c r="A277" s="81">
        <v>1</v>
      </c>
      <c r="B277" s="81">
        <v>3032</v>
      </c>
      <c r="C277" s="81" t="s">
        <v>329</v>
      </c>
      <c r="D277" s="82">
        <v>41806</v>
      </c>
      <c r="E277" s="81" t="s">
        <v>586</v>
      </c>
      <c r="F277" s="81" t="s">
        <v>493</v>
      </c>
      <c r="G277" s="81">
        <v>4553.1499999999996</v>
      </c>
      <c r="H277" s="81">
        <v>0</v>
      </c>
      <c r="I277" s="81" t="s">
        <v>520</v>
      </c>
      <c r="J277" s="81">
        <v>0</v>
      </c>
      <c r="K277" s="81">
        <v>0</v>
      </c>
      <c r="L277" s="81">
        <v>0</v>
      </c>
      <c r="M277" s="81">
        <v>0</v>
      </c>
      <c r="N277" s="81">
        <v>0</v>
      </c>
      <c r="O277" s="81">
        <v>0</v>
      </c>
      <c r="P277" s="81">
        <v>0</v>
      </c>
      <c r="Q277" s="81">
        <v>0</v>
      </c>
      <c r="R277" s="81">
        <v>0</v>
      </c>
      <c r="S277">
        <f t="shared" si="24"/>
        <v>4553.1499999999996</v>
      </c>
      <c r="T277" s="1" t="s">
        <v>585</v>
      </c>
      <c r="U277" s="1"/>
      <c r="V277">
        <f t="shared" si="25"/>
        <v>4553.1499999999996</v>
      </c>
      <c r="W277">
        <f t="shared" si="26"/>
        <v>0</v>
      </c>
      <c r="X277">
        <f t="shared" si="27"/>
        <v>0</v>
      </c>
      <c r="Y277">
        <f t="shared" si="28"/>
        <v>0</v>
      </c>
    </row>
    <row r="278" spans="1:25" ht="15">
      <c r="A278" s="81">
        <v>1</v>
      </c>
      <c r="B278" s="81">
        <v>3036</v>
      </c>
      <c r="C278" s="81" t="s">
        <v>254</v>
      </c>
      <c r="D278" s="82">
        <v>41837</v>
      </c>
      <c r="E278" s="81" t="s">
        <v>586</v>
      </c>
      <c r="F278" s="81" t="s">
        <v>482</v>
      </c>
      <c r="G278" s="81">
        <v>2050.41</v>
      </c>
      <c r="H278" s="81">
        <v>0</v>
      </c>
      <c r="I278" s="81" t="s">
        <v>520</v>
      </c>
      <c r="J278" s="81">
        <v>2544.25</v>
      </c>
      <c r="K278" s="81">
        <v>0</v>
      </c>
      <c r="L278" s="81">
        <v>0</v>
      </c>
      <c r="M278" s="81">
        <v>0</v>
      </c>
      <c r="N278" s="81">
        <v>0</v>
      </c>
      <c r="O278" s="81">
        <v>0</v>
      </c>
      <c r="P278" s="81">
        <v>0</v>
      </c>
      <c r="Q278" s="81">
        <v>0</v>
      </c>
      <c r="R278" s="81">
        <v>0</v>
      </c>
      <c r="S278">
        <f t="shared" si="24"/>
        <v>4594.66</v>
      </c>
      <c r="T278" s="81">
        <v>2544.25</v>
      </c>
      <c r="U278" s="81"/>
      <c r="V278">
        <f t="shared" si="25"/>
        <v>2050.41</v>
      </c>
      <c r="W278">
        <f t="shared" si="26"/>
        <v>-2544.25</v>
      </c>
      <c r="X278">
        <f t="shared" si="27"/>
        <v>2544.25</v>
      </c>
      <c r="Y278">
        <f t="shared" si="28"/>
        <v>0</v>
      </c>
    </row>
    <row r="279" spans="1:25" ht="15">
      <c r="A279" s="81">
        <v>1</v>
      </c>
      <c r="B279" s="81">
        <v>3040</v>
      </c>
      <c r="C279" s="81" t="s">
        <v>255</v>
      </c>
      <c r="D279" s="82">
        <v>41837</v>
      </c>
      <c r="E279" s="81" t="s">
        <v>586</v>
      </c>
      <c r="F279" s="81" t="s">
        <v>418</v>
      </c>
      <c r="G279" s="81">
        <v>2260.66</v>
      </c>
      <c r="H279" s="81">
        <v>0</v>
      </c>
      <c r="I279" s="81" t="s">
        <v>520</v>
      </c>
      <c r="J279" s="81">
        <v>0</v>
      </c>
      <c r="K279" s="81">
        <v>0</v>
      </c>
      <c r="L279" s="81">
        <v>0</v>
      </c>
      <c r="M279" s="81">
        <v>0</v>
      </c>
      <c r="N279" s="81">
        <v>0</v>
      </c>
      <c r="O279" s="81">
        <v>0</v>
      </c>
      <c r="P279" s="81">
        <v>0</v>
      </c>
      <c r="Q279" s="81">
        <v>0</v>
      </c>
      <c r="R279" s="81">
        <v>0</v>
      </c>
      <c r="S279">
        <f t="shared" si="24"/>
        <v>2260.66</v>
      </c>
      <c r="T279" s="1" t="s">
        <v>585</v>
      </c>
      <c r="U279" s="1"/>
      <c r="V279">
        <f t="shared" si="25"/>
        <v>2260.66</v>
      </c>
      <c r="W279">
        <f t="shared" si="26"/>
        <v>0</v>
      </c>
      <c r="X279">
        <f t="shared" si="27"/>
        <v>0</v>
      </c>
      <c r="Y279">
        <f t="shared" si="28"/>
        <v>0</v>
      </c>
    </row>
    <row r="280" spans="1:25" ht="15">
      <c r="A280" s="81">
        <v>1</v>
      </c>
      <c r="B280" s="81">
        <v>3044</v>
      </c>
      <c r="C280" s="81" t="s">
        <v>337</v>
      </c>
      <c r="D280" s="82">
        <v>41871</v>
      </c>
      <c r="E280" s="81" t="s">
        <v>586</v>
      </c>
      <c r="F280" s="81" t="s">
        <v>493</v>
      </c>
      <c r="G280" s="81">
        <v>4553.1499999999996</v>
      </c>
      <c r="H280" s="81">
        <v>0</v>
      </c>
      <c r="I280" s="81" t="s">
        <v>520</v>
      </c>
      <c r="J280" s="81">
        <v>2544.25</v>
      </c>
      <c r="K280" s="81">
        <v>0</v>
      </c>
      <c r="L280" s="81">
        <v>0</v>
      </c>
      <c r="M280" s="81">
        <v>0</v>
      </c>
      <c r="N280" s="81">
        <v>0</v>
      </c>
      <c r="O280" s="81">
        <v>0</v>
      </c>
      <c r="P280" s="81">
        <v>0</v>
      </c>
      <c r="Q280" s="81">
        <v>0</v>
      </c>
      <c r="R280" s="81">
        <v>0</v>
      </c>
      <c r="S280">
        <f t="shared" si="24"/>
        <v>7097.4</v>
      </c>
      <c r="T280" s="81">
        <v>2544.25</v>
      </c>
      <c r="U280" s="81"/>
      <c r="V280">
        <f t="shared" si="25"/>
        <v>4553.1499999999996</v>
      </c>
      <c r="W280">
        <f t="shared" si="26"/>
        <v>-2544.25</v>
      </c>
      <c r="X280">
        <f t="shared" si="27"/>
        <v>2544.25</v>
      </c>
      <c r="Y280">
        <f t="shared" si="28"/>
        <v>0</v>
      </c>
    </row>
    <row r="281" spans="1:25" ht="15">
      <c r="A281" s="81">
        <v>1</v>
      </c>
      <c r="B281" s="81">
        <v>3046</v>
      </c>
      <c r="C281" s="81" t="s">
        <v>387</v>
      </c>
      <c r="D281" s="82">
        <v>41871</v>
      </c>
      <c r="E281" s="81" t="s">
        <v>586</v>
      </c>
      <c r="F281" s="81" t="s">
        <v>493</v>
      </c>
      <c r="G281" s="81">
        <v>4780.87</v>
      </c>
      <c r="H281" s="81">
        <v>0</v>
      </c>
      <c r="I281" s="81" t="s">
        <v>520</v>
      </c>
      <c r="J281" s="81">
        <v>0</v>
      </c>
      <c r="K281" s="81">
        <v>0</v>
      </c>
      <c r="L281" s="81">
        <v>0</v>
      </c>
      <c r="M281" s="81">
        <v>0</v>
      </c>
      <c r="N281" s="81">
        <v>0</v>
      </c>
      <c r="O281" s="81">
        <v>0</v>
      </c>
      <c r="P281" s="81">
        <v>0</v>
      </c>
      <c r="Q281" s="81">
        <v>0</v>
      </c>
      <c r="R281" s="81">
        <v>0</v>
      </c>
      <c r="S281">
        <f t="shared" si="24"/>
        <v>4780.87</v>
      </c>
      <c r="T281" s="1" t="s">
        <v>585</v>
      </c>
      <c r="U281" s="1"/>
      <c r="V281">
        <f t="shared" si="25"/>
        <v>4780.87</v>
      </c>
      <c r="W281">
        <f t="shared" si="26"/>
        <v>0</v>
      </c>
      <c r="X281">
        <f t="shared" si="27"/>
        <v>0</v>
      </c>
      <c r="Y281">
        <f t="shared" si="28"/>
        <v>0</v>
      </c>
    </row>
    <row r="282" spans="1:25" ht="15">
      <c r="A282" s="81">
        <v>1</v>
      </c>
      <c r="B282" s="81">
        <v>3047</v>
      </c>
      <c r="C282" s="81" t="s">
        <v>256</v>
      </c>
      <c r="D282" s="82">
        <v>41871</v>
      </c>
      <c r="E282" s="81" t="s">
        <v>586</v>
      </c>
      <c r="F282" s="81" t="s">
        <v>476</v>
      </c>
      <c r="G282" s="81">
        <v>2050.41</v>
      </c>
      <c r="H282" s="81">
        <v>0</v>
      </c>
      <c r="I282" s="81" t="s">
        <v>520</v>
      </c>
      <c r="J282" s="81">
        <v>1187.32</v>
      </c>
      <c r="K282" s="81">
        <v>0</v>
      </c>
      <c r="L282" s="81">
        <v>0</v>
      </c>
      <c r="M282" s="81">
        <v>0</v>
      </c>
      <c r="N282" s="81">
        <v>0</v>
      </c>
      <c r="O282" s="81">
        <v>0</v>
      </c>
      <c r="P282" s="81">
        <v>0</v>
      </c>
      <c r="Q282" s="81">
        <v>0</v>
      </c>
      <c r="R282" s="81">
        <v>0</v>
      </c>
      <c r="S282">
        <f t="shared" si="24"/>
        <v>3237.7299999999996</v>
      </c>
      <c r="T282" s="81">
        <v>1187.32</v>
      </c>
      <c r="U282" s="81"/>
      <c r="V282">
        <f t="shared" si="25"/>
        <v>2050.41</v>
      </c>
      <c r="W282">
        <f t="shared" si="26"/>
        <v>-1187.3199999999997</v>
      </c>
      <c r="X282">
        <f t="shared" si="27"/>
        <v>1187.32</v>
      </c>
      <c r="Y282">
        <f t="shared" si="28"/>
        <v>0</v>
      </c>
    </row>
    <row r="283" spans="1:25" ht="15">
      <c r="A283" s="81">
        <v>1</v>
      </c>
      <c r="B283" s="81">
        <v>3049</v>
      </c>
      <c r="C283" s="81" t="s">
        <v>257</v>
      </c>
      <c r="D283" s="82">
        <v>41871</v>
      </c>
      <c r="E283" s="81" t="s">
        <v>586</v>
      </c>
      <c r="F283" s="81" t="s">
        <v>489</v>
      </c>
      <c r="G283" s="81">
        <v>3567.49</v>
      </c>
      <c r="H283" s="81">
        <v>0</v>
      </c>
      <c r="I283" s="81" t="s">
        <v>520</v>
      </c>
      <c r="J283" s="81">
        <v>2544.25</v>
      </c>
      <c r="K283" s="81">
        <v>0</v>
      </c>
      <c r="L283" s="81">
        <v>0</v>
      </c>
      <c r="M283" s="81">
        <v>0</v>
      </c>
      <c r="N283" s="81">
        <v>0</v>
      </c>
      <c r="O283" s="81">
        <v>0</v>
      </c>
      <c r="P283" s="81">
        <v>0</v>
      </c>
      <c r="Q283" s="81">
        <v>0</v>
      </c>
      <c r="R283" s="81">
        <v>0</v>
      </c>
      <c r="S283">
        <f t="shared" si="24"/>
        <v>6111.74</v>
      </c>
      <c r="T283" s="81">
        <v>2544.25</v>
      </c>
      <c r="U283" s="81"/>
      <c r="V283">
        <f t="shared" si="25"/>
        <v>3567.49</v>
      </c>
      <c r="W283">
        <f t="shared" si="26"/>
        <v>-2544.25</v>
      </c>
      <c r="X283">
        <f t="shared" si="27"/>
        <v>2544.25</v>
      </c>
      <c r="Y283">
        <f t="shared" si="28"/>
        <v>0</v>
      </c>
    </row>
    <row r="284" spans="1:25" ht="15">
      <c r="A284" s="81">
        <v>1</v>
      </c>
      <c r="B284" s="81">
        <v>3057</v>
      </c>
      <c r="C284" s="81" t="s">
        <v>258</v>
      </c>
      <c r="D284" s="82">
        <v>41946</v>
      </c>
      <c r="E284" s="81" t="s">
        <v>586</v>
      </c>
      <c r="F284" s="81" t="s">
        <v>482</v>
      </c>
      <c r="G284" s="81">
        <v>2050.41</v>
      </c>
      <c r="H284" s="81">
        <v>0</v>
      </c>
      <c r="I284" s="81" t="s">
        <v>520</v>
      </c>
      <c r="J284" s="81">
        <v>0</v>
      </c>
      <c r="K284" s="81">
        <v>0</v>
      </c>
      <c r="L284" s="81">
        <v>0</v>
      </c>
      <c r="M284" s="81">
        <v>0</v>
      </c>
      <c r="N284" s="81">
        <v>0</v>
      </c>
      <c r="O284" s="81">
        <v>0</v>
      </c>
      <c r="P284" s="81">
        <v>0</v>
      </c>
      <c r="Q284" s="81">
        <v>0</v>
      </c>
      <c r="R284" s="81">
        <v>0</v>
      </c>
      <c r="S284">
        <f t="shared" si="24"/>
        <v>2050.41</v>
      </c>
      <c r="T284" s="1" t="s">
        <v>585</v>
      </c>
      <c r="U284" s="1"/>
      <c r="V284">
        <f t="shared" si="25"/>
        <v>2050.41</v>
      </c>
      <c r="W284">
        <f t="shared" si="26"/>
        <v>0</v>
      </c>
      <c r="X284">
        <f t="shared" si="27"/>
        <v>0</v>
      </c>
      <c r="Y284">
        <f t="shared" si="28"/>
        <v>0</v>
      </c>
    </row>
    <row r="285" spans="1:25" ht="15">
      <c r="A285" s="81">
        <v>1</v>
      </c>
      <c r="B285" s="81">
        <v>3063</v>
      </c>
      <c r="C285" s="81" t="s">
        <v>259</v>
      </c>
      <c r="D285" s="82">
        <v>41978</v>
      </c>
      <c r="E285" s="81" t="s">
        <v>586</v>
      </c>
      <c r="F285" s="81" t="s">
        <v>477</v>
      </c>
      <c r="G285" s="81">
        <v>2050.42</v>
      </c>
      <c r="H285" s="81">
        <v>0</v>
      </c>
      <c r="I285" s="81" t="s">
        <v>520</v>
      </c>
      <c r="J285" s="81">
        <v>0</v>
      </c>
      <c r="K285" s="81">
        <v>0</v>
      </c>
      <c r="L285" s="81">
        <v>0</v>
      </c>
      <c r="M285" s="81">
        <v>0</v>
      </c>
      <c r="N285" s="81">
        <v>0</v>
      </c>
      <c r="O285" s="81">
        <v>0</v>
      </c>
      <c r="P285" s="81">
        <v>0</v>
      </c>
      <c r="Q285" s="81">
        <v>0</v>
      </c>
      <c r="R285" s="81">
        <v>0</v>
      </c>
      <c r="S285">
        <f t="shared" si="24"/>
        <v>2050.42</v>
      </c>
      <c r="T285" s="1" t="s">
        <v>585</v>
      </c>
      <c r="U285" s="1"/>
      <c r="V285">
        <f t="shared" si="25"/>
        <v>2050.42</v>
      </c>
      <c r="W285">
        <f t="shared" si="26"/>
        <v>0</v>
      </c>
      <c r="X285">
        <f t="shared" si="27"/>
        <v>0</v>
      </c>
      <c r="Y285">
        <f t="shared" si="28"/>
        <v>0</v>
      </c>
    </row>
    <row r="286" spans="1:25" ht="15">
      <c r="A286" s="81">
        <v>1</v>
      </c>
      <c r="B286" s="81">
        <v>3066</v>
      </c>
      <c r="C286" s="81" t="s">
        <v>260</v>
      </c>
      <c r="D286" s="82">
        <v>42009</v>
      </c>
      <c r="E286" s="81" t="s">
        <v>586</v>
      </c>
      <c r="F286" s="81" t="s">
        <v>421</v>
      </c>
      <c r="G286" s="81">
        <v>3567.49</v>
      </c>
      <c r="H286" s="81">
        <v>0</v>
      </c>
      <c r="I286" s="81" t="s">
        <v>520</v>
      </c>
      <c r="J286" s="81">
        <v>0</v>
      </c>
      <c r="K286" s="81">
        <v>0</v>
      </c>
      <c r="L286" s="81">
        <v>0</v>
      </c>
      <c r="M286" s="81">
        <v>0</v>
      </c>
      <c r="N286" s="81">
        <v>0</v>
      </c>
      <c r="O286" s="81">
        <v>0</v>
      </c>
      <c r="P286" s="81">
        <v>0</v>
      </c>
      <c r="Q286" s="81">
        <v>0</v>
      </c>
      <c r="R286" s="81">
        <v>0</v>
      </c>
      <c r="S286">
        <f t="shared" si="24"/>
        <v>3567.49</v>
      </c>
      <c r="T286" s="1" t="s">
        <v>585</v>
      </c>
      <c r="U286" s="1"/>
      <c r="V286">
        <f t="shared" si="25"/>
        <v>3567.49</v>
      </c>
      <c r="W286">
        <f t="shared" si="26"/>
        <v>0</v>
      </c>
      <c r="X286">
        <f t="shared" si="27"/>
        <v>0</v>
      </c>
      <c r="Y286">
        <f t="shared" si="28"/>
        <v>0</v>
      </c>
    </row>
    <row r="287" spans="1:25" ht="15">
      <c r="A287" s="81">
        <v>1</v>
      </c>
      <c r="B287" s="81">
        <v>3067</v>
      </c>
      <c r="C287" s="81" t="s">
        <v>261</v>
      </c>
      <c r="D287" s="82">
        <v>42009</v>
      </c>
      <c r="E287" s="81" t="s">
        <v>586</v>
      </c>
      <c r="F287" s="81" t="s">
        <v>476</v>
      </c>
      <c r="G287" s="81">
        <v>2050.41</v>
      </c>
      <c r="H287" s="81">
        <v>0</v>
      </c>
      <c r="I287" s="81" t="s">
        <v>520</v>
      </c>
      <c r="J287" s="81">
        <v>904.62</v>
      </c>
      <c r="K287" s="81">
        <v>0</v>
      </c>
      <c r="L287" s="81">
        <v>0</v>
      </c>
      <c r="M287" s="81">
        <v>0</v>
      </c>
      <c r="N287" s="81">
        <v>0</v>
      </c>
      <c r="O287" s="81">
        <v>0</v>
      </c>
      <c r="P287" s="81">
        <v>0</v>
      </c>
      <c r="Q287" s="81">
        <v>0</v>
      </c>
      <c r="R287" s="81">
        <v>0</v>
      </c>
      <c r="S287">
        <f t="shared" si="24"/>
        <v>2955.0299999999997</v>
      </c>
      <c r="T287" s="81">
        <v>904.62</v>
      </c>
      <c r="U287" s="81"/>
      <c r="V287">
        <f t="shared" si="25"/>
        <v>2050.41</v>
      </c>
      <c r="W287">
        <f t="shared" si="26"/>
        <v>-904.61999999999989</v>
      </c>
      <c r="X287">
        <f t="shared" si="27"/>
        <v>904.62</v>
      </c>
      <c r="Y287">
        <f t="shared" si="28"/>
        <v>0</v>
      </c>
    </row>
    <row r="288" spans="1:25" ht="15">
      <c r="A288" s="81">
        <v>1</v>
      </c>
      <c r="B288" s="81">
        <v>3081</v>
      </c>
      <c r="C288" s="81" t="s">
        <v>262</v>
      </c>
      <c r="D288" s="82">
        <v>42024</v>
      </c>
      <c r="E288" s="81" t="s">
        <v>586</v>
      </c>
      <c r="F288" s="81" t="s">
        <v>497</v>
      </c>
      <c r="G288" s="81">
        <v>0</v>
      </c>
      <c r="H288" s="81">
        <v>0</v>
      </c>
      <c r="I288" s="81" t="s">
        <v>522</v>
      </c>
      <c r="J288" s="81">
        <v>0</v>
      </c>
      <c r="K288" s="81">
        <v>0</v>
      </c>
      <c r="L288" s="81">
        <v>0</v>
      </c>
      <c r="M288" s="81">
        <v>0</v>
      </c>
      <c r="N288" s="81">
        <v>0</v>
      </c>
      <c r="O288" s="81">
        <v>323.08</v>
      </c>
      <c r="P288" s="81">
        <v>1292.31</v>
      </c>
      <c r="Q288" s="81">
        <v>0</v>
      </c>
      <c r="R288" s="81">
        <v>0</v>
      </c>
      <c r="S288">
        <f t="shared" si="24"/>
        <v>1615.3899999999999</v>
      </c>
      <c r="T288" s="83">
        <v>1615.39</v>
      </c>
      <c r="U288" s="83"/>
      <c r="V288">
        <f t="shared" si="25"/>
        <v>323.08</v>
      </c>
      <c r="W288">
        <f t="shared" si="26"/>
        <v>-1292.31</v>
      </c>
      <c r="X288">
        <f t="shared" si="27"/>
        <v>1292.31</v>
      </c>
      <c r="Y288">
        <f t="shared" si="28"/>
        <v>0</v>
      </c>
    </row>
    <row r="289" spans="1:25" ht="15">
      <c r="A289" s="81">
        <v>1</v>
      </c>
      <c r="B289" s="81">
        <v>3086</v>
      </c>
      <c r="C289" s="81" t="s">
        <v>333</v>
      </c>
      <c r="D289" s="82">
        <v>42030</v>
      </c>
      <c r="E289" s="81" t="s">
        <v>586</v>
      </c>
      <c r="F289" s="81" t="s">
        <v>493</v>
      </c>
      <c r="G289" s="81">
        <v>5019.93</v>
      </c>
      <c r="H289" s="81">
        <v>0</v>
      </c>
      <c r="I289" s="81" t="s">
        <v>520</v>
      </c>
      <c r="J289" s="81">
        <v>0</v>
      </c>
      <c r="K289" s="81">
        <v>0</v>
      </c>
      <c r="L289" s="81">
        <v>0</v>
      </c>
      <c r="M289" s="81">
        <v>0</v>
      </c>
      <c r="N289" s="81">
        <v>0</v>
      </c>
      <c r="O289" s="81">
        <v>0</v>
      </c>
      <c r="P289" s="81">
        <v>0</v>
      </c>
      <c r="Q289" s="81">
        <v>0</v>
      </c>
      <c r="R289" s="81">
        <v>0</v>
      </c>
      <c r="S289">
        <f t="shared" si="24"/>
        <v>5019.93</v>
      </c>
      <c r="V289">
        <f t="shared" si="25"/>
        <v>5019.93</v>
      </c>
      <c r="W289">
        <f t="shared" si="26"/>
        <v>0</v>
      </c>
      <c r="X289">
        <f t="shared" si="27"/>
        <v>0</v>
      </c>
      <c r="Y289">
        <f t="shared" si="28"/>
        <v>0</v>
      </c>
    </row>
    <row r="290" spans="1:25" ht="15">
      <c r="A290" s="81">
        <v>1</v>
      </c>
      <c r="B290" s="81">
        <v>3092</v>
      </c>
      <c r="C290" s="81" t="s">
        <v>529</v>
      </c>
      <c r="D290" s="82">
        <v>42058</v>
      </c>
      <c r="E290" s="81" t="s">
        <v>586</v>
      </c>
      <c r="F290" s="81" t="s">
        <v>462</v>
      </c>
      <c r="G290" s="81">
        <v>0</v>
      </c>
      <c r="H290" s="81">
        <v>0</v>
      </c>
      <c r="I290" s="81" t="s">
        <v>522</v>
      </c>
      <c r="J290" s="81">
        <v>0</v>
      </c>
      <c r="K290" s="81">
        <v>0</v>
      </c>
      <c r="L290" s="81">
        <v>0</v>
      </c>
      <c r="M290" s="81">
        <v>0</v>
      </c>
      <c r="N290" s="81">
        <v>0</v>
      </c>
      <c r="O290" s="81">
        <v>0</v>
      </c>
      <c r="P290" s="81">
        <v>0</v>
      </c>
      <c r="Q290" s="81">
        <v>4196.22</v>
      </c>
      <c r="R290" s="81">
        <v>16784.88</v>
      </c>
      <c r="S290">
        <f t="shared" si="24"/>
        <v>20981.100000000002</v>
      </c>
      <c r="T290" s="83">
        <v>16784.88</v>
      </c>
      <c r="U290" s="83"/>
      <c r="V290">
        <f t="shared" si="25"/>
        <v>4196.22</v>
      </c>
      <c r="W290">
        <f t="shared" si="26"/>
        <v>-16784.88</v>
      </c>
      <c r="X290">
        <f t="shared" si="27"/>
        <v>16784.88</v>
      </c>
      <c r="Y290">
        <f t="shared" si="28"/>
        <v>0</v>
      </c>
    </row>
    <row r="291" spans="1:25" ht="15">
      <c r="A291" s="81">
        <v>1</v>
      </c>
      <c r="B291" s="81">
        <v>3112</v>
      </c>
      <c r="C291" s="81" t="s">
        <v>263</v>
      </c>
      <c r="D291" s="82">
        <v>42065</v>
      </c>
      <c r="E291" s="81" t="s">
        <v>586</v>
      </c>
      <c r="F291" s="81" t="s">
        <v>479</v>
      </c>
      <c r="G291" s="81">
        <v>2260.66</v>
      </c>
      <c r="H291" s="81">
        <v>0</v>
      </c>
      <c r="I291" s="81" t="s">
        <v>520</v>
      </c>
      <c r="J291" s="81">
        <v>904.62</v>
      </c>
      <c r="K291" s="81">
        <v>0</v>
      </c>
      <c r="L291" s="81">
        <v>0</v>
      </c>
      <c r="M291" s="81">
        <v>0</v>
      </c>
      <c r="N291" s="81">
        <v>0</v>
      </c>
      <c r="O291" s="81">
        <v>0</v>
      </c>
      <c r="P291" s="81">
        <v>0</v>
      </c>
      <c r="Q291" s="81">
        <v>0</v>
      </c>
      <c r="R291" s="81">
        <v>0</v>
      </c>
      <c r="S291">
        <f t="shared" si="24"/>
        <v>3165.2799999999997</v>
      </c>
      <c r="T291" s="81">
        <v>904.62</v>
      </c>
      <c r="U291" s="81"/>
      <c r="V291">
        <f t="shared" si="25"/>
        <v>2260.66</v>
      </c>
      <c r="W291">
        <f t="shared" si="26"/>
        <v>-904.61999999999989</v>
      </c>
      <c r="X291">
        <f t="shared" si="27"/>
        <v>904.62</v>
      </c>
      <c r="Y291">
        <f t="shared" si="28"/>
        <v>0</v>
      </c>
    </row>
    <row r="292" spans="1:25" ht="15">
      <c r="A292" s="81">
        <v>1</v>
      </c>
      <c r="B292" s="81">
        <v>3132</v>
      </c>
      <c r="C292" s="81" t="s">
        <v>264</v>
      </c>
      <c r="D292" s="82">
        <v>42100</v>
      </c>
      <c r="E292" s="81" t="s">
        <v>586</v>
      </c>
      <c r="F292" s="81" t="s">
        <v>476</v>
      </c>
      <c r="G292" s="81">
        <v>2050.41</v>
      </c>
      <c r="H292" s="81">
        <v>0</v>
      </c>
      <c r="I292" s="81" t="s">
        <v>520</v>
      </c>
      <c r="J292" s="81">
        <v>0</v>
      </c>
      <c r="K292" s="81">
        <v>0</v>
      </c>
      <c r="L292" s="81">
        <v>0</v>
      </c>
      <c r="M292" s="81">
        <v>0</v>
      </c>
      <c r="N292" s="81">
        <v>0</v>
      </c>
      <c r="O292" s="81">
        <v>0</v>
      </c>
      <c r="P292" s="81">
        <v>0</v>
      </c>
      <c r="Q292" s="81">
        <v>0</v>
      </c>
      <c r="R292" s="81">
        <v>0</v>
      </c>
      <c r="S292">
        <f t="shared" si="24"/>
        <v>2050.41</v>
      </c>
      <c r="T292" s="1" t="s">
        <v>585</v>
      </c>
      <c r="U292" s="1"/>
      <c r="V292">
        <f t="shared" si="25"/>
        <v>2050.41</v>
      </c>
      <c r="W292">
        <f t="shared" si="26"/>
        <v>0</v>
      </c>
      <c r="X292">
        <f t="shared" si="27"/>
        <v>0</v>
      </c>
      <c r="Y292">
        <f t="shared" si="28"/>
        <v>0</v>
      </c>
    </row>
    <row r="293" spans="1:25" ht="15">
      <c r="A293" s="81">
        <v>1</v>
      </c>
      <c r="B293" s="81">
        <v>3135</v>
      </c>
      <c r="C293" s="81" t="s">
        <v>265</v>
      </c>
      <c r="D293" s="82">
        <v>42107</v>
      </c>
      <c r="E293" s="81" t="s">
        <v>586</v>
      </c>
      <c r="F293" s="81" t="s">
        <v>420</v>
      </c>
      <c r="G293" s="81">
        <v>3933.25</v>
      </c>
      <c r="H293" s="81">
        <v>0</v>
      </c>
      <c r="I293" s="81" t="s">
        <v>520</v>
      </c>
      <c r="J293" s="81">
        <v>2544.25</v>
      </c>
      <c r="K293" s="81">
        <v>0</v>
      </c>
      <c r="L293" s="81">
        <v>0</v>
      </c>
      <c r="M293" s="81">
        <v>0</v>
      </c>
      <c r="N293" s="81">
        <v>0</v>
      </c>
      <c r="O293" s="81">
        <v>0</v>
      </c>
      <c r="P293" s="81">
        <v>0</v>
      </c>
      <c r="Q293" s="81">
        <v>0</v>
      </c>
      <c r="R293" s="81">
        <v>0</v>
      </c>
      <c r="S293">
        <f t="shared" si="24"/>
        <v>6477.5</v>
      </c>
      <c r="T293" s="81">
        <v>2544.25</v>
      </c>
      <c r="U293" s="81"/>
      <c r="V293">
        <f t="shared" si="25"/>
        <v>3933.25</v>
      </c>
      <c r="W293">
        <f t="shared" si="26"/>
        <v>-2544.25</v>
      </c>
      <c r="X293">
        <f t="shared" si="27"/>
        <v>2544.25</v>
      </c>
      <c r="Y293">
        <f t="shared" si="28"/>
        <v>0</v>
      </c>
    </row>
    <row r="294" spans="1:25" ht="15">
      <c r="A294" s="81">
        <v>1</v>
      </c>
      <c r="B294" s="81">
        <v>3136</v>
      </c>
      <c r="C294" s="81" t="s">
        <v>266</v>
      </c>
      <c r="D294" s="82">
        <v>42107</v>
      </c>
      <c r="E294" s="81" t="s">
        <v>586</v>
      </c>
      <c r="F294" s="81" t="s">
        <v>481</v>
      </c>
      <c r="G294" s="81">
        <v>2050.41</v>
      </c>
      <c r="H294" s="81">
        <v>0</v>
      </c>
      <c r="I294" s="81" t="s">
        <v>520</v>
      </c>
      <c r="J294" s="81">
        <v>2544.25</v>
      </c>
      <c r="K294" s="81">
        <v>0</v>
      </c>
      <c r="L294" s="81">
        <v>0</v>
      </c>
      <c r="M294" s="81">
        <v>0</v>
      </c>
      <c r="N294" s="81">
        <v>0</v>
      </c>
      <c r="O294" s="81">
        <v>0</v>
      </c>
      <c r="P294" s="81">
        <v>0</v>
      </c>
      <c r="Q294" s="81">
        <v>0</v>
      </c>
      <c r="R294" s="81">
        <v>0</v>
      </c>
      <c r="S294">
        <f t="shared" si="24"/>
        <v>4594.66</v>
      </c>
      <c r="T294" s="81">
        <v>2544.25</v>
      </c>
      <c r="U294" s="81"/>
      <c r="V294">
        <f t="shared" si="25"/>
        <v>2050.41</v>
      </c>
      <c r="W294">
        <f t="shared" si="26"/>
        <v>-2544.25</v>
      </c>
      <c r="X294">
        <f t="shared" si="27"/>
        <v>2544.25</v>
      </c>
      <c r="Y294">
        <f>W294+X294</f>
        <v>0</v>
      </c>
    </row>
    <row r="295" spans="1:25" ht="15">
      <c r="A295" s="81">
        <v>1</v>
      </c>
      <c r="B295" s="81">
        <v>3138</v>
      </c>
      <c r="C295" s="81" t="s">
        <v>267</v>
      </c>
      <c r="D295" s="82">
        <v>42107</v>
      </c>
      <c r="E295" s="81" t="s">
        <v>586</v>
      </c>
      <c r="F295" s="81" t="s">
        <v>482</v>
      </c>
      <c r="G295" s="81">
        <v>2050.41</v>
      </c>
      <c r="H295" s="81">
        <v>0</v>
      </c>
      <c r="I295" s="81" t="s">
        <v>520</v>
      </c>
      <c r="J295" s="81">
        <v>2544.25</v>
      </c>
      <c r="K295" s="81">
        <v>0</v>
      </c>
      <c r="L295" s="81">
        <v>0</v>
      </c>
      <c r="M295" s="81">
        <v>0</v>
      </c>
      <c r="N295" s="81">
        <v>0</v>
      </c>
      <c r="O295" s="81">
        <v>0</v>
      </c>
      <c r="P295" s="81">
        <v>0</v>
      </c>
      <c r="Q295" s="81">
        <v>0</v>
      </c>
      <c r="R295" s="81">
        <v>0</v>
      </c>
      <c r="S295">
        <f t="shared" si="24"/>
        <v>4594.66</v>
      </c>
      <c r="T295" s="81">
        <v>2544.25</v>
      </c>
      <c r="U295" s="81"/>
      <c r="V295">
        <f t="shared" si="25"/>
        <v>2050.41</v>
      </c>
      <c r="W295">
        <f t="shared" si="26"/>
        <v>-2544.25</v>
      </c>
      <c r="X295">
        <f t="shared" si="27"/>
        <v>2544.25</v>
      </c>
      <c r="Y295">
        <f t="shared" ref="Y295:Y320" si="29">W295+X295</f>
        <v>0</v>
      </c>
    </row>
    <row r="296" spans="1:25" ht="15">
      <c r="A296" s="81">
        <v>1</v>
      </c>
      <c r="B296" s="81">
        <v>3139</v>
      </c>
      <c r="C296" s="81" t="s">
        <v>268</v>
      </c>
      <c r="D296" s="82">
        <v>42107</v>
      </c>
      <c r="E296" s="81" t="s">
        <v>586</v>
      </c>
      <c r="F296" s="81" t="s">
        <v>482</v>
      </c>
      <c r="G296" s="81">
        <v>2050.41</v>
      </c>
      <c r="H296" s="81">
        <v>0</v>
      </c>
      <c r="I296" s="81" t="s">
        <v>520</v>
      </c>
      <c r="J296" s="81">
        <v>0</v>
      </c>
      <c r="K296" s="81">
        <v>0</v>
      </c>
      <c r="L296" s="81">
        <v>0</v>
      </c>
      <c r="M296" s="81">
        <v>0</v>
      </c>
      <c r="N296" s="81">
        <v>0</v>
      </c>
      <c r="O296" s="81">
        <v>0</v>
      </c>
      <c r="P296" s="81">
        <v>0</v>
      </c>
      <c r="Q296" s="81">
        <v>0</v>
      </c>
      <c r="R296" s="81">
        <v>0</v>
      </c>
      <c r="S296">
        <f t="shared" si="24"/>
        <v>2050.41</v>
      </c>
      <c r="T296" s="1" t="s">
        <v>585</v>
      </c>
      <c r="U296" s="1"/>
      <c r="V296">
        <f t="shared" si="25"/>
        <v>2050.41</v>
      </c>
      <c r="W296">
        <f t="shared" si="26"/>
        <v>0</v>
      </c>
      <c r="X296">
        <f t="shared" si="27"/>
        <v>0</v>
      </c>
      <c r="Y296">
        <f t="shared" si="29"/>
        <v>0</v>
      </c>
    </row>
    <row r="297" spans="1:25" ht="15">
      <c r="A297" s="81">
        <v>1</v>
      </c>
      <c r="B297" s="81">
        <v>3147</v>
      </c>
      <c r="C297" s="81" t="s">
        <v>269</v>
      </c>
      <c r="D297" s="82">
        <v>42128</v>
      </c>
      <c r="E297" s="81" t="s">
        <v>586</v>
      </c>
      <c r="F297" s="81" t="s">
        <v>414</v>
      </c>
      <c r="G297" s="81">
        <v>1398.81</v>
      </c>
      <c r="H297" s="81">
        <v>0</v>
      </c>
      <c r="I297" s="81" t="s">
        <v>520</v>
      </c>
      <c r="J297" s="81">
        <v>0</v>
      </c>
      <c r="K297" s="81">
        <v>0</v>
      </c>
      <c r="L297" s="81">
        <v>0</v>
      </c>
      <c r="M297" s="81">
        <v>0</v>
      </c>
      <c r="N297" s="81">
        <v>0</v>
      </c>
      <c r="O297" s="81">
        <v>0</v>
      </c>
      <c r="P297" s="81">
        <v>0</v>
      </c>
      <c r="Q297" s="81">
        <v>0</v>
      </c>
      <c r="R297" s="81">
        <v>0</v>
      </c>
      <c r="S297">
        <f t="shared" si="24"/>
        <v>1398.81</v>
      </c>
      <c r="T297" s="1" t="s">
        <v>585</v>
      </c>
      <c r="U297" s="1"/>
      <c r="V297">
        <f t="shared" si="25"/>
        <v>1398.81</v>
      </c>
      <c r="W297">
        <f t="shared" si="26"/>
        <v>0</v>
      </c>
      <c r="X297">
        <f t="shared" si="27"/>
        <v>0</v>
      </c>
      <c r="Y297">
        <f t="shared" si="29"/>
        <v>0</v>
      </c>
    </row>
    <row r="298" spans="1:25" ht="15">
      <c r="A298" s="81">
        <v>1</v>
      </c>
      <c r="B298" s="81">
        <v>3152</v>
      </c>
      <c r="C298" s="81" t="s">
        <v>270</v>
      </c>
      <c r="D298" s="82">
        <v>42128</v>
      </c>
      <c r="E298" s="81" t="s">
        <v>586</v>
      </c>
      <c r="F298" s="81" t="s">
        <v>414</v>
      </c>
      <c r="G298" s="81">
        <v>1398.81</v>
      </c>
      <c r="H298" s="81">
        <v>0</v>
      </c>
      <c r="I298" s="81" t="s">
        <v>520</v>
      </c>
      <c r="J298" s="81">
        <v>0</v>
      </c>
      <c r="K298" s="81">
        <v>0</v>
      </c>
      <c r="L298" s="81">
        <v>0</v>
      </c>
      <c r="M298" s="81">
        <v>0</v>
      </c>
      <c r="N298" s="81">
        <v>0</v>
      </c>
      <c r="O298" s="81">
        <v>0</v>
      </c>
      <c r="P298" s="81">
        <v>0</v>
      </c>
      <c r="Q298" s="81">
        <v>0</v>
      </c>
      <c r="R298" s="81">
        <v>0</v>
      </c>
      <c r="S298">
        <f t="shared" si="24"/>
        <v>1398.81</v>
      </c>
      <c r="T298" s="1" t="s">
        <v>585</v>
      </c>
      <c r="U298" s="1"/>
      <c r="V298">
        <f t="shared" si="25"/>
        <v>1398.81</v>
      </c>
      <c r="W298">
        <f t="shared" si="26"/>
        <v>0</v>
      </c>
      <c r="X298">
        <f t="shared" si="27"/>
        <v>0</v>
      </c>
      <c r="Y298">
        <f t="shared" si="29"/>
        <v>0</v>
      </c>
    </row>
    <row r="299" spans="1:25" ht="15">
      <c r="A299" s="81">
        <v>1</v>
      </c>
      <c r="B299" s="81">
        <v>3154</v>
      </c>
      <c r="C299" s="81" t="s">
        <v>271</v>
      </c>
      <c r="D299" s="82">
        <v>42128</v>
      </c>
      <c r="E299" s="81" t="s">
        <v>586</v>
      </c>
      <c r="F299" s="81" t="s">
        <v>414</v>
      </c>
      <c r="G299" s="81">
        <v>1398.81</v>
      </c>
      <c r="H299" s="81">
        <v>0</v>
      </c>
      <c r="I299" s="81" t="s">
        <v>520</v>
      </c>
      <c r="J299" s="81">
        <v>0</v>
      </c>
      <c r="K299" s="81">
        <v>0</v>
      </c>
      <c r="L299" s="81">
        <v>0</v>
      </c>
      <c r="M299" s="81">
        <v>0</v>
      </c>
      <c r="N299" s="81">
        <v>0</v>
      </c>
      <c r="O299" s="81">
        <v>0</v>
      </c>
      <c r="P299" s="81">
        <v>0</v>
      </c>
      <c r="Q299" s="81">
        <v>0</v>
      </c>
      <c r="R299" s="81">
        <v>0</v>
      </c>
      <c r="S299">
        <f t="shared" si="24"/>
        <v>1398.81</v>
      </c>
      <c r="T299" s="1" t="s">
        <v>585</v>
      </c>
      <c r="U299" s="1"/>
      <c r="V299">
        <f t="shared" si="25"/>
        <v>1398.81</v>
      </c>
      <c r="W299">
        <f t="shared" si="26"/>
        <v>0</v>
      </c>
      <c r="X299">
        <f t="shared" si="27"/>
        <v>0</v>
      </c>
      <c r="Y299">
        <f t="shared" si="29"/>
        <v>0</v>
      </c>
    </row>
    <row r="300" spans="1:25" ht="15">
      <c r="A300" s="81">
        <v>1</v>
      </c>
      <c r="B300" s="81">
        <v>3156</v>
      </c>
      <c r="C300" s="81" t="s">
        <v>272</v>
      </c>
      <c r="D300" s="82">
        <v>42128</v>
      </c>
      <c r="E300" s="81" t="s">
        <v>586</v>
      </c>
      <c r="F300" s="81" t="s">
        <v>495</v>
      </c>
      <c r="G300" s="81">
        <v>1536.52</v>
      </c>
      <c r="H300" s="81">
        <v>0</v>
      </c>
      <c r="I300" s="81" t="s">
        <v>520</v>
      </c>
      <c r="J300" s="81">
        <v>0</v>
      </c>
      <c r="K300" s="81">
        <v>0</v>
      </c>
      <c r="L300" s="81">
        <v>0</v>
      </c>
      <c r="M300" s="81">
        <v>0</v>
      </c>
      <c r="N300" s="81">
        <v>0</v>
      </c>
      <c r="O300" s="81">
        <v>0</v>
      </c>
      <c r="P300" s="81">
        <v>0</v>
      </c>
      <c r="Q300" s="81">
        <v>0</v>
      </c>
      <c r="R300" s="81">
        <v>0</v>
      </c>
      <c r="S300">
        <f t="shared" si="24"/>
        <v>1536.52</v>
      </c>
      <c r="T300" s="1" t="s">
        <v>585</v>
      </c>
      <c r="U300" s="1"/>
      <c r="V300">
        <f t="shared" si="25"/>
        <v>1536.52</v>
      </c>
      <c r="W300">
        <f t="shared" si="26"/>
        <v>0</v>
      </c>
      <c r="X300">
        <f t="shared" si="27"/>
        <v>0</v>
      </c>
      <c r="Y300">
        <f t="shared" si="29"/>
        <v>0</v>
      </c>
    </row>
    <row r="301" spans="1:25" ht="15">
      <c r="A301" s="81">
        <v>1</v>
      </c>
      <c r="B301" s="81">
        <v>3160</v>
      </c>
      <c r="C301" s="81" t="s">
        <v>273</v>
      </c>
      <c r="D301" s="82">
        <v>42128</v>
      </c>
      <c r="E301" s="81" t="s">
        <v>586</v>
      </c>
      <c r="F301" s="81" t="s">
        <v>482</v>
      </c>
      <c r="G301" s="81">
        <v>2050.41</v>
      </c>
      <c r="H301" s="81">
        <v>0</v>
      </c>
      <c r="I301" s="81" t="s">
        <v>520</v>
      </c>
      <c r="J301" s="81">
        <v>0</v>
      </c>
      <c r="K301" s="81">
        <v>0</v>
      </c>
      <c r="L301" s="81">
        <v>0</v>
      </c>
      <c r="M301" s="81">
        <v>0</v>
      </c>
      <c r="N301" s="81">
        <v>0</v>
      </c>
      <c r="O301" s="81">
        <v>0</v>
      </c>
      <c r="P301" s="81">
        <v>0</v>
      </c>
      <c r="Q301" s="81">
        <v>0</v>
      </c>
      <c r="R301" s="81">
        <v>0</v>
      </c>
      <c r="S301">
        <f t="shared" si="24"/>
        <v>2050.41</v>
      </c>
      <c r="T301" s="1" t="s">
        <v>585</v>
      </c>
      <c r="U301" s="1"/>
      <c r="V301">
        <f t="shared" si="25"/>
        <v>2050.41</v>
      </c>
      <c r="W301">
        <f t="shared" si="26"/>
        <v>0</v>
      </c>
      <c r="X301">
        <f t="shared" si="27"/>
        <v>0</v>
      </c>
      <c r="Y301">
        <f t="shared" si="29"/>
        <v>0</v>
      </c>
    </row>
    <row r="302" spans="1:25" ht="15">
      <c r="A302" s="81">
        <v>1</v>
      </c>
      <c r="B302" s="81">
        <v>3165</v>
      </c>
      <c r="C302" s="81" t="s">
        <v>274</v>
      </c>
      <c r="D302" s="82">
        <v>42128</v>
      </c>
      <c r="E302" s="81" t="s">
        <v>586</v>
      </c>
      <c r="F302" s="81" t="s">
        <v>482</v>
      </c>
      <c r="G302" s="81">
        <v>2050.41</v>
      </c>
      <c r="H302" s="81">
        <v>0</v>
      </c>
      <c r="I302" s="81" t="s">
        <v>520</v>
      </c>
      <c r="J302" s="81">
        <v>904.62</v>
      </c>
      <c r="K302" s="81">
        <v>0</v>
      </c>
      <c r="L302" s="81">
        <v>0</v>
      </c>
      <c r="M302" s="81">
        <v>0</v>
      </c>
      <c r="N302" s="81">
        <v>0</v>
      </c>
      <c r="O302" s="81">
        <v>0</v>
      </c>
      <c r="P302" s="81">
        <v>0</v>
      </c>
      <c r="Q302" s="81">
        <v>0</v>
      </c>
      <c r="R302" s="81">
        <v>0</v>
      </c>
      <c r="S302">
        <f t="shared" si="24"/>
        <v>2955.0299999999997</v>
      </c>
      <c r="T302" s="81">
        <v>904.62</v>
      </c>
      <c r="U302" s="81"/>
      <c r="V302">
        <f t="shared" si="25"/>
        <v>2050.41</v>
      </c>
      <c r="W302">
        <f t="shared" si="26"/>
        <v>-904.61999999999989</v>
      </c>
      <c r="X302">
        <f t="shared" si="27"/>
        <v>904.62</v>
      </c>
      <c r="Y302">
        <f t="shared" si="29"/>
        <v>0</v>
      </c>
    </row>
    <row r="303" spans="1:25" ht="15">
      <c r="A303" s="81">
        <v>1</v>
      </c>
      <c r="B303" s="81">
        <v>3167</v>
      </c>
      <c r="C303" s="81" t="s">
        <v>275</v>
      </c>
      <c r="D303" s="82">
        <v>42128</v>
      </c>
      <c r="E303" s="81" t="s">
        <v>586</v>
      </c>
      <c r="F303" s="81" t="s">
        <v>422</v>
      </c>
      <c r="G303" s="81">
        <v>6210.16</v>
      </c>
      <c r="H303" s="81">
        <v>0</v>
      </c>
      <c r="I303" s="81" t="s">
        <v>520</v>
      </c>
      <c r="J303" s="81">
        <v>0</v>
      </c>
      <c r="K303" s="81">
        <v>0</v>
      </c>
      <c r="L303" s="81">
        <v>0</v>
      </c>
      <c r="M303" s="81">
        <v>0</v>
      </c>
      <c r="N303" s="81">
        <v>0</v>
      </c>
      <c r="O303" s="81">
        <v>0</v>
      </c>
      <c r="P303" s="81">
        <v>0</v>
      </c>
      <c r="Q303" s="81">
        <v>0</v>
      </c>
      <c r="R303" s="81">
        <v>0</v>
      </c>
      <c r="S303">
        <f t="shared" si="24"/>
        <v>6210.16</v>
      </c>
      <c r="T303" s="1" t="s">
        <v>585</v>
      </c>
      <c r="U303" s="1"/>
      <c r="V303">
        <f t="shared" si="25"/>
        <v>6210.16</v>
      </c>
      <c r="W303">
        <f t="shared" si="26"/>
        <v>0</v>
      </c>
      <c r="X303">
        <f t="shared" si="27"/>
        <v>0</v>
      </c>
      <c r="Y303">
        <f t="shared" si="29"/>
        <v>0</v>
      </c>
    </row>
    <row r="304" spans="1:25" ht="15">
      <c r="A304" s="81">
        <v>1</v>
      </c>
      <c r="B304" s="81">
        <v>3169</v>
      </c>
      <c r="C304" s="81" t="s">
        <v>276</v>
      </c>
      <c r="D304" s="82">
        <v>42128</v>
      </c>
      <c r="E304" s="81" t="s">
        <v>586</v>
      </c>
      <c r="F304" s="81" t="s">
        <v>414</v>
      </c>
      <c r="G304" s="81">
        <v>1398.81</v>
      </c>
      <c r="H304" s="81">
        <v>0</v>
      </c>
      <c r="I304" s="81" t="s">
        <v>520</v>
      </c>
      <c r="J304" s="81">
        <v>0</v>
      </c>
      <c r="K304" s="81">
        <v>0</v>
      </c>
      <c r="L304" s="81">
        <v>0</v>
      </c>
      <c r="M304" s="81">
        <v>1800</v>
      </c>
      <c r="N304" s="81">
        <v>0</v>
      </c>
      <c r="O304" s="81">
        <v>0</v>
      </c>
      <c r="P304" s="81">
        <v>0</v>
      </c>
      <c r="Q304" s="81">
        <v>0</v>
      </c>
      <c r="R304" s="81">
        <v>0</v>
      </c>
      <c r="S304">
        <f t="shared" si="24"/>
        <v>3198.81</v>
      </c>
      <c r="T304" s="81">
        <v>1800</v>
      </c>
      <c r="U304" s="81"/>
      <c r="V304">
        <f t="shared" si="25"/>
        <v>1398.81</v>
      </c>
      <c r="W304">
        <f t="shared" si="26"/>
        <v>-1800</v>
      </c>
      <c r="X304">
        <f t="shared" si="27"/>
        <v>1800</v>
      </c>
      <c r="Y304">
        <f t="shared" si="29"/>
        <v>0</v>
      </c>
    </row>
    <row r="305" spans="1:25" ht="15">
      <c r="A305" s="81">
        <v>1</v>
      </c>
      <c r="B305" s="81">
        <v>3172</v>
      </c>
      <c r="C305" s="81" t="s">
        <v>277</v>
      </c>
      <c r="D305" s="82">
        <v>42128</v>
      </c>
      <c r="E305" s="81" t="s">
        <v>586</v>
      </c>
      <c r="F305" s="81" t="s">
        <v>414</v>
      </c>
      <c r="G305" s="81">
        <v>1398.81</v>
      </c>
      <c r="H305" s="81">
        <v>0</v>
      </c>
      <c r="I305" s="81" t="s">
        <v>520</v>
      </c>
      <c r="J305" s="81">
        <v>0</v>
      </c>
      <c r="K305" s="81">
        <v>0</v>
      </c>
      <c r="L305" s="81">
        <v>0</v>
      </c>
      <c r="M305" s="81">
        <v>0</v>
      </c>
      <c r="N305" s="81">
        <v>0</v>
      </c>
      <c r="O305" s="81">
        <v>0</v>
      </c>
      <c r="P305" s="81">
        <v>0</v>
      </c>
      <c r="Q305" s="81">
        <v>0</v>
      </c>
      <c r="R305" s="81">
        <v>0</v>
      </c>
      <c r="S305">
        <f t="shared" si="24"/>
        <v>1398.81</v>
      </c>
      <c r="T305" s="1" t="s">
        <v>585</v>
      </c>
      <c r="U305" s="1"/>
      <c r="V305">
        <f t="shared" si="25"/>
        <v>1398.81</v>
      </c>
      <c r="W305">
        <f t="shared" si="26"/>
        <v>0</v>
      </c>
      <c r="X305">
        <f t="shared" si="27"/>
        <v>0</v>
      </c>
      <c r="Y305">
        <f t="shared" si="29"/>
        <v>0</v>
      </c>
    </row>
    <row r="306" spans="1:25" ht="15">
      <c r="A306" s="81">
        <v>1</v>
      </c>
      <c r="B306" s="81">
        <v>3175</v>
      </c>
      <c r="C306" s="81" t="s">
        <v>278</v>
      </c>
      <c r="D306" s="82">
        <v>42128</v>
      </c>
      <c r="E306" s="81" t="s">
        <v>586</v>
      </c>
      <c r="F306" s="81" t="s">
        <v>422</v>
      </c>
      <c r="G306" s="81">
        <v>6210.16</v>
      </c>
      <c r="H306" s="81">
        <v>0</v>
      </c>
      <c r="I306" s="81" t="s">
        <v>520</v>
      </c>
      <c r="J306" s="81">
        <v>0</v>
      </c>
      <c r="K306" s="81">
        <v>0</v>
      </c>
      <c r="L306" s="81">
        <v>0</v>
      </c>
      <c r="M306" s="81">
        <v>0</v>
      </c>
      <c r="N306" s="81">
        <v>0</v>
      </c>
      <c r="O306" s="81">
        <v>0</v>
      </c>
      <c r="P306" s="81">
        <v>7323.56</v>
      </c>
      <c r="Q306" s="81">
        <v>0</v>
      </c>
      <c r="R306" s="81">
        <v>0</v>
      </c>
      <c r="S306">
        <f t="shared" si="24"/>
        <v>13533.720000000001</v>
      </c>
      <c r="T306" s="81">
        <v>7323.56</v>
      </c>
      <c r="U306" s="81"/>
      <c r="V306">
        <f t="shared" si="25"/>
        <v>6210.16</v>
      </c>
      <c r="W306">
        <f t="shared" si="26"/>
        <v>-7323.5600000000013</v>
      </c>
      <c r="X306">
        <f t="shared" si="27"/>
        <v>7323.56</v>
      </c>
      <c r="Y306">
        <f t="shared" si="29"/>
        <v>0</v>
      </c>
    </row>
    <row r="307" spans="1:25" ht="15">
      <c r="A307" s="81">
        <v>1</v>
      </c>
      <c r="B307" s="81">
        <v>3177</v>
      </c>
      <c r="C307" s="81" t="s">
        <v>279</v>
      </c>
      <c r="D307" s="82">
        <v>42135</v>
      </c>
      <c r="E307" s="81" t="s">
        <v>586</v>
      </c>
      <c r="F307" s="81" t="s">
        <v>492</v>
      </c>
      <c r="G307" s="81">
        <v>6210.16</v>
      </c>
      <c r="H307" s="81">
        <v>0</v>
      </c>
      <c r="I307" s="81" t="s">
        <v>520</v>
      </c>
      <c r="J307" s="81">
        <v>2544.25</v>
      </c>
      <c r="K307" s="81">
        <v>0</v>
      </c>
      <c r="L307" s="81">
        <v>0</v>
      </c>
      <c r="M307" s="81">
        <v>0</v>
      </c>
      <c r="N307" s="81">
        <v>0</v>
      </c>
      <c r="O307" s="81">
        <v>0</v>
      </c>
      <c r="P307" s="81">
        <v>0</v>
      </c>
      <c r="Q307" s="81">
        <v>0</v>
      </c>
      <c r="R307" s="81">
        <v>0</v>
      </c>
      <c r="S307">
        <f t="shared" si="24"/>
        <v>8754.41</v>
      </c>
      <c r="T307" s="81">
        <v>2544.25</v>
      </c>
      <c r="U307" s="81"/>
      <c r="V307">
        <f t="shared" si="25"/>
        <v>6210.16</v>
      </c>
      <c r="W307">
        <f t="shared" si="26"/>
        <v>-2544.25</v>
      </c>
      <c r="X307">
        <f t="shared" si="27"/>
        <v>2544.25</v>
      </c>
      <c r="Y307">
        <f t="shared" si="29"/>
        <v>0</v>
      </c>
    </row>
    <row r="308" spans="1:25" ht="15">
      <c r="A308" s="81">
        <v>1</v>
      </c>
      <c r="B308" s="81">
        <v>3178</v>
      </c>
      <c r="C308" s="81" t="s">
        <v>280</v>
      </c>
      <c r="D308" s="82">
        <v>42142</v>
      </c>
      <c r="E308" s="81" t="s">
        <v>586</v>
      </c>
      <c r="F308" s="81" t="s">
        <v>492</v>
      </c>
      <c r="G308" s="81">
        <v>6210.16</v>
      </c>
      <c r="H308" s="81">
        <v>0</v>
      </c>
      <c r="I308" s="81" t="s">
        <v>520</v>
      </c>
      <c r="J308" s="81">
        <v>2544.25</v>
      </c>
      <c r="K308" s="81">
        <v>0</v>
      </c>
      <c r="L308" s="81">
        <v>0</v>
      </c>
      <c r="M308" s="81">
        <v>0</v>
      </c>
      <c r="N308" s="81">
        <v>0</v>
      </c>
      <c r="O308" s="81">
        <v>0</v>
      </c>
      <c r="P308" s="81">
        <v>0</v>
      </c>
      <c r="Q308" s="81">
        <v>0</v>
      </c>
      <c r="R308" s="81">
        <v>0</v>
      </c>
      <c r="S308">
        <f t="shared" si="24"/>
        <v>8754.41</v>
      </c>
      <c r="T308" s="81">
        <v>2544.25</v>
      </c>
      <c r="U308" s="81"/>
      <c r="V308">
        <f t="shared" si="25"/>
        <v>6210.16</v>
      </c>
      <c r="W308">
        <f t="shared" si="26"/>
        <v>-2544.25</v>
      </c>
      <c r="X308">
        <f t="shared" si="27"/>
        <v>2544.25</v>
      </c>
      <c r="Y308">
        <f t="shared" si="29"/>
        <v>0</v>
      </c>
    </row>
    <row r="309" spans="1:25" ht="15">
      <c r="A309" s="81">
        <v>1</v>
      </c>
      <c r="B309" s="81">
        <v>3180</v>
      </c>
      <c r="C309" s="81" t="s">
        <v>281</v>
      </c>
      <c r="D309" s="82">
        <v>42156</v>
      </c>
      <c r="E309" s="81" t="s">
        <v>586</v>
      </c>
      <c r="F309" s="81" t="s">
        <v>492</v>
      </c>
      <c r="G309" s="81">
        <v>6210.16</v>
      </c>
      <c r="H309" s="81">
        <v>0</v>
      </c>
      <c r="I309" s="81" t="s">
        <v>520</v>
      </c>
      <c r="J309" s="81">
        <v>2544.25</v>
      </c>
      <c r="K309" s="81">
        <v>0</v>
      </c>
      <c r="L309" s="81">
        <v>0</v>
      </c>
      <c r="M309" s="81">
        <v>0</v>
      </c>
      <c r="N309" s="81">
        <v>0</v>
      </c>
      <c r="O309" s="81">
        <v>0</v>
      </c>
      <c r="P309" s="81">
        <v>0</v>
      </c>
      <c r="Q309" s="81">
        <v>0</v>
      </c>
      <c r="R309" s="81">
        <v>0</v>
      </c>
      <c r="S309">
        <f t="shared" si="24"/>
        <v>8754.41</v>
      </c>
      <c r="T309" s="81">
        <v>2544.25</v>
      </c>
      <c r="U309" s="81"/>
      <c r="V309">
        <f t="shared" si="25"/>
        <v>6210.16</v>
      </c>
      <c r="W309">
        <f t="shared" si="26"/>
        <v>-2544.25</v>
      </c>
      <c r="X309">
        <f t="shared" si="27"/>
        <v>2544.25</v>
      </c>
      <c r="Y309">
        <f t="shared" si="29"/>
        <v>0</v>
      </c>
    </row>
    <row r="310" spans="1:25" ht="15">
      <c r="A310" s="81">
        <v>1</v>
      </c>
      <c r="B310" s="81">
        <v>3182</v>
      </c>
      <c r="C310" s="81" t="s">
        <v>282</v>
      </c>
      <c r="D310" s="82">
        <v>42186</v>
      </c>
      <c r="E310" s="81" t="s">
        <v>586</v>
      </c>
      <c r="F310" s="81" t="s">
        <v>482</v>
      </c>
      <c r="G310" s="81">
        <v>2050.41</v>
      </c>
      <c r="H310" s="81">
        <v>0</v>
      </c>
      <c r="I310" s="81" t="s">
        <v>520</v>
      </c>
      <c r="J310" s="81">
        <v>0</v>
      </c>
      <c r="K310" s="81">
        <v>0</v>
      </c>
      <c r="L310" s="81">
        <v>0</v>
      </c>
      <c r="M310" s="81">
        <v>0</v>
      </c>
      <c r="N310" s="81">
        <v>0</v>
      </c>
      <c r="O310" s="81">
        <v>0</v>
      </c>
      <c r="P310" s="81">
        <v>0</v>
      </c>
      <c r="Q310" s="81">
        <v>0</v>
      </c>
      <c r="R310" s="81">
        <v>0</v>
      </c>
      <c r="S310">
        <f t="shared" si="24"/>
        <v>2050.41</v>
      </c>
      <c r="T310" s="1" t="s">
        <v>585</v>
      </c>
      <c r="U310" s="1"/>
      <c r="V310">
        <f t="shared" si="25"/>
        <v>2050.41</v>
      </c>
      <c r="W310">
        <f t="shared" si="26"/>
        <v>0</v>
      </c>
      <c r="X310">
        <f t="shared" si="27"/>
        <v>0</v>
      </c>
      <c r="Y310">
        <f t="shared" si="29"/>
        <v>0</v>
      </c>
    </row>
    <row r="311" spans="1:25" ht="15">
      <c r="A311" s="81">
        <v>1</v>
      </c>
      <c r="B311" s="81">
        <v>3183</v>
      </c>
      <c r="C311" s="81" t="s">
        <v>283</v>
      </c>
      <c r="D311" s="82">
        <v>42192</v>
      </c>
      <c r="E311" s="81" t="s">
        <v>586</v>
      </c>
      <c r="F311" s="81" t="s">
        <v>478</v>
      </c>
      <c r="G311" s="81">
        <v>2050.41</v>
      </c>
      <c r="H311" s="81">
        <v>0</v>
      </c>
      <c r="I311" s="81" t="s">
        <v>520</v>
      </c>
      <c r="J311" s="81">
        <v>0</v>
      </c>
      <c r="K311" s="81">
        <v>0</v>
      </c>
      <c r="L311" s="81">
        <v>0</v>
      </c>
      <c r="M311" s="81">
        <v>0</v>
      </c>
      <c r="N311" s="81">
        <v>0</v>
      </c>
      <c r="O311" s="81">
        <v>0</v>
      </c>
      <c r="P311" s="81">
        <v>0</v>
      </c>
      <c r="Q311" s="81">
        <v>0</v>
      </c>
      <c r="R311" s="81">
        <v>0</v>
      </c>
      <c r="S311">
        <f t="shared" si="24"/>
        <v>2050.41</v>
      </c>
      <c r="T311" s="1" t="s">
        <v>585</v>
      </c>
      <c r="U311" s="1"/>
      <c r="V311">
        <f t="shared" si="25"/>
        <v>2050.41</v>
      </c>
      <c r="W311">
        <f t="shared" si="26"/>
        <v>0</v>
      </c>
      <c r="X311">
        <f t="shared" si="27"/>
        <v>0</v>
      </c>
      <c r="Y311">
        <f t="shared" si="29"/>
        <v>0</v>
      </c>
    </row>
    <row r="312" spans="1:25" ht="15">
      <c r="A312" s="81">
        <v>1</v>
      </c>
      <c r="B312" s="81">
        <v>3194</v>
      </c>
      <c r="C312" s="81" t="s">
        <v>284</v>
      </c>
      <c r="D312" s="82">
        <v>42226</v>
      </c>
      <c r="E312" s="81" t="s">
        <v>586</v>
      </c>
      <c r="F312" s="81" t="s">
        <v>486</v>
      </c>
      <c r="G312" s="81">
        <v>3933.25</v>
      </c>
      <c r="H312" s="81">
        <v>0</v>
      </c>
      <c r="I312" s="81" t="s">
        <v>520</v>
      </c>
      <c r="J312" s="81">
        <v>2544.25</v>
      </c>
      <c r="K312" s="81">
        <v>0</v>
      </c>
      <c r="L312" s="81">
        <v>0</v>
      </c>
      <c r="M312" s="81">
        <v>0</v>
      </c>
      <c r="N312" s="81">
        <v>0</v>
      </c>
      <c r="O312" s="81">
        <v>0</v>
      </c>
      <c r="P312" s="81">
        <v>0</v>
      </c>
      <c r="Q312" s="81">
        <v>0</v>
      </c>
      <c r="R312" s="81">
        <v>0</v>
      </c>
      <c r="S312">
        <f t="shared" si="24"/>
        <v>6477.5</v>
      </c>
      <c r="T312" s="81">
        <v>2544.25</v>
      </c>
      <c r="U312" s="81"/>
      <c r="V312">
        <f t="shared" si="25"/>
        <v>3933.25</v>
      </c>
      <c r="W312">
        <f t="shared" si="26"/>
        <v>-2544.25</v>
      </c>
      <c r="X312">
        <f t="shared" si="27"/>
        <v>2544.25</v>
      </c>
      <c r="Y312">
        <f t="shared" si="29"/>
        <v>0</v>
      </c>
    </row>
    <row r="313" spans="1:25" ht="15">
      <c r="A313" s="81">
        <v>1</v>
      </c>
      <c r="B313" s="81">
        <v>3208</v>
      </c>
      <c r="C313" s="81" t="s">
        <v>285</v>
      </c>
      <c r="D313" s="82">
        <v>42388</v>
      </c>
      <c r="E313" s="81" t="s">
        <v>586</v>
      </c>
      <c r="F313" s="81" t="s">
        <v>408</v>
      </c>
      <c r="G313" s="81">
        <v>0</v>
      </c>
      <c r="H313" s="81">
        <v>0</v>
      </c>
      <c r="I313" s="81" t="s">
        <v>522</v>
      </c>
      <c r="J313" s="81">
        <v>0</v>
      </c>
      <c r="K313" s="81">
        <v>0</v>
      </c>
      <c r="L313" s="81">
        <v>0</v>
      </c>
      <c r="M313" s="81">
        <v>0</v>
      </c>
      <c r="N313" s="81">
        <v>0</v>
      </c>
      <c r="O313" s="81">
        <v>969.24</v>
      </c>
      <c r="P313" s="81">
        <v>3876.93</v>
      </c>
      <c r="Q313" s="81">
        <v>0</v>
      </c>
      <c r="R313" s="81">
        <v>0</v>
      </c>
      <c r="S313">
        <f t="shared" si="24"/>
        <v>4846.17</v>
      </c>
      <c r="T313" s="83">
        <v>3876.93</v>
      </c>
      <c r="U313" s="83"/>
      <c r="V313">
        <f t="shared" si="25"/>
        <v>969.24</v>
      </c>
      <c r="W313">
        <f t="shared" si="26"/>
        <v>-3876.9300000000003</v>
      </c>
      <c r="X313">
        <f t="shared" si="27"/>
        <v>3876.93</v>
      </c>
      <c r="Y313">
        <f t="shared" si="29"/>
        <v>0</v>
      </c>
    </row>
    <row r="314" spans="1:25" ht="15">
      <c r="A314" s="81">
        <v>1</v>
      </c>
      <c r="B314" s="81">
        <v>3228</v>
      </c>
      <c r="C314" s="81" t="s">
        <v>386</v>
      </c>
      <c r="D314" s="82">
        <v>42706</v>
      </c>
      <c r="E314" s="81" t="s">
        <v>586</v>
      </c>
      <c r="F314" s="81" t="s">
        <v>477</v>
      </c>
      <c r="G314" s="81">
        <v>2050.41</v>
      </c>
      <c r="H314" s="81">
        <v>0</v>
      </c>
      <c r="I314" s="81" t="s">
        <v>520</v>
      </c>
      <c r="J314" s="81">
        <v>904.62</v>
      </c>
      <c r="K314" s="81">
        <v>0</v>
      </c>
      <c r="L314" s="81">
        <v>0</v>
      </c>
      <c r="M314" s="81">
        <v>0</v>
      </c>
      <c r="N314" s="81">
        <v>0</v>
      </c>
      <c r="O314" s="81">
        <v>0</v>
      </c>
      <c r="P314" s="81">
        <v>0</v>
      </c>
      <c r="Q314" s="81">
        <v>0</v>
      </c>
      <c r="R314" s="81">
        <v>0</v>
      </c>
      <c r="S314">
        <f t="shared" si="24"/>
        <v>2955.0299999999997</v>
      </c>
      <c r="T314" s="81">
        <v>904.62</v>
      </c>
      <c r="U314" s="81"/>
      <c r="V314">
        <f t="shared" si="25"/>
        <v>2050.41</v>
      </c>
      <c r="W314">
        <f t="shared" si="26"/>
        <v>-904.61999999999989</v>
      </c>
      <c r="X314">
        <f t="shared" si="27"/>
        <v>904.62</v>
      </c>
      <c r="Y314">
        <f t="shared" si="29"/>
        <v>0</v>
      </c>
    </row>
    <row r="315" spans="1:25" ht="15">
      <c r="A315" s="81">
        <v>1</v>
      </c>
      <c r="B315" s="81">
        <v>3229</v>
      </c>
      <c r="C315" s="81" t="s">
        <v>286</v>
      </c>
      <c r="D315" s="82">
        <v>42737</v>
      </c>
      <c r="E315" s="81" t="s">
        <v>586</v>
      </c>
      <c r="F315" s="81" t="s">
        <v>484</v>
      </c>
      <c r="G315" s="81">
        <v>2050.41</v>
      </c>
      <c r="H315" s="81">
        <v>0</v>
      </c>
      <c r="I315" s="81" t="s">
        <v>520</v>
      </c>
      <c r="J315" s="81">
        <v>0</v>
      </c>
      <c r="K315" s="81">
        <v>0</v>
      </c>
      <c r="L315" s="81">
        <v>0</v>
      </c>
      <c r="M315" s="81">
        <v>0</v>
      </c>
      <c r="N315" s="81">
        <v>0</v>
      </c>
      <c r="O315" s="81">
        <v>0</v>
      </c>
      <c r="P315" s="81">
        <v>0</v>
      </c>
      <c r="Q315" s="81">
        <v>0</v>
      </c>
      <c r="R315" s="81">
        <v>0</v>
      </c>
      <c r="S315">
        <f t="shared" si="24"/>
        <v>2050.41</v>
      </c>
      <c r="T315" s="1" t="s">
        <v>585</v>
      </c>
      <c r="U315" s="1"/>
      <c r="V315">
        <f t="shared" si="25"/>
        <v>2050.41</v>
      </c>
      <c r="W315">
        <f t="shared" si="26"/>
        <v>0</v>
      </c>
      <c r="X315">
        <f t="shared" si="27"/>
        <v>0</v>
      </c>
      <c r="Y315">
        <f t="shared" si="29"/>
        <v>0</v>
      </c>
    </row>
    <row r="316" spans="1:25" ht="15">
      <c r="A316" s="81">
        <v>1</v>
      </c>
      <c r="B316" s="81">
        <v>3232</v>
      </c>
      <c r="C316" s="81" t="s">
        <v>287</v>
      </c>
      <c r="D316" s="82">
        <v>42737</v>
      </c>
      <c r="E316" s="81" t="s">
        <v>586</v>
      </c>
      <c r="F316" s="81" t="s">
        <v>484</v>
      </c>
      <c r="G316" s="81">
        <v>2050.41</v>
      </c>
      <c r="H316" s="81">
        <v>0</v>
      </c>
      <c r="I316" s="81" t="s">
        <v>520</v>
      </c>
      <c r="J316" s="81">
        <v>0</v>
      </c>
      <c r="K316" s="81">
        <v>0</v>
      </c>
      <c r="L316" s="81">
        <v>0</v>
      </c>
      <c r="M316" s="81">
        <v>0</v>
      </c>
      <c r="N316" s="81">
        <v>0</v>
      </c>
      <c r="O316" s="81">
        <v>0</v>
      </c>
      <c r="P316" s="81">
        <v>0</v>
      </c>
      <c r="Q316" s="81">
        <v>0</v>
      </c>
      <c r="R316" s="81">
        <v>0</v>
      </c>
      <c r="S316">
        <f t="shared" si="24"/>
        <v>2050.41</v>
      </c>
      <c r="T316" s="1" t="s">
        <v>585</v>
      </c>
      <c r="U316" s="1"/>
      <c r="V316">
        <f t="shared" si="25"/>
        <v>2050.41</v>
      </c>
      <c r="W316">
        <f t="shared" si="26"/>
        <v>0</v>
      </c>
      <c r="X316">
        <f t="shared" si="27"/>
        <v>0</v>
      </c>
      <c r="Y316">
        <f t="shared" si="29"/>
        <v>0</v>
      </c>
    </row>
    <row r="317" spans="1:25" ht="15">
      <c r="A317" s="81">
        <v>1</v>
      </c>
      <c r="B317" s="81">
        <v>3233</v>
      </c>
      <c r="C317" s="81" t="s">
        <v>288</v>
      </c>
      <c r="D317" s="82">
        <v>42737</v>
      </c>
      <c r="E317" s="81" t="s">
        <v>586</v>
      </c>
      <c r="F317" s="81" t="s">
        <v>480</v>
      </c>
      <c r="G317" s="81">
        <v>2050.41</v>
      </c>
      <c r="H317" s="81">
        <v>0</v>
      </c>
      <c r="I317" s="81" t="s">
        <v>520</v>
      </c>
      <c r="J317" s="81">
        <v>0</v>
      </c>
      <c r="K317" s="81">
        <v>0</v>
      </c>
      <c r="L317" s="81">
        <v>0</v>
      </c>
      <c r="M317" s="81">
        <v>0</v>
      </c>
      <c r="N317" s="81">
        <v>0</v>
      </c>
      <c r="O317" s="81">
        <v>0</v>
      </c>
      <c r="P317" s="81">
        <v>0</v>
      </c>
      <c r="Q317" s="81">
        <v>0</v>
      </c>
      <c r="R317" s="81">
        <v>0</v>
      </c>
      <c r="S317">
        <f t="shared" si="24"/>
        <v>2050.41</v>
      </c>
      <c r="T317" s="1" t="s">
        <v>585</v>
      </c>
      <c r="U317" s="1"/>
      <c r="V317">
        <f t="shared" si="25"/>
        <v>2050.41</v>
      </c>
      <c r="W317">
        <f t="shared" si="26"/>
        <v>0</v>
      </c>
      <c r="X317">
        <f t="shared" si="27"/>
        <v>0</v>
      </c>
      <c r="Y317">
        <f t="shared" si="29"/>
        <v>0</v>
      </c>
    </row>
    <row r="318" spans="1:25" ht="15">
      <c r="A318" s="81">
        <v>1</v>
      </c>
      <c r="B318" s="81">
        <v>3237</v>
      </c>
      <c r="C318" s="81" t="s">
        <v>289</v>
      </c>
      <c r="D318" s="82">
        <v>42751</v>
      </c>
      <c r="E318" s="81" t="s">
        <v>586</v>
      </c>
      <c r="F318" s="81" t="s">
        <v>481</v>
      </c>
      <c r="G318" s="81">
        <v>2050.41</v>
      </c>
      <c r="H318" s="81">
        <v>0</v>
      </c>
      <c r="I318" s="81" t="s">
        <v>520</v>
      </c>
      <c r="J318" s="81">
        <v>904.62</v>
      </c>
      <c r="K318" s="81">
        <v>0</v>
      </c>
      <c r="L318" s="81">
        <v>0</v>
      </c>
      <c r="M318" s="81">
        <v>0</v>
      </c>
      <c r="N318" s="81">
        <v>0</v>
      </c>
      <c r="O318" s="81">
        <v>0</v>
      </c>
      <c r="P318" s="81">
        <v>0</v>
      </c>
      <c r="Q318" s="81">
        <v>0</v>
      </c>
      <c r="R318" s="81">
        <v>0</v>
      </c>
      <c r="S318">
        <f t="shared" si="24"/>
        <v>2955.0299999999997</v>
      </c>
      <c r="T318" s="81">
        <v>904.62</v>
      </c>
      <c r="U318" s="81"/>
      <c r="V318">
        <f t="shared" si="25"/>
        <v>2050.41</v>
      </c>
      <c r="W318">
        <f t="shared" si="26"/>
        <v>-904.61999999999989</v>
      </c>
      <c r="X318">
        <f t="shared" si="27"/>
        <v>904.62</v>
      </c>
      <c r="Y318">
        <f t="shared" si="29"/>
        <v>0</v>
      </c>
    </row>
    <row r="319" spans="1:25" ht="15">
      <c r="A319" s="81">
        <v>1</v>
      </c>
      <c r="B319" s="81">
        <v>3241</v>
      </c>
      <c r="C319" s="81" t="s">
        <v>290</v>
      </c>
      <c r="D319" s="82">
        <v>42814</v>
      </c>
      <c r="E319" s="81" t="s">
        <v>586</v>
      </c>
      <c r="F319" s="81" t="s">
        <v>484</v>
      </c>
      <c r="G319" s="81">
        <v>2050.41</v>
      </c>
      <c r="H319" s="81">
        <v>0</v>
      </c>
      <c r="I319" s="81" t="s">
        <v>520</v>
      </c>
      <c r="J319" s="81">
        <v>0</v>
      </c>
      <c r="K319" s="81">
        <v>0</v>
      </c>
      <c r="L319" s="81">
        <v>0</v>
      </c>
      <c r="M319" s="81">
        <v>0</v>
      </c>
      <c r="N319" s="81">
        <v>0</v>
      </c>
      <c r="O319" s="81">
        <v>0</v>
      </c>
      <c r="P319" s="81">
        <v>0</v>
      </c>
      <c r="Q319" s="81">
        <v>0</v>
      </c>
      <c r="R319" s="81">
        <v>0</v>
      </c>
      <c r="S319">
        <f t="shared" si="24"/>
        <v>2050.41</v>
      </c>
      <c r="T319" s="1" t="s">
        <v>585</v>
      </c>
      <c r="U319" s="1"/>
      <c r="V319">
        <f t="shared" si="25"/>
        <v>2050.41</v>
      </c>
      <c r="W319">
        <f t="shared" si="26"/>
        <v>0</v>
      </c>
      <c r="X319">
        <f t="shared" si="27"/>
        <v>0</v>
      </c>
      <c r="Y319">
        <f t="shared" si="29"/>
        <v>0</v>
      </c>
    </row>
    <row r="320" spans="1:25" ht="15">
      <c r="A320" s="81">
        <v>1</v>
      </c>
      <c r="B320" s="81">
        <v>3242</v>
      </c>
      <c r="C320" s="81" t="s">
        <v>291</v>
      </c>
      <c r="D320" s="82">
        <v>42814</v>
      </c>
      <c r="E320" s="81" t="s">
        <v>586</v>
      </c>
      <c r="F320" s="81" t="s">
        <v>484</v>
      </c>
      <c r="G320" s="81">
        <v>2050.41</v>
      </c>
      <c r="H320" s="81">
        <v>0</v>
      </c>
      <c r="I320" s="81" t="s">
        <v>520</v>
      </c>
      <c r="J320" s="81">
        <v>2544.25</v>
      </c>
      <c r="K320" s="81">
        <v>0</v>
      </c>
      <c r="L320" s="81">
        <v>0</v>
      </c>
      <c r="M320" s="81">
        <v>0</v>
      </c>
      <c r="N320" s="81">
        <v>0</v>
      </c>
      <c r="O320" s="81">
        <v>0</v>
      </c>
      <c r="P320" s="81">
        <v>0</v>
      </c>
      <c r="Q320" s="81">
        <v>0</v>
      </c>
      <c r="R320" s="81">
        <v>0</v>
      </c>
      <c r="S320">
        <f t="shared" si="24"/>
        <v>4594.66</v>
      </c>
      <c r="T320" s="81">
        <v>2544.25</v>
      </c>
      <c r="U320" s="81"/>
      <c r="V320">
        <f t="shared" si="25"/>
        <v>2050.41</v>
      </c>
      <c r="W320">
        <f t="shared" si="26"/>
        <v>-2544.25</v>
      </c>
      <c r="X320">
        <f t="shared" si="27"/>
        <v>2544.25</v>
      </c>
      <c r="Y320">
        <f t="shared" si="29"/>
        <v>0</v>
      </c>
    </row>
    <row r="321" spans="1:25" ht="15">
      <c r="A321" s="81">
        <v>1</v>
      </c>
      <c r="B321" s="81">
        <v>3247</v>
      </c>
      <c r="C321" s="81" t="s">
        <v>292</v>
      </c>
      <c r="D321" s="82">
        <v>42845</v>
      </c>
      <c r="E321" s="81" t="s">
        <v>586</v>
      </c>
      <c r="F321" s="81" t="s">
        <v>411</v>
      </c>
      <c r="G321" s="81">
        <v>0</v>
      </c>
      <c r="H321" s="81">
        <v>0</v>
      </c>
      <c r="I321" s="81" t="s">
        <v>522</v>
      </c>
      <c r="J321" s="81">
        <v>0</v>
      </c>
      <c r="K321" s="81">
        <v>0</v>
      </c>
      <c r="L321" s="81">
        <v>0</v>
      </c>
      <c r="M321" s="81">
        <v>1800</v>
      </c>
      <c r="N321" s="81">
        <v>0</v>
      </c>
      <c r="O321" s="81">
        <v>1992.45</v>
      </c>
      <c r="P321" s="81">
        <v>7969.76</v>
      </c>
      <c r="Q321" s="81">
        <v>0</v>
      </c>
      <c r="R321" s="81">
        <v>0</v>
      </c>
      <c r="S321">
        <f t="shared" si="24"/>
        <v>11762.21</v>
      </c>
      <c r="T321" s="1">
        <v>9769.76</v>
      </c>
      <c r="U321" s="1"/>
      <c r="V321">
        <f t="shared" si="25"/>
        <v>1992.45</v>
      </c>
      <c r="W321">
        <f t="shared" si="26"/>
        <v>-9769.7599999999984</v>
      </c>
      <c r="X321">
        <f t="shared" si="27"/>
        <v>9769.76</v>
      </c>
      <c r="Y321">
        <f>W321+X321</f>
        <v>0</v>
      </c>
    </row>
    <row r="322" spans="1:25" ht="15">
      <c r="A322" s="81">
        <v>1</v>
      </c>
      <c r="B322" s="81">
        <v>3256</v>
      </c>
      <c r="C322" s="81" t="s">
        <v>293</v>
      </c>
      <c r="D322" s="82">
        <v>42859</v>
      </c>
      <c r="E322" s="81" t="s">
        <v>586</v>
      </c>
      <c r="F322" s="81" t="s">
        <v>460</v>
      </c>
      <c r="G322" s="81">
        <v>0</v>
      </c>
      <c r="H322" s="81">
        <v>0</v>
      </c>
      <c r="I322" s="81" t="s">
        <v>522</v>
      </c>
      <c r="J322" s="81">
        <v>0</v>
      </c>
      <c r="K322" s="81">
        <v>0</v>
      </c>
      <c r="L322" s="81">
        <v>0</v>
      </c>
      <c r="M322" s="81">
        <v>0</v>
      </c>
      <c r="N322" s="81">
        <v>0</v>
      </c>
      <c r="O322" s="81">
        <v>1076.93</v>
      </c>
      <c r="P322" s="81">
        <v>4307.71</v>
      </c>
      <c r="Q322" s="81">
        <v>0</v>
      </c>
      <c r="R322" s="81">
        <v>0</v>
      </c>
      <c r="S322">
        <f t="shared" si="24"/>
        <v>5384.64</v>
      </c>
      <c r="T322" s="1">
        <v>4307.71</v>
      </c>
      <c r="U322" s="1"/>
      <c r="V322">
        <f t="shared" si="25"/>
        <v>1076.93</v>
      </c>
      <c r="W322">
        <f t="shared" si="26"/>
        <v>-4307.71</v>
      </c>
      <c r="X322">
        <f t="shared" si="27"/>
        <v>4307.71</v>
      </c>
      <c r="Y322">
        <f t="shared" ref="Y322:Y344" si="30">W322+X322</f>
        <v>0</v>
      </c>
    </row>
    <row r="323" spans="1:25" ht="15">
      <c r="A323" s="81">
        <v>1</v>
      </c>
      <c r="B323" s="81">
        <v>3263</v>
      </c>
      <c r="C323" s="81" t="s">
        <v>294</v>
      </c>
      <c r="D323" s="82">
        <v>42859</v>
      </c>
      <c r="E323" s="81" t="s">
        <v>586</v>
      </c>
      <c r="F323" s="81" t="s">
        <v>500</v>
      </c>
      <c r="G323" s="81">
        <v>0</v>
      </c>
      <c r="H323" s="81">
        <v>0</v>
      </c>
      <c r="I323" s="81" t="s">
        <v>522</v>
      </c>
      <c r="J323" s="81">
        <v>0</v>
      </c>
      <c r="K323" s="81">
        <v>0</v>
      </c>
      <c r="L323" s="81">
        <v>0</v>
      </c>
      <c r="M323" s="81">
        <v>0</v>
      </c>
      <c r="N323" s="81">
        <v>0</v>
      </c>
      <c r="O323" s="81">
        <v>1830.89</v>
      </c>
      <c r="P323" s="81">
        <v>7323.56</v>
      </c>
      <c r="Q323" s="81">
        <v>0</v>
      </c>
      <c r="R323" s="81">
        <v>0</v>
      </c>
      <c r="S323">
        <f t="shared" si="24"/>
        <v>9154.4500000000007</v>
      </c>
      <c r="T323" s="1">
        <v>7323.56</v>
      </c>
      <c r="U323" s="1"/>
      <c r="V323">
        <f t="shared" si="25"/>
        <v>1830.89</v>
      </c>
      <c r="W323">
        <f t="shared" si="26"/>
        <v>-7323.56</v>
      </c>
      <c r="X323">
        <f t="shared" si="27"/>
        <v>7323.56</v>
      </c>
      <c r="Y323">
        <f t="shared" si="30"/>
        <v>0</v>
      </c>
    </row>
    <row r="324" spans="1:25" ht="15">
      <c r="A324" s="81">
        <v>1</v>
      </c>
      <c r="B324" s="81">
        <v>3281</v>
      </c>
      <c r="C324" s="81" t="s">
        <v>295</v>
      </c>
      <c r="D324" s="82">
        <v>42870</v>
      </c>
      <c r="E324" s="81" t="s">
        <v>586</v>
      </c>
      <c r="F324" s="81" t="s">
        <v>480</v>
      </c>
      <c r="G324" s="81">
        <v>2050.41</v>
      </c>
      <c r="H324" s="81">
        <v>0</v>
      </c>
      <c r="I324" s="81" t="s">
        <v>520</v>
      </c>
      <c r="J324" s="81">
        <v>904.62</v>
      </c>
      <c r="K324" s="81">
        <v>0</v>
      </c>
      <c r="L324" s="81">
        <v>0</v>
      </c>
      <c r="M324" s="81">
        <v>0</v>
      </c>
      <c r="N324" s="81">
        <v>0</v>
      </c>
      <c r="O324" s="81">
        <v>0</v>
      </c>
      <c r="P324" s="81">
        <v>0</v>
      </c>
      <c r="Q324" s="81">
        <v>0</v>
      </c>
      <c r="R324" s="81">
        <v>0</v>
      </c>
      <c r="S324">
        <f t="shared" si="24"/>
        <v>2955.0299999999997</v>
      </c>
      <c r="T324" s="1">
        <v>904.62</v>
      </c>
      <c r="U324" s="1"/>
      <c r="V324">
        <f t="shared" si="25"/>
        <v>2050.41</v>
      </c>
      <c r="W324">
        <f t="shared" si="26"/>
        <v>-904.61999999999989</v>
      </c>
      <c r="X324">
        <f t="shared" si="27"/>
        <v>904.62</v>
      </c>
      <c r="Y324">
        <f t="shared" si="30"/>
        <v>0</v>
      </c>
    </row>
    <row r="325" spans="1:25" ht="15">
      <c r="A325" s="81">
        <v>1</v>
      </c>
      <c r="B325" s="81">
        <v>3283</v>
      </c>
      <c r="C325" s="81" t="s">
        <v>296</v>
      </c>
      <c r="D325" s="82">
        <v>42879</v>
      </c>
      <c r="E325" s="81" t="s">
        <v>586</v>
      </c>
      <c r="F325" s="81" t="s">
        <v>474</v>
      </c>
      <c r="G325" s="81">
        <v>0</v>
      </c>
      <c r="H325" s="81">
        <v>0</v>
      </c>
      <c r="I325" s="81" t="s">
        <v>522</v>
      </c>
      <c r="J325" s="81">
        <v>0</v>
      </c>
      <c r="K325" s="81">
        <v>0</v>
      </c>
      <c r="L325" s="81">
        <v>0</v>
      </c>
      <c r="M325" s="81">
        <v>0</v>
      </c>
      <c r="N325" s="81">
        <v>0</v>
      </c>
      <c r="O325" s="81">
        <v>1830.89</v>
      </c>
      <c r="P325" s="81">
        <v>7323.56</v>
      </c>
      <c r="Q325" s="81">
        <v>0</v>
      </c>
      <c r="R325" s="81">
        <v>0</v>
      </c>
      <c r="S325">
        <f t="shared" ref="S325:S388" si="31">G325+H325+J325+K325+L325+M325+N325+O325+P325+Q325+R325</f>
        <v>9154.4500000000007</v>
      </c>
      <c r="T325" s="1">
        <v>7323.56</v>
      </c>
      <c r="U325" s="1"/>
      <c r="V325">
        <f t="shared" ref="V325:V388" si="32">G325+H325+O325+Q325</f>
        <v>1830.89</v>
      </c>
      <c r="W325">
        <f t="shared" ref="W325:W388" si="33">V325-S325</f>
        <v>-7323.56</v>
      </c>
      <c r="X325">
        <f t="shared" ref="X325:X388" si="34">J325+K325+L325+M325+N325+P325+R325</f>
        <v>7323.56</v>
      </c>
      <c r="Y325">
        <f t="shared" si="30"/>
        <v>0</v>
      </c>
    </row>
    <row r="326" spans="1:25" ht="15">
      <c r="A326" s="81">
        <v>1</v>
      </c>
      <c r="B326" s="81">
        <v>3316</v>
      </c>
      <c r="C326" s="81" t="s">
        <v>297</v>
      </c>
      <c r="D326" s="82">
        <v>42948</v>
      </c>
      <c r="E326" s="81" t="s">
        <v>586</v>
      </c>
      <c r="F326" s="81" t="s">
        <v>498</v>
      </c>
      <c r="G326" s="81">
        <v>0</v>
      </c>
      <c r="H326" s="81">
        <v>0</v>
      </c>
      <c r="I326" s="81" t="s">
        <v>522</v>
      </c>
      <c r="J326" s="81">
        <v>0</v>
      </c>
      <c r="K326" s="81">
        <v>0</v>
      </c>
      <c r="L326" s="81">
        <v>0</v>
      </c>
      <c r="M326" s="81">
        <v>0</v>
      </c>
      <c r="N326" s="81">
        <v>0</v>
      </c>
      <c r="O326" s="81">
        <v>323.08</v>
      </c>
      <c r="P326" s="81">
        <v>1292.31</v>
      </c>
      <c r="Q326" s="81">
        <v>0</v>
      </c>
      <c r="R326" s="81">
        <v>0</v>
      </c>
      <c r="S326">
        <f t="shared" si="31"/>
        <v>1615.3899999999999</v>
      </c>
      <c r="T326" s="1">
        <v>1292.31</v>
      </c>
      <c r="U326" s="1"/>
      <c r="V326">
        <f t="shared" si="32"/>
        <v>323.08</v>
      </c>
      <c r="W326">
        <f t="shared" si="33"/>
        <v>-1292.31</v>
      </c>
      <c r="X326">
        <f t="shared" si="34"/>
        <v>1292.31</v>
      </c>
      <c r="Y326">
        <f t="shared" si="30"/>
        <v>0</v>
      </c>
    </row>
    <row r="327" spans="1:25" ht="15">
      <c r="A327" s="81">
        <v>1</v>
      </c>
      <c r="B327" s="81">
        <v>3317</v>
      </c>
      <c r="C327" s="81" t="s">
        <v>298</v>
      </c>
      <c r="D327" s="82">
        <v>42948</v>
      </c>
      <c r="E327" s="81" t="s">
        <v>586</v>
      </c>
      <c r="F327" s="81" t="s">
        <v>417</v>
      </c>
      <c r="G327" s="81">
        <v>2050.4299999999998</v>
      </c>
      <c r="H327" s="81">
        <v>0</v>
      </c>
      <c r="I327" s="81" t="s">
        <v>520</v>
      </c>
      <c r="J327" s="81">
        <v>0</v>
      </c>
      <c r="K327" s="81">
        <v>0</v>
      </c>
      <c r="L327" s="81">
        <v>0</v>
      </c>
      <c r="M327" s="81">
        <v>0</v>
      </c>
      <c r="N327" s="81">
        <v>0</v>
      </c>
      <c r="O327" s="81">
        <v>0</v>
      </c>
      <c r="P327" s="81">
        <v>0</v>
      </c>
      <c r="Q327" s="81">
        <v>0</v>
      </c>
      <c r="R327" s="81">
        <v>0</v>
      </c>
      <c r="S327">
        <f t="shared" si="31"/>
        <v>2050.4299999999998</v>
      </c>
      <c r="T327" s="1" t="s">
        <v>585</v>
      </c>
      <c r="U327" s="1"/>
      <c r="V327">
        <f t="shared" si="32"/>
        <v>2050.4299999999998</v>
      </c>
      <c r="W327">
        <f t="shared" si="33"/>
        <v>0</v>
      </c>
      <c r="X327">
        <f t="shared" si="34"/>
        <v>0</v>
      </c>
      <c r="Y327">
        <f t="shared" si="30"/>
        <v>0</v>
      </c>
    </row>
    <row r="328" spans="1:25" ht="15">
      <c r="A328" s="81">
        <v>1</v>
      </c>
      <c r="B328" s="81">
        <v>3322</v>
      </c>
      <c r="C328" s="81" t="s">
        <v>299</v>
      </c>
      <c r="D328" s="82">
        <v>42997</v>
      </c>
      <c r="E328" s="81" t="s">
        <v>586</v>
      </c>
      <c r="F328" s="81" t="s">
        <v>483</v>
      </c>
      <c r="G328" s="81">
        <v>2050.4299999999998</v>
      </c>
      <c r="H328" s="81">
        <v>0</v>
      </c>
      <c r="I328" s="81" t="s">
        <v>520</v>
      </c>
      <c r="J328" s="81">
        <v>904.62</v>
      </c>
      <c r="K328" s="81">
        <v>0</v>
      </c>
      <c r="L328" s="81">
        <v>0</v>
      </c>
      <c r="M328" s="81">
        <v>0</v>
      </c>
      <c r="N328" s="81">
        <v>0</v>
      </c>
      <c r="O328" s="81">
        <v>0</v>
      </c>
      <c r="P328" s="81">
        <v>0</v>
      </c>
      <c r="Q328" s="81">
        <v>0</v>
      </c>
      <c r="R328" s="81">
        <v>0</v>
      </c>
      <c r="S328">
        <f t="shared" si="31"/>
        <v>2955.0499999999997</v>
      </c>
      <c r="T328" s="1">
        <v>904.62</v>
      </c>
      <c r="U328" s="1"/>
      <c r="V328">
        <f t="shared" si="32"/>
        <v>2050.4299999999998</v>
      </c>
      <c r="W328">
        <f t="shared" si="33"/>
        <v>-904.61999999999989</v>
      </c>
      <c r="X328">
        <f t="shared" si="34"/>
        <v>904.62</v>
      </c>
      <c r="Y328">
        <f t="shared" si="30"/>
        <v>0</v>
      </c>
    </row>
    <row r="329" spans="1:25" ht="15">
      <c r="A329" s="81">
        <v>1</v>
      </c>
      <c r="B329" s="81">
        <v>3325</v>
      </c>
      <c r="C329" s="81" t="s">
        <v>300</v>
      </c>
      <c r="D329" s="82">
        <v>43053</v>
      </c>
      <c r="E329" s="81" t="s">
        <v>586</v>
      </c>
      <c r="F329" s="81" t="s">
        <v>468</v>
      </c>
      <c r="G329" s="81">
        <v>0</v>
      </c>
      <c r="H329" s="81">
        <v>0</v>
      </c>
      <c r="I329" s="81" t="s">
        <v>522</v>
      </c>
      <c r="J329" s="81">
        <v>0</v>
      </c>
      <c r="K329" s="81">
        <v>0</v>
      </c>
      <c r="L329" s="81">
        <v>0</v>
      </c>
      <c r="M329" s="81">
        <v>0</v>
      </c>
      <c r="N329" s="81">
        <v>0</v>
      </c>
      <c r="O329" s="81">
        <v>1830.89</v>
      </c>
      <c r="P329" s="81">
        <v>7323.56</v>
      </c>
      <c r="Q329" s="81">
        <v>0</v>
      </c>
      <c r="R329" s="81">
        <v>0</v>
      </c>
      <c r="S329">
        <f t="shared" si="31"/>
        <v>9154.4500000000007</v>
      </c>
      <c r="T329" s="81">
        <v>7323.56</v>
      </c>
      <c r="U329" s="81"/>
      <c r="V329">
        <f t="shared" si="32"/>
        <v>1830.89</v>
      </c>
      <c r="W329">
        <f t="shared" si="33"/>
        <v>-7323.56</v>
      </c>
      <c r="X329">
        <f t="shared" si="34"/>
        <v>7323.56</v>
      </c>
      <c r="Y329">
        <f t="shared" si="30"/>
        <v>0</v>
      </c>
    </row>
    <row r="330" spans="1:25" ht="15">
      <c r="A330" s="81">
        <v>1</v>
      </c>
      <c r="B330" s="81">
        <v>3327</v>
      </c>
      <c r="C330" s="81" t="s">
        <v>301</v>
      </c>
      <c r="D330" s="82">
        <v>43102</v>
      </c>
      <c r="E330" s="81" t="s">
        <v>586</v>
      </c>
      <c r="F330" s="81" t="s">
        <v>465</v>
      </c>
      <c r="G330" s="81">
        <v>0</v>
      </c>
      <c r="H330" s="81">
        <v>0</v>
      </c>
      <c r="I330" s="81" t="s">
        <v>522</v>
      </c>
      <c r="J330" s="81">
        <v>0</v>
      </c>
      <c r="K330" s="81">
        <v>0</v>
      </c>
      <c r="L330" s="81">
        <v>0</v>
      </c>
      <c r="M330" s="81">
        <v>0</v>
      </c>
      <c r="N330" s="81">
        <v>0</v>
      </c>
      <c r="O330" s="81">
        <v>1830.89</v>
      </c>
      <c r="P330" s="81">
        <v>7323.56</v>
      </c>
      <c r="Q330" s="81">
        <v>0</v>
      </c>
      <c r="R330" s="81">
        <v>0</v>
      </c>
      <c r="S330">
        <f t="shared" si="31"/>
        <v>9154.4500000000007</v>
      </c>
      <c r="T330" s="81">
        <v>7323.56</v>
      </c>
      <c r="U330" s="81"/>
      <c r="V330">
        <f t="shared" si="32"/>
        <v>1830.89</v>
      </c>
      <c r="W330">
        <f t="shared" si="33"/>
        <v>-7323.56</v>
      </c>
      <c r="X330">
        <f t="shared" si="34"/>
        <v>7323.56</v>
      </c>
      <c r="Y330">
        <f t="shared" si="30"/>
        <v>0</v>
      </c>
    </row>
    <row r="331" spans="1:25" ht="15">
      <c r="A331" s="81">
        <v>1</v>
      </c>
      <c r="B331" s="81">
        <v>3328</v>
      </c>
      <c r="C331" s="81" t="s">
        <v>302</v>
      </c>
      <c r="D331" s="82">
        <v>43108</v>
      </c>
      <c r="E331" s="81" t="s">
        <v>586</v>
      </c>
      <c r="F331" s="81" t="s">
        <v>460</v>
      </c>
      <c r="G331" s="81">
        <v>0</v>
      </c>
      <c r="H331" s="81">
        <v>0</v>
      </c>
      <c r="I331" s="81" t="s">
        <v>522</v>
      </c>
      <c r="J331" s="81">
        <v>0</v>
      </c>
      <c r="K331" s="81">
        <v>0</v>
      </c>
      <c r="L331" s="81">
        <v>0</v>
      </c>
      <c r="M331" s="81">
        <v>0</v>
      </c>
      <c r="N331" s="81">
        <v>0</v>
      </c>
      <c r="O331" s="81">
        <v>1076.93</v>
      </c>
      <c r="P331" s="81">
        <v>4307.71</v>
      </c>
      <c r="Q331" s="81">
        <v>0</v>
      </c>
      <c r="R331" s="81">
        <v>0</v>
      </c>
      <c r="S331">
        <f t="shared" si="31"/>
        <v>5384.64</v>
      </c>
      <c r="T331" s="81">
        <v>4307.71</v>
      </c>
      <c r="U331" s="81"/>
      <c r="V331">
        <f t="shared" si="32"/>
        <v>1076.93</v>
      </c>
      <c r="W331">
        <f t="shared" si="33"/>
        <v>-4307.71</v>
      </c>
      <c r="X331">
        <f t="shared" si="34"/>
        <v>4307.71</v>
      </c>
      <c r="Y331">
        <f t="shared" si="30"/>
        <v>0</v>
      </c>
    </row>
    <row r="332" spans="1:25" ht="15">
      <c r="A332" s="81">
        <v>1</v>
      </c>
      <c r="B332" s="81">
        <v>3333</v>
      </c>
      <c r="C332" s="81" t="s">
        <v>303</v>
      </c>
      <c r="D332" s="82">
        <v>43192</v>
      </c>
      <c r="E332" s="81" t="s">
        <v>586</v>
      </c>
      <c r="F332" s="81" t="s">
        <v>414</v>
      </c>
      <c r="G332" s="81">
        <v>1536.49</v>
      </c>
      <c r="H332" s="81">
        <v>0</v>
      </c>
      <c r="I332" s="81" t="s">
        <v>520</v>
      </c>
      <c r="J332" s="81">
        <v>0</v>
      </c>
      <c r="K332" s="81">
        <v>0</v>
      </c>
      <c r="L332" s="81">
        <v>0</v>
      </c>
      <c r="M332" s="81">
        <v>0</v>
      </c>
      <c r="N332" s="81">
        <v>0</v>
      </c>
      <c r="O332" s="81">
        <v>0</v>
      </c>
      <c r="P332" s="81">
        <v>0</v>
      </c>
      <c r="Q332" s="81">
        <v>0</v>
      </c>
      <c r="R332" s="81">
        <v>0</v>
      </c>
      <c r="S332">
        <f t="shared" si="31"/>
        <v>1536.49</v>
      </c>
      <c r="T332" s="1" t="s">
        <v>585</v>
      </c>
      <c r="U332" s="1"/>
      <c r="V332">
        <f t="shared" si="32"/>
        <v>1536.49</v>
      </c>
      <c r="W332">
        <f t="shared" si="33"/>
        <v>0</v>
      </c>
      <c r="X332">
        <f t="shared" si="34"/>
        <v>0</v>
      </c>
      <c r="Y332">
        <f t="shared" si="30"/>
        <v>0</v>
      </c>
    </row>
    <row r="333" spans="1:25" ht="15">
      <c r="A333" s="81">
        <v>1</v>
      </c>
      <c r="B333" s="81">
        <v>3336</v>
      </c>
      <c r="C333" s="81" t="s">
        <v>304</v>
      </c>
      <c r="D333" s="82">
        <v>43255</v>
      </c>
      <c r="E333" s="81" t="s">
        <v>586</v>
      </c>
      <c r="F333" s="81" t="s">
        <v>414</v>
      </c>
      <c r="G333" s="81">
        <v>1536.49</v>
      </c>
      <c r="H333" s="81">
        <v>0</v>
      </c>
      <c r="I333" s="81" t="s">
        <v>520</v>
      </c>
      <c r="J333" s="81">
        <v>0</v>
      </c>
      <c r="K333" s="81">
        <v>0</v>
      </c>
      <c r="L333" s="81">
        <v>0</v>
      </c>
      <c r="M333" s="81">
        <v>0</v>
      </c>
      <c r="N333" s="81">
        <v>0</v>
      </c>
      <c r="O333" s="81">
        <v>0</v>
      </c>
      <c r="P333" s="81">
        <v>0</v>
      </c>
      <c r="Q333" s="81">
        <v>0</v>
      </c>
      <c r="R333" s="81">
        <v>0</v>
      </c>
      <c r="S333">
        <f t="shared" si="31"/>
        <v>1536.49</v>
      </c>
      <c r="T333" s="1" t="s">
        <v>585</v>
      </c>
      <c r="U333" s="1"/>
      <c r="V333">
        <f t="shared" si="32"/>
        <v>1536.49</v>
      </c>
      <c r="W333">
        <f t="shared" si="33"/>
        <v>0</v>
      </c>
      <c r="X333">
        <f t="shared" si="34"/>
        <v>0</v>
      </c>
      <c r="Y333">
        <f t="shared" si="30"/>
        <v>0</v>
      </c>
    </row>
    <row r="334" spans="1:25" ht="15">
      <c r="A334" s="81">
        <v>1</v>
      </c>
      <c r="B334" s="81">
        <v>3338</v>
      </c>
      <c r="C334" s="81" t="s">
        <v>305</v>
      </c>
      <c r="D334" s="82">
        <v>43262</v>
      </c>
      <c r="E334" s="81" t="s">
        <v>586</v>
      </c>
      <c r="F334" s="81" t="s">
        <v>460</v>
      </c>
      <c r="G334" s="81">
        <v>0</v>
      </c>
      <c r="H334" s="81">
        <v>0</v>
      </c>
      <c r="I334" s="81" t="s">
        <v>522</v>
      </c>
      <c r="J334" s="81">
        <v>0</v>
      </c>
      <c r="K334" s="81">
        <v>0</v>
      </c>
      <c r="L334" s="81">
        <v>0</v>
      </c>
      <c r="M334" s="81">
        <v>0</v>
      </c>
      <c r="N334" s="81">
        <v>0</v>
      </c>
      <c r="O334" s="81">
        <v>1076.93</v>
      </c>
      <c r="P334" s="81">
        <v>4307.71</v>
      </c>
      <c r="Q334" s="81">
        <v>0</v>
      </c>
      <c r="R334" s="81">
        <v>0</v>
      </c>
      <c r="S334">
        <f t="shared" si="31"/>
        <v>5384.64</v>
      </c>
      <c r="T334" s="81">
        <v>4307.71</v>
      </c>
      <c r="U334" s="81"/>
      <c r="V334">
        <f t="shared" si="32"/>
        <v>1076.93</v>
      </c>
      <c r="W334">
        <f t="shared" si="33"/>
        <v>-4307.71</v>
      </c>
      <c r="X334">
        <f t="shared" si="34"/>
        <v>4307.71</v>
      </c>
      <c r="Y334">
        <f t="shared" si="30"/>
        <v>0</v>
      </c>
    </row>
    <row r="335" spans="1:25" ht="15">
      <c r="A335" s="81">
        <v>1</v>
      </c>
      <c r="B335" s="81">
        <v>3339</v>
      </c>
      <c r="C335" s="81" t="s">
        <v>306</v>
      </c>
      <c r="D335" s="82">
        <v>43271</v>
      </c>
      <c r="E335" s="81" t="s">
        <v>586</v>
      </c>
      <c r="F335" s="81" t="s">
        <v>521</v>
      </c>
      <c r="G335" s="81">
        <v>3567.49</v>
      </c>
      <c r="H335" s="81">
        <v>0</v>
      </c>
      <c r="I335" s="81" t="s">
        <v>520</v>
      </c>
      <c r="J335" s="81">
        <v>904.62</v>
      </c>
      <c r="K335" s="81">
        <v>0</v>
      </c>
      <c r="L335" s="81">
        <v>0</v>
      </c>
      <c r="M335" s="81">
        <v>0</v>
      </c>
      <c r="N335" s="81">
        <v>0</v>
      </c>
      <c r="O335" s="81">
        <v>0</v>
      </c>
      <c r="P335" s="81">
        <v>0</v>
      </c>
      <c r="Q335" s="81">
        <v>0</v>
      </c>
      <c r="R335" s="81">
        <v>0</v>
      </c>
      <c r="S335">
        <f t="shared" si="31"/>
        <v>4472.1099999999997</v>
      </c>
      <c r="T335" s="83">
        <v>904.62</v>
      </c>
      <c r="U335" s="83"/>
      <c r="V335">
        <f t="shared" si="32"/>
        <v>3567.49</v>
      </c>
      <c r="W335">
        <f t="shared" si="33"/>
        <v>-904.61999999999989</v>
      </c>
      <c r="X335">
        <f t="shared" si="34"/>
        <v>904.62</v>
      </c>
      <c r="Y335">
        <f t="shared" si="30"/>
        <v>0</v>
      </c>
    </row>
    <row r="336" spans="1:25" ht="15">
      <c r="A336" s="81">
        <v>1</v>
      </c>
      <c r="B336" s="81">
        <v>3340</v>
      </c>
      <c r="C336" s="81" t="s">
        <v>307</v>
      </c>
      <c r="D336" s="82">
        <v>43286</v>
      </c>
      <c r="E336" s="81" t="s">
        <v>586</v>
      </c>
      <c r="F336" s="81" t="s">
        <v>471</v>
      </c>
      <c r="G336" s="81">
        <v>0</v>
      </c>
      <c r="H336" s="81">
        <v>0</v>
      </c>
      <c r="I336" s="81" t="s">
        <v>522</v>
      </c>
      <c r="J336" s="81">
        <v>0</v>
      </c>
      <c r="K336" s="81">
        <v>0</v>
      </c>
      <c r="L336" s="81">
        <v>0</v>
      </c>
      <c r="M336" s="81">
        <v>0</v>
      </c>
      <c r="N336" s="81">
        <v>0</v>
      </c>
      <c r="O336" s="81">
        <v>1830.89</v>
      </c>
      <c r="P336" s="81">
        <v>7323.56</v>
      </c>
      <c r="Q336" s="81">
        <v>0</v>
      </c>
      <c r="R336" s="81">
        <v>0</v>
      </c>
      <c r="S336">
        <f t="shared" si="31"/>
        <v>9154.4500000000007</v>
      </c>
      <c r="T336" s="81">
        <v>7323.56</v>
      </c>
      <c r="U336" s="81"/>
      <c r="V336">
        <f t="shared" si="32"/>
        <v>1830.89</v>
      </c>
      <c r="W336">
        <f t="shared" si="33"/>
        <v>-7323.56</v>
      </c>
      <c r="X336">
        <f t="shared" si="34"/>
        <v>7323.56</v>
      </c>
      <c r="Y336">
        <f t="shared" si="30"/>
        <v>0</v>
      </c>
    </row>
    <row r="337" spans="1:25" ht="15">
      <c r="A337" s="81">
        <v>1</v>
      </c>
      <c r="B337" s="81">
        <v>3341</v>
      </c>
      <c r="C337" s="81" t="s">
        <v>308</v>
      </c>
      <c r="D337" s="82">
        <v>43293</v>
      </c>
      <c r="E337" s="81" t="s">
        <v>586</v>
      </c>
      <c r="F337" s="81" t="s">
        <v>408</v>
      </c>
      <c r="G337" s="81">
        <v>0</v>
      </c>
      <c r="H337" s="81">
        <v>0</v>
      </c>
      <c r="I337" s="81" t="s">
        <v>522</v>
      </c>
      <c r="J337" s="81">
        <v>0</v>
      </c>
      <c r="K337" s="81">
        <v>0</v>
      </c>
      <c r="L337" s="81">
        <v>0</v>
      </c>
      <c r="M337" s="81">
        <v>0</v>
      </c>
      <c r="N337" s="81">
        <v>0</v>
      </c>
      <c r="O337" s="81">
        <v>969.24</v>
      </c>
      <c r="P337" s="81">
        <v>3876.93</v>
      </c>
      <c r="Q337" s="81">
        <v>0</v>
      </c>
      <c r="R337" s="81">
        <v>0</v>
      </c>
      <c r="S337">
        <f t="shared" si="31"/>
        <v>4846.17</v>
      </c>
      <c r="T337" s="81">
        <v>3876.93</v>
      </c>
      <c r="U337" s="81"/>
      <c r="V337">
        <f t="shared" si="32"/>
        <v>969.24</v>
      </c>
      <c r="W337">
        <f t="shared" si="33"/>
        <v>-3876.9300000000003</v>
      </c>
      <c r="X337">
        <f t="shared" si="34"/>
        <v>3876.93</v>
      </c>
      <c r="Y337">
        <f t="shared" si="30"/>
        <v>0</v>
      </c>
    </row>
    <row r="338" spans="1:25" ht="15">
      <c r="A338" s="81">
        <v>1</v>
      </c>
      <c r="B338" s="81">
        <v>3343</v>
      </c>
      <c r="C338" s="81" t="s">
        <v>309</v>
      </c>
      <c r="D338" s="82">
        <v>43321</v>
      </c>
      <c r="E338" s="81" t="s">
        <v>586</v>
      </c>
      <c r="F338" s="81" t="s">
        <v>497</v>
      </c>
      <c r="G338" s="81">
        <v>0</v>
      </c>
      <c r="H338" s="81">
        <v>0</v>
      </c>
      <c r="I338" s="81" t="s">
        <v>522</v>
      </c>
      <c r="J338" s="81">
        <v>0</v>
      </c>
      <c r="K338" s="81">
        <v>0</v>
      </c>
      <c r="L338" s="81">
        <v>0</v>
      </c>
      <c r="M338" s="81">
        <v>0</v>
      </c>
      <c r="N338" s="81">
        <v>0</v>
      </c>
      <c r="O338" s="81">
        <v>323.08</v>
      </c>
      <c r="P338" s="81">
        <v>1292.31</v>
      </c>
      <c r="Q338" s="81">
        <v>0</v>
      </c>
      <c r="R338" s="81">
        <v>0</v>
      </c>
      <c r="S338">
        <f t="shared" si="31"/>
        <v>1615.3899999999999</v>
      </c>
      <c r="T338" s="81">
        <v>1292.31</v>
      </c>
      <c r="U338" s="81"/>
      <c r="V338">
        <f t="shared" si="32"/>
        <v>323.08</v>
      </c>
      <c r="W338">
        <f t="shared" si="33"/>
        <v>-1292.31</v>
      </c>
      <c r="X338">
        <f t="shared" si="34"/>
        <v>1292.31</v>
      </c>
      <c r="Y338">
        <f t="shared" si="30"/>
        <v>0</v>
      </c>
    </row>
    <row r="339" spans="1:25" ht="15">
      <c r="A339" s="81">
        <v>1</v>
      </c>
      <c r="B339" s="81">
        <v>3344</v>
      </c>
      <c r="C339" s="81" t="s">
        <v>310</v>
      </c>
      <c r="D339" s="82">
        <v>43346</v>
      </c>
      <c r="E339" s="81" t="s">
        <v>586</v>
      </c>
      <c r="F339" s="81" t="s">
        <v>475</v>
      </c>
      <c r="G339" s="81">
        <v>1867.64</v>
      </c>
      <c r="H339" s="81">
        <v>0</v>
      </c>
      <c r="I339" s="81" t="s">
        <v>520</v>
      </c>
      <c r="J339" s="81">
        <v>0</v>
      </c>
      <c r="K339" s="81">
        <v>0</v>
      </c>
      <c r="L339" s="81">
        <v>0</v>
      </c>
      <c r="M339" s="81">
        <v>0</v>
      </c>
      <c r="N339" s="81">
        <v>0</v>
      </c>
      <c r="O339" s="81">
        <v>0</v>
      </c>
      <c r="P339" s="81">
        <v>0</v>
      </c>
      <c r="Q339" s="81">
        <v>0</v>
      </c>
      <c r="R339" s="81">
        <v>0</v>
      </c>
      <c r="S339">
        <f t="shared" si="31"/>
        <v>1867.64</v>
      </c>
      <c r="T339" s="1" t="s">
        <v>585</v>
      </c>
      <c r="U339" s="1"/>
      <c r="V339">
        <f t="shared" si="32"/>
        <v>1867.64</v>
      </c>
      <c r="W339">
        <f t="shared" si="33"/>
        <v>0</v>
      </c>
      <c r="X339">
        <f t="shared" si="34"/>
        <v>0</v>
      </c>
      <c r="Y339">
        <f t="shared" si="30"/>
        <v>0</v>
      </c>
    </row>
    <row r="340" spans="1:25" ht="15">
      <c r="A340" s="81">
        <v>1</v>
      </c>
      <c r="B340" s="81">
        <v>3345</v>
      </c>
      <c r="C340" s="81" t="s">
        <v>311</v>
      </c>
      <c r="D340" s="82">
        <v>43346</v>
      </c>
      <c r="E340" s="81" t="s">
        <v>586</v>
      </c>
      <c r="F340" s="81" t="s">
        <v>475</v>
      </c>
      <c r="G340" s="81">
        <v>1867.64</v>
      </c>
      <c r="H340" s="81">
        <v>0</v>
      </c>
      <c r="I340" s="81" t="s">
        <v>520</v>
      </c>
      <c r="J340" s="81">
        <v>904.62</v>
      </c>
      <c r="K340" s="81">
        <v>0</v>
      </c>
      <c r="L340" s="81">
        <v>0</v>
      </c>
      <c r="M340" s="81">
        <v>0</v>
      </c>
      <c r="N340" s="81">
        <v>0</v>
      </c>
      <c r="O340" s="81">
        <v>0</v>
      </c>
      <c r="P340" s="81">
        <v>0</v>
      </c>
      <c r="Q340" s="81">
        <v>0</v>
      </c>
      <c r="R340" s="81">
        <v>0</v>
      </c>
      <c r="S340">
        <f t="shared" si="31"/>
        <v>2772.26</v>
      </c>
      <c r="T340" s="83">
        <v>904.62</v>
      </c>
      <c r="U340" s="83"/>
      <c r="V340">
        <f t="shared" si="32"/>
        <v>1867.64</v>
      </c>
      <c r="W340">
        <f t="shared" si="33"/>
        <v>-904.62000000000012</v>
      </c>
      <c r="X340">
        <f t="shared" si="34"/>
        <v>904.62</v>
      </c>
      <c r="Y340">
        <f t="shared" si="30"/>
        <v>0</v>
      </c>
    </row>
    <row r="341" spans="1:25" ht="15">
      <c r="A341" s="81">
        <v>1</v>
      </c>
      <c r="B341" s="81">
        <v>3346</v>
      </c>
      <c r="C341" s="81" t="s">
        <v>312</v>
      </c>
      <c r="D341" s="82">
        <v>43346</v>
      </c>
      <c r="E341" s="81" t="s">
        <v>586</v>
      </c>
      <c r="F341" s="81" t="s">
        <v>414</v>
      </c>
      <c r="G341" s="81">
        <v>1536.53</v>
      </c>
      <c r="H341" s="81">
        <v>0</v>
      </c>
      <c r="I341" s="81" t="s">
        <v>520</v>
      </c>
      <c r="J341" s="81">
        <v>0</v>
      </c>
      <c r="K341" s="81">
        <v>0</v>
      </c>
      <c r="L341" s="81">
        <v>0</v>
      </c>
      <c r="M341" s="81">
        <v>0</v>
      </c>
      <c r="N341" s="81">
        <v>0</v>
      </c>
      <c r="O341" s="81">
        <v>0</v>
      </c>
      <c r="P341" s="81">
        <v>0</v>
      </c>
      <c r="Q341" s="81">
        <v>0</v>
      </c>
      <c r="R341" s="81">
        <v>0</v>
      </c>
      <c r="S341">
        <f t="shared" si="31"/>
        <v>1536.53</v>
      </c>
      <c r="T341" s="1" t="s">
        <v>585</v>
      </c>
      <c r="U341" s="1"/>
      <c r="V341">
        <f t="shared" si="32"/>
        <v>1536.53</v>
      </c>
      <c r="W341">
        <f t="shared" si="33"/>
        <v>0</v>
      </c>
      <c r="X341">
        <f t="shared" si="34"/>
        <v>0</v>
      </c>
      <c r="Y341">
        <f t="shared" si="30"/>
        <v>0</v>
      </c>
    </row>
    <row r="342" spans="1:25" ht="15">
      <c r="A342" s="81">
        <v>1</v>
      </c>
      <c r="B342" s="81">
        <v>3348</v>
      </c>
      <c r="C342" s="81" t="s">
        <v>313</v>
      </c>
      <c r="D342" s="82">
        <v>43346</v>
      </c>
      <c r="E342" s="81" t="s">
        <v>586</v>
      </c>
      <c r="F342" s="81" t="s">
        <v>496</v>
      </c>
      <c r="G342" s="81">
        <v>1694.02</v>
      </c>
      <c r="H342" s="81">
        <v>0</v>
      </c>
      <c r="I342" s="81" t="s">
        <v>520</v>
      </c>
      <c r="J342" s="81">
        <v>0</v>
      </c>
      <c r="K342" s="81">
        <v>0</v>
      </c>
      <c r="L342" s="81">
        <v>0</v>
      </c>
      <c r="M342" s="81">
        <v>0</v>
      </c>
      <c r="N342" s="81">
        <v>0</v>
      </c>
      <c r="O342" s="81">
        <v>0</v>
      </c>
      <c r="P342" s="81">
        <v>0</v>
      </c>
      <c r="Q342" s="81">
        <v>0</v>
      </c>
      <c r="R342" s="81">
        <v>0</v>
      </c>
      <c r="S342">
        <f t="shared" si="31"/>
        <v>1694.02</v>
      </c>
      <c r="T342" s="1" t="s">
        <v>585</v>
      </c>
      <c r="U342" s="1"/>
      <c r="V342">
        <f t="shared" si="32"/>
        <v>1694.02</v>
      </c>
      <c r="W342">
        <f t="shared" si="33"/>
        <v>0</v>
      </c>
      <c r="X342">
        <f t="shared" si="34"/>
        <v>0</v>
      </c>
      <c r="Y342">
        <f t="shared" si="30"/>
        <v>0</v>
      </c>
    </row>
    <row r="343" spans="1:25" ht="15">
      <c r="A343" s="81">
        <v>1</v>
      </c>
      <c r="B343" s="81">
        <v>3349</v>
      </c>
      <c r="C343" s="81" t="s">
        <v>314</v>
      </c>
      <c r="D343" s="82">
        <v>43346</v>
      </c>
      <c r="E343" s="81" t="s">
        <v>586</v>
      </c>
      <c r="F343" s="81" t="s">
        <v>414</v>
      </c>
      <c r="G343" s="81">
        <v>1398.81</v>
      </c>
      <c r="H343" s="81">
        <v>0</v>
      </c>
      <c r="I343" s="81" t="s">
        <v>520</v>
      </c>
      <c r="J343" s="81">
        <v>0</v>
      </c>
      <c r="K343" s="81">
        <v>0</v>
      </c>
      <c r="L343" s="81">
        <v>0</v>
      </c>
      <c r="M343" s="81">
        <v>0</v>
      </c>
      <c r="N343" s="81">
        <v>0</v>
      </c>
      <c r="O343" s="81">
        <v>0</v>
      </c>
      <c r="P343" s="81">
        <v>0</v>
      </c>
      <c r="Q343" s="81">
        <v>0</v>
      </c>
      <c r="R343" s="81">
        <v>0</v>
      </c>
      <c r="S343">
        <f t="shared" si="31"/>
        <v>1398.81</v>
      </c>
      <c r="T343" s="1" t="s">
        <v>585</v>
      </c>
      <c r="U343" s="1"/>
      <c r="V343">
        <f t="shared" si="32"/>
        <v>1398.81</v>
      </c>
      <c r="W343">
        <f t="shared" si="33"/>
        <v>0</v>
      </c>
      <c r="X343">
        <f t="shared" si="34"/>
        <v>0</v>
      </c>
      <c r="Y343">
        <f t="shared" si="30"/>
        <v>0</v>
      </c>
    </row>
    <row r="344" spans="1:25" ht="15">
      <c r="A344" s="81">
        <v>1</v>
      </c>
      <c r="B344" s="81">
        <v>3351</v>
      </c>
      <c r="C344" s="81" t="s">
        <v>315</v>
      </c>
      <c r="D344" s="82">
        <v>43346</v>
      </c>
      <c r="E344" s="81" t="s">
        <v>586</v>
      </c>
      <c r="F344" s="81" t="s">
        <v>414</v>
      </c>
      <c r="G344" s="81">
        <v>1463.31</v>
      </c>
      <c r="H344" s="81">
        <v>0</v>
      </c>
      <c r="I344" s="81" t="s">
        <v>520</v>
      </c>
      <c r="J344" s="81">
        <v>0</v>
      </c>
      <c r="K344" s="81">
        <v>0</v>
      </c>
      <c r="L344" s="81">
        <v>0</v>
      </c>
      <c r="M344" s="81">
        <v>0</v>
      </c>
      <c r="N344" s="81">
        <v>0</v>
      </c>
      <c r="O344" s="81">
        <v>0</v>
      </c>
      <c r="P344" s="81">
        <v>0</v>
      </c>
      <c r="Q344" s="81">
        <v>0</v>
      </c>
      <c r="R344" s="81">
        <v>0</v>
      </c>
      <c r="S344">
        <f t="shared" si="31"/>
        <v>1463.31</v>
      </c>
      <c r="T344" s="1" t="s">
        <v>585</v>
      </c>
      <c r="U344" s="1"/>
      <c r="V344">
        <f t="shared" si="32"/>
        <v>1463.31</v>
      </c>
      <c r="W344">
        <f t="shared" si="33"/>
        <v>0</v>
      </c>
      <c r="X344">
        <f t="shared" si="34"/>
        <v>0</v>
      </c>
      <c r="Y344">
        <f t="shared" si="30"/>
        <v>0</v>
      </c>
    </row>
    <row r="345" spans="1:25" ht="15">
      <c r="A345" s="81">
        <v>1</v>
      </c>
      <c r="B345" s="81">
        <v>3352</v>
      </c>
      <c r="C345" s="81" t="s">
        <v>316</v>
      </c>
      <c r="D345" s="82">
        <v>43346</v>
      </c>
      <c r="E345" s="81" t="s">
        <v>586</v>
      </c>
      <c r="F345" s="81" t="s">
        <v>417</v>
      </c>
      <c r="G345" s="81">
        <v>2050.42</v>
      </c>
      <c r="H345" s="81">
        <v>0</v>
      </c>
      <c r="I345" s="81" t="s">
        <v>520</v>
      </c>
      <c r="J345" s="81">
        <v>904.62</v>
      </c>
      <c r="K345" s="81">
        <v>0</v>
      </c>
      <c r="L345" s="81">
        <v>0</v>
      </c>
      <c r="M345" s="81">
        <v>0</v>
      </c>
      <c r="N345" s="81">
        <v>0</v>
      </c>
      <c r="O345" s="81">
        <v>0</v>
      </c>
      <c r="P345" s="81">
        <v>0</v>
      </c>
      <c r="Q345" s="81">
        <v>0</v>
      </c>
      <c r="R345" s="81">
        <v>0</v>
      </c>
      <c r="S345">
        <f t="shared" si="31"/>
        <v>2955.04</v>
      </c>
      <c r="T345" s="81">
        <v>904.62</v>
      </c>
      <c r="U345" s="81"/>
      <c r="V345">
        <f t="shared" si="32"/>
        <v>2050.42</v>
      </c>
      <c r="W345">
        <f t="shared" si="33"/>
        <v>-904.61999999999989</v>
      </c>
      <c r="X345">
        <f t="shared" si="34"/>
        <v>904.62</v>
      </c>
      <c r="Y345">
        <f>W345+X345</f>
        <v>0</v>
      </c>
    </row>
    <row r="346" spans="1:25" ht="15">
      <c r="A346" s="81">
        <v>1</v>
      </c>
      <c r="B346" s="81">
        <v>3353</v>
      </c>
      <c r="C346" s="81" t="s">
        <v>317</v>
      </c>
      <c r="D346" s="82">
        <v>43346</v>
      </c>
      <c r="E346" s="81" t="s">
        <v>586</v>
      </c>
      <c r="F346" s="81" t="s">
        <v>414</v>
      </c>
      <c r="G346" s="81">
        <v>1536.49</v>
      </c>
      <c r="H346" s="81">
        <v>0</v>
      </c>
      <c r="I346" s="81" t="s">
        <v>520</v>
      </c>
      <c r="J346" s="81">
        <v>0</v>
      </c>
      <c r="K346" s="81">
        <v>0</v>
      </c>
      <c r="L346" s="81">
        <v>0</v>
      </c>
      <c r="M346" s="81">
        <v>0</v>
      </c>
      <c r="N346" s="81">
        <v>0</v>
      </c>
      <c r="O346" s="81">
        <v>0</v>
      </c>
      <c r="P346" s="81">
        <v>0</v>
      </c>
      <c r="Q346" s="81">
        <v>0</v>
      </c>
      <c r="R346" s="81">
        <v>0</v>
      </c>
      <c r="S346">
        <f t="shared" si="31"/>
        <v>1536.49</v>
      </c>
      <c r="T346" s="1" t="s">
        <v>585</v>
      </c>
      <c r="U346" s="1"/>
      <c r="V346">
        <f t="shared" si="32"/>
        <v>1536.49</v>
      </c>
      <c r="W346">
        <f t="shared" si="33"/>
        <v>0</v>
      </c>
      <c r="X346">
        <f t="shared" si="34"/>
        <v>0</v>
      </c>
      <c r="Y346">
        <f t="shared" ref="Y346:Y371" si="35">W346+X346</f>
        <v>0</v>
      </c>
    </row>
    <row r="347" spans="1:25" ht="15">
      <c r="A347" s="81">
        <v>1</v>
      </c>
      <c r="B347" s="81">
        <v>3355</v>
      </c>
      <c r="C347" s="81" t="s">
        <v>318</v>
      </c>
      <c r="D347" s="82">
        <v>43362</v>
      </c>
      <c r="E347" s="81" t="s">
        <v>586</v>
      </c>
      <c r="F347" s="81" t="s">
        <v>495</v>
      </c>
      <c r="G347" s="81">
        <v>1536.49</v>
      </c>
      <c r="H347" s="81">
        <v>0</v>
      </c>
      <c r="I347" s="81" t="s">
        <v>520</v>
      </c>
      <c r="J347" s="81">
        <v>0</v>
      </c>
      <c r="K347" s="81">
        <v>0</v>
      </c>
      <c r="L347" s="81">
        <v>0</v>
      </c>
      <c r="M347" s="81">
        <v>0</v>
      </c>
      <c r="N347" s="81">
        <v>0</v>
      </c>
      <c r="O347" s="81">
        <v>0</v>
      </c>
      <c r="P347" s="81">
        <v>0</v>
      </c>
      <c r="Q347" s="81">
        <v>0</v>
      </c>
      <c r="R347" s="81">
        <v>0</v>
      </c>
      <c r="S347">
        <f t="shared" si="31"/>
        <v>1536.49</v>
      </c>
      <c r="T347" s="1" t="s">
        <v>585</v>
      </c>
      <c r="U347" s="1"/>
      <c r="V347">
        <f t="shared" si="32"/>
        <v>1536.49</v>
      </c>
      <c r="W347">
        <f t="shared" si="33"/>
        <v>0</v>
      </c>
      <c r="X347">
        <f t="shared" si="34"/>
        <v>0</v>
      </c>
      <c r="Y347">
        <f t="shared" si="35"/>
        <v>0</v>
      </c>
    </row>
    <row r="348" spans="1:25" ht="15">
      <c r="A348" s="81">
        <v>1</v>
      </c>
      <c r="B348" s="81">
        <v>3358</v>
      </c>
      <c r="C348" s="81" t="s">
        <v>320</v>
      </c>
      <c r="D348" s="82">
        <v>43501</v>
      </c>
      <c r="E348" s="81" t="s">
        <v>586</v>
      </c>
      <c r="F348" s="81" t="s">
        <v>579</v>
      </c>
      <c r="G348" s="81">
        <v>0</v>
      </c>
      <c r="H348" s="81">
        <v>0</v>
      </c>
      <c r="I348" s="81" t="s">
        <v>522</v>
      </c>
      <c r="J348" s="81">
        <v>0</v>
      </c>
      <c r="K348" s="81">
        <v>0</v>
      </c>
      <c r="L348" s="81">
        <v>0</v>
      </c>
      <c r="M348" s="81">
        <v>0</v>
      </c>
      <c r="N348" s="81">
        <v>0</v>
      </c>
      <c r="O348" s="81">
        <v>0</v>
      </c>
      <c r="P348" s="81">
        <v>0</v>
      </c>
      <c r="Q348" s="81">
        <v>4196.22</v>
      </c>
      <c r="R348" s="81">
        <v>16784.88</v>
      </c>
      <c r="S348">
        <f t="shared" si="31"/>
        <v>20981.100000000002</v>
      </c>
      <c r="T348" s="81">
        <v>16784.88</v>
      </c>
      <c r="U348" s="81"/>
      <c r="V348">
        <f t="shared" si="32"/>
        <v>4196.22</v>
      </c>
      <c r="W348">
        <f t="shared" si="33"/>
        <v>-16784.88</v>
      </c>
      <c r="X348">
        <f t="shared" si="34"/>
        <v>16784.88</v>
      </c>
      <c r="Y348">
        <f t="shared" si="35"/>
        <v>0</v>
      </c>
    </row>
    <row r="349" spans="1:25" ht="15">
      <c r="A349" s="81">
        <v>1</v>
      </c>
      <c r="B349" s="81">
        <v>3359</v>
      </c>
      <c r="C349" s="81" t="s">
        <v>321</v>
      </c>
      <c r="D349" s="82">
        <v>43514</v>
      </c>
      <c r="E349" s="81" t="s">
        <v>586</v>
      </c>
      <c r="F349" s="81" t="s">
        <v>473</v>
      </c>
      <c r="G349" s="81">
        <v>0</v>
      </c>
      <c r="H349" s="81">
        <v>0</v>
      </c>
      <c r="I349" s="81" t="s">
        <v>522</v>
      </c>
      <c r="J349" s="81">
        <v>0</v>
      </c>
      <c r="K349" s="81">
        <v>0</v>
      </c>
      <c r="L349" s="81">
        <v>0</v>
      </c>
      <c r="M349" s="81">
        <v>0</v>
      </c>
      <c r="N349" s="81">
        <v>0</v>
      </c>
      <c r="O349" s="81">
        <v>1830.89</v>
      </c>
      <c r="P349" s="81">
        <v>7323.56</v>
      </c>
      <c r="Q349" s="81">
        <v>0</v>
      </c>
      <c r="R349" s="81">
        <v>0</v>
      </c>
      <c r="S349">
        <f t="shared" si="31"/>
        <v>9154.4500000000007</v>
      </c>
      <c r="T349" s="81">
        <v>7323.56</v>
      </c>
      <c r="U349" s="81"/>
      <c r="V349">
        <f t="shared" si="32"/>
        <v>1830.89</v>
      </c>
      <c r="W349">
        <f t="shared" si="33"/>
        <v>-7323.56</v>
      </c>
      <c r="X349">
        <f t="shared" si="34"/>
        <v>7323.56</v>
      </c>
      <c r="Y349">
        <f t="shared" si="35"/>
        <v>0</v>
      </c>
    </row>
    <row r="350" spans="1:25" ht="15">
      <c r="A350" s="81">
        <v>1</v>
      </c>
      <c r="B350" s="81">
        <v>3361</v>
      </c>
      <c r="C350" s="81" t="s">
        <v>322</v>
      </c>
      <c r="D350" s="82">
        <v>43587</v>
      </c>
      <c r="E350" s="81" t="s">
        <v>586</v>
      </c>
      <c r="F350" s="81" t="s">
        <v>407</v>
      </c>
      <c r="G350" s="81">
        <v>0</v>
      </c>
      <c r="H350" s="81">
        <v>0</v>
      </c>
      <c r="I350" s="81" t="s">
        <v>522</v>
      </c>
      <c r="J350" s="81">
        <v>0</v>
      </c>
      <c r="K350" s="81">
        <v>0</v>
      </c>
      <c r="L350" s="81">
        <v>0</v>
      </c>
      <c r="M350" s="81">
        <v>0</v>
      </c>
      <c r="N350" s="81">
        <v>0</v>
      </c>
      <c r="O350" s="81">
        <v>430.76</v>
      </c>
      <c r="P350" s="81">
        <v>1723.08</v>
      </c>
      <c r="Q350" s="81">
        <v>0</v>
      </c>
      <c r="R350" s="81">
        <v>0</v>
      </c>
      <c r="S350">
        <f t="shared" si="31"/>
        <v>2153.84</v>
      </c>
      <c r="T350" s="81">
        <v>1723.08</v>
      </c>
      <c r="U350" s="81"/>
      <c r="V350">
        <f t="shared" si="32"/>
        <v>430.76</v>
      </c>
      <c r="W350">
        <f t="shared" si="33"/>
        <v>-1723.0800000000002</v>
      </c>
      <c r="X350">
        <f t="shared" si="34"/>
        <v>1723.08</v>
      </c>
      <c r="Y350">
        <f t="shared" si="35"/>
        <v>0</v>
      </c>
    </row>
    <row r="351" spans="1:25" ht="15">
      <c r="A351" s="81">
        <v>1</v>
      </c>
      <c r="B351" s="81">
        <v>3362</v>
      </c>
      <c r="C351" s="81" t="s">
        <v>323</v>
      </c>
      <c r="D351" s="82">
        <v>43587</v>
      </c>
      <c r="E351" s="81" t="s">
        <v>586</v>
      </c>
      <c r="F351" s="81" t="s">
        <v>408</v>
      </c>
      <c r="G351" s="81">
        <v>0</v>
      </c>
      <c r="H351" s="81">
        <v>0</v>
      </c>
      <c r="I351" s="81" t="s">
        <v>522</v>
      </c>
      <c r="J351" s="81">
        <v>0</v>
      </c>
      <c r="K351" s="81">
        <v>0</v>
      </c>
      <c r="L351" s="81">
        <v>0</v>
      </c>
      <c r="M351" s="81">
        <v>0</v>
      </c>
      <c r="N351" s="81">
        <v>0</v>
      </c>
      <c r="O351" s="81">
        <v>969.24</v>
      </c>
      <c r="P351" s="81">
        <v>3876.93</v>
      </c>
      <c r="Q351" s="81">
        <v>0</v>
      </c>
      <c r="R351" s="81">
        <v>0</v>
      </c>
      <c r="S351">
        <f t="shared" si="31"/>
        <v>4846.17</v>
      </c>
      <c r="T351" s="81">
        <v>3876.93</v>
      </c>
      <c r="U351" s="81"/>
      <c r="V351">
        <f t="shared" si="32"/>
        <v>969.24</v>
      </c>
      <c r="W351">
        <f t="shared" si="33"/>
        <v>-3876.9300000000003</v>
      </c>
      <c r="X351">
        <f t="shared" si="34"/>
        <v>3876.93</v>
      </c>
      <c r="Y351">
        <f t="shared" si="35"/>
        <v>0</v>
      </c>
    </row>
    <row r="352" spans="1:25" ht="15">
      <c r="A352" s="81">
        <v>1</v>
      </c>
      <c r="B352" s="81">
        <v>3364</v>
      </c>
      <c r="C352" s="81" t="s">
        <v>324</v>
      </c>
      <c r="D352" s="82">
        <v>43699</v>
      </c>
      <c r="E352" s="81" t="s">
        <v>586</v>
      </c>
      <c r="F352" s="81" t="s">
        <v>414</v>
      </c>
      <c r="G352" s="81">
        <v>1536.51</v>
      </c>
      <c r="H352" s="81">
        <v>0</v>
      </c>
      <c r="I352" s="81" t="s">
        <v>520</v>
      </c>
      <c r="J352" s="81">
        <v>0</v>
      </c>
      <c r="K352" s="81">
        <v>0</v>
      </c>
      <c r="L352" s="81">
        <v>0</v>
      </c>
      <c r="M352" s="81">
        <v>0</v>
      </c>
      <c r="N352" s="81">
        <v>0</v>
      </c>
      <c r="O352" s="81">
        <v>0</v>
      </c>
      <c r="P352" s="81">
        <v>0</v>
      </c>
      <c r="Q352" s="81">
        <v>0</v>
      </c>
      <c r="R352" s="81">
        <v>0</v>
      </c>
      <c r="S352">
        <f t="shared" si="31"/>
        <v>1536.51</v>
      </c>
      <c r="T352" s="1" t="s">
        <v>585</v>
      </c>
      <c r="U352" s="1"/>
      <c r="V352">
        <f t="shared" si="32"/>
        <v>1536.51</v>
      </c>
      <c r="W352">
        <f t="shared" si="33"/>
        <v>0</v>
      </c>
      <c r="X352">
        <f t="shared" si="34"/>
        <v>0</v>
      </c>
      <c r="Y352">
        <f t="shared" si="35"/>
        <v>0</v>
      </c>
    </row>
    <row r="353" spans="1:25" ht="15">
      <c r="A353" s="81">
        <v>1</v>
      </c>
      <c r="B353" s="81">
        <v>3366</v>
      </c>
      <c r="C353" s="81" t="s">
        <v>325</v>
      </c>
      <c r="D353" s="82">
        <v>43857</v>
      </c>
      <c r="E353" s="81" t="s">
        <v>586</v>
      </c>
      <c r="F353" s="81" t="s">
        <v>467</v>
      </c>
      <c r="G353" s="81">
        <v>0</v>
      </c>
      <c r="H353" s="81">
        <v>0</v>
      </c>
      <c r="I353" s="81" t="s">
        <v>522</v>
      </c>
      <c r="J353" s="81">
        <v>0</v>
      </c>
      <c r="K353" s="81">
        <v>0</v>
      </c>
      <c r="L353" s="81">
        <v>0</v>
      </c>
      <c r="M353" s="81">
        <v>0</v>
      </c>
      <c r="N353" s="81">
        <v>0</v>
      </c>
      <c r="O353" s="81">
        <v>1830.89</v>
      </c>
      <c r="P353" s="81">
        <v>7323.56</v>
      </c>
      <c r="Q353" s="81">
        <v>0</v>
      </c>
      <c r="R353" s="81">
        <v>0</v>
      </c>
      <c r="S353">
        <f t="shared" si="31"/>
        <v>9154.4500000000007</v>
      </c>
      <c r="T353" s="81">
        <v>7323.56</v>
      </c>
      <c r="U353" s="81"/>
      <c r="V353">
        <f t="shared" si="32"/>
        <v>1830.89</v>
      </c>
      <c r="W353">
        <f t="shared" si="33"/>
        <v>-7323.56</v>
      </c>
      <c r="X353">
        <f t="shared" si="34"/>
        <v>7323.56</v>
      </c>
      <c r="Y353">
        <f t="shared" si="35"/>
        <v>0</v>
      </c>
    </row>
    <row r="354" spans="1:25" ht="15">
      <c r="A354" s="81">
        <v>1</v>
      </c>
      <c r="B354" s="81">
        <v>3373</v>
      </c>
      <c r="C354" s="81" t="s">
        <v>443</v>
      </c>
      <c r="D354" s="82">
        <v>44013</v>
      </c>
      <c r="E354" s="81" t="s">
        <v>586</v>
      </c>
      <c r="F354" s="81" t="s">
        <v>460</v>
      </c>
      <c r="G354" s="81">
        <v>0</v>
      </c>
      <c r="H354" s="81">
        <v>0</v>
      </c>
      <c r="I354" s="81" t="s">
        <v>522</v>
      </c>
      <c r="J354" s="81">
        <v>0</v>
      </c>
      <c r="K354" s="81">
        <v>0</v>
      </c>
      <c r="L354" s="81">
        <v>0</v>
      </c>
      <c r="M354" s="81">
        <v>0</v>
      </c>
      <c r="N354" s="81">
        <v>0</v>
      </c>
      <c r="O354" s="81">
        <v>1076.93</v>
      </c>
      <c r="P354" s="81">
        <v>4307.71</v>
      </c>
      <c r="Q354" s="81">
        <v>0</v>
      </c>
      <c r="R354" s="81">
        <v>0</v>
      </c>
      <c r="S354">
        <f t="shared" si="31"/>
        <v>5384.64</v>
      </c>
      <c r="T354" s="81">
        <v>4307.71</v>
      </c>
      <c r="U354" s="81"/>
      <c r="V354">
        <f t="shared" si="32"/>
        <v>1076.93</v>
      </c>
      <c r="W354">
        <f t="shared" si="33"/>
        <v>-4307.71</v>
      </c>
      <c r="X354">
        <f t="shared" si="34"/>
        <v>4307.71</v>
      </c>
      <c r="Y354">
        <f t="shared" si="35"/>
        <v>0</v>
      </c>
    </row>
    <row r="355" spans="1:25" ht="15">
      <c r="A355" s="81">
        <v>1</v>
      </c>
      <c r="B355" s="81">
        <v>3376</v>
      </c>
      <c r="C355" s="81" t="s">
        <v>446</v>
      </c>
      <c r="D355" s="82">
        <v>44158</v>
      </c>
      <c r="E355" s="81" t="s">
        <v>586</v>
      </c>
      <c r="F355" s="81" t="s">
        <v>414</v>
      </c>
      <c r="G355" s="81">
        <v>1536.52</v>
      </c>
      <c r="H355" s="81">
        <v>0</v>
      </c>
      <c r="I355" s="81" t="s">
        <v>520</v>
      </c>
      <c r="J355" s="81">
        <v>0</v>
      </c>
      <c r="K355" s="81">
        <v>0</v>
      </c>
      <c r="L355" s="81">
        <v>0</v>
      </c>
      <c r="M355" s="81">
        <v>0</v>
      </c>
      <c r="N355" s="81">
        <v>0</v>
      </c>
      <c r="O355" s="81">
        <v>0</v>
      </c>
      <c r="P355" s="81">
        <v>0</v>
      </c>
      <c r="Q355" s="81">
        <v>0</v>
      </c>
      <c r="R355" s="81">
        <v>0</v>
      </c>
      <c r="S355">
        <f t="shared" si="31"/>
        <v>1536.52</v>
      </c>
      <c r="T355" s="1" t="s">
        <v>585</v>
      </c>
      <c r="U355" s="1"/>
      <c r="V355">
        <f t="shared" si="32"/>
        <v>1536.52</v>
      </c>
      <c r="W355">
        <f t="shared" si="33"/>
        <v>0</v>
      </c>
      <c r="X355">
        <f t="shared" si="34"/>
        <v>0</v>
      </c>
      <c r="Y355">
        <f t="shared" si="35"/>
        <v>0</v>
      </c>
    </row>
    <row r="356" spans="1:25" ht="15">
      <c r="A356" s="81">
        <v>1</v>
      </c>
      <c r="B356" s="81">
        <v>3383</v>
      </c>
      <c r="C356" s="81" t="s">
        <v>450</v>
      </c>
      <c r="D356" s="82">
        <v>44260</v>
      </c>
      <c r="E356" s="81" t="s">
        <v>586</v>
      </c>
      <c r="F356" s="81" t="s">
        <v>461</v>
      </c>
      <c r="G356" s="81">
        <v>0</v>
      </c>
      <c r="H356" s="81">
        <v>0</v>
      </c>
      <c r="I356" s="81" t="s">
        <v>522</v>
      </c>
      <c r="J356" s="81">
        <v>0</v>
      </c>
      <c r="K356" s="81">
        <v>0</v>
      </c>
      <c r="L356" s="81">
        <v>0</v>
      </c>
      <c r="M356" s="81">
        <v>0</v>
      </c>
      <c r="N356" s="81">
        <v>0</v>
      </c>
      <c r="O356" s="81">
        <v>0</v>
      </c>
      <c r="P356" s="81">
        <v>0</v>
      </c>
      <c r="Q356" s="81">
        <v>4511.08</v>
      </c>
      <c r="R356" s="81">
        <v>18044.29</v>
      </c>
      <c r="S356">
        <f t="shared" si="31"/>
        <v>22555.370000000003</v>
      </c>
      <c r="T356" s="81">
        <v>18044.29</v>
      </c>
      <c r="U356" s="81"/>
      <c r="V356">
        <f t="shared" si="32"/>
        <v>4511.08</v>
      </c>
      <c r="W356">
        <f t="shared" si="33"/>
        <v>-18044.29</v>
      </c>
      <c r="X356">
        <f t="shared" si="34"/>
        <v>18044.29</v>
      </c>
      <c r="Y356">
        <f t="shared" si="35"/>
        <v>0</v>
      </c>
    </row>
    <row r="357" spans="1:25" ht="15">
      <c r="A357" s="81">
        <v>1</v>
      </c>
      <c r="B357" s="81">
        <v>3386</v>
      </c>
      <c r="C357" s="81" t="s">
        <v>454</v>
      </c>
      <c r="D357" s="82">
        <v>44354</v>
      </c>
      <c r="E357" s="81" t="s">
        <v>586</v>
      </c>
      <c r="F357" s="81" t="s">
        <v>497</v>
      </c>
      <c r="G357" s="81">
        <v>0</v>
      </c>
      <c r="H357" s="81">
        <v>0</v>
      </c>
      <c r="I357" s="81" t="s">
        <v>522</v>
      </c>
      <c r="J357" s="81">
        <v>0</v>
      </c>
      <c r="K357" s="81">
        <v>0</v>
      </c>
      <c r="L357" s="81">
        <v>0</v>
      </c>
      <c r="M357" s="81">
        <v>0</v>
      </c>
      <c r="N357" s="81">
        <v>0</v>
      </c>
      <c r="O357" s="81">
        <v>323.08</v>
      </c>
      <c r="P357" s="81">
        <v>1292.31</v>
      </c>
      <c r="Q357" s="81">
        <v>0</v>
      </c>
      <c r="R357" s="81">
        <v>0</v>
      </c>
      <c r="S357">
        <f t="shared" si="31"/>
        <v>1615.3899999999999</v>
      </c>
      <c r="T357" s="81">
        <v>1292.31</v>
      </c>
      <c r="U357" s="81"/>
      <c r="V357">
        <f t="shared" si="32"/>
        <v>323.08</v>
      </c>
      <c r="W357">
        <f t="shared" si="33"/>
        <v>-1292.31</v>
      </c>
      <c r="X357">
        <f t="shared" si="34"/>
        <v>1292.31</v>
      </c>
      <c r="Y357">
        <f t="shared" si="35"/>
        <v>0</v>
      </c>
    </row>
    <row r="358" spans="1:25" ht="15">
      <c r="A358" s="81">
        <v>1</v>
      </c>
      <c r="B358" s="81">
        <v>3387</v>
      </c>
      <c r="C358" s="81" t="s">
        <v>455</v>
      </c>
      <c r="D358" s="82">
        <v>44354</v>
      </c>
      <c r="E358" s="81" t="s">
        <v>586</v>
      </c>
      <c r="F358" s="81" t="s">
        <v>497</v>
      </c>
      <c r="G358" s="81">
        <v>0</v>
      </c>
      <c r="H358" s="81">
        <v>0</v>
      </c>
      <c r="I358" s="81" t="s">
        <v>522</v>
      </c>
      <c r="J358" s="81">
        <v>0</v>
      </c>
      <c r="K358" s="81">
        <v>0</v>
      </c>
      <c r="L358" s="81">
        <v>0</v>
      </c>
      <c r="M358" s="81">
        <v>0</v>
      </c>
      <c r="N358" s="81">
        <v>0</v>
      </c>
      <c r="O358" s="81">
        <v>323.08</v>
      </c>
      <c r="P358" s="81">
        <v>1292.31</v>
      </c>
      <c r="Q358" s="81">
        <v>0</v>
      </c>
      <c r="R358" s="81">
        <v>0</v>
      </c>
      <c r="S358">
        <f t="shared" si="31"/>
        <v>1615.3899999999999</v>
      </c>
      <c r="T358" s="81">
        <v>1292.31</v>
      </c>
      <c r="U358" s="81"/>
      <c r="V358">
        <f t="shared" si="32"/>
        <v>323.08</v>
      </c>
      <c r="W358">
        <f t="shared" si="33"/>
        <v>-1292.31</v>
      </c>
      <c r="X358">
        <f t="shared" si="34"/>
        <v>1292.31</v>
      </c>
      <c r="Y358">
        <f t="shared" si="35"/>
        <v>0</v>
      </c>
    </row>
    <row r="359" spans="1:25" ht="15">
      <c r="A359" s="81">
        <v>1</v>
      </c>
      <c r="B359" s="81">
        <v>3388</v>
      </c>
      <c r="C359" s="81" t="s">
        <v>458</v>
      </c>
      <c r="D359" s="82">
        <v>44460</v>
      </c>
      <c r="E359" s="81" t="s">
        <v>586</v>
      </c>
      <c r="F359" s="81" t="s">
        <v>460</v>
      </c>
      <c r="G359" s="81">
        <v>0</v>
      </c>
      <c r="H359" s="81">
        <v>0</v>
      </c>
      <c r="I359" s="81" t="s">
        <v>522</v>
      </c>
      <c r="J359" s="81">
        <v>0</v>
      </c>
      <c r="K359" s="81">
        <v>0</v>
      </c>
      <c r="L359" s="81">
        <v>0</v>
      </c>
      <c r="M359" s="81">
        <v>0</v>
      </c>
      <c r="N359" s="81">
        <v>0</v>
      </c>
      <c r="O359" s="81">
        <v>1076.93</v>
      </c>
      <c r="P359" s="81">
        <v>4307.71</v>
      </c>
      <c r="Q359" s="81">
        <v>0</v>
      </c>
      <c r="R359" s="81">
        <v>0</v>
      </c>
      <c r="S359">
        <f t="shared" si="31"/>
        <v>5384.64</v>
      </c>
      <c r="T359" s="81">
        <v>4307.71</v>
      </c>
      <c r="U359" s="81"/>
      <c r="V359">
        <f t="shared" si="32"/>
        <v>1076.93</v>
      </c>
      <c r="W359">
        <f t="shared" si="33"/>
        <v>-4307.71</v>
      </c>
      <c r="X359">
        <f t="shared" si="34"/>
        <v>4307.71</v>
      </c>
      <c r="Y359">
        <f t="shared" si="35"/>
        <v>0</v>
      </c>
    </row>
    <row r="360" spans="1:25" ht="15">
      <c r="A360" s="81">
        <v>1</v>
      </c>
      <c r="B360" s="81">
        <v>3390</v>
      </c>
      <c r="C360" s="81" t="s">
        <v>459</v>
      </c>
      <c r="D360" s="82">
        <v>44491</v>
      </c>
      <c r="E360" s="81" t="s">
        <v>586</v>
      </c>
      <c r="F360" s="81" t="s">
        <v>414</v>
      </c>
      <c r="G360" s="81">
        <v>1398.81</v>
      </c>
      <c r="H360" s="81">
        <v>0</v>
      </c>
      <c r="I360" s="81" t="s">
        <v>520</v>
      </c>
      <c r="J360" s="81">
        <v>0</v>
      </c>
      <c r="K360" s="81">
        <v>0</v>
      </c>
      <c r="L360" s="81">
        <v>0</v>
      </c>
      <c r="M360" s="81">
        <v>0</v>
      </c>
      <c r="N360" s="81">
        <v>0</v>
      </c>
      <c r="O360" s="81">
        <v>0</v>
      </c>
      <c r="P360" s="81">
        <v>0</v>
      </c>
      <c r="Q360" s="81">
        <v>0</v>
      </c>
      <c r="R360" s="81">
        <v>0</v>
      </c>
      <c r="S360">
        <f t="shared" si="31"/>
        <v>1398.81</v>
      </c>
      <c r="T360" s="1" t="s">
        <v>585</v>
      </c>
      <c r="U360" s="1"/>
      <c r="V360">
        <f t="shared" si="32"/>
        <v>1398.81</v>
      </c>
      <c r="W360">
        <f t="shared" si="33"/>
        <v>0</v>
      </c>
      <c r="X360">
        <f t="shared" si="34"/>
        <v>0</v>
      </c>
      <c r="Y360">
        <f t="shared" si="35"/>
        <v>0</v>
      </c>
    </row>
    <row r="361" spans="1:25" ht="15">
      <c r="A361" s="81">
        <v>1</v>
      </c>
      <c r="B361" s="81">
        <v>3392</v>
      </c>
      <c r="C361" s="81" t="s">
        <v>501</v>
      </c>
      <c r="D361" s="82">
        <v>44508</v>
      </c>
      <c r="E361" s="81" t="s">
        <v>586</v>
      </c>
      <c r="F361" s="81" t="s">
        <v>409</v>
      </c>
      <c r="G361" s="81">
        <v>0</v>
      </c>
      <c r="H361" s="81">
        <v>0</v>
      </c>
      <c r="I361" s="81" t="s">
        <v>522</v>
      </c>
      <c r="J361" s="81">
        <v>0</v>
      </c>
      <c r="K361" s="81">
        <v>0</v>
      </c>
      <c r="L361" s="81">
        <v>0</v>
      </c>
      <c r="M361" s="81">
        <v>0</v>
      </c>
      <c r="N361" s="81">
        <v>0</v>
      </c>
      <c r="O361" s="81">
        <v>1830.89</v>
      </c>
      <c r="P361" s="81">
        <v>7323.56</v>
      </c>
      <c r="Q361" s="81">
        <v>0</v>
      </c>
      <c r="R361" s="81">
        <v>0</v>
      </c>
      <c r="S361">
        <f t="shared" si="31"/>
        <v>9154.4500000000007</v>
      </c>
      <c r="T361" s="81">
        <v>7323.56</v>
      </c>
      <c r="U361" s="81"/>
      <c r="V361">
        <f t="shared" si="32"/>
        <v>1830.89</v>
      </c>
      <c r="W361">
        <f t="shared" si="33"/>
        <v>-7323.56</v>
      </c>
      <c r="X361">
        <f t="shared" si="34"/>
        <v>7323.56</v>
      </c>
      <c r="Y361">
        <f t="shared" si="35"/>
        <v>0</v>
      </c>
    </row>
    <row r="362" spans="1:25" ht="15">
      <c r="A362" s="81">
        <v>1</v>
      </c>
      <c r="B362" s="81">
        <v>3395</v>
      </c>
      <c r="C362" s="81" t="s">
        <v>502</v>
      </c>
      <c r="D362" s="82">
        <v>44511</v>
      </c>
      <c r="E362" s="81" t="s">
        <v>586</v>
      </c>
      <c r="F362" s="81" t="s">
        <v>445</v>
      </c>
      <c r="G362" s="81">
        <v>0</v>
      </c>
      <c r="H362" s="81">
        <v>0</v>
      </c>
      <c r="I362" s="81" t="s">
        <v>522</v>
      </c>
      <c r="J362" s="81">
        <v>0</v>
      </c>
      <c r="K362" s="81">
        <v>0</v>
      </c>
      <c r="L362" s="81">
        <v>0</v>
      </c>
      <c r="M362" s="81">
        <v>0</v>
      </c>
      <c r="N362" s="81">
        <v>0</v>
      </c>
      <c r="O362" s="81">
        <v>700</v>
      </c>
      <c r="P362" s="81">
        <v>2800.02</v>
      </c>
      <c r="Q362" s="81">
        <v>0</v>
      </c>
      <c r="R362" s="81">
        <v>0</v>
      </c>
      <c r="S362">
        <f t="shared" si="31"/>
        <v>3500.02</v>
      </c>
      <c r="T362" s="81">
        <v>2800.02</v>
      </c>
      <c r="U362" s="81"/>
      <c r="V362">
        <f t="shared" si="32"/>
        <v>700</v>
      </c>
      <c r="W362">
        <f t="shared" si="33"/>
        <v>-2800.02</v>
      </c>
      <c r="X362">
        <f t="shared" si="34"/>
        <v>2800.02</v>
      </c>
      <c r="Y362">
        <f t="shared" si="35"/>
        <v>0</v>
      </c>
    </row>
    <row r="363" spans="1:25" ht="15">
      <c r="A363" s="81">
        <v>1</v>
      </c>
      <c r="B363" s="81">
        <v>3396</v>
      </c>
      <c r="C363" s="81" t="s">
        <v>503</v>
      </c>
      <c r="D363" s="82">
        <v>44511</v>
      </c>
      <c r="E363" s="81" t="s">
        <v>586</v>
      </c>
      <c r="F363" s="81" t="s">
        <v>445</v>
      </c>
      <c r="G363" s="81">
        <v>0</v>
      </c>
      <c r="H363" s="81">
        <v>0</v>
      </c>
      <c r="I363" s="81" t="s">
        <v>522</v>
      </c>
      <c r="J363" s="81">
        <v>0</v>
      </c>
      <c r="K363" s="81">
        <v>0</v>
      </c>
      <c r="L363" s="81">
        <v>0</v>
      </c>
      <c r="M363" s="81">
        <v>0</v>
      </c>
      <c r="N363" s="81">
        <v>0</v>
      </c>
      <c r="O363" s="81">
        <v>700</v>
      </c>
      <c r="P363" s="81">
        <v>2800.02</v>
      </c>
      <c r="Q363" s="81">
        <v>0</v>
      </c>
      <c r="R363" s="81">
        <v>0</v>
      </c>
      <c r="S363">
        <f t="shared" si="31"/>
        <v>3500.02</v>
      </c>
      <c r="T363" s="81">
        <v>2800.02</v>
      </c>
      <c r="U363" s="81"/>
      <c r="V363">
        <f t="shared" si="32"/>
        <v>700</v>
      </c>
      <c r="W363">
        <f t="shared" si="33"/>
        <v>-2800.02</v>
      </c>
      <c r="X363">
        <f t="shared" si="34"/>
        <v>2800.02</v>
      </c>
      <c r="Y363">
        <f t="shared" si="35"/>
        <v>0</v>
      </c>
    </row>
    <row r="364" spans="1:25" ht="15">
      <c r="A364" s="81">
        <v>1</v>
      </c>
      <c r="B364" s="81">
        <v>3397</v>
      </c>
      <c r="C364" s="81" t="s">
        <v>504</v>
      </c>
      <c r="D364" s="82">
        <v>44532</v>
      </c>
      <c r="E364" s="81" t="s">
        <v>586</v>
      </c>
      <c r="F364" s="81" t="s">
        <v>498</v>
      </c>
      <c r="G364" s="81">
        <v>0</v>
      </c>
      <c r="H364" s="81">
        <v>0</v>
      </c>
      <c r="I364" s="81" t="s">
        <v>522</v>
      </c>
      <c r="J364" s="81">
        <v>0</v>
      </c>
      <c r="K364" s="81">
        <v>0</v>
      </c>
      <c r="L364" s="81">
        <v>0</v>
      </c>
      <c r="M364" s="81">
        <v>0</v>
      </c>
      <c r="N364" s="81">
        <v>0</v>
      </c>
      <c r="O364" s="81">
        <v>323.08</v>
      </c>
      <c r="P364" s="81">
        <v>1292.31</v>
      </c>
      <c r="Q364" s="81">
        <v>0</v>
      </c>
      <c r="R364" s="81">
        <v>0</v>
      </c>
      <c r="S364">
        <f t="shared" si="31"/>
        <v>1615.3899999999999</v>
      </c>
      <c r="T364" s="81">
        <v>1292.31</v>
      </c>
      <c r="U364" s="81"/>
      <c r="V364">
        <f t="shared" si="32"/>
        <v>323.08</v>
      </c>
      <c r="W364">
        <f t="shared" si="33"/>
        <v>-1292.31</v>
      </c>
      <c r="X364">
        <f t="shared" si="34"/>
        <v>1292.31</v>
      </c>
      <c r="Y364">
        <f t="shared" si="35"/>
        <v>0</v>
      </c>
    </row>
    <row r="365" spans="1:25" ht="15">
      <c r="A365" s="81">
        <v>1</v>
      </c>
      <c r="B365" s="81">
        <v>3398</v>
      </c>
      <c r="C365" s="81" t="s">
        <v>523</v>
      </c>
      <c r="D365" s="82">
        <v>44602</v>
      </c>
      <c r="E365" s="81" t="s">
        <v>586</v>
      </c>
      <c r="F365" s="81" t="s">
        <v>498</v>
      </c>
      <c r="G365" s="81">
        <v>0</v>
      </c>
      <c r="H365" s="81">
        <v>0</v>
      </c>
      <c r="I365" s="81" t="s">
        <v>522</v>
      </c>
      <c r="J365" s="81">
        <v>0</v>
      </c>
      <c r="K365" s="81">
        <v>0</v>
      </c>
      <c r="L365" s="81">
        <v>0</v>
      </c>
      <c r="M365" s="81">
        <v>0</v>
      </c>
      <c r="N365" s="81">
        <v>0</v>
      </c>
      <c r="O365" s="81">
        <v>323.08</v>
      </c>
      <c r="P365" s="81">
        <v>1292.31</v>
      </c>
      <c r="Q365" s="81">
        <v>0</v>
      </c>
      <c r="R365" s="81">
        <v>0</v>
      </c>
      <c r="S365">
        <f t="shared" si="31"/>
        <v>1615.3899999999999</v>
      </c>
      <c r="T365" s="81">
        <v>1292.31</v>
      </c>
      <c r="U365" s="81"/>
      <c r="V365">
        <f t="shared" si="32"/>
        <v>323.08</v>
      </c>
      <c r="W365">
        <f t="shared" si="33"/>
        <v>-1292.31</v>
      </c>
      <c r="X365">
        <f t="shared" si="34"/>
        <v>1292.31</v>
      </c>
      <c r="Y365">
        <f t="shared" si="35"/>
        <v>0</v>
      </c>
    </row>
    <row r="366" spans="1:25" ht="15">
      <c r="A366" s="81">
        <v>1</v>
      </c>
      <c r="B366" s="81">
        <v>3400</v>
      </c>
      <c r="C366" s="81" t="s">
        <v>525</v>
      </c>
      <c r="D366" s="82">
        <v>44635</v>
      </c>
      <c r="E366" s="81" t="s">
        <v>586</v>
      </c>
      <c r="F366" s="81" t="s">
        <v>408</v>
      </c>
      <c r="G366" s="81">
        <v>0</v>
      </c>
      <c r="H366" s="81">
        <v>0</v>
      </c>
      <c r="I366" s="81" t="s">
        <v>522</v>
      </c>
      <c r="J366" s="81">
        <v>0</v>
      </c>
      <c r="K366" s="81">
        <v>0</v>
      </c>
      <c r="L366" s="81">
        <v>0</v>
      </c>
      <c r="M366" s="81">
        <v>0</v>
      </c>
      <c r="N366" s="81">
        <v>0</v>
      </c>
      <c r="O366" s="81">
        <v>969.24</v>
      </c>
      <c r="P366" s="81">
        <v>3876.93</v>
      </c>
      <c r="Q366" s="81">
        <v>0</v>
      </c>
      <c r="R366" s="81">
        <v>0</v>
      </c>
      <c r="S366">
        <f t="shared" si="31"/>
        <v>4846.17</v>
      </c>
      <c r="T366" s="81">
        <v>3876.93</v>
      </c>
      <c r="U366" s="81"/>
      <c r="V366">
        <f t="shared" si="32"/>
        <v>969.24</v>
      </c>
      <c r="W366">
        <f t="shared" si="33"/>
        <v>-3876.9300000000003</v>
      </c>
      <c r="X366">
        <f t="shared" si="34"/>
        <v>3876.93</v>
      </c>
      <c r="Y366">
        <f t="shared" si="35"/>
        <v>0</v>
      </c>
    </row>
    <row r="367" spans="1:25" ht="15">
      <c r="A367" s="81">
        <v>1</v>
      </c>
      <c r="B367" s="81">
        <v>3401</v>
      </c>
      <c r="C367" s="81" t="s">
        <v>526</v>
      </c>
      <c r="D367" s="82">
        <v>44641</v>
      </c>
      <c r="E367" s="81" t="s">
        <v>586</v>
      </c>
      <c r="F367" s="81" t="s">
        <v>414</v>
      </c>
      <c r="G367" s="81">
        <v>1398.81</v>
      </c>
      <c r="H367" s="81">
        <v>0</v>
      </c>
      <c r="I367" s="81" t="s">
        <v>520</v>
      </c>
      <c r="J367" s="81">
        <v>0</v>
      </c>
      <c r="K367" s="81">
        <v>0</v>
      </c>
      <c r="L367" s="81">
        <v>0</v>
      </c>
      <c r="M367" s="81">
        <v>0</v>
      </c>
      <c r="N367" s="81">
        <v>0</v>
      </c>
      <c r="O367" s="81">
        <v>0</v>
      </c>
      <c r="P367" s="81">
        <v>0</v>
      </c>
      <c r="Q367" s="81">
        <v>0</v>
      </c>
      <c r="R367" s="81">
        <v>0</v>
      </c>
      <c r="S367">
        <f t="shared" si="31"/>
        <v>1398.81</v>
      </c>
      <c r="T367" s="1" t="s">
        <v>585</v>
      </c>
      <c r="U367" s="1"/>
      <c r="V367">
        <f t="shared" si="32"/>
        <v>1398.81</v>
      </c>
      <c r="W367">
        <f t="shared" si="33"/>
        <v>0</v>
      </c>
      <c r="X367">
        <f t="shared" si="34"/>
        <v>0</v>
      </c>
      <c r="Y367">
        <f t="shared" si="35"/>
        <v>0</v>
      </c>
    </row>
    <row r="368" spans="1:25" ht="15">
      <c r="A368" s="81">
        <v>1</v>
      </c>
      <c r="B368" s="81">
        <v>3409</v>
      </c>
      <c r="C368" s="81" t="s">
        <v>527</v>
      </c>
      <c r="D368" s="82">
        <v>44805</v>
      </c>
      <c r="E368" s="81" t="s">
        <v>586</v>
      </c>
      <c r="F368" s="81" t="s">
        <v>406</v>
      </c>
      <c r="G368" s="81">
        <v>0</v>
      </c>
      <c r="H368" s="81">
        <v>0</v>
      </c>
      <c r="I368" s="81" t="s">
        <v>522</v>
      </c>
      <c r="J368" s="81">
        <v>0</v>
      </c>
      <c r="K368" s="81">
        <v>0</v>
      </c>
      <c r="L368" s="81">
        <v>0</v>
      </c>
      <c r="M368" s="81">
        <v>0</v>
      </c>
      <c r="N368" s="81">
        <v>0</v>
      </c>
      <c r="O368" s="81">
        <v>1830.89</v>
      </c>
      <c r="P368" s="81">
        <v>7323.56</v>
      </c>
      <c r="Q368" s="81">
        <v>0</v>
      </c>
      <c r="R368" s="81">
        <v>0</v>
      </c>
      <c r="S368">
        <f t="shared" si="31"/>
        <v>9154.4500000000007</v>
      </c>
      <c r="T368" s="81">
        <v>7323.56</v>
      </c>
      <c r="U368" s="81"/>
      <c r="V368">
        <f t="shared" si="32"/>
        <v>1830.89</v>
      </c>
      <c r="W368">
        <f t="shared" si="33"/>
        <v>-7323.56</v>
      </c>
      <c r="X368">
        <f t="shared" si="34"/>
        <v>7323.56</v>
      </c>
      <c r="Y368">
        <f t="shared" si="35"/>
        <v>0</v>
      </c>
    </row>
    <row r="369" spans="1:25" ht="15">
      <c r="A369" s="81">
        <v>1</v>
      </c>
      <c r="B369" s="81">
        <v>3410</v>
      </c>
      <c r="C369" s="81" t="s">
        <v>528</v>
      </c>
      <c r="D369" s="82">
        <v>44897</v>
      </c>
      <c r="E369" s="81" t="s">
        <v>586</v>
      </c>
      <c r="F369" s="81" t="s">
        <v>497</v>
      </c>
      <c r="G369" s="81">
        <v>0</v>
      </c>
      <c r="H369" s="81">
        <v>0</v>
      </c>
      <c r="I369" s="81" t="s">
        <v>522</v>
      </c>
      <c r="J369" s="81">
        <v>0</v>
      </c>
      <c r="K369" s="81">
        <v>0</v>
      </c>
      <c r="L369" s="81">
        <v>0</v>
      </c>
      <c r="M369" s="81">
        <v>0</v>
      </c>
      <c r="N369" s="81">
        <v>0</v>
      </c>
      <c r="O369" s="81">
        <v>323.08</v>
      </c>
      <c r="P369" s="81">
        <v>1292.31</v>
      </c>
      <c r="Q369" s="81">
        <v>0</v>
      </c>
      <c r="R369" s="81">
        <v>0</v>
      </c>
      <c r="S369">
        <f t="shared" si="31"/>
        <v>1615.3899999999999</v>
      </c>
      <c r="T369" s="81">
        <v>1292.31</v>
      </c>
      <c r="U369" s="81"/>
      <c r="V369">
        <f t="shared" si="32"/>
        <v>323.08</v>
      </c>
      <c r="W369">
        <f t="shared" si="33"/>
        <v>-1292.31</v>
      </c>
      <c r="X369">
        <f t="shared" si="34"/>
        <v>1292.31</v>
      </c>
      <c r="Y369">
        <f t="shared" si="35"/>
        <v>0</v>
      </c>
    </row>
    <row r="370" spans="1:25" ht="15">
      <c r="A370" s="81">
        <v>1</v>
      </c>
      <c r="B370" s="81">
        <v>3411</v>
      </c>
      <c r="C370" s="81" t="s">
        <v>535</v>
      </c>
      <c r="D370" s="82">
        <v>45091</v>
      </c>
      <c r="E370" s="81" t="s">
        <v>586</v>
      </c>
      <c r="F370" s="81" t="s">
        <v>537</v>
      </c>
      <c r="G370" s="81">
        <v>0</v>
      </c>
      <c r="H370" s="81">
        <v>0</v>
      </c>
      <c r="I370" s="81" t="s">
        <v>522</v>
      </c>
      <c r="J370" s="81">
        <v>0</v>
      </c>
      <c r="K370" s="81">
        <v>0</v>
      </c>
      <c r="L370" s="81">
        <v>0</v>
      </c>
      <c r="M370" s="81">
        <v>0</v>
      </c>
      <c r="N370" s="81">
        <v>0</v>
      </c>
      <c r="O370" s="81">
        <v>1992.45</v>
      </c>
      <c r="P370" s="81">
        <v>7969.76</v>
      </c>
      <c r="Q370" s="81">
        <v>0</v>
      </c>
      <c r="R370" s="81">
        <v>0</v>
      </c>
      <c r="S370">
        <f t="shared" si="31"/>
        <v>9962.2100000000009</v>
      </c>
      <c r="T370" s="81">
        <v>7969.76</v>
      </c>
      <c r="U370" s="81"/>
      <c r="V370">
        <f t="shared" si="32"/>
        <v>1992.45</v>
      </c>
      <c r="W370">
        <f t="shared" si="33"/>
        <v>-7969.7600000000011</v>
      </c>
      <c r="X370">
        <f t="shared" si="34"/>
        <v>7969.76</v>
      </c>
      <c r="Y370">
        <f t="shared" si="35"/>
        <v>0</v>
      </c>
    </row>
    <row r="371" spans="1:25" ht="15">
      <c r="A371" s="81">
        <v>1</v>
      </c>
      <c r="B371" s="81">
        <v>3412</v>
      </c>
      <c r="C371" s="81" t="s">
        <v>536</v>
      </c>
      <c r="D371" s="82">
        <v>45091</v>
      </c>
      <c r="E371" s="81" t="s">
        <v>586</v>
      </c>
      <c r="F371" s="81" t="s">
        <v>538</v>
      </c>
      <c r="G371" s="81">
        <v>0</v>
      </c>
      <c r="H371" s="81">
        <v>0</v>
      </c>
      <c r="I371" s="81" t="s">
        <v>522</v>
      </c>
      <c r="J371" s="81">
        <v>0</v>
      </c>
      <c r="K371" s="81">
        <v>0</v>
      </c>
      <c r="L371" s="81">
        <v>0</v>
      </c>
      <c r="M371" s="81">
        <v>0</v>
      </c>
      <c r="N371" s="81">
        <v>0</v>
      </c>
      <c r="O371" s="81">
        <v>1992.45</v>
      </c>
      <c r="P371" s="81">
        <v>7969.76</v>
      </c>
      <c r="Q371" s="81">
        <v>0</v>
      </c>
      <c r="R371" s="81">
        <v>0</v>
      </c>
      <c r="S371">
        <f t="shared" si="31"/>
        <v>9962.2100000000009</v>
      </c>
      <c r="T371" s="81">
        <v>7969.76</v>
      </c>
      <c r="U371" s="81"/>
      <c r="V371">
        <f t="shared" si="32"/>
        <v>1992.45</v>
      </c>
      <c r="W371">
        <f t="shared" si="33"/>
        <v>-7969.7600000000011</v>
      </c>
      <c r="X371">
        <f t="shared" si="34"/>
        <v>7969.76</v>
      </c>
      <c r="Y371">
        <f t="shared" si="35"/>
        <v>0</v>
      </c>
    </row>
    <row r="372" spans="1:25" ht="15">
      <c r="A372" s="81">
        <v>1</v>
      </c>
      <c r="B372" s="81">
        <v>3413</v>
      </c>
      <c r="C372" s="81" t="s">
        <v>540</v>
      </c>
      <c r="D372" s="82">
        <v>45124</v>
      </c>
      <c r="E372" s="81" t="s">
        <v>586</v>
      </c>
      <c r="F372" s="81" t="s">
        <v>494</v>
      </c>
      <c r="G372" s="81">
        <v>0</v>
      </c>
      <c r="H372" s="81">
        <v>0</v>
      </c>
      <c r="I372" s="81" t="s">
        <v>522</v>
      </c>
      <c r="J372" s="81">
        <v>0</v>
      </c>
      <c r="K372" s="81">
        <v>0</v>
      </c>
      <c r="L372" s="81">
        <v>0</v>
      </c>
      <c r="M372" s="81">
        <v>0</v>
      </c>
      <c r="N372" s="81">
        <v>0</v>
      </c>
      <c r="O372" s="81">
        <v>1830.89</v>
      </c>
      <c r="P372" s="81">
        <v>7323.56</v>
      </c>
      <c r="Q372" s="81">
        <v>0</v>
      </c>
      <c r="R372" s="81">
        <v>0</v>
      </c>
      <c r="S372">
        <f t="shared" si="31"/>
        <v>9154.4500000000007</v>
      </c>
      <c r="T372" s="81">
        <v>7323.56</v>
      </c>
      <c r="U372" s="81"/>
      <c r="V372">
        <f t="shared" si="32"/>
        <v>1830.89</v>
      </c>
      <c r="W372">
        <f t="shared" si="33"/>
        <v>-7323.56</v>
      </c>
      <c r="X372">
        <f t="shared" si="34"/>
        <v>7323.56</v>
      </c>
      <c r="Y372">
        <f>W372+X372</f>
        <v>0</v>
      </c>
    </row>
    <row r="373" spans="1:25" ht="15">
      <c r="A373" s="81">
        <v>1</v>
      </c>
      <c r="B373" s="81">
        <v>3414</v>
      </c>
      <c r="C373" s="81" t="s">
        <v>570</v>
      </c>
      <c r="D373" s="82">
        <v>45124</v>
      </c>
      <c r="E373" s="81" t="s">
        <v>586</v>
      </c>
      <c r="F373" s="81" t="s">
        <v>541</v>
      </c>
      <c r="G373" s="81">
        <v>0</v>
      </c>
      <c r="H373" s="81">
        <v>0</v>
      </c>
      <c r="I373" s="81" t="s">
        <v>522</v>
      </c>
      <c r="J373" s="81">
        <v>0</v>
      </c>
      <c r="K373" s="81">
        <v>0</v>
      </c>
      <c r="L373" s="81">
        <v>0</v>
      </c>
      <c r="M373" s="81">
        <v>0</v>
      </c>
      <c r="N373" s="81">
        <v>0</v>
      </c>
      <c r="O373" s="81">
        <v>1830.89</v>
      </c>
      <c r="P373" s="81">
        <v>7323.56</v>
      </c>
      <c r="Q373" s="81">
        <v>0</v>
      </c>
      <c r="R373" s="81">
        <v>0</v>
      </c>
      <c r="S373">
        <f t="shared" si="31"/>
        <v>9154.4500000000007</v>
      </c>
      <c r="T373" s="81">
        <v>7323.56</v>
      </c>
      <c r="U373" s="81"/>
      <c r="V373">
        <f t="shared" si="32"/>
        <v>1830.89</v>
      </c>
      <c r="W373">
        <f t="shared" si="33"/>
        <v>-7323.56</v>
      </c>
      <c r="X373">
        <f t="shared" si="34"/>
        <v>7323.56</v>
      </c>
      <c r="Y373">
        <f t="shared" ref="Y373:Y399" si="36">W373+X373</f>
        <v>0</v>
      </c>
    </row>
    <row r="374" spans="1:25" ht="15">
      <c r="A374" s="81">
        <v>1</v>
      </c>
      <c r="B374" s="81">
        <v>3415</v>
      </c>
      <c r="C374" s="81" t="s">
        <v>542</v>
      </c>
      <c r="D374" s="82">
        <v>45159</v>
      </c>
      <c r="E374" s="81" t="s">
        <v>586</v>
      </c>
      <c r="F374" s="81" t="s">
        <v>417</v>
      </c>
      <c r="G374" s="81">
        <v>2050.42</v>
      </c>
      <c r="H374" s="81">
        <v>0</v>
      </c>
      <c r="I374" s="81" t="s">
        <v>520</v>
      </c>
      <c r="J374" s="81">
        <v>0</v>
      </c>
      <c r="K374" s="81">
        <v>0</v>
      </c>
      <c r="L374" s="81">
        <v>0</v>
      </c>
      <c r="M374" s="81">
        <v>0</v>
      </c>
      <c r="N374" s="81">
        <v>0</v>
      </c>
      <c r="O374" s="81">
        <v>0</v>
      </c>
      <c r="P374" s="81">
        <v>0</v>
      </c>
      <c r="Q374" s="81">
        <v>0</v>
      </c>
      <c r="R374" s="81">
        <v>0</v>
      </c>
      <c r="S374">
        <f t="shared" si="31"/>
        <v>2050.42</v>
      </c>
      <c r="T374" s="1" t="s">
        <v>585</v>
      </c>
      <c r="U374" s="1"/>
      <c r="V374">
        <f t="shared" si="32"/>
        <v>2050.42</v>
      </c>
      <c r="W374">
        <f t="shared" si="33"/>
        <v>0</v>
      </c>
      <c r="X374">
        <f t="shared" si="34"/>
        <v>0</v>
      </c>
      <c r="Y374">
        <f t="shared" si="36"/>
        <v>0</v>
      </c>
    </row>
    <row r="375" spans="1:25" ht="15">
      <c r="A375" s="81">
        <v>1</v>
      </c>
      <c r="B375" s="81">
        <v>3416</v>
      </c>
      <c r="C375" s="81" t="s">
        <v>543</v>
      </c>
      <c r="D375" s="82">
        <v>45170</v>
      </c>
      <c r="E375" s="81" t="s">
        <v>586</v>
      </c>
      <c r="F375" s="81" t="s">
        <v>497</v>
      </c>
      <c r="G375" s="81">
        <v>0</v>
      </c>
      <c r="H375" s="81">
        <v>0</v>
      </c>
      <c r="I375" s="81" t="s">
        <v>522</v>
      </c>
      <c r="J375" s="81">
        <v>0</v>
      </c>
      <c r="K375" s="81">
        <v>0</v>
      </c>
      <c r="L375" s="81">
        <v>0</v>
      </c>
      <c r="M375" s="81">
        <v>1800</v>
      </c>
      <c r="N375" s="81">
        <v>0</v>
      </c>
      <c r="O375" s="81">
        <v>323.08</v>
      </c>
      <c r="P375" s="81">
        <v>1292.31</v>
      </c>
      <c r="Q375" s="81">
        <v>0</v>
      </c>
      <c r="R375" s="81">
        <v>0</v>
      </c>
      <c r="S375">
        <f t="shared" si="31"/>
        <v>3415.39</v>
      </c>
      <c r="T375" s="1">
        <v>3092.31</v>
      </c>
      <c r="U375" s="1"/>
      <c r="V375">
        <f t="shared" si="32"/>
        <v>323.08</v>
      </c>
      <c r="W375">
        <f t="shared" si="33"/>
        <v>-3092.31</v>
      </c>
      <c r="X375">
        <f t="shared" si="34"/>
        <v>3092.31</v>
      </c>
      <c r="Y375">
        <f t="shared" si="36"/>
        <v>0</v>
      </c>
    </row>
    <row r="376" spans="1:25" ht="15">
      <c r="A376" s="81">
        <v>1</v>
      </c>
      <c r="B376" s="81">
        <v>3418</v>
      </c>
      <c r="C376" s="81" t="s">
        <v>544</v>
      </c>
      <c r="D376" s="82">
        <v>45201</v>
      </c>
      <c r="E376" s="81" t="s">
        <v>586</v>
      </c>
      <c r="F376" s="81" t="s">
        <v>549</v>
      </c>
      <c r="G376" s="81">
        <v>0</v>
      </c>
      <c r="H376" s="81">
        <v>0</v>
      </c>
      <c r="I376" s="81" t="s">
        <v>522</v>
      </c>
      <c r="J376" s="81">
        <v>0</v>
      </c>
      <c r="K376" s="81">
        <v>0</v>
      </c>
      <c r="L376" s="81">
        <v>0</v>
      </c>
      <c r="M376" s="81">
        <v>0</v>
      </c>
      <c r="N376" s="81">
        <v>0</v>
      </c>
      <c r="O376" s="81">
        <v>1830.89</v>
      </c>
      <c r="P376" s="81">
        <v>7323.56</v>
      </c>
      <c r="Q376" s="81">
        <v>0</v>
      </c>
      <c r="R376" s="81">
        <v>0</v>
      </c>
      <c r="S376">
        <f t="shared" si="31"/>
        <v>9154.4500000000007</v>
      </c>
      <c r="T376" s="81">
        <v>7323.56</v>
      </c>
      <c r="U376" s="81"/>
      <c r="V376">
        <f t="shared" si="32"/>
        <v>1830.89</v>
      </c>
      <c r="W376">
        <f t="shared" si="33"/>
        <v>-7323.56</v>
      </c>
      <c r="X376">
        <f t="shared" si="34"/>
        <v>7323.56</v>
      </c>
      <c r="Y376">
        <f t="shared" si="36"/>
        <v>0</v>
      </c>
    </row>
    <row r="377" spans="1:25" ht="15">
      <c r="A377" s="81">
        <v>1</v>
      </c>
      <c r="B377" s="81">
        <v>3421</v>
      </c>
      <c r="C377" s="81" t="s">
        <v>545</v>
      </c>
      <c r="D377" s="82">
        <v>45204</v>
      </c>
      <c r="E377" s="81" t="s">
        <v>586</v>
      </c>
      <c r="F377" s="81" t="s">
        <v>407</v>
      </c>
      <c r="G377" s="81">
        <v>0</v>
      </c>
      <c r="H377" s="81">
        <v>0</v>
      </c>
      <c r="I377" s="81" t="s">
        <v>522</v>
      </c>
      <c r="J377" s="81">
        <v>0</v>
      </c>
      <c r="K377" s="81">
        <v>0</v>
      </c>
      <c r="L377" s="81">
        <v>0</v>
      </c>
      <c r="M377" s="81">
        <v>0</v>
      </c>
      <c r="N377" s="81">
        <v>0</v>
      </c>
      <c r="O377" s="81">
        <v>430.76</v>
      </c>
      <c r="P377" s="81">
        <v>1723.08</v>
      </c>
      <c r="Q377" s="81">
        <v>0</v>
      </c>
      <c r="R377" s="81">
        <v>0</v>
      </c>
      <c r="S377">
        <f t="shared" si="31"/>
        <v>2153.84</v>
      </c>
      <c r="T377" s="81">
        <v>1723.08</v>
      </c>
      <c r="U377" s="81"/>
      <c r="V377">
        <f t="shared" si="32"/>
        <v>430.76</v>
      </c>
      <c r="W377">
        <f t="shared" si="33"/>
        <v>-1723.0800000000002</v>
      </c>
      <c r="X377">
        <f t="shared" si="34"/>
        <v>1723.08</v>
      </c>
      <c r="Y377">
        <f t="shared" si="36"/>
        <v>0</v>
      </c>
    </row>
    <row r="378" spans="1:25" ht="15">
      <c r="A378" s="81">
        <v>1</v>
      </c>
      <c r="B378" s="81">
        <v>3422</v>
      </c>
      <c r="C378" s="81" t="s">
        <v>546</v>
      </c>
      <c r="D378" s="82">
        <v>45201</v>
      </c>
      <c r="E378" s="81" t="s">
        <v>586</v>
      </c>
      <c r="F378" s="81" t="s">
        <v>410</v>
      </c>
      <c r="G378" s="81">
        <v>0</v>
      </c>
      <c r="H378" s="81">
        <v>0</v>
      </c>
      <c r="I378" s="81" t="s">
        <v>522</v>
      </c>
      <c r="J378" s="81">
        <v>0</v>
      </c>
      <c r="K378" s="81">
        <v>0</v>
      </c>
      <c r="L378" s="81">
        <v>0</v>
      </c>
      <c r="M378" s="81">
        <v>0</v>
      </c>
      <c r="N378" s="81">
        <v>0</v>
      </c>
      <c r="O378" s="81">
        <v>1992.45</v>
      </c>
      <c r="P378" s="81">
        <v>7969.76</v>
      </c>
      <c r="Q378" s="81">
        <v>0</v>
      </c>
      <c r="R378" s="81">
        <v>0</v>
      </c>
      <c r="S378">
        <f t="shared" si="31"/>
        <v>9962.2100000000009</v>
      </c>
      <c r="T378" s="81">
        <v>7969.76</v>
      </c>
      <c r="U378" s="81"/>
      <c r="V378">
        <f t="shared" si="32"/>
        <v>1992.45</v>
      </c>
      <c r="W378">
        <f t="shared" si="33"/>
        <v>-7969.7600000000011</v>
      </c>
      <c r="X378">
        <f t="shared" si="34"/>
        <v>7969.76</v>
      </c>
      <c r="Y378">
        <f t="shared" si="36"/>
        <v>0</v>
      </c>
    </row>
    <row r="379" spans="1:25" ht="15">
      <c r="A379" s="81">
        <v>1</v>
      </c>
      <c r="B379" s="81">
        <v>3423</v>
      </c>
      <c r="C379" s="81" t="s">
        <v>547</v>
      </c>
      <c r="D379" s="82">
        <v>45231</v>
      </c>
      <c r="E379" s="81" t="s">
        <v>586</v>
      </c>
      <c r="F379" s="81" t="s">
        <v>460</v>
      </c>
      <c r="G379" s="81">
        <v>0</v>
      </c>
      <c r="H379" s="81">
        <v>0</v>
      </c>
      <c r="I379" s="81" t="s">
        <v>522</v>
      </c>
      <c r="J379" s="81">
        <v>0</v>
      </c>
      <c r="K379" s="81">
        <v>0</v>
      </c>
      <c r="L379" s="81">
        <v>0</v>
      </c>
      <c r="M379" s="81">
        <v>0</v>
      </c>
      <c r="N379" s="81">
        <v>0</v>
      </c>
      <c r="O379" s="81">
        <v>1076.93</v>
      </c>
      <c r="P379" s="81">
        <v>4307.71</v>
      </c>
      <c r="Q379" s="81">
        <v>0</v>
      </c>
      <c r="R379" s="81">
        <v>0</v>
      </c>
      <c r="S379">
        <f t="shared" si="31"/>
        <v>5384.64</v>
      </c>
      <c r="T379" s="81">
        <v>4307.71</v>
      </c>
      <c r="U379" s="81"/>
      <c r="V379">
        <f t="shared" si="32"/>
        <v>1076.93</v>
      </c>
      <c r="W379">
        <f t="shared" si="33"/>
        <v>-4307.71</v>
      </c>
      <c r="X379">
        <f t="shared" si="34"/>
        <v>4307.71</v>
      </c>
      <c r="Y379">
        <f t="shared" si="36"/>
        <v>0</v>
      </c>
    </row>
    <row r="380" spans="1:25" ht="15">
      <c r="A380" s="81">
        <v>1</v>
      </c>
      <c r="B380" s="81">
        <v>3424</v>
      </c>
      <c r="C380" s="81" t="s">
        <v>548</v>
      </c>
      <c r="D380" s="82">
        <v>45236</v>
      </c>
      <c r="E380" s="81" t="s">
        <v>586</v>
      </c>
      <c r="F380" s="81" t="s">
        <v>472</v>
      </c>
      <c r="G380" s="81">
        <v>0</v>
      </c>
      <c r="H380" s="81">
        <v>0</v>
      </c>
      <c r="I380" s="81" t="s">
        <v>522</v>
      </c>
      <c r="J380" s="81">
        <v>0</v>
      </c>
      <c r="K380" s="81">
        <v>0</v>
      </c>
      <c r="L380" s="81">
        <v>0</v>
      </c>
      <c r="M380" s="81">
        <v>0</v>
      </c>
      <c r="N380" s="81">
        <v>0</v>
      </c>
      <c r="O380" s="81">
        <v>1992.45</v>
      </c>
      <c r="P380" s="81">
        <v>7969.76</v>
      </c>
      <c r="Q380" s="81">
        <v>0</v>
      </c>
      <c r="R380" s="81">
        <v>0</v>
      </c>
      <c r="S380">
        <f t="shared" si="31"/>
        <v>9962.2100000000009</v>
      </c>
      <c r="T380" s="81">
        <v>7969.76</v>
      </c>
      <c r="U380" s="81"/>
      <c r="V380">
        <f t="shared" si="32"/>
        <v>1992.45</v>
      </c>
      <c r="W380">
        <f t="shared" si="33"/>
        <v>-7969.7600000000011</v>
      </c>
      <c r="X380">
        <f t="shared" si="34"/>
        <v>7969.76</v>
      </c>
      <c r="Y380">
        <f t="shared" si="36"/>
        <v>0</v>
      </c>
    </row>
    <row r="381" spans="1:25" ht="15">
      <c r="A381" s="81">
        <v>1</v>
      </c>
      <c r="B381" s="81">
        <v>3425</v>
      </c>
      <c r="C381" s="81" t="s">
        <v>550</v>
      </c>
      <c r="D381" s="82">
        <v>45243</v>
      </c>
      <c r="E381" s="81" t="s">
        <v>586</v>
      </c>
      <c r="F381" s="81" t="s">
        <v>534</v>
      </c>
      <c r="G381" s="81">
        <v>0</v>
      </c>
      <c r="H381" s="81">
        <v>0</v>
      </c>
      <c r="I381" s="81" t="s">
        <v>522</v>
      </c>
      <c r="J381" s="81">
        <v>0</v>
      </c>
      <c r="K381" s="81">
        <v>0</v>
      </c>
      <c r="L381" s="81">
        <v>0</v>
      </c>
      <c r="M381" s="81">
        <v>0</v>
      </c>
      <c r="N381" s="81">
        <v>0</v>
      </c>
      <c r="O381" s="81">
        <v>1830.89</v>
      </c>
      <c r="P381" s="81">
        <v>7323.56</v>
      </c>
      <c r="Q381" s="81">
        <v>0</v>
      </c>
      <c r="R381" s="81">
        <v>0</v>
      </c>
      <c r="S381">
        <f t="shared" si="31"/>
        <v>9154.4500000000007</v>
      </c>
      <c r="T381" s="81">
        <v>7323.56</v>
      </c>
      <c r="U381" s="81"/>
      <c r="V381">
        <f t="shared" si="32"/>
        <v>1830.89</v>
      </c>
      <c r="W381">
        <f t="shared" si="33"/>
        <v>-7323.56</v>
      </c>
      <c r="X381">
        <f t="shared" si="34"/>
        <v>7323.56</v>
      </c>
      <c r="Y381">
        <f t="shared" si="36"/>
        <v>0</v>
      </c>
    </row>
    <row r="382" spans="1:25" ht="15">
      <c r="A382" s="81">
        <v>1</v>
      </c>
      <c r="B382" s="81">
        <v>3426</v>
      </c>
      <c r="C382" s="81" t="s">
        <v>552</v>
      </c>
      <c r="D382" s="82">
        <v>45328</v>
      </c>
      <c r="E382" s="81" t="s">
        <v>586</v>
      </c>
      <c r="F382" s="81" t="s">
        <v>539</v>
      </c>
      <c r="G382" s="81">
        <v>0</v>
      </c>
      <c r="H382" s="81">
        <v>0</v>
      </c>
      <c r="I382" s="81" t="s">
        <v>522</v>
      </c>
      <c r="J382" s="81">
        <v>0</v>
      </c>
      <c r="K382" s="81">
        <v>0</v>
      </c>
      <c r="L382" s="81">
        <v>0</v>
      </c>
      <c r="M382" s="81">
        <v>0</v>
      </c>
      <c r="N382" s="81">
        <v>0</v>
      </c>
      <c r="O382" s="81">
        <v>1830.89</v>
      </c>
      <c r="P382" s="81">
        <v>7323.56</v>
      </c>
      <c r="Q382" s="81">
        <v>0</v>
      </c>
      <c r="R382" s="81">
        <v>0</v>
      </c>
      <c r="S382">
        <f t="shared" si="31"/>
        <v>9154.4500000000007</v>
      </c>
      <c r="T382" s="81">
        <v>7323.56</v>
      </c>
      <c r="U382" s="81"/>
      <c r="V382">
        <f t="shared" si="32"/>
        <v>1830.89</v>
      </c>
      <c r="W382">
        <f t="shared" si="33"/>
        <v>-7323.56</v>
      </c>
      <c r="X382">
        <f t="shared" si="34"/>
        <v>7323.56</v>
      </c>
      <c r="Y382">
        <f t="shared" si="36"/>
        <v>0</v>
      </c>
    </row>
    <row r="383" spans="1:25" ht="15">
      <c r="A383" s="81">
        <v>1</v>
      </c>
      <c r="B383" s="81">
        <v>3427</v>
      </c>
      <c r="C383" s="81" t="s">
        <v>553</v>
      </c>
      <c r="D383" s="82">
        <v>45328</v>
      </c>
      <c r="E383" s="81" t="s">
        <v>586</v>
      </c>
      <c r="F383" s="81" t="s">
        <v>405</v>
      </c>
      <c r="G383" s="81">
        <v>0</v>
      </c>
      <c r="H383" s="81">
        <v>0</v>
      </c>
      <c r="I383" s="81" t="s">
        <v>522</v>
      </c>
      <c r="J383" s="81">
        <v>0</v>
      </c>
      <c r="K383" s="81">
        <v>0</v>
      </c>
      <c r="L383" s="81">
        <v>0</v>
      </c>
      <c r="M383" s="81">
        <v>0</v>
      </c>
      <c r="N383" s="81">
        <v>0</v>
      </c>
      <c r="O383" s="81">
        <v>1830.89</v>
      </c>
      <c r="P383" s="81">
        <v>7323.56</v>
      </c>
      <c r="Q383" s="81">
        <v>0</v>
      </c>
      <c r="R383" s="81">
        <v>0</v>
      </c>
      <c r="S383">
        <f t="shared" si="31"/>
        <v>9154.4500000000007</v>
      </c>
      <c r="T383" s="81">
        <v>7323.56</v>
      </c>
      <c r="U383" s="81"/>
      <c r="V383">
        <f t="shared" si="32"/>
        <v>1830.89</v>
      </c>
      <c r="W383">
        <f t="shared" si="33"/>
        <v>-7323.56</v>
      </c>
      <c r="X383">
        <f t="shared" si="34"/>
        <v>7323.56</v>
      </c>
      <c r="Y383">
        <f t="shared" si="36"/>
        <v>0</v>
      </c>
    </row>
    <row r="384" spans="1:25" ht="15">
      <c r="A384" s="81">
        <v>1</v>
      </c>
      <c r="B384" s="81">
        <v>3428</v>
      </c>
      <c r="C384" s="81" t="s">
        <v>554</v>
      </c>
      <c r="D384" s="82">
        <v>45343</v>
      </c>
      <c r="E384" s="81" t="s">
        <v>586</v>
      </c>
      <c r="F384" s="81" t="s">
        <v>460</v>
      </c>
      <c r="G384" s="81">
        <v>0</v>
      </c>
      <c r="H384" s="81">
        <v>0</v>
      </c>
      <c r="I384" s="81" t="s">
        <v>522</v>
      </c>
      <c r="J384" s="81">
        <v>0</v>
      </c>
      <c r="K384" s="81">
        <v>0</v>
      </c>
      <c r="L384" s="81">
        <v>0</v>
      </c>
      <c r="M384" s="81">
        <v>0</v>
      </c>
      <c r="N384" s="81">
        <v>0</v>
      </c>
      <c r="O384" s="81">
        <v>1076.93</v>
      </c>
      <c r="P384" s="81">
        <v>4307.71</v>
      </c>
      <c r="Q384" s="81">
        <v>0</v>
      </c>
      <c r="R384" s="81">
        <v>0</v>
      </c>
      <c r="S384">
        <f t="shared" si="31"/>
        <v>5384.64</v>
      </c>
      <c r="T384" s="81">
        <v>4307.71</v>
      </c>
      <c r="U384" s="81"/>
      <c r="V384">
        <f t="shared" si="32"/>
        <v>1076.93</v>
      </c>
      <c r="W384">
        <f t="shared" si="33"/>
        <v>-4307.71</v>
      </c>
      <c r="X384">
        <f t="shared" si="34"/>
        <v>4307.71</v>
      </c>
      <c r="Y384">
        <f t="shared" si="36"/>
        <v>0</v>
      </c>
    </row>
    <row r="385" spans="1:25" ht="15">
      <c r="A385" s="81">
        <v>1</v>
      </c>
      <c r="B385" s="81">
        <v>3429</v>
      </c>
      <c r="C385" s="81" t="s">
        <v>555</v>
      </c>
      <c r="D385" s="82">
        <v>45362</v>
      </c>
      <c r="E385" s="81" t="s">
        <v>586</v>
      </c>
      <c r="F385" s="81" t="s">
        <v>551</v>
      </c>
      <c r="G385" s="81">
        <v>0</v>
      </c>
      <c r="H385" s="81">
        <v>0</v>
      </c>
      <c r="I385" s="81" t="s">
        <v>522</v>
      </c>
      <c r="J385" s="81">
        <v>0</v>
      </c>
      <c r="K385" s="81">
        <v>0</v>
      </c>
      <c r="L385" s="81">
        <v>0</v>
      </c>
      <c r="M385" s="81">
        <v>0</v>
      </c>
      <c r="N385" s="81">
        <v>0</v>
      </c>
      <c r="O385" s="81">
        <v>1830.89</v>
      </c>
      <c r="P385" s="81">
        <v>7323.56</v>
      </c>
      <c r="Q385" s="81">
        <v>0</v>
      </c>
      <c r="R385" s="81">
        <v>0</v>
      </c>
      <c r="S385">
        <f t="shared" si="31"/>
        <v>9154.4500000000007</v>
      </c>
      <c r="T385" s="81">
        <v>7323.56</v>
      </c>
      <c r="U385" s="81"/>
      <c r="V385">
        <f t="shared" si="32"/>
        <v>1830.89</v>
      </c>
      <c r="W385">
        <f t="shared" si="33"/>
        <v>-7323.56</v>
      </c>
      <c r="X385">
        <f t="shared" si="34"/>
        <v>7323.56</v>
      </c>
      <c r="Y385">
        <f t="shared" si="36"/>
        <v>0</v>
      </c>
    </row>
    <row r="386" spans="1:25" ht="15">
      <c r="A386" s="81">
        <v>1</v>
      </c>
      <c r="B386" s="81">
        <v>3430</v>
      </c>
      <c r="C386" s="81" t="s">
        <v>556</v>
      </c>
      <c r="D386" s="82">
        <v>45384</v>
      </c>
      <c r="E386" s="81" t="s">
        <v>586</v>
      </c>
      <c r="F386" s="81" t="s">
        <v>408</v>
      </c>
      <c r="G386" s="81">
        <v>0</v>
      </c>
      <c r="H386" s="81">
        <v>0</v>
      </c>
      <c r="I386" s="81" t="s">
        <v>522</v>
      </c>
      <c r="J386" s="81">
        <v>0</v>
      </c>
      <c r="K386" s="81">
        <v>0</v>
      </c>
      <c r="L386" s="81">
        <v>0</v>
      </c>
      <c r="M386" s="81">
        <v>0</v>
      </c>
      <c r="N386" s="81">
        <v>0</v>
      </c>
      <c r="O386" s="81">
        <v>969.24</v>
      </c>
      <c r="P386" s="81">
        <v>3876.93</v>
      </c>
      <c r="Q386" s="81">
        <v>0</v>
      </c>
      <c r="R386" s="81">
        <v>0</v>
      </c>
      <c r="S386">
        <f t="shared" si="31"/>
        <v>4846.17</v>
      </c>
      <c r="T386" s="81">
        <v>3876.93</v>
      </c>
      <c r="U386" s="81"/>
      <c r="V386">
        <f t="shared" si="32"/>
        <v>969.24</v>
      </c>
      <c r="W386">
        <f t="shared" si="33"/>
        <v>-3876.9300000000003</v>
      </c>
      <c r="X386">
        <f t="shared" si="34"/>
        <v>3876.93</v>
      </c>
      <c r="Y386">
        <f t="shared" si="36"/>
        <v>0</v>
      </c>
    </row>
    <row r="387" spans="1:25" ht="15">
      <c r="A387" s="81">
        <v>1</v>
      </c>
      <c r="B387" s="81">
        <v>3431</v>
      </c>
      <c r="C387" s="81" t="s">
        <v>557</v>
      </c>
      <c r="D387" s="82">
        <v>45384</v>
      </c>
      <c r="E387" s="81" t="s">
        <v>586</v>
      </c>
      <c r="F387" s="81" t="s">
        <v>498</v>
      </c>
      <c r="G387" s="81">
        <v>0</v>
      </c>
      <c r="H387" s="81">
        <v>0</v>
      </c>
      <c r="I387" s="81" t="s">
        <v>522</v>
      </c>
      <c r="J387" s="81">
        <v>0</v>
      </c>
      <c r="K387" s="81">
        <v>0</v>
      </c>
      <c r="L387" s="81">
        <v>0</v>
      </c>
      <c r="M387" s="81">
        <v>1800</v>
      </c>
      <c r="N387" s="81">
        <v>0</v>
      </c>
      <c r="O387" s="81">
        <v>323.08</v>
      </c>
      <c r="P387" s="81">
        <v>1292.31</v>
      </c>
      <c r="Q387" s="81">
        <v>0</v>
      </c>
      <c r="R387" s="81">
        <v>0</v>
      </c>
      <c r="S387">
        <f t="shared" si="31"/>
        <v>3415.39</v>
      </c>
      <c r="T387" s="83">
        <v>3092.31</v>
      </c>
      <c r="U387" s="83"/>
      <c r="V387">
        <f t="shared" si="32"/>
        <v>323.08</v>
      </c>
      <c r="W387">
        <f t="shared" si="33"/>
        <v>-3092.31</v>
      </c>
      <c r="X387">
        <f t="shared" si="34"/>
        <v>3092.31</v>
      </c>
      <c r="Y387">
        <f t="shared" si="36"/>
        <v>0</v>
      </c>
    </row>
    <row r="388" spans="1:25" ht="15">
      <c r="A388" s="81">
        <v>1</v>
      </c>
      <c r="B388" s="81">
        <v>3432</v>
      </c>
      <c r="C388" s="81" t="s">
        <v>558</v>
      </c>
      <c r="D388" s="82">
        <v>45387</v>
      </c>
      <c r="E388" s="81" t="s">
        <v>586</v>
      </c>
      <c r="F388" s="81" t="s">
        <v>402</v>
      </c>
      <c r="G388" s="81">
        <v>0</v>
      </c>
      <c r="H388" s="81">
        <v>0</v>
      </c>
      <c r="I388" s="81" t="s">
        <v>522</v>
      </c>
      <c r="J388" s="81">
        <v>0</v>
      </c>
      <c r="K388" s="81">
        <v>0</v>
      </c>
      <c r="L388" s="81">
        <v>0</v>
      </c>
      <c r="M388" s="81">
        <v>0</v>
      </c>
      <c r="N388" s="81">
        <v>0</v>
      </c>
      <c r="O388" s="81">
        <v>430.76</v>
      </c>
      <c r="P388" s="81">
        <v>1723.08</v>
      </c>
      <c r="Q388" s="81">
        <v>0</v>
      </c>
      <c r="R388" s="81">
        <v>0</v>
      </c>
      <c r="S388">
        <f t="shared" si="31"/>
        <v>2153.84</v>
      </c>
      <c r="T388" s="81">
        <v>1723.08</v>
      </c>
      <c r="U388" s="81"/>
      <c r="V388">
        <f t="shared" si="32"/>
        <v>430.76</v>
      </c>
      <c r="W388">
        <f t="shared" si="33"/>
        <v>-1723.0800000000002</v>
      </c>
      <c r="X388">
        <f t="shared" si="34"/>
        <v>1723.08</v>
      </c>
      <c r="Y388">
        <f t="shared" si="36"/>
        <v>0</v>
      </c>
    </row>
    <row r="389" spans="1:25" ht="15">
      <c r="A389" s="81">
        <v>1</v>
      </c>
      <c r="B389" s="81">
        <v>3433</v>
      </c>
      <c r="C389" s="81" t="s">
        <v>559</v>
      </c>
      <c r="D389" s="82">
        <v>45394</v>
      </c>
      <c r="E389" s="81" t="s">
        <v>586</v>
      </c>
      <c r="F389" s="81" t="s">
        <v>408</v>
      </c>
      <c r="G389" s="81">
        <v>0</v>
      </c>
      <c r="H389" s="81">
        <v>0</v>
      </c>
      <c r="I389" s="81" t="s">
        <v>522</v>
      </c>
      <c r="J389" s="81">
        <v>0</v>
      </c>
      <c r="K389" s="81">
        <v>0</v>
      </c>
      <c r="L389" s="81">
        <v>0</v>
      </c>
      <c r="M389" s="81">
        <v>0</v>
      </c>
      <c r="N389" s="81">
        <v>0</v>
      </c>
      <c r="O389" s="81">
        <v>969.24</v>
      </c>
      <c r="P389" s="81">
        <v>3876.93</v>
      </c>
      <c r="Q389" s="81">
        <v>0</v>
      </c>
      <c r="R389" s="81">
        <v>0</v>
      </c>
      <c r="S389">
        <f t="shared" ref="S389:S449" si="37">G389+H389+J389+K389+L389+M389+N389+O389+P389+Q389+R389</f>
        <v>4846.17</v>
      </c>
      <c r="T389" s="81">
        <v>3876.93</v>
      </c>
      <c r="U389" s="81"/>
      <c r="V389">
        <f t="shared" ref="V389:V449" si="38">G389+H389+O389+Q389</f>
        <v>969.24</v>
      </c>
      <c r="W389">
        <f t="shared" ref="W389:W449" si="39">V389-S389</f>
        <v>-3876.9300000000003</v>
      </c>
      <c r="X389">
        <f t="shared" ref="X389:X449" si="40">J389+K389+L389+M389+N389+P389+R389</f>
        <v>3876.93</v>
      </c>
      <c r="Y389">
        <f t="shared" si="36"/>
        <v>0</v>
      </c>
    </row>
    <row r="390" spans="1:25" ht="15">
      <c r="A390" s="81">
        <v>1</v>
      </c>
      <c r="B390" s="81">
        <v>3434</v>
      </c>
      <c r="C390" s="81" t="s">
        <v>560</v>
      </c>
      <c r="D390" s="82">
        <v>45398</v>
      </c>
      <c r="E390" s="81" t="s">
        <v>586</v>
      </c>
      <c r="F390" s="81" t="s">
        <v>444</v>
      </c>
      <c r="G390" s="81">
        <v>0</v>
      </c>
      <c r="H390" s="81">
        <v>0</v>
      </c>
      <c r="I390" s="81" t="s">
        <v>522</v>
      </c>
      <c r="J390" s="81">
        <v>0</v>
      </c>
      <c r="K390" s="81">
        <v>0</v>
      </c>
      <c r="L390" s="81">
        <v>0</v>
      </c>
      <c r="M390" s="81">
        <v>0</v>
      </c>
      <c r="N390" s="81">
        <v>0</v>
      </c>
      <c r="O390" s="81">
        <v>1830.89</v>
      </c>
      <c r="P390" s="81">
        <v>7323.56</v>
      </c>
      <c r="Q390" s="81">
        <v>0</v>
      </c>
      <c r="R390" s="81">
        <v>0</v>
      </c>
      <c r="S390">
        <f t="shared" si="37"/>
        <v>9154.4500000000007</v>
      </c>
      <c r="T390" s="81">
        <v>7323.56</v>
      </c>
      <c r="U390" s="81"/>
      <c r="V390">
        <f t="shared" si="38"/>
        <v>1830.89</v>
      </c>
      <c r="W390">
        <f t="shared" si="39"/>
        <v>-7323.56</v>
      </c>
      <c r="X390">
        <f t="shared" si="40"/>
        <v>7323.56</v>
      </c>
      <c r="Y390">
        <f t="shared" si="36"/>
        <v>0</v>
      </c>
    </row>
    <row r="391" spans="1:25" ht="15">
      <c r="A391" s="81">
        <v>1</v>
      </c>
      <c r="B391" s="81">
        <v>3436</v>
      </c>
      <c r="C391" s="81" t="s">
        <v>561</v>
      </c>
      <c r="D391" s="82">
        <v>45414</v>
      </c>
      <c r="E391" s="81" t="s">
        <v>586</v>
      </c>
      <c r="F391" s="81" t="s">
        <v>562</v>
      </c>
      <c r="G391" s="81">
        <v>0</v>
      </c>
      <c r="H391" s="81">
        <v>0</v>
      </c>
      <c r="I391" s="81" t="s">
        <v>522</v>
      </c>
      <c r="J391" s="81">
        <v>0</v>
      </c>
      <c r="K391" s="81">
        <v>0</v>
      </c>
      <c r="L391" s="81">
        <v>0</v>
      </c>
      <c r="M391" s="81">
        <v>0</v>
      </c>
      <c r="N391" s="81">
        <v>0</v>
      </c>
      <c r="O391" s="81">
        <v>1830.89</v>
      </c>
      <c r="P391" s="81">
        <v>7323.56</v>
      </c>
      <c r="Q391" s="81">
        <v>0</v>
      </c>
      <c r="R391" s="81">
        <v>0</v>
      </c>
      <c r="S391">
        <f t="shared" si="37"/>
        <v>9154.4500000000007</v>
      </c>
      <c r="T391" s="81">
        <v>7323.56</v>
      </c>
      <c r="U391" s="81"/>
      <c r="V391">
        <f t="shared" si="38"/>
        <v>1830.89</v>
      </c>
      <c r="W391">
        <f t="shared" si="39"/>
        <v>-7323.56</v>
      </c>
      <c r="X391">
        <f t="shared" si="40"/>
        <v>7323.56</v>
      </c>
      <c r="Y391">
        <f t="shared" si="36"/>
        <v>0</v>
      </c>
    </row>
    <row r="392" spans="1:25" ht="15">
      <c r="A392" s="81">
        <v>1</v>
      </c>
      <c r="B392" s="81">
        <v>3437</v>
      </c>
      <c r="C392" s="81" t="s">
        <v>563</v>
      </c>
      <c r="D392" s="82">
        <v>45414</v>
      </c>
      <c r="E392" s="81" t="s">
        <v>586</v>
      </c>
      <c r="F392" s="81" t="s">
        <v>404</v>
      </c>
      <c r="G392" s="81">
        <v>0</v>
      </c>
      <c r="H392" s="81">
        <v>0</v>
      </c>
      <c r="I392" s="81" t="s">
        <v>522</v>
      </c>
      <c r="J392" s="81">
        <v>0</v>
      </c>
      <c r="K392" s="81">
        <v>0</v>
      </c>
      <c r="L392" s="81">
        <v>0</v>
      </c>
      <c r="M392" s="81">
        <v>0</v>
      </c>
      <c r="N392" s="81">
        <v>0</v>
      </c>
      <c r="O392" s="81">
        <v>1830.89</v>
      </c>
      <c r="P392" s="81">
        <v>7323.56</v>
      </c>
      <c r="Q392" s="81">
        <v>0</v>
      </c>
      <c r="R392" s="81">
        <v>0</v>
      </c>
      <c r="S392">
        <f t="shared" si="37"/>
        <v>9154.4500000000007</v>
      </c>
      <c r="T392" s="81">
        <v>7323.56</v>
      </c>
      <c r="U392" s="81"/>
      <c r="V392">
        <f t="shared" si="38"/>
        <v>1830.89</v>
      </c>
      <c r="W392">
        <f t="shared" si="39"/>
        <v>-7323.56</v>
      </c>
      <c r="X392">
        <f t="shared" si="40"/>
        <v>7323.56</v>
      </c>
      <c r="Y392">
        <f t="shared" si="36"/>
        <v>0</v>
      </c>
    </row>
    <row r="393" spans="1:25" ht="15">
      <c r="A393" s="81">
        <v>1</v>
      </c>
      <c r="B393" s="81">
        <v>3439</v>
      </c>
      <c r="C393" s="81" t="s">
        <v>564</v>
      </c>
      <c r="D393" s="82">
        <v>45434</v>
      </c>
      <c r="E393" s="81" t="s">
        <v>586</v>
      </c>
      <c r="F393" s="81" t="s">
        <v>469</v>
      </c>
      <c r="G393" s="81">
        <v>0</v>
      </c>
      <c r="H393" s="81">
        <v>0</v>
      </c>
      <c r="I393" s="81" t="s">
        <v>522</v>
      </c>
      <c r="J393" s="81">
        <v>0</v>
      </c>
      <c r="K393" s="81">
        <v>0</v>
      </c>
      <c r="L393" s="81">
        <v>0</v>
      </c>
      <c r="M393" s="81">
        <v>0</v>
      </c>
      <c r="N393" s="81">
        <v>0</v>
      </c>
      <c r="O393" s="81">
        <v>1992.45</v>
      </c>
      <c r="P393" s="81">
        <v>7969.76</v>
      </c>
      <c r="Q393" s="81">
        <v>0</v>
      </c>
      <c r="R393" s="81">
        <v>0</v>
      </c>
      <c r="S393">
        <f t="shared" si="37"/>
        <v>9962.2100000000009</v>
      </c>
      <c r="T393" s="81">
        <v>7969.76</v>
      </c>
      <c r="U393" s="81"/>
      <c r="V393">
        <f t="shared" si="38"/>
        <v>1992.45</v>
      </c>
      <c r="W393">
        <f t="shared" si="39"/>
        <v>-7969.7600000000011</v>
      </c>
      <c r="X393">
        <f t="shared" si="40"/>
        <v>7969.76</v>
      </c>
      <c r="Y393">
        <f t="shared" si="36"/>
        <v>0</v>
      </c>
    </row>
    <row r="394" spans="1:25" ht="15">
      <c r="A394" s="81">
        <v>1</v>
      </c>
      <c r="B394" s="81">
        <v>3440</v>
      </c>
      <c r="C394" s="81" t="s">
        <v>566</v>
      </c>
      <c r="D394" s="82">
        <v>45454</v>
      </c>
      <c r="E394" s="81" t="s">
        <v>586</v>
      </c>
      <c r="F394" s="81" t="s">
        <v>466</v>
      </c>
      <c r="G394" s="81">
        <v>0</v>
      </c>
      <c r="H394" s="81">
        <v>0</v>
      </c>
      <c r="I394" s="81" t="s">
        <v>522</v>
      </c>
      <c r="J394" s="81">
        <v>0</v>
      </c>
      <c r="K394" s="81">
        <v>0</v>
      </c>
      <c r="L394" s="81">
        <v>0</v>
      </c>
      <c r="M394" s="81">
        <v>0</v>
      </c>
      <c r="N394" s="81">
        <v>0</v>
      </c>
      <c r="O394" s="81">
        <v>1992.45</v>
      </c>
      <c r="P394" s="81">
        <v>7969.76</v>
      </c>
      <c r="Q394" s="81">
        <v>0</v>
      </c>
      <c r="R394" s="81">
        <v>0</v>
      </c>
      <c r="S394">
        <f t="shared" si="37"/>
        <v>9962.2100000000009</v>
      </c>
      <c r="T394" s="81">
        <v>7969.76</v>
      </c>
      <c r="U394" s="81"/>
      <c r="V394">
        <f t="shared" si="38"/>
        <v>1992.45</v>
      </c>
      <c r="W394">
        <f t="shared" si="39"/>
        <v>-7969.7600000000011</v>
      </c>
      <c r="X394">
        <f t="shared" si="40"/>
        <v>7969.76</v>
      </c>
      <c r="Y394">
        <f t="shared" si="36"/>
        <v>0</v>
      </c>
    </row>
    <row r="395" spans="1:25" ht="15">
      <c r="A395" s="81">
        <v>1</v>
      </c>
      <c r="B395" s="81">
        <v>3441</v>
      </c>
      <c r="C395" s="81" t="s">
        <v>567</v>
      </c>
      <c r="D395" s="82">
        <v>45474</v>
      </c>
      <c r="E395" s="81" t="s">
        <v>586</v>
      </c>
      <c r="F395" s="81" t="s">
        <v>460</v>
      </c>
      <c r="G395" s="81">
        <v>0</v>
      </c>
      <c r="H395" s="81">
        <v>0</v>
      </c>
      <c r="I395" s="81" t="s">
        <v>522</v>
      </c>
      <c r="J395" s="81">
        <v>0</v>
      </c>
      <c r="K395" s="81">
        <v>0</v>
      </c>
      <c r="L395" s="81">
        <v>0</v>
      </c>
      <c r="M395" s="81">
        <v>0</v>
      </c>
      <c r="N395" s="81">
        <v>0</v>
      </c>
      <c r="O395" s="81">
        <v>1076.93</v>
      </c>
      <c r="P395" s="81">
        <v>4307.71</v>
      </c>
      <c r="Q395" s="81">
        <v>0</v>
      </c>
      <c r="R395" s="81">
        <v>0</v>
      </c>
      <c r="S395">
        <f t="shared" si="37"/>
        <v>5384.64</v>
      </c>
      <c r="T395" s="81">
        <v>4307.71</v>
      </c>
      <c r="U395" s="81"/>
      <c r="V395">
        <f t="shared" si="38"/>
        <v>1076.93</v>
      </c>
      <c r="W395">
        <f t="shared" si="39"/>
        <v>-4307.71</v>
      </c>
      <c r="X395">
        <f t="shared" si="40"/>
        <v>4307.71</v>
      </c>
      <c r="Y395">
        <f t="shared" si="36"/>
        <v>0</v>
      </c>
    </row>
    <row r="396" spans="1:25" ht="15">
      <c r="A396" s="81">
        <v>1</v>
      </c>
      <c r="B396" s="81">
        <v>3443</v>
      </c>
      <c r="C396" s="81" t="s">
        <v>571</v>
      </c>
      <c r="D396" s="82">
        <v>45537</v>
      </c>
      <c r="E396" s="81" t="s">
        <v>586</v>
      </c>
      <c r="F396" s="81" t="s">
        <v>408</v>
      </c>
      <c r="G396" s="81">
        <v>0</v>
      </c>
      <c r="H396" s="81">
        <v>0</v>
      </c>
      <c r="I396" s="81" t="s">
        <v>522</v>
      </c>
      <c r="J396" s="81">
        <v>0</v>
      </c>
      <c r="K396" s="81">
        <v>0</v>
      </c>
      <c r="L396" s="81">
        <v>0</v>
      </c>
      <c r="M396" s="81">
        <v>0</v>
      </c>
      <c r="N396" s="81">
        <v>0</v>
      </c>
      <c r="O396" s="81">
        <v>969.24</v>
      </c>
      <c r="P396" s="81">
        <v>3876.93</v>
      </c>
      <c r="Q396" s="81">
        <v>0</v>
      </c>
      <c r="R396" s="81">
        <v>0</v>
      </c>
      <c r="S396">
        <f t="shared" si="37"/>
        <v>4846.17</v>
      </c>
      <c r="T396" s="81">
        <v>3876.93</v>
      </c>
      <c r="U396" s="81"/>
      <c r="V396">
        <f t="shared" si="38"/>
        <v>969.24</v>
      </c>
      <c r="W396">
        <f t="shared" si="39"/>
        <v>-3876.9300000000003</v>
      </c>
      <c r="X396">
        <f t="shared" si="40"/>
        <v>3876.93</v>
      </c>
      <c r="Y396">
        <f t="shared" si="36"/>
        <v>0</v>
      </c>
    </row>
    <row r="397" spans="1:25" ht="15">
      <c r="A397" s="81">
        <v>1</v>
      </c>
      <c r="B397" s="81">
        <v>3444</v>
      </c>
      <c r="C397" s="81" t="s">
        <v>572</v>
      </c>
      <c r="D397" s="82">
        <v>45544</v>
      </c>
      <c r="E397" s="81" t="s">
        <v>586</v>
      </c>
      <c r="F397" s="81" t="s">
        <v>414</v>
      </c>
      <c r="G397" s="81">
        <v>1398.81</v>
      </c>
      <c r="H397" s="81">
        <v>0</v>
      </c>
      <c r="I397" s="81" t="s">
        <v>520</v>
      </c>
      <c r="J397" s="81">
        <v>0</v>
      </c>
      <c r="K397" s="81">
        <v>0</v>
      </c>
      <c r="L397" s="81">
        <v>0</v>
      </c>
      <c r="M397" s="81">
        <v>0</v>
      </c>
      <c r="N397" s="81">
        <v>0</v>
      </c>
      <c r="O397" s="81">
        <v>0</v>
      </c>
      <c r="P397" s="81">
        <v>0</v>
      </c>
      <c r="Q397" s="81">
        <v>0</v>
      </c>
      <c r="R397" s="81">
        <v>0</v>
      </c>
      <c r="S397">
        <f t="shared" si="37"/>
        <v>1398.81</v>
      </c>
      <c r="T397" s="1" t="s">
        <v>585</v>
      </c>
      <c r="U397" s="1"/>
      <c r="V397">
        <f t="shared" si="38"/>
        <v>1398.81</v>
      </c>
      <c r="W397">
        <f t="shared" si="39"/>
        <v>0</v>
      </c>
      <c r="X397">
        <f t="shared" si="40"/>
        <v>0</v>
      </c>
      <c r="Y397">
        <f t="shared" si="36"/>
        <v>0</v>
      </c>
    </row>
    <row r="398" spans="1:25" ht="15">
      <c r="A398" s="81">
        <v>1</v>
      </c>
      <c r="B398" s="81">
        <v>3445</v>
      </c>
      <c r="C398" s="81" t="s">
        <v>575</v>
      </c>
      <c r="D398" s="82">
        <v>45572</v>
      </c>
      <c r="E398" s="81" t="s">
        <v>586</v>
      </c>
      <c r="F398" s="81" t="s">
        <v>576</v>
      </c>
      <c r="G398" s="81">
        <v>0</v>
      </c>
      <c r="H398" s="81">
        <v>0</v>
      </c>
      <c r="I398" s="81" t="s">
        <v>522</v>
      </c>
      <c r="J398" s="81">
        <v>0</v>
      </c>
      <c r="K398" s="81">
        <v>0</v>
      </c>
      <c r="L398" s="81">
        <v>0</v>
      </c>
      <c r="M398" s="81">
        <v>0</v>
      </c>
      <c r="N398" s="81">
        <v>0</v>
      </c>
      <c r="O398" s="81">
        <v>1830.89</v>
      </c>
      <c r="P398" s="81">
        <v>7323.56</v>
      </c>
      <c r="Q398" s="81">
        <v>0</v>
      </c>
      <c r="R398" s="81">
        <v>0</v>
      </c>
      <c r="S398">
        <f t="shared" si="37"/>
        <v>9154.4500000000007</v>
      </c>
      <c r="T398" s="1" t="s">
        <v>585</v>
      </c>
      <c r="U398" s="1"/>
      <c r="V398">
        <f t="shared" si="38"/>
        <v>1830.89</v>
      </c>
      <c r="W398">
        <f t="shared" si="39"/>
        <v>-7323.56</v>
      </c>
      <c r="X398">
        <f t="shared" si="40"/>
        <v>7323.56</v>
      </c>
      <c r="Y398">
        <f t="shared" si="36"/>
        <v>0</v>
      </c>
    </row>
    <row r="399" spans="1:25" ht="15">
      <c r="A399" s="81">
        <v>1</v>
      </c>
      <c r="B399" s="81">
        <v>3446</v>
      </c>
      <c r="C399" s="81" t="s">
        <v>577</v>
      </c>
      <c r="D399" s="82">
        <v>45602</v>
      </c>
      <c r="E399" s="81" t="s">
        <v>586</v>
      </c>
      <c r="F399" s="81" t="s">
        <v>568</v>
      </c>
      <c r="G399" s="81">
        <v>0</v>
      </c>
      <c r="H399" s="81">
        <v>0</v>
      </c>
      <c r="I399" s="81" t="s">
        <v>522</v>
      </c>
      <c r="J399" s="81">
        <v>0</v>
      </c>
      <c r="K399" s="81">
        <v>0</v>
      </c>
      <c r="L399" s="81">
        <v>0</v>
      </c>
      <c r="M399" s="81">
        <v>0</v>
      </c>
      <c r="N399" s="81">
        <v>0</v>
      </c>
      <c r="O399" s="81">
        <v>1830.89</v>
      </c>
      <c r="P399" s="81">
        <v>7323.56</v>
      </c>
      <c r="Q399" s="81">
        <v>0</v>
      </c>
      <c r="R399" s="81">
        <v>0</v>
      </c>
      <c r="S399">
        <f t="shared" si="37"/>
        <v>9154.4500000000007</v>
      </c>
      <c r="T399" s="1" t="s">
        <v>585</v>
      </c>
      <c r="U399" s="1"/>
      <c r="V399">
        <f t="shared" si="38"/>
        <v>1830.89</v>
      </c>
      <c r="W399">
        <f t="shared" si="39"/>
        <v>-7323.56</v>
      </c>
      <c r="X399">
        <f t="shared" si="40"/>
        <v>7323.56</v>
      </c>
      <c r="Y399">
        <f t="shared" si="36"/>
        <v>0</v>
      </c>
    </row>
    <row r="400" spans="1:25" ht="15">
      <c r="A400" s="81">
        <v>1</v>
      </c>
      <c r="B400" s="81">
        <v>3447</v>
      </c>
      <c r="C400" s="81" t="s">
        <v>580</v>
      </c>
      <c r="D400" s="82">
        <v>45649</v>
      </c>
      <c r="E400" s="81" t="s">
        <v>586</v>
      </c>
      <c r="F400" s="81" t="s">
        <v>460</v>
      </c>
      <c r="G400" s="81">
        <v>0</v>
      </c>
      <c r="H400" s="81">
        <v>0</v>
      </c>
      <c r="I400" s="81" t="s">
        <v>522</v>
      </c>
      <c r="J400" s="81">
        <v>0</v>
      </c>
      <c r="K400" s="81">
        <v>0</v>
      </c>
      <c r="L400" s="81">
        <v>0</v>
      </c>
      <c r="M400" s="81">
        <v>0</v>
      </c>
      <c r="N400" s="81">
        <v>0</v>
      </c>
      <c r="O400" s="81">
        <v>1076.93</v>
      </c>
      <c r="P400" s="81">
        <v>4307.71</v>
      </c>
      <c r="Q400" s="81">
        <v>0</v>
      </c>
      <c r="R400" s="81">
        <v>0</v>
      </c>
      <c r="S400">
        <f t="shared" si="37"/>
        <v>5384.64</v>
      </c>
      <c r="T400" s="1" t="s">
        <v>585</v>
      </c>
      <c r="U400" s="1"/>
      <c r="V400">
        <f t="shared" si="38"/>
        <v>1076.93</v>
      </c>
      <c r="W400">
        <f t="shared" si="39"/>
        <v>-4307.71</v>
      </c>
      <c r="X400">
        <f t="shared" si="40"/>
        <v>4307.71</v>
      </c>
      <c r="Y400">
        <f>W400+X400</f>
        <v>0</v>
      </c>
    </row>
    <row r="401" spans="1:25" ht="15">
      <c r="A401" s="81">
        <v>1</v>
      </c>
      <c r="B401" s="81">
        <v>3448</v>
      </c>
      <c r="C401" s="81" t="s">
        <v>587</v>
      </c>
      <c r="D401" s="82">
        <v>45715</v>
      </c>
      <c r="E401" s="81" t="s">
        <v>586</v>
      </c>
      <c r="F401" s="81" t="s">
        <v>408</v>
      </c>
      <c r="G401" s="81">
        <v>0</v>
      </c>
      <c r="H401" s="81">
        <v>0</v>
      </c>
      <c r="I401" s="81" t="s">
        <v>522</v>
      </c>
      <c r="J401" s="81">
        <v>0</v>
      </c>
      <c r="K401" s="81">
        <v>0</v>
      </c>
      <c r="L401" s="81">
        <v>0</v>
      </c>
      <c r="M401" s="81">
        <v>0</v>
      </c>
      <c r="N401" s="81">
        <v>0</v>
      </c>
      <c r="O401" s="81">
        <v>969.24</v>
      </c>
      <c r="P401" s="81">
        <v>3876.93</v>
      </c>
      <c r="Q401" s="81">
        <v>0</v>
      </c>
      <c r="R401" s="81">
        <v>0</v>
      </c>
      <c r="S401">
        <f t="shared" si="37"/>
        <v>4846.17</v>
      </c>
      <c r="T401" s="1" t="s">
        <v>585</v>
      </c>
      <c r="U401" s="1"/>
      <c r="V401">
        <f t="shared" si="38"/>
        <v>969.24</v>
      </c>
      <c r="W401">
        <f t="shared" si="39"/>
        <v>-3876.9300000000003</v>
      </c>
      <c r="X401">
        <f t="shared" si="40"/>
        <v>3876.93</v>
      </c>
      <c r="Y401">
        <f t="shared" ref="Y401:Y413" si="41">W401+X401</f>
        <v>0</v>
      </c>
    </row>
    <row r="402" spans="1:25" ht="15">
      <c r="A402" s="81">
        <v>1</v>
      </c>
      <c r="B402" s="81">
        <v>7001</v>
      </c>
      <c r="C402" s="81" t="s">
        <v>530</v>
      </c>
      <c r="D402" s="82">
        <v>45051</v>
      </c>
      <c r="E402" s="81" t="s">
        <v>586</v>
      </c>
      <c r="F402" s="81" t="s">
        <v>531</v>
      </c>
      <c r="G402" s="81">
        <v>0</v>
      </c>
      <c r="H402" s="81">
        <v>0</v>
      </c>
      <c r="I402" s="81" t="s">
        <v>532</v>
      </c>
      <c r="J402" s="81">
        <v>0</v>
      </c>
      <c r="K402" s="81">
        <v>0</v>
      </c>
      <c r="L402" s="81">
        <v>0</v>
      </c>
      <c r="M402" s="81">
        <v>0</v>
      </c>
      <c r="N402" s="81">
        <v>0</v>
      </c>
      <c r="O402" s="81">
        <v>0</v>
      </c>
      <c r="P402" s="81">
        <v>0</v>
      </c>
      <c r="Q402" s="81">
        <v>0</v>
      </c>
      <c r="R402" s="81">
        <v>0</v>
      </c>
      <c r="S402">
        <f t="shared" si="37"/>
        <v>0</v>
      </c>
      <c r="T402" s="1" t="s">
        <v>585</v>
      </c>
      <c r="U402" s="1"/>
      <c r="V402">
        <f t="shared" si="38"/>
        <v>0</v>
      </c>
      <c r="W402">
        <f t="shared" si="39"/>
        <v>0</v>
      </c>
      <c r="X402">
        <f t="shared" si="40"/>
        <v>0</v>
      </c>
      <c r="Y402">
        <f t="shared" si="41"/>
        <v>0</v>
      </c>
    </row>
    <row r="403" spans="1:25" ht="15">
      <c r="A403" s="81">
        <v>1</v>
      </c>
      <c r="B403" s="81">
        <v>7002</v>
      </c>
      <c r="C403" s="81" t="s">
        <v>533</v>
      </c>
      <c r="D403" s="82">
        <v>45050</v>
      </c>
      <c r="E403" s="81" t="s">
        <v>586</v>
      </c>
      <c r="F403" s="81" t="s">
        <v>499</v>
      </c>
      <c r="G403" s="81">
        <v>0</v>
      </c>
      <c r="H403" s="81">
        <v>0</v>
      </c>
      <c r="I403" s="81" t="s">
        <v>532</v>
      </c>
      <c r="J403" s="81">
        <v>0</v>
      </c>
      <c r="K403" s="81">
        <v>0</v>
      </c>
      <c r="L403" s="81">
        <v>0</v>
      </c>
      <c r="M403" s="81">
        <v>0</v>
      </c>
      <c r="N403" s="81">
        <v>0</v>
      </c>
      <c r="O403" s="81">
        <v>0</v>
      </c>
      <c r="P403" s="81">
        <v>0</v>
      </c>
      <c r="Q403" s="81">
        <v>0</v>
      </c>
      <c r="R403" s="81">
        <v>16784.88</v>
      </c>
      <c r="S403">
        <f t="shared" si="37"/>
        <v>16784.88</v>
      </c>
      <c r="T403" s="1" t="s">
        <v>585</v>
      </c>
      <c r="U403" s="1"/>
      <c r="V403">
        <f t="shared" si="38"/>
        <v>0</v>
      </c>
      <c r="W403">
        <f t="shared" si="39"/>
        <v>-16784.88</v>
      </c>
      <c r="X403">
        <f t="shared" si="40"/>
        <v>16784.88</v>
      </c>
      <c r="Y403">
        <f t="shared" si="41"/>
        <v>0</v>
      </c>
    </row>
    <row r="404" spans="1:25" ht="15">
      <c r="A404" s="81">
        <v>1</v>
      </c>
      <c r="B404" s="81">
        <v>8249</v>
      </c>
      <c r="C404" s="81" t="s">
        <v>326</v>
      </c>
      <c r="D404" s="82">
        <v>38285</v>
      </c>
      <c r="E404" s="81" t="s">
        <v>586</v>
      </c>
      <c r="F404" s="81" t="s">
        <v>402</v>
      </c>
      <c r="G404" s="81">
        <v>0</v>
      </c>
      <c r="H404" s="81">
        <v>0</v>
      </c>
      <c r="I404" s="81" t="s">
        <v>522</v>
      </c>
      <c r="J404" s="81">
        <v>0</v>
      </c>
      <c r="K404" s="81">
        <v>0</v>
      </c>
      <c r="L404" s="81">
        <v>0</v>
      </c>
      <c r="M404" s="81">
        <v>0</v>
      </c>
      <c r="N404" s="81">
        <v>0</v>
      </c>
      <c r="O404" s="81">
        <v>700</v>
      </c>
      <c r="P404" s="81">
        <v>2800.02</v>
      </c>
      <c r="Q404" s="81">
        <v>0</v>
      </c>
      <c r="R404" s="81">
        <v>0</v>
      </c>
      <c r="S404">
        <f t="shared" si="37"/>
        <v>3500.02</v>
      </c>
      <c r="T404" s="1" t="s">
        <v>585</v>
      </c>
      <c r="U404" s="1"/>
      <c r="V404">
        <f t="shared" si="38"/>
        <v>700</v>
      </c>
      <c r="W404">
        <f t="shared" si="39"/>
        <v>-2800.02</v>
      </c>
      <c r="X404">
        <f t="shared" si="40"/>
        <v>2800.02</v>
      </c>
      <c r="Y404">
        <f t="shared" si="41"/>
        <v>0</v>
      </c>
    </row>
    <row r="405" spans="1:25" ht="15">
      <c r="A405" s="81">
        <v>3</v>
      </c>
      <c r="B405" s="81">
        <v>2906</v>
      </c>
      <c r="C405" s="81" t="s">
        <v>345</v>
      </c>
      <c r="D405" s="82">
        <v>40612</v>
      </c>
      <c r="E405" s="81" t="s">
        <v>586</v>
      </c>
      <c r="F405" s="81" t="s">
        <v>493</v>
      </c>
      <c r="G405" s="81">
        <v>5270.88</v>
      </c>
      <c r="H405" s="81">
        <v>0</v>
      </c>
      <c r="I405" s="81" t="s">
        <v>520</v>
      </c>
      <c r="J405" s="81">
        <v>0</v>
      </c>
      <c r="K405" s="81">
        <v>0</v>
      </c>
      <c r="L405" s="81">
        <v>0</v>
      </c>
      <c r="M405" s="81">
        <v>0</v>
      </c>
      <c r="N405" s="81">
        <v>0</v>
      </c>
      <c r="O405" s="81">
        <v>0</v>
      </c>
      <c r="P405" s="81">
        <v>0</v>
      </c>
      <c r="Q405" s="81">
        <v>0</v>
      </c>
      <c r="R405" s="81">
        <v>0</v>
      </c>
      <c r="S405">
        <f t="shared" si="37"/>
        <v>5270.88</v>
      </c>
      <c r="T405" s="1" t="s">
        <v>585</v>
      </c>
      <c r="U405" s="1"/>
      <c r="V405">
        <f t="shared" si="38"/>
        <v>5270.88</v>
      </c>
      <c r="W405">
        <f t="shared" si="39"/>
        <v>0</v>
      </c>
      <c r="X405">
        <f t="shared" si="40"/>
        <v>0</v>
      </c>
      <c r="Y405">
        <f t="shared" si="41"/>
        <v>0</v>
      </c>
    </row>
    <row r="406" spans="1:25" ht="15">
      <c r="A406" s="81">
        <v>3</v>
      </c>
      <c r="B406" s="81">
        <v>2970</v>
      </c>
      <c r="C406" s="81" t="s">
        <v>331</v>
      </c>
      <c r="D406" s="82">
        <v>41732</v>
      </c>
      <c r="E406" s="81" t="s">
        <v>586</v>
      </c>
      <c r="F406" s="81" t="s">
        <v>477</v>
      </c>
      <c r="G406" s="81">
        <v>2050.41</v>
      </c>
      <c r="H406" s="81">
        <v>0</v>
      </c>
      <c r="I406" s="81" t="s">
        <v>520</v>
      </c>
      <c r="J406" s="81">
        <v>0</v>
      </c>
      <c r="K406" s="81">
        <v>0</v>
      </c>
      <c r="L406" s="81">
        <v>0</v>
      </c>
      <c r="M406" s="81">
        <v>0</v>
      </c>
      <c r="N406" s="81">
        <v>0</v>
      </c>
      <c r="O406" s="81">
        <v>0</v>
      </c>
      <c r="P406" s="81">
        <v>0</v>
      </c>
      <c r="Q406" s="81">
        <v>0</v>
      </c>
      <c r="R406" s="81">
        <v>0</v>
      </c>
      <c r="S406">
        <f t="shared" si="37"/>
        <v>2050.41</v>
      </c>
      <c r="T406" s="1" t="s">
        <v>585</v>
      </c>
      <c r="U406" s="1"/>
      <c r="V406">
        <f t="shared" si="38"/>
        <v>2050.41</v>
      </c>
      <c r="W406">
        <f t="shared" si="39"/>
        <v>0</v>
      </c>
      <c r="X406">
        <f t="shared" si="40"/>
        <v>0</v>
      </c>
      <c r="Y406">
        <f t="shared" si="41"/>
        <v>0</v>
      </c>
    </row>
    <row r="407" spans="1:25" ht="15">
      <c r="A407" s="81">
        <v>3</v>
      </c>
      <c r="B407" s="81">
        <v>2973</v>
      </c>
      <c r="C407" s="81" t="s">
        <v>340</v>
      </c>
      <c r="D407" s="82">
        <v>41732</v>
      </c>
      <c r="E407" s="81" t="s">
        <v>586</v>
      </c>
      <c r="F407" s="81" t="s">
        <v>477</v>
      </c>
      <c r="G407" s="81">
        <v>2050.41</v>
      </c>
      <c r="H407" s="81">
        <v>0</v>
      </c>
      <c r="I407" s="81" t="s">
        <v>520</v>
      </c>
      <c r="J407" s="81">
        <v>0</v>
      </c>
      <c r="K407" s="81">
        <v>0</v>
      </c>
      <c r="L407" s="81">
        <v>233.32</v>
      </c>
      <c r="M407" s="81">
        <v>0</v>
      </c>
      <c r="N407" s="81">
        <v>0</v>
      </c>
      <c r="O407" s="81">
        <v>0</v>
      </c>
      <c r="P407" s="81">
        <v>0</v>
      </c>
      <c r="Q407" s="81">
        <v>0</v>
      </c>
      <c r="R407" s="81">
        <v>0</v>
      </c>
      <c r="S407">
        <f t="shared" si="37"/>
        <v>2283.73</v>
      </c>
      <c r="T407" s="1" t="s">
        <v>585</v>
      </c>
      <c r="U407" s="1"/>
      <c r="V407">
        <f t="shared" si="38"/>
        <v>2050.41</v>
      </c>
      <c r="W407">
        <f t="shared" si="39"/>
        <v>-233.32000000000016</v>
      </c>
      <c r="X407">
        <f t="shared" si="40"/>
        <v>233.32</v>
      </c>
      <c r="Y407">
        <f t="shared" si="41"/>
        <v>0</v>
      </c>
    </row>
    <row r="408" spans="1:25" ht="15">
      <c r="A408" s="81">
        <v>3</v>
      </c>
      <c r="B408" s="81">
        <v>2974</v>
      </c>
      <c r="C408" s="81" t="s">
        <v>341</v>
      </c>
      <c r="D408" s="82">
        <v>41732</v>
      </c>
      <c r="E408" s="81" t="s">
        <v>586</v>
      </c>
      <c r="F408" s="81" t="s">
        <v>477</v>
      </c>
      <c r="G408" s="81">
        <v>2050.41</v>
      </c>
      <c r="H408" s="81">
        <v>0</v>
      </c>
      <c r="I408" s="81" t="s">
        <v>520</v>
      </c>
      <c r="J408" s="81">
        <v>0</v>
      </c>
      <c r="K408" s="81">
        <v>0</v>
      </c>
      <c r="L408" s="81">
        <v>0</v>
      </c>
      <c r="M408" s="81">
        <v>0</v>
      </c>
      <c r="N408" s="81">
        <v>0</v>
      </c>
      <c r="O408" s="81">
        <v>0</v>
      </c>
      <c r="P408" s="81">
        <v>0</v>
      </c>
      <c r="Q408" s="81">
        <v>0</v>
      </c>
      <c r="R408" s="81">
        <v>0</v>
      </c>
      <c r="S408">
        <f t="shared" si="37"/>
        <v>2050.41</v>
      </c>
      <c r="T408" s="1" t="s">
        <v>585</v>
      </c>
      <c r="U408" s="1"/>
      <c r="V408">
        <f t="shared" si="38"/>
        <v>2050.41</v>
      </c>
      <c r="W408">
        <f t="shared" si="39"/>
        <v>0</v>
      </c>
      <c r="X408">
        <f t="shared" si="40"/>
        <v>0</v>
      </c>
      <c r="Y408">
        <f t="shared" si="41"/>
        <v>0</v>
      </c>
    </row>
    <row r="409" spans="1:25" ht="15">
      <c r="A409" s="81">
        <v>10</v>
      </c>
      <c r="B409" s="81">
        <v>1135</v>
      </c>
      <c r="C409" s="81" t="s">
        <v>327</v>
      </c>
      <c r="D409" s="82">
        <v>29031</v>
      </c>
      <c r="E409" s="81" t="s">
        <v>586</v>
      </c>
      <c r="F409" s="81" t="s">
        <v>476</v>
      </c>
      <c r="G409" s="81">
        <v>3682.31</v>
      </c>
      <c r="H409" s="81">
        <v>0</v>
      </c>
      <c r="I409" s="81" t="s">
        <v>520</v>
      </c>
      <c r="J409" s="81">
        <v>0</v>
      </c>
      <c r="K409" s="81">
        <v>0</v>
      </c>
      <c r="L409" s="81">
        <v>0</v>
      </c>
      <c r="M409" s="81">
        <v>0</v>
      </c>
      <c r="N409" s="81">
        <v>0</v>
      </c>
      <c r="O409" s="81">
        <v>0</v>
      </c>
      <c r="P409" s="81">
        <v>0</v>
      </c>
      <c r="Q409" s="81">
        <v>0</v>
      </c>
      <c r="R409" s="81">
        <v>0</v>
      </c>
      <c r="S409">
        <f t="shared" si="37"/>
        <v>3682.31</v>
      </c>
      <c r="T409" s="1" t="s">
        <v>585</v>
      </c>
      <c r="U409" s="1"/>
      <c r="V409">
        <f t="shared" si="38"/>
        <v>3682.31</v>
      </c>
      <c r="W409">
        <f t="shared" si="39"/>
        <v>0</v>
      </c>
      <c r="X409">
        <f t="shared" si="40"/>
        <v>0</v>
      </c>
      <c r="Y409">
        <f t="shared" si="41"/>
        <v>0</v>
      </c>
    </row>
    <row r="410" spans="1:25" ht="15">
      <c r="A410" s="81">
        <v>10</v>
      </c>
      <c r="B410" s="81">
        <v>1683</v>
      </c>
      <c r="C410" s="81" t="s">
        <v>380</v>
      </c>
      <c r="D410" s="82">
        <v>31232</v>
      </c>
      <c r="E410" s="81" t="s">
        <v>586</v>
      </c>
      <c r="F410" s="81" t="s">
        <v>581</v>
      </c>
      <c r="G410" s="81">
        <v>3354.02</v>
      </c>
      <c r="H410" s="81">
        <v>0</v>
      </c>
      <c r="I410" s="81" t="s">
        <v>520</v>
      </c>
      <c r="J410" s="81">
        <v>0</v>
      </c>
      <c r="K410" s="81">
        <v>0</v>
      </c>
      <c r="L410" s="81">
        <v>0</v>
      </c>
      <c r="M410" s="81">
        <v>0</v>
      </c>
      <c r="N410" s="81">
        <v>0</v>
      </c>
      <c r="O410" s="81">
        <v>0</v>
      </c>
      <c r="P410" s="81">
        <v>0</v>
      </c>
      <c r="Q410" s="81">
        <v>0</v>
      </c>
      <c r="R410" s="81">
        <v>0</v>
      </c>
      <c r="S410">
        <f t="shared" si="37"/>
        <v>3354.02</v>
      </c>
      <c r="T410" s="1" t="s">
        <v>585</v>
      </c>
      <c r="U410" s="1"/>
      <c r="V410">
        <f t="shared" si="38"/>
        <v>3354.02</v>
      </c>
      <c r="W410">
        <f t="shared" si="39"/>
        <v>0</v>
      </c>
      <c r="X410">
        <f t="shared" si="40"/>
        <v>0</v>
      </c>
      <c r="Y410">
        <f t="shared" si="41"/>
        <v>0</v>
      </c>
    </row>
    <row r="411" spans="1:25" ht="15">
      <c r="A411" s="81">
        <v>10</v>
      </c>
      <c r="B411" s="81">
        <v>2124</v>
      </c>
      <c r="C411" s="81" t="s">
        <v>338</v>
      </c>
      <c r="D411" s="82">
        <v>35597</v>
      </c>
      <c r="E411" s="81" t="s">
        <v>586</v>
      </c>
      <c r="F411" s="81" t="s">
        <v>581</v>
      </c>
      <c r="G411" s="81">
        <v>3354.02</v>
      </c>
      <c r="H411" s="81">
        <v>0</v>
      </c>
      <c r="I411" s="81" t="s">
        <v>520</v>
      </c>
      <c r="J411" s="81">
        <v>0</v>
      </c>
      <c r="K411" s="81">
        <v>0</v>
      </c>
      <c r="L411" s="81">
        <v>0</v>
      </c>
      <c r="M411" s="81">
        <v>0</v>
      </c>
      <c r="N411" s="81">
        <v>0</v>
      </c>
      <c r="O411" s="81">
        <v>0</v>
      </c>
      <c r="P411" s="81">
        <v>0</v>
      </c>
      <c r="Q411" s="81">
        <v>0</v>
      </c>
      <c r="R411" s="81">
        <v>0</v>
      </c>
      <c r="S411">
        <f t="shared" si="37"/>
        <v>3354.02</v>
      </c>
      <c r="T411" s="1" t="s">
        <v>585</v>
      </c>
      <c r="U411" s="1"/>
      <c r="V411">
        <f t="shared" si="38"/>
        <v>3354.02</v>
      </c>
      <c r="W411">
        <f t="shared" si="39"/>
        <v>0</v>
      </c>
      <c r="X411">
        <f t="shared" si="40"/>
        <v>0</v>
      </c>
      <c r="Y411">
        <f t="shared" si="41"/>
        <v>0</v>
      </c>
    </row>
    <row r="412" spans="1:25" ht="15">
      <c r="A412" s="81">
        <v>10</v>
      </c>
      <c r="B412" s="81">
        <v>2525</v>
      </c>
      <c r="C412" s="81" t="s">
        <v>328</v>
      </c>
      <c r="D412" s="82">
        <v>39588</v>
      </c>
      <c r="E412" s="81" t="s">
        <v>586</v>
      </c>
      <c r="F412" s="81" t="s">
        <v>476</v>
      </c>
      <c r="G412" s="81">
        <v>2152.9499999999998</v>
      </c>
      <c r="H412" s="81">
        <v>0</v>
      </c>
      <c r="I412" s="81" t="s">
        <v>520</v>
      </c>
      <c r="J412" s="81">
        <v>0</v>
      </c>
      <c r="K412" s="81">
        <v>0</v>
      </c>
      <c r="L412" s="81">
        <v>233.32</v>
      </c>
      <c r="M412" s="81">
        <v>0</v>
      </c>
      <c r="N412" s="81">
        <v>0</v>
      </c>
      <c r="O412" s="81">
        <v>0</v>
      </c>
      <c r="P412" s="81">
        <v>0</v>
      </c>
      <c r="Q412" s="81">
        <v>0</v>
      </c>
      <c r="R412" s="81">
        <v>0</v>
      </c>
      <c r="S412">
        <f t="shared" si="37"/>
        <v>2386.27</v>
      </c>
      <c r="T412" s="1" t="s">
        <v>585</v>
      </c>
      <c r="U412" s="1"/>
      <c r="V412">
        <f t="shared" si="38"/>
        <v>2152.9499999999998</v>
      </c>
      <c r="W412">
        <f t="shared" si="39"/>
        <v>-233.32000000000016</v>
      </c>
      <c r="X412">
        <f t="shared" si="40"/>
        <v>233.32</v>
      </c>
      <c r="Y412">
        <f t="shared" si="41"/>
        <v>0</v>
      </c>
    </row>
    <row r="413" spans="1:25" ht="15">
      <c r="A413" s="81">
        <v>10</v>
      </c>
      <c r="B413" s="81">
        <v>2971</v>
      </c>
      <c r="C413" s="81" t="s">
        <v>382</v>
      </c>
      <c r="D413" s="82">
        <v>41732</v>
      </c>
      <c r="E413" s="81" t="s">
        <v>586</v>
      </c>
      <c r="F413" s="81" t="s">
        <v>477</v>
      </c>
      <c r="G413" s="81">
        <v>2050.41</v>
      </c>
      <c r="H413" s="81">
        <v>0</v>
      </c>
      <c r="I413" s="81" t="s">
        <v>520</v>
      </c>
      <c r="J413" s="81">
        <v>0</v>
      </c>
      <c r="K413" s="81">
        <v>0</v>
      </c>
      <c r="L413" s="81">
        <v>0</v>
      </c>
      <c r="M413" s="81">
        <v>0</v>
      </c>
      <c r="N413" s="81">
        <v>0</v>
      </c>
      <c r="O413" s="81">
        <v>0</v>
      </c>
      <c r="P413" s="81">
        <v>0</v>
      </c>
      <c r="Q413" s="81">
        <v>0</v>
      </c>
      <c r="R413" s="81">
        <v>0</v>
      </c>
      <c r="S413">
        <f t="shared" si="37"/>
        <v>2050.41</v>
      </c>
      <c r="T413" s="1" t="s">
        <v>585</v>
      </c>
      <c r="U413" s="1"/>
      <c r="V413">
        <f t="shared" si="38"/>
        <v>2050.41</v>
      </c>
      <c r="W413">
        <f t="shared" si="39"/>
        <v>0</v>
      </c>
      <c r="X413">
        <f t="shared" si="40"/>
        <v>0</v>
      </c>
      <c r="Y413">
        <f t="shared" si="41"/>
        <v>0</v>
      </c>
    </row>
    <row r="414" spans="1:25" ht="15">
      <c r="A414" s="81">
        <v>10</v>
      </c>
      <c r="B414" s="81">
        <v>3023</v>
      </c>
      <c r="C414" s="81" t="s">
        <v>350</v>
      </c>
      <c r="D414" s="82">
        <v>41751</v>
      </c>
      <c r="E414" s="81" t="s">
        <v>586</v>
      </c>
      <c r="F414" s="81" t="s">
        <v>493</v>
      </c>
      <c r="G414" s="81">
        <v>5019.93</v>
      </c>
      <c r="H414" s="81">
        <v>0</v>
      </c>
      <c r="I414" s="81" t="s">
        <v>520</v>
      </c>
      <c r="J414" s="81">
        <v>0</v>
      </c>
      <c r="K414" s="81">
        <v>0</v>
      </c>
      <c r="L414" s="81">
        <v>0</v>
      </c>
      <c r="M414" s="81">
        <v>0</v>
      </c>
      <c r="N414" s="81">
        <v>0</v>
      </c>
      <c r="O414" s="81">
        <v>0</v>
      </c>
      <c r="P414" s="81">
        <v>0</v>
      </c>
      <c r="Q414" s="81">
        <v>0</v>
      </c>
      <c r="R414" s="81">
        <v>0</v>
      </c>
      <c r="S414">
        <f t="shared" si="37"/>
        <v>5019.93</v>
      </c>
      <c r="T414" s="1" t="s">
        <v>585</v>
      </c>
      <c r="U414" s="1"/>
      <c r="V414">
        <f t="shared" si="38"/>
        <v>5019.93</v>
      </c>
      <c r="W414">
        <f t="shared" si="39"/>
        <v>0</v>
      </c>
      <c r="X414">
        <f t="shared" si="40"/>
        <v>0</v>
      </c>
      <c r="Y414">
        <f>W414+X414</f>
        <v>0</v>
      </c>
    </row>
    <row r="415" spans="1:25" ht="15">
      <c r="A415" s="81">
        <v>16</v>
      </c>
      <c r="B415" s="81">
        <v>1682</v>
      </c>
      <c r="C415" s="81" t="s">
        <v>346</v>
      </c>
      <c r="D415" s="82">
        <v>31232</v>
      </c>
      <c r="E415" s="81" t="s">
        <v>586</v>
      </c>
      <c r="F415" s="81" t="s">
        <v>581</v>
      </c>
      <c r="G415" s="81">
        <v>3354.02</v>
      </c>
      <c r="H415" s="81">
        <v>0</v>
      </c>
      <c r="I415" s="81" t="s">
        <v>520</v>
      </c>
      <c r="J415" s="81">
        <v>0</v>
      </c>
      <c r="K415" s="81">
        <v>0</v>
      </c>
      <c r="L415" s="81">
        <v>0</v>
      </c>
      <c r="M415" s="81">
        <v>0</v>
      </c>
      <c r="N415" s="81">
        <v>0</v>
      </c>
      <c r="O415" s="81">
        <v>0</v>
      </c>
      <c r="P415" s="81">
        <v>0</v>
      </c>
      <c r="Q415" s="81">
        <v>0</v>
      </c>
      <c r="R415" s="81">
        <v>0</v>
      </c>
      <c r="S415">
        <f t="shared" si="37"/>
        <v>3354.02</v>
      </c>
      <c r="T415" s="1" t="s">
        <v>585</v>
      </c>
      <c r="U415" s="1"/>
      <c r="V415">
        <f t="shared" si="38"/>
        <v>3354.02</v>
      </c>
      <c r="W415">
        <f t="shared" si="39"/>
        <v>0</v>
      </c>
      <c r="X415">
        <f t="shared" si="40"/>
        <v>0</v>
      </c>
      <c r="Y415">
        <f t="shared" ref="Y415:Y447" si="42">W415+X415</f>
        <v>0</v>
      </c>
    </row>
    <row r="416" spans="1:25" ht="15">
      <c r="A416" s="81">
        <v>16</v>
      </c>
      <c r="B416" s="81">
        <v>2115</v>
      </c>
      <c r="C416" s="81" t="s">
        <v>347</v>
      </c>
      <c r="D416" s="82">
        <v>35521</v>
      </c>
      <c r="E416" s="81" t="s">
        <v>586</v>
      </c>
      <c r="F416" s="81" t="s">
        <v>581</v>
      </c>
      <c r="G416" s="81">
        <v>3354.02</v>
      </c>
      <c r="H416" s="81">
        <v>0</v>
      </c>
      <c r="I416" s="81" t="s">
        <v>520</v>
      </c>
      <c r="J416" s="81">
        <v>0</v>
      </c>
      <c r="K416" s="81">
        <v>0</v>
      </c>
      <c r="L416" s="81">
        <v>0</v>
      </c>
      <c r="M416" s="81">
        <v>0</v>
      </c>
      <c r="N416" s="81">
        <v>0</v>
      </c>
      <c r="O416" s="81">
        <v>0</v>
      </c>
      <c r="P416" s="81">
        <v>0</v>
      </c>
      <c r="Q416" s="81">
        <v>0</v>
      </c>
      <c r="R416" s="81">
        <v>0</v>
      </c>
      <c r="S416">
        <f t="shared" si="37"/>
        <v>3354.02</v>
      </c>
      <c r="T416" s="1" t="s">
        <v>585</v>
      </c>
      <c r="U416" s="1"/>
      <c r="V416">
        <f t="shared" si="38"/>
        <v>3354.02</v>
      </c>
      <c r="W416">
        <f t="shared" si="39"/>
        <v>0</v>
      </c>
      <c r="X416">
        <f t="shared" si="40"/>
        <v>0</v>
      </c>
      <c r="Y416">
        <f t="shared" si="42"/>
        <v>0</v>
      </c>
    </row>
    <row r="417" spans="1:25" ht="15">
      <c r="A417" s="81">
        <v>16</v>
      </c>
      <c r="B417" s="81">
        <v>2151</v>
      </c>
      <c r="C417" s="81" t="s">
        <v>101</v>
      </c>
      <c r="D417" s="82">
        <v>35765</v>
      </c>
      <c r="E417" s="81" t="s">
        <v>586</v>
      </c>
      <c r="F417" s="81" t="s">
        <v>475</v>
      </c>
      <c r="G417" s="81">
        <v>2152.9499999999998</v>
      </c>
      <c r="H417" s="81">
        <v>1179.1400000000001</v>
      </c>
      <c r="I417" s="81" t="s">
        <v>520</v>
      </c>
      <c r="J417" s="81">
        <v>0</v>
      </c>
      <c r="K417" s="81">
        <v>0</v>
      </c>
      <c r="L417" s="81">
        <v>0</v>
      </c>
      <c r="M417" s="81">
        <v>0</v>
      </c>
      <c r="N417" s="81">
        <v>0</v>
      </c>
      <c r="O417" s="81">
        <v>0</v>
      </c>
      <c r="P417" s="81">
        <v>0</v>
      </c>
      <c r="Q417" s="81">
        <v>0</v>
      </c>
      <c r="R417" s="81">
        <v>0</v>
      </c>
      <c r="S417">
        <f t="shared" si="37"/>
        <v>3332.09</v>
      </c>
      <c r="T417" s="1" t="s">
        <v>585</v>
      </c>
      <c r="U417" s="1"/>
      <c r="V417">
        <f t="shared" si="38"/>
        <v>3332.09</v>
      </c>
      <c r="W417">
        <f t="shared" si="39"/>
        <v>0</v>
      </c>
      <c r="X417">
        <f t="shared" si="40"/>
        <v>0</v>
      </c>
      <c r="Y417">
        <f t="shared" si="42"/>
        <v>0</v>
      </c>
    </row>
    <row r="418" spans="1:25" ht="15">
      <c r="A418" s="81">
        <v>16</v>
      </c>
      <c r="B418" s="81">
        <v>2827</v>
      </c>
      <c r="C418" s="81" t="s">
        <v>368</v>
      </c>
      <c r="D418" s="82">
        <v>40330</v>
      </c>
      <c r="E418" s="81" t="s">
        <v>586</v>
      </c>
      <c r="F418" s="81" t="s">
        <v>476</v>
      </c>
      <c r="G418" s="81">
        <v>2152.9499999999998</v>
      </c>
      <c r="H418" s="81">
        <v>0</v>
      </c>
      <c r="I418" s="81" t="s">
        <v>520</v>
      </c>
      <c r="J418" s="81">
        <v>0</v>
      </c>
      <c r="K418" s="81">
        <v>0</v>
      </c>
      <c r="L418" s="81">
        <v>233.32</v>
      </c>
      <c r="M418" s="81">
        <v>0</v>
      </c>
      <c r="N418" s="81">
        <v>0</v>
      </c>
      <c r="O418" s="81">
        <v>0</v>
      </c>
      <c r="P418" s="81">
        <v>0</v>
      </c>
      <c r="Q418" s="81">
        <v>0</v>
      </c>
      <c r="R418" s="81">
        <v>0</v>
      </c>
      <c r="S418">
        <f t="shared" si="37"/>
        <v>2386.27</v>
      </c>
      <c r="T418" s="83">
        <v>233.32</v>
      </c>
      <c r="U418" s="83"/>
      <c r="V418">
        <f t="shared" si="38"/>
        <v>2152.9499999999998</v>
      </c>
      <c r="W418">
        <f t="shared" si="39"/>
        <v>-233.32000000000016</v>
      </c>
      <c r="X418">
        <f t="shared" si="40"/>
        <v>233.32</v>
      </c>
      <c r="Y418">
        <f t="shared" si="42"/>
        <v>0</v>
      </c>
    </row>
    <row r="419" spans="1:25" ht="15">
      <c r="A419" s="81">
        <v>16</v>
      </c>
      <c r="B419" s="81">
        <v>2873</v>
      </c>
      <c r="C419" s="81" t="s">
        <v>349</v>
      </c>
      <c r="D419" s="82">
        <v>40455</v>
      </c>
      <c r="E419" s="81" t="s">
        <v>586</v>
      </c>
      <c r="F419" s="81" t="s">
        <v>493</v>
      </c>
      <c r="G419" s="81">
        <v>5270.88</v>
      </c>
      <c r="H419" s="81">
        <v>0</v>
      </c>
      <c r="I419" s="81" t="s">
        <v>520</v>
      </c>
      <c r="J419" s="81">
        <v>0</v>
      </c>
      <c r="K419" s="81">
        <v>0</v>
      </c>
      <c r="L419" s="81">
        <v>0</v>
      </c>
      <c r="M419" s="81">
        <v>0</v>
      </c>
      <c r="N419" s="81">
        <v>0</v>
      </c>
      <c r="O419" s="81">
        <v>0</v>
      </c>
      <c r="P419" s="81">
        <v>0</v>
      </c>
      <c r="Q419" s="81">
        <v>0</v>
      </c>
      <c r="R419" s="81">
        <v>0</v>
      </c>
      <c r="S419">
        <f t="shared" si="37"/>
        <v>5270.88</v>
      </c>
      <c r="T419" s="1" t="s">
        <v>585</v>
      </c>
      <c r="U419" s="1"/>
      <c r="V419">
        <f t="shared" si="38"/>
        <v>5270.88</v>
      </c>
      <c r="W419">
        <f t="shared" si="39"/>
        <v>0</v>
      </c>
      <c r="X419">
        <f t="shared" si="40"/>
        <v>0</v>
      </c>
      <c r="Y419">
        <f t="shared" si="42"/>
        <v>0</v>
      </c>
    </row>
    <row r="420" spans="1:25" ht="15">
      <c r="A420" s="81">
        <v>16</v>
      </c>
      <c r="B420" s="81">
        <v>3069</v>
      </c>
      <c r="C420" s="81" t="s">
        <v>332</v>
      </c>
      <c r="D420" s="82">
        <v>42009</v>
      </c>
      <c r="E420" s="81" t="s">
        <v>586</v>
      </c>
      <c r="F420" s="81" t="s">
        <v>477</v>
      </c>
      <c r="G420" s="81">
        <v>2050.41</v>
      </c>
      <c r="H420" s="81">
        <v>0</v>
      </c>
      <c r="I420" s="81" t="s">
        <v>520</v>
      </c>
      <c r="J420" s="81">
        <v>0</v>
      </c>
      <c r="K420" s="81">
        <v>0</v>
      </c>
      <c r="L420" s="81">
        <v>0</v>
      </c>
      <c r="M420" s="81">
        <v>0</v>
      </c>
      <c r="N420" s="81">
        <v>0</v>
      </c>
      <c r="O420" s="81">
        <v>0</v>
      </c>
      <c r="P420" s="81">
        <v>0</v>
      </c>
      <c r="Q420" s="81">
        <v>0</v>
      </c>
      <c r="R420" s="81">
        <v>0</v>
      </c>
      <c r="S420">
        <f t="shared" si="37"/>
        <v>2050.41</v>
      </c>
      <c r="T420" s="1" t="s">
        <v>585</v>
      </c>
      <c r="U420" s="1"/>
      <c r="V420">
        <f t="shared" si="38"/>
        <v>2050.41</v>
      </c>
      <c r="W420">
        <f t="shared" si="39"/>
        <v>0</v>
      </c>
      <c r="X420">
        <f t="shared" si="40"/>
        <v>0</v>
      </c>
      <c r="Y420">
        <f t="shared" si="42"/>
        <v>0</v>
      </c>
    </row>
    <row r="421" spans="1:25" ht="15">
      <c r="A421" s="81">
        <v>20</v>
      </c>
      <c r="B421" s="81">
        <v>2481</v>
      </c>
      <c r="C421" s="81" t="s">
        <v>351</v>
      </c>
      <c r="D421" s="82">
        <v>39524</v>
      </c>
      <c r="E421" s="81" t="s">
        <v>586</v>
      </c>
      <c r="F421" s="81" t="s">
        <v>493</v>
      </c>
      <c r="G421" s="81">
        <v>5534.43</v>
      </c>
      <c r="H421" s="81">
        <v>0</v>
      </c>
      <c r="I421" s="81" t="s">
        <v>520</v>
      </c>
      <c r="J421" s="81">
        <v>0</v>
      </c>
      <c r="K421" s="81">
        <v>0</v>
      </c>
      <c r="L421" s="81">
        <v>0</v>
      </c>
      <c r="M421" s="81">
        <v>0</v>
      </c>
      <c r="N421" s="81">
        <v>0</v>
      </c>
      <c r="O421" s="81">
        <v>0</v>
      </c>
      <c r="P421" s="81">
        <v>0</v>
      </c>
      <c r="Q421" s="81">
        <v>0</v>
      </c>
      <c r="R421" s="81">
        <v>0</v>
      </c>
      <c r="S421">
        <f t="shared" si="37"/>
        <v>5534.43</v>
      </c>
      <c r="T421" s="1" t="s">
        <v>585</v>
      </c>
      <c r="U421" s="1"/>
      <c r="V421">
        <f t="shared" si="38"/>
        <v>5534.43</v>
      </c>
      <c r="W421">
        <f t="shared" si="39"/>
        <v>0</v>
      </c>
      <c r="X421">
        <f t="shared" si="40"/>
        <v>0</v>
      </c>
      <c r="Y421">
        <f t="shared" si="42"/>
        <v>0</v>
      </c>
    </row>
    <row r="422" spans="1:25" ht="15">
      <c r="A422" s="81">
        <v>20</v>
      </c>
      <c r="B422" s="81">
        <v>2799</v>
      </c>
      <c r="C422" s="81" t="s">
        <v>352</v>
      </c>
      <c r="D422" s="82">
        <v>40081</v>
      </c>
      <c r="E422" s="81" t="s">
        <v>586</v>
      </c>
      <c r="F422" s="81" t="s">
        <v>476</v>
      </c>
      <c r="G422" s="81">
        <v>2373.69</v>
      </c>
      <c r="H422" s="81">
        <v>0</v>
      </c>
      <c r="I422" s="81" t="s">
        <v>520</v>
      </c>
      <c r="J422" s="81">
        <v>0</v>
      </c>
      <c r="K422" s="81">
        <v>0</v>
      </c>
      <c r="L422" s="81">
        <v>233.32</v>
      </c>
      <c r="M422" s="81">
        <v>0</v>
      </c>
      <c r="N422" s="81">
        <v>0</v>
      </c>
      <c r="O422" s="81">
        <v>0</v>
      </c>
      <c r="P422" s="81">
        <v>0</v>
      </c>
      <c r="Q422" s="81">
        <v>0</v>
      </c>
      <c r="R422" s="81">
        <v>0</v>
      </c>
      <c r="S422">
        <f t="shared" si="37"/>
        <v>2607.0100000000002</v>
      </c>
      <c r="T422" s="83">
        <v>233.32</v>
      </c>
      <c r="U422" s="83"/>
      <c r="V422">
        <f t="shared" si="38"/>
        <v>2373.69</v>
      </c>
      <c r="W422">
        <f t="shared" si="39"/>
        <v>-233.32000000000016</v>
      </c>
      <c r="X422">
        <f t="shared" si="40"/>
        <v>233.32</v>
      </c>
      <c r="Y422">
        <f t="shared" si="42"/>
        <v>0</v>
      </c>
    </row>
    <row r="423" spans="1:25" ht="15">
      <c r="A423" s="81">
        <v>23</v>
      </c>
      <c r="B423" s="81">
        <v>2977</v>
      </c>
      <c r="C423" s="81" t="s">
        <v>354</v>
      </c>
      <c r="D423" s="82">
        <v>41732</v>
      </c>
      <c r="E423" s="81" t="s">
        <v>586</v>
      </c>
      <c r="F423" s="81" t="s">
        <v>493</v>
      </c>
      <c r="G423" s="81">
        <v>4553.1499999999996</v>
      </c>
      <c r="H423" s="81">
        <v>0</v>
      </c>
      <c r="I423" s="81" t="s">
        <v>520</v>
      </c>
      <c r="J423" s="81">
        <v>0</v>
      </c>
      <c r="K423" s="81">
        <v>0</v>
      </c>
      <c r="L423" s="81">
        <v>0</v>
      </c>
      <c r="M423" s="81">
        <v>0</v>
      </c>
      <c r="N423" s="81">
        <v>0</v>
      </c>
      <c r="O423" s="81">
        <v>0</v>
      </c>
      <c r="P423" s="81">
        <v>0</v>
      </c>
      <c r="Q423" s="81">
        <v>0</v>
      </c>
      <c r="R423" s="81">
        <v>0</v>
      </c>
      <c r="S423">
        <f t="shared" si="37"/>
        <v>4553.1499999999996</v>
      </c>
      <c r="T423" s="1" t="s">
        <v>585</v>
      </c>
      <c r="U423" s="1"/>
      <c r="V423">
        <f t="shared" si="38"/>
        <v>4553.1499999999996</v>
      </c>
      <c r="W423">
        <f t="shared" si="39"/>
        <v>0</v>
      </c>
      <c r="X423">
        <f t="shared" si="40"/>
        <v>0</v>
      </c>
      <c r="Y423">
        <f t="shared" si="42"/>
        <v>0</v>
      </c>
    </row>
    <row r="424" spans="1:25" ht="15">
      <c r="A424" s="81">
        <v>23</v>
      </c>
      <c r="B424" s="81">
        <v>2978</v>
      </c>
      <c r="C424" s="81" t="s">
        <v>355</v>
      </c>
      <c r="D424" s="82">
        <v>41732</v>
      </c>
      <c r="E424" s="81" t="s">
        <v>586</v>
      </c>
      <c r="F424" s="81" t="s">
        <v>477</v>
      </c>
      <c r="G424" s="81">
        <v>2050.41</v>
      </c>
      <c r="H424" s="81">
        <v>0</v>
      </c>
      <c r="I424" s="81" t="s">
        <v>520</v>
      </c>
      <c r="J424" s="81">
        <v>0</v>
      </c>
      <c r="K424" s="81">
        <v>0</v>
      </c>
      <c r="L424" s="81">
        <v>233.32</v>
      </c>
      <c r="M424" s="81">
        <v>0</v>
      </c>
      <c r="N424" s="81">
        <v>0</v>
      </c>
      <c r="O424" s="81">
        <v>0</v>
      </c>
      <c r="P424" s="81">
        <v>0</v>
      </c>
      <c r="Q424" s="81">
        <v>0</v>
      </c>
      <c r="R424" s="81">
        <v>0</v>
      </c>
      <c r="S424">
        <f t="shared" si="37"/>
        <v>2283.73</v>
      </c>
      <c r="T424" s="83">
        <v>233.32</v>
      </c>
      <c r="U424" s="83"/>
      <c r="V424">
        <f t="shared" si="38"/>
        <v>2050.41</v>
      </c>
      <c r="W424">
        <f t="shared" si="39"/>
        <v>-233.32000000000016</v>
      </c>
      <c r="X424">
        <f t="shared" si="40"/>
        <v>233.32</v>
      </c>
      <c r="Y424">
        <f t="shared" si="42"/>
        <v>0</v>
      </c>
    </row>
    <row r="425" spans="1:25" ht="15">
      <c r="A425" s="81">
        <v>25</v>
      </c>
      <c r="B425" s="81">
        <v>2705</v>
      </c>
      <c r="C425" s="81" t="s">
        <v>366</v>
      </c>
      <c r="D425" s="82">
        <v>39728</v>
      </c>
      <c r="E425" s="81" t="s">
        <v>586</v>
      </c>
      <c r="F425" s="81" t="s">
        <v>476</v>
      </c>
      <c r="G425" s="81">
        <v>2373.69</v>
      </c>
      <c r="H425" s="81">
        <v>0</v>
      </c>
      <c r="I425" s="81" t="s">
        <v>520</v>
      </c>
      <c r="J425" s="81">
        <v>0</v>
      </c>
      <c r="K425" s="81">
        <v>0</v>
      </c>
      <c r="L425" s="81">
        <v>0</v>
      </c>
      <c r="M425" s="81">
        <v>0</v>
      </c>
      <c r="N425" s="81">
        <v>0</v>
      </c>
      <c r="O425" s="81">
        <v>0</v>
      </c>
      <c r="P425" s="81">
        <v>0</v>
      </c>
      <c r="Q425" s="81">
        <v>0</v>
      </c>
      <c r="R425" s="81">
        <v>0</v>
      </c>
      <c r="S425">
        <f t="shared" si="37"/>
        <v>2373.69</v>
      </c>
      <c r="T425" s="1" t="s">
        <v>585</v>
      </c>
      <c r="U425" s="1"/>
      <c r="V425">
        <f t="shared" si="38"/>
        <v>2373.69</v>
      </c>
      <c r="W425">
        <f t="shared" si="39"/>
        <v>0</v>
      </c>
      <c r="X425">
        <f t="shared" si="40"/>
        <v>0</v>
      </c>
      <c r="Y425">
        <f t="shared" si="42"/>
        <v>0</v>
      </c>
    </row>
    <row r="426" spans="1:25" ht="15">
      <c r="A426" s="81">
        <v>25</v>
      </c>
      <c r="B426" s="81">
        <v>2824</v>
      </c>
      <c r="C426" s="81" t="s">
        <v>397</v>
      </c>
      <c r="D426" s="82">
        <v>40319</v>
      </c>
      <c r="E426" s="81" t="s">
        <v>586</v>
      </c>
      <c r="F426" s="81" t="s">
        <v>493</v>
      </c>
      <c r="G426" s="81">
        <v>5270.88</v>
      </c>
      <c r="H426" s="81">
        <v>0</v>
      </c>
      <c r="I426" s="81" t="s">
        <v>520</v>
      </c>
      <c r="J426" s="81">
        <v>0</v>
      </c>
      <c r="K426" s="81">
        <v>0</v>
      </c>
      <c r="L426" s="81">
        <v>0</v>
      </c>
      <c r="M426" s="81">
        <v>0</v>
      </c>
      <c r="N426" s="81">
        <v>0</v>
      </c>
      <c r="O426" s="81">
        <v>0</v>
      </c>
      <c r="P426" s="81">
        <v>0</v>
      </c>
      <c r="Q426" s="81">
        <v>0</v>
      </c>
      <c r="R426" s="81">
        <v>0</v>
      </c>
      <c r="S426">
        <f t="shared" si="37"/>
        <v>5270.88</v>
      </c>
      <c r="T426" s="1" t="s">
        <v>585</v>
      </c>
      <c r="U426" s="1"/>
      <c r="V426">
        <f t="shared" si="38"/>
        <v>5270.88</v>
      </c>
      <c r="W426">
        <f t="shared" si="39"/>
        <v>0</v>
      </c>
      <c r="X426">
        <f t="shared" si="40"/>
        <v>0</v>
      </c>
      <c r="Y426">
        <f t="shared" si="42"/>
        <v>0</v>
      </c>
    </row>
    <row r="427" spans="1:25" ht="15">
      <c r="A427" s="81">
        <v>25</v>
      </c>
      <c r="B427" s="81">
        <v>2878</v>
      </c>
      <c r="C427" s="81" t="s">
        <v>360</v>
      </c>
      <c r="D427" s="82">
        <v>40457</v>
      </c>
      <c r="E427" s="81" t="s">
        <v>586</v>
      </c>
      <c r="F427" s="81" t="s">
        <v>476</v>
      </c>
      <c r="G427" s="81">
        <v>2152.9499999999998</v>
      </c>
      <c r="H427" s="81">
        <v>0</v>
      </c>
      <c r="I427" s="81" t="s">
        <v>520</v>
      </c>
      <c r="J427" s="81">
        <v>0</v>
      </c>
      <c r="K427" s="81">
        <v>0</v>
      </c>
      <c r="L427" s="81">
        <v>233.32</v>
      </c>
      <c r="M427" s="81">
        <v>0</v>
      </c>
      <c r="N427" s="81">
        <v>0</v>
      </c>
      <c r="O427" s="81">
        <v>0</v>
      </c>
      <c r="P427" s="81">
        <v>0</v>
      </c>
      <c r="Q427" s="81">
        <v>0</v>
      </c>
      <c r="R427" s="81">
        <v>0</v>
      </c>
      <c r="S427">
        <f t="shared" si="37"/>
        <v>2386.27</v>
      </c>
      <c r="T427" s="83">
        <v>233.32</v>
      </c>
      <c r="U427" s="83"/>
      <c r="V427">
        <f t="shared" si="38"/>
        <v>2152.9499999999998</v>
      </c>
      <c r="W427">
        <f t="shared" si="39"/>
        <v>-233.32000000000016</v>
      </c>
      <c r="X427">
        <f t="shared" si="40"/>
        <v>233.32</v>
      </c>
      <c r="Y427">
        <f t="shared" si="42"/>
        <v>0</v>
      </c>
    </row>
    <row r="428" spans="1:25" ht="15">
      <c r="A428" s="81">
        <v>39</v>
      </c>
      <c r="B428" s="81">
        <v>2484</v>
      </c>
      <c r="C428" s="81" t="s">
        <v>369</v>
      </c>
      <c r="D428" s="82">
        <v>39524</v>
      </c>
      <c r="E428" s="81" t="s">
        <v>586</v>
      </c>
      <c r="F428" s="81" t="s">
        <v>493</v>
      </c>
      <c r="G428" s="81">
        <v>5811.15</v>
      </c>
      <c r="H428" s="81">
        <v>0</v>
      </c>
      <c r="I428" s="81" t="s">
        <v>520</v>
      </c>
      <c r="J428" s="81">
        <v>0</v>
      </c>
      <c r="K428" s="81">
        <v>0</v>
      </c>
      <c r="L428" s="81">
        <v>0</v>
      </c>
      <c r="M428" s="81">
        <v>0</v>
      </c>
      <c r="N428" s="81">
        <v>0</v>
      </c>
      <c r="O428" s="81">
        <v>0</v>
      </c>
      <c r="P428" s="81">
        <v>0</v>
      </c>
      <c r="Q428" s="81">
        <v>0</v>
      </c>
      <c r="R428" s="81">
        <v>0</v>
      </c>
      <c r="S428">
        <f t="shared" si="37"/>
        <v>5811.15</v>
      </c>
      <c r="T428" s="1" t="s">
        <v>585</v>
      </c>
      <c r="U428" s="1"/>
      <c r="V428">
        <f t="shared" si="38"/>
        <v>5811.15</v>
      </c>
      <c r="W428">
        <f t="shared" si="39"/>
        <v>0</v>
      </c>
      <c r="X428">
        <f t="shared" si="40"/>
        <v>0</v>
      </c>
      <c r="Y428">
        <f t="shared" si="42"/>
        <v>0</v>
      </c>
    </row>
    <row r="429" spans="1:25" ht="15">
      <c r="A429" s="81">
        <v>39</v>
      </c>
      <c r="B429" s="81">
        <v>2523</v>
      </c>
      <c r="C429" s="81" t="s">
        <v>370</v>
      </c>
      <c r="D429" s="82">
        <v>39582</v>
      </c>
      <c r="E429" s="81" t="s">
        <v>586</v>
      </c>
      <c r="F429" s="81" t="s">
        <v>476</v>
      </c>
      <c r="G429" s="81">
        <v>2152.9499999999998</v>
      </c>
      <c r="H429" s="81">
        <v>0</v>
      </c>
      <c r="I429" s="81" t="s">
        <v>520</v>
      </c>
      <c r="J429" s="81">
        <v>0</v>
      </c>
      <c r="K429" s="81">
        <v>0</v>
      </c>
      <c r="L429" s="81">
        <v>233.32</v>
      </c>
      <c r="M429" s="81">
        <v>0</v>
      </c>
      <c r="N429" s="81">
        <v>0</v>
      </c>
      <c r="O429" s="81">
        <v>0</v>
      </c>
      <c r="P429" s="81">
        <v>0</v>
      </c>
      <c r="Q429" s="81">
        <v>0</v>
      </c>
      <c r="R429" s="81">
        <v>0</v>
      </c>
      <c r="S429">
        <f t="shared" si="37"/>
        <v>2386.27</v>
      </c>
      <c r="T429" s="83">
        <v>233.32</v>
      </c>
      <c r="U429" s="83"/>
      <c r="V429">
        <f t="shared" si="38"/>
        <v>2152.9499999999998</v>
      </c>
      <c r="W429">
        <f t="shared" si="39"/>
        <v>-233.32000000000016</v>
      </c>
      <c r="X429">
        <f t="shared" si="40"/>
        <v>233.32</v>
      </c>
      <c r="Y429">
        <f t="shared" si="42"/>
        <v>0</v>
      </c>
    </row>
    <row r="430" spans="1:25" ht="15">
      <c r="A430" s="81">
        <v>47</v>
      </c>
      <c r="B430" s="81">
        <v>2602</v>
      </c>
      <c r="C430" s="81" t="s">
        <v>371</v>
      </c>
      <c r="D430" s="82">
        <v>39615</v>
      </c>
      <c r="E430" s="81" t="s">
        <v>586</v>
      </c>
      <c r="F430" s="81" t="s">
        <v>493</v>
      </c>
      <c r="G430" s="81">
        <v>6101.75</v>
      </c>
      <c r="H430" s="81">
        <v>0</v>
      </c>
      <c r="I430" s="81" t="s">
        <v>520</v>
      </c>
      <c r="J430" s="81">
        <v>0</v>
      </c>
      <c r="K430" s="81">
        <v>0</v>
      </c>
      <c r="L430" s="81">
        <v>0</v>
      </c>
      <c r="M430" s="81">
        <v>0</v>
      </c>
      <c r="N430" s="81">
        <v>0</v>
      </c>
      <c r="O430" s="81">
        <v>0</v>
      </c>
      <c r="P430" s="81">
        <v>0</v>
      </c>
      <c r="Q430" s="81">
        <v>0</v>
      </c>
      <c r="R430" s="81">
        <v>0</v>
      </c>
      <c r="S430">
        <f t="shared" si="37"/>
        <v>6101.75</v>
      </c>
      <c r="T430" s="1" t="s">
        <v>585</v>
      </c>
      <c r="U430" s="1"/>
      <c r="V430">
        <f t="shared" si="38"/>
        <v>6101.75</v>
      </c>
      <c r="W430">
        <f t="shared" si="39"/>
        <v>0</v>
      </c>
      <c r="X430">
        <f t="shared" si="40"/>
        <v>0</v>
      </c>
      <c r="Y430">
        <f t="shared" si="42"/>
        <v>0</v>
      </c>
    </row>
    <row r="431" spans="1:25" ht="15">
      <c r="A431" s="81">
        <v>47</v>
      </c>
      <c r="B431" s="81">
        <v>2736</v>
      </c>
      <c r="C431" s="81" t="s">
        <v>372</v>
      </c>
      <c r="D431" s="82">
        <v>39881</v>
      </c>
      <c r="E431" s="81" t="s">
        <v>586</v>
      </c>
      <c r="F431" s="81" t="s">
        <v>476</v>
      </c>
      <c r="G431" s="81">
        <v>2152.9499999999998</v>
      </c>
      <c r="H431" s="81">
        <v>0</v>
      </c>
      <c r="I431" s="81" t="s">
        <v>520</v>
      </c>
      <c r="J431" s="81">
        <v>0</v>
      </c>
      <c r="K431" s="81">
        <v>0</v>
      </c>
      <c r="L431" s="81">
        <v>233.32</v>
      </c>
      <c r="M431" s="81">
        <v>0</v>
      </c>
      <c r="N431" s="81">
        <v>0</v>
      </c>
      <c r="O431" s="81">
        <v>0</v>
      </c>
      <c r="P431" s="81">
        <v>0</v>
      </c>
      <c r="Q431" s="81">
        <v>0</v>
      </c>
      <c r="R431" s="81">
        <v>0</v>
      </c>
      <c r="S431">
        <f t="shared" si="37"/>
        <v>2386.27</v>
      </c>
      <c r="T431" s="83">
        <v>233.32</v>
      </c>
      <c r="U431" s="83"/>
      <c r="V431">
        <f t="shared" si="38"/>
        <v>2152.9499999999998</v>
      </c>
      <c r="W431">
        <f t="shared" si="39"/>
        <v>-233.32000000000016</v>
      </c>
      <c r="X431">
        <f t="shared" si="40"/>
        <v>233.32</v>
      </c>
      <c r="Y431">
        <f t="shared" si="42"/>
        <v>0</v>
      </c>
    </row>
    <row r="432" spans="1:25" ht="15">
      <c r="A432" s="81">
        <v>47</v>
      </c>
      <c r="B432" s="81">
        <v>2904</v>
      </c>
      <c r="C432" s="81" t="s">
        <v>373</v>
      </c>
      <c r="D432" s="82">
        <v>40605</v>
      </c>
      <c r="E432" s="81" t="s">
        <v>586</v>
      </c>
      <c r="F432" s="81" t="s">
        <v>476</v>
      </c>
      <c r="G432" s="81">
        <v>2152.9699999999998</v>
      </c>
      <c r="H432" s="81">
        <v>0</v>
      </c>
      <c r="I432" s="81" t="s">
        <v>520</v>
      </c>
      <c r="J432" s="81">
        <v>0</v>
      </c>
      <c r="K432" s="81">
        <v>0</v>
      </c>
      <c r="L432" s="81">
        <v>0</v>
      </c>
      <c r="M432" s="81">
        <v>0</v>
      </c>
      <c r="N432" s="81">
        <v>0</v>
      </c>
      <c r="O432" s="81">
        <v>0</v>
      </c>
      <c r="P432" s="81">
        <v>0</v>
      </c>
      <c r="Q432" s="81">
        <v>0</v>
      </c>
      <c r="R432" s="81">
        <v>0</v>
      </c>
      <c r="S432">
        <f t="shared" si="37"/>
        <v>2152.9699999999998</v>
      </c>
      <c r="T432" s="1" t="s">
        <v>585</v>
      </c>
      <c r="U432" s="1"/>
      <c r="V432">
        <f t="shared" si="38"/>
        <v>2152.9699999999998</v>
      </c>
      <c r="W432">
        <f t="shared" si="39"/>
        <v>0</v>
      </c>
      <c r="X432">
        <f t="shared" si="40"/>
        <v>0</v>
      </c>
      <c r="Y432">
        <f t="shared" si="42"/>
        <v>0</v>
      </c>
    </row>
    <row r="433" spans="1:25" ht="15">
      <c r="A433" s="81">
        <v>48</v>
      </c>
      <c r="B433" s="81">
        <v>2644</v>
      </c>
      <c r="C433" s="81" t="s">
        <v>374</v>
      </c>
      <c r="D433" s="82">
        <v>39630</v>
      </c>
      <c r="E433" s="81" t="s">
        <v>586</v>
      </c>
      <c r="F433" s="81" t="s">
        <v>493</v>
      </c>
      <c r="G433" s="81">
        <v>5534.43</v>
      </c>
      <c r="H433" s="81">
        <v>0</v>
      </c>
      <c r="I433" s="81" t="s">
        <v>520</v>
      </c>
      <c r="J433" s="81">
        <v>0</v>
      </c>
      <c r="K433" s="81">
        <v>0</v>
      </c>
      <c r="L433" s="81">
        <v>0</v>
      </c>
      <c r="M433" s="81">
        <v>0</v>
      </c>
      <c r="N433" s="81">
        <v>0</v>
      </c>
      <c r="O433" s="81">
        <v>0</v>
      </c>
      <c r="P433" s="81">
        <v>0</v>
      </c>
      <c r="Q433" s="81">
        <v>0</v>
      </c>
      <c r="R433" s="81">
        <v>0</v>
      </c>
      <c r="S433">
        <f t="shared" si="37"/>
        <v>5534.43</v>
      </c>
      <c r="T433" s="1" t="s">
        <v>585</v>
      </c>
      <c r="U433" s="1"/>
      <c r="V433">
        <f t="shared" si="38"/>
        <v>5534.43</v>
      </c>
      <c r="W433">
        <f t="shared" si="39"/>
        <v>0</v>
      </c>
      <c r="X433">
        <f t="shared" si="40"/>
        <v>0</v>
      </c>
      <c r="Y433">
        <f t="shared" si="42"/>
        <v>0</v>
      </c>
    </row>
    <row r="434" spans="1:25" ht="15">
      <c r="A434" s="81">
        <v>48</v>
      </c>
      <c r="B434" s="81">
        <v>3027</v>
      </c>
      <c r="C434" s="81" t="s">
        <v>252</v>
      </c>
      <c r="D434" s="82">
        <v>41751</v>
      </c>
      <c r="E434" s="81" t="s">
        <v>586</v>
      </c>
      <c r="F434" s="81" t="s">
        <v>493</v>
      </c>
      <c r="G434" s="81">
        <v>4780.87</v>
      </c>
      <c r="H434" s="81">
        <v>0</v>
      </c>
      <c r="I434" s="81" t="s">
        <v>520</v>
      </c>
      <c r="J434" s="81">
        <v>0</v>
      </c>
      <c r="K434" s="81">
        <v>0</v>
      </c>
      <c r="L434" s="81">
        <v>0</v>
      </c>
      <c r="M434" s="81">
        <v>0</v>
      </c>
      <c r="N434" s="81">
        <v>0</v>
      </c>
      <c r="O434" s="81">
        <v>0</v>
      </c>
      <c r="P434" s="81">
        <v>0</v>
      </c>
      <c r="Q434" s="81">
        <v>0</v>
      </c>
      <c r="R434" s="81">
        <v>0</v>
      </c>
      <c r="S434">
        <f t="shared" si="37"/>
        <v>4780.87</v>
      </c>
      <c r="T434" s="1" t="s">
        <v>585</v>
      </c>
      <c r="U434" s="1"/>
      <c r="V434">
        <f t="shared" si="38"/>
        <v>4780.87</v>
      </c>
      <c r="W434">
        <f t="shared" si="39"/>
        <v>0</v>
      </c>
      <c r="X434">
        <f t="shared" si="40"/>
        <v>0</v>
      </c>
      <c r="Y434">
        <f t="shared" si="42"/>
        <v>0</v>
      </c>
    </row>
    <row r="435" spans="1:25" ht="15">
      <c r="A435" s="81">
        <v>50</v>
      </c>
      <c r="B435" s="81">
        <v>2478</v>
      </c>
      <c r="C435" s="81" t="s">
        <v>376</v>
      </c>
      <c r="D435" s="82">
        <v>39524</v>
      </c>
      <c r="E435" s="81" t="s">
        <v>586</v>
      </c>
      <c r="F435" s="81" t="s">
        <v>493</v>
      </c>
      <c r="G435" s="81">
        <v>5534.43</v>
      </c>
      <c r="H435" s="81">
        <v>0</v>
      </c>
      <c r="I435" s="81" t="s">
        <v>520</v>
      </c>
      <c r="J435" s="81">
        <v>0</v>
      </c>
      <c r="K435" s="81">
        <v>0</v>
      </c>
      <c r="L435" s="81">
        <v>0</v>
      </c>
      <c r="M435" s="81">
        <v>0</v>
      </c>
      <c r="N435" s="81">
        <v>0</v>
      </c>
      <c r="O435" s="81">
        <v>0</v>
      </c>
      <c r="P435" s="81">
        <v>0</v>
      </c>
      <c r="Q435" s="81">
        <v>0</v>
      </c>
      <c r="R435" s="81">
        <v>0</v>
      </c>
      <c r="S435">
        <f t="shared" si="37"/>
        <v>5534.43</v>
      </c>
      <c r="T435" s="1" t="s">
        <v>585</v>
      </c>
      <c r="U435" s="1"/>
      <c r="V435">
        <f t="shared" si="38"/>
        <v>5534.43</v>
      </c>
      <c r="W435">
        <f t="shared" si="39"/>
        <v>0</v>
      </c>
      <c r="X435">
        <f t="shared" si="40"/>
        <v>0</v>
      </c>
      <c r="Y435">
        <f t="shared" si="42"/>
        <v>0</v>
      </c>
    </row>
    <row r="436" spans="1:25" ht="15">
      <c r="A436" s="81">
        <v>50</v>
      </c>
      <c r="B436" s="81">
        <v>2568</v>
      </c>
      <c r="C436" s="81" t="s">
        <v>388</v>
      </c>
      <c r="D436" s="82">
        <v>39608</v>
      </c>
      <c r="E436" s="81" t="s">
        <v>586</v>
      </c>
      <c r="F436" s="81" t="s">
        <v>493</v>
      </c>
      <c r="G436" s="81">
        <v>5534.43</v>
      </c>
      <c r="H436" s="81">
        <v>0</v>
      </c>
      <c r="I436" s="81" t="s">
        <v>520</v>
      </c>
      <c r="J436" s="81">
        <v>0</v>
      </c>
      <c r="K436" s="81">
        <v>0</v>
      </c>
      <c r="L436" s="81">
        <v>0</v>
      </c>
      <c r="M436" s="81">
        <v>0</v>
      </c>
      <c r="N436" s="81">
        <v>0</v>
      </c>
      <c r="O436" s="81">
        <v>0</v>
      </c>
      <c r="P436" s="81">
        <v>0</v>
      </c>
      <c r="Q436" s="81">
        <v>0</v>
      </c>
      <c r="R436" s="81">
        <v>0</v>
      </c>
      <c r="S436">
        <f t="shared" si="37"/>
        <v>5534.43</v>
      </c>
      <c r="T436" s="1" t="s">
        <v>585</v>
      </c>
      <c r="U436" s="1"/>
      <c r="V436">
        <f t="shared" si="38"/>
        <v>5534.43</v>
      </c>
      <c r="W436">
        <f t="shared" si="39"/>
        <v>0</v>
      </c>
      <c r="X436">
        <f t="shared" si="40"/>
        <v>0</v>
      </c>
      <c r="Y436">
        <f t="shared" si="42"/>
        <v>0</v>
      </c>
    </row>
    <row r="437" spans="1:25" ht="15">
      <c r="A437" s="81">
        <v>50</v>
      </c>
      <c r="B437" s="81">
        <v>2706</v>
      </c>
      <c r="C437" s="81" t="s">
        <v>356</v>
      </c>
      <c r="D437" s="82">
        <v>39730</v>
      </c>
      <c r="E437" s="81" t="s">
        <v>586</v>
      </c>
      <c r="F437" s="81" t="s">
        <v>493</v>
      </c>
      <c r="G437" s="81">
        <v>6101.75</v>
      </c>
      <c r="H437" s="81">
        <v>0</v>
      </c>
      <c r="I437" s="81" t="s">
        <v>520</v>
      </c>
      <c r="J437" s="81">
        <v>0</v>
      </c>
      <c r="K437" s="81">
        <v>0</v>
      </c>
      <c r="L437" s="81">
        <v>0</v>
      </c>
      <c r="M437" s="81">
        <v>0</v>
      </c>
      <c r="N437" s="81">
        <v>0</v>
      </c>
      <c r="O437" s="81">
        <v>0</v>
      </c>
      <c r="P437" s="81">
        <v>0</v>
      </c>
      <c r="Q437" s="81">
        <v>0</v>
      </c>
      <c r="R437" s="81">
        <v>0</v>
      </c>
      <c r="S437">
        <f t="shared" si="37"/>
        <v>6101.75</v>
      </c>
      <c r="T437" s="1" t="s">
        <v>585</v>
      </c>
      <c r="U437" s="1"/>
      <c r="V437">
        <f t="shared" si="38"/>
        <v>6101.75</v>
      </c>
      <c r="W437">
        <f t="shared" si="39"/>
        <v>0</v>
      </c>
      <c r="X437">
        <f t="shared" si="40"/>
        <v>0</v>
      </c>
      <c r="Y437">
        <f t="shared" si="42"/>
        <v>0</v>
      </c>
    </row>
    <row r="438" spans="1:25" ht="15">
      <c r="A438" s="81">
        <v>50</v>
      </c>
      <c r="B438" s="81">
        <v>2721</v>
      </c>
      <c r="C438" s="81" t="s">
        <v>377</v>
      </c>
      <c r="D438" s="82">
        <v>39753</v>
      </c>
      <c r="E438" s="81" t="s">
        <v>586</v>
      </c>
      <c r="F438" s="81" t="s">
        <v>476</v>
      </c>
      <c r="G438" s="81">
        <v>2152.9499999999998</v>
      </c>
      <c r="H438" s="81">
        <v>0</v>
      </c>
      <c r="I438" s="81" t="s">
        <v>520</v>
      </c>
      <c r="J438" s="81">
        <v>0</v>
      </c>
      <c r="K438" s="81">
        <v>0</v>
      </c>
      <c r="L438" s="81">
        <v>233.32</v>
      </c>
      <c r="M438" s="81">
        <v>0</v>
      </c>
      <c r="N438" s="81">
        <v>0</v>
      </c>
      <c r="O438" s="81">
        <v>0</v>
      </c>
      <c r="P438" s="81">
        <v>0</v>
      </c>
      <c r="Q438" s="81">
        <v>0</v>
      </c>
      <c r="R438" s="81">
        <v>0</v>
      </c>
      <c r="S438">
        <f t="shared" si="37"/>
        <v>2386.27</v>
      </c>
      <c r="T438" s="1">
        <v>233.32</v>
      </c>
      <c r="U438" s="1"/>
      <c r="V438">
        <f t="shared" si="38"/>
        <v>2152.9499999999998</v>
      </c>
      <c r="W438">
        <f t="shared" si="39"/>
        <v>-233.32000000000016</v>
      </c>
      <c r="X438">
        <f t="shared" si="40"/>
        <v>233.32</v>
      </c>
      <c r="Y438">
        <f t="shared" si="42"/>
        <v>0</v>
      </c>
    </row>
    <row r="439" spans="1:25" ht="15">
      <c r="A439" s="81">
        <v>50</v>
      </c>
      <c r="B439" s="81">
        <v>2836</v>
      </c>
      <c r="C439" s="81" t="s">
        <v>378</v>
      </c>
      <c r="D439" s="82">
        <v>40367</v>
      </c>
      <c r="E439" s="81" t="s">
        <v>586</v>
      </c>
      <c r="F439" s="81" t="s">
        <v>476</v>
      </c>
      <c r="G439" s="81">
        <v>2152.9499999999998</v>
      </c>
      <c r="H439" s="81">
        <v>0</v>
      </c>
      <c r="I439" s="81" t="s">
        <v>520</v>
      </c>
      <c r="J439" s="81">
        <v>0</v>
      </c>
      <c r="K439" s="81">
        <v>0</v>
      </c>
      <c r="L439" s="81">
        <v>0</v>
      </c>
      <c r="M439" s="81">
        <v>0</v>
      </c>
      <c r="N439" s="81">
        <v>0</v>
      </c>
      <c r="O439" s="81">
        <v>0</v>
      </c>
      <c r="P439" s="81">
        <v>0</v>
      </c>
      <c r="Q439" s="81">
        <v>0</v>
      </c>
      <c r="R439" s="81">
        <v>0</v>
      </c>
      <c r="S439">
        <f t="shared" si="37"/>
        <v>2152.9499999999998</v>
      </c>
      <c r="T439" s="1" t="s">
        <v>585</v>
      </c>
      <c r="U439" s="1"/>
      <c r="V439">
        <f t="shared" si="38"/>
        <v>2152.9499999999998</v>
      </c>
      <c r="W439">
        <f t="shared" si="39"/>
        <v>0</v>
      </c>
      <c r="X439">
        <f t="shared" si="40"/>
        <v>0</v>
      </c>
      <c r="Y439">
        <f t="shared" si="42"/>
        <v>0</v>
      </c>
    </row>
    <row r="440" spans="1:25" ht="15">
      <c r="A440" s="81">
        <v>50</v>
      </c>
      <c r="B440" s="81">
        <v>3055</v>
      </c>
      <c r="C440" s="81" t="s">
        <v>379</v>
      </c>
      <c r="D440" s="82">
        <v>41927</v>
      </c>
      <c r="E440" s="81" t="s">
        <v>586</v>
      </c>
      <c r="F440" s="81" t="s">
        <v>493</v>
      </c>
      <c r="G440" s="81">
        <v>4553.1499999999996</v>
      </c>
      <c r="H440" s="81">
        <v>0</v>
      </c>
      <c r="I440" s="81" t="s">
        <v>520</v>
      </c>
      <c r="J440" s="81">
        <v>0</v>
      </c>
      <c r="K440" s="81">
        <v>0</v>
      </c>
      <c r="L440" s="81">
        <v>0</v>
      </c>
      <c r="M440" s="81">
        <v>0</v>
      </c>
      <c r="N440" s="81">
        <v>0</v>
      </c>
      <c r="O440" s="81">
        <v>0</v>
      </c>
      <c r="P440" s="81">
        <v>0</v>
      </c>
      <c r="Q440" s="81">
        <v>0</v>
      </c>
      <c r="R440" s="81">
        <v>0</v>
      </c>
      <c r="S440">
        <f t="shared" si="37"/>
        <v>4553.1499999999996</v>
      </c>
      <c r="T440" s="1" t="s">
        <v>585</v>
      </c>
      <c r="U440" s="1"/>
      <c r="V440">
        <f t="shared" si="38"/>
        <v>4553.1499999999996</v>
      </c>
      <c r="W440">
        <f t="shared" si="39"/>
        <v>0</v>
      </c>
      <c r="X440">
        <f t="shared" si="40"/>
        <v>0</v>
      </c>
      <c r="Y440">
        <f t="shared" si="42"/>
        <v>0</v>
      </c>
    </row>
    <row r="441" spans="1:25" ht="15">
      <c r="A441" s="81">
        <v>51</v>
      </c>
      <c r="B441" s="81">
        <v>1726</v>
      </c>
      <c r="C441" s="81" t="s">
        <v>381</v>
      </c>
      <c r="D441" s="82">
        <v>32084</v>
      </c>
      <c r="E441" s="81" t="s">
        <v>586</v>
      </c>
      <c r="F441" s="81" t="s">
        <v>581</v>
      </c>
      <c r="G441" s="81">
        <v>3697.85</v>
      </c>
      <c r="H441" s="81">
        <v>0</v>
      </c>
      <c r="I441" s="81" t="s">
        <v>520</v>
      </c>
      <c r="J441" s="81">
        <v>0</v>
      </c>
      <c r="K441" s="81">
        <v>0</v>
      </c>
      <c r="L441" s="81">
        <v>0</v>
      </c>
      <c r="M441" s="81">
        <v>0</v>
      </c>
      <c r="N441" s="81">
        <v>0</v>
      </c>
      <c r="O441" s="81">
        <v>0</v>
      </c>
      <c r="P441" s="81">
        <v>0</v>
      </c>
      <c r="Q441" s="81">
        <v>0</v>
      </c>
      <c r="R441" s="81">
        <v>0</v>
      </c>
      <c r="S441">
        <f t="shared" si="37"/>
        <v>3697.85</v>
      </c>
      <c r="T441" s="1" t="s">
        <v>585</v>
      </c>
      <c r="U441" s="1"/>
      <c r="V441">
        <f t="shared" si="38"/>
        <v>3697.85</v>
      </c>
      <c r="W441">
        <f t="shared" si="39"/>
        <v>0</v>
      </c>
      <c r="X441">
        <f t="shared" si="40"/>
        <v>0</v>
      </c>
      <c r="Y441">
        <f t="shared" si="42"/>
        <v>0</v>
      </c>
    </row>
    <row r="442" spans="1:25" ht="15">
      <c r="A442" s="81">
        <v>51</v>
      </c>
      <c r="B442" s="81">
        <v>2096</v>
      </c>
      <c r="C442" s="81" t="s">
        <v>334</v>
      </c>
      <c r="D442" s="82">
        <v>35170</v>
      </c>
      <c r="E442" s="81" t="s">
        <v>586</v>
      </c>
      <c r="F442" s="81" t="s">
        <v>581</v>
      </c>
      <c r="G442" s="81">
        <v>3354.02</v>
      </c>
      <c r="H442" s="81">
        <v>0</v>
      </c>
      <c r="I442" s="81" t="s">
        <v>520</v>
      </c>
      <c r="J442" s="81">
        <v>0</v>
      </c>
      <c r="K442" s="81">
        <v>0</v>
      </c>
      <c r="L442" s="81">
        <v>0</v>
      </c>
      <c r="M442" s="81">
        <v>0</v>
      </c>
      <c r="N442" s="81">
        <v>0</v>
      </c>
      <c r="O442" s="81">
        <v>0</v>
      </c>
      <c r="P442" s="81">
        <v>0</v>
      </c>
      <c r="Q442" s="81">
        <v>0</v>
      </c>
      <c r="R442" s="81">
        <v>0</v>
      </c>
      <c r="S442">
        <f t="shared" si="37"/>
        <v>3354.02</v>
      </c>
      <c r="T442" s="1" t="s">
        <v>585</v>
      </c>
      <c r="U442" s="1"/>
      <c r="V442">
        <f t="shared" si="38"/>
        <v>3354.02</v>
      </c>
      <c r="W442">
        <f t="shared" si="39"/>
        <v>0</v>
      </c>
      <c r="X442">
        <f t="shared" si="40"/>
        <v>0</v>
      </c>
      <c r="Y442">
        <f t="shared" si="42"/>
        <v>0</v>
      </c>
    </row>
    <row r="443" spans="1:25" ht="15">
      <c r="A443" s="81">
        <v>51</v>
      </c>
      <c r="B443" s="81">
        <v>2720</v>
      </c>
      <c r="C443" s="81" t="s">
        <v>367</v>
      </c>
      <c r="D443" s="82">
        <v>39751</v>
      </c>
      <c r="E443" s="81" t="s">
        <v>586</v>
      </c>
      <c r="F443" s="81" t="s">
        <v>476</v>
      </c>
      <c r="G443" s="81">
        <v>2152.9699999999998</v>
      </c>
      <c r="H443" s="81">
        <v>0</v>
      </c>
      <c r="I443" s="81" t="s">
        <v>520</v>
      </c>
      <c r="J443" s="81">
        <v>0</v>
      </c>
      <c r="K443" s="81">
        <v>0</v>
      </c>
      <c r="L443" s="81">
        <v>0</v>
      </c>
      <c r="M443" s="81">
        <v>0</v>
      </c>
      <c r="N443" s="81">
        <v>0</v>
      </c>
      <c r="O443" s="81">
        <v>0</v>
      </c>
      <c r="P443" s="81">
        <v>0</v>
      </c>
      <c r="Q443" s="81">
        <v>0</v>
      </c>
      <c r="R443" s="81">
        <v>0</v>
      </c>
      <c r="S443">
        <f t="shared" si="37"/>
        <v>2152.9699999999998</v>
      </c>
      <c r="T443" s="1" t="s">
        <v>585</v>
      </c>
      <c r="U443" s="1"/>
      <c r="V443">
        <f t="shared" si="38"/>
        <v>2152.9699999999998</v>
      </c>
      <c r="W443">
        <f t="shared" si="39"/>
        <v>0</v>
      </c>
      <c r="X443">
        <f t="shared" si="40"/>
        <v>0</v>
      </c>
      <c r="Y443">
        <f t="shared" si="42"/>
        <v>0</v>
      </c>
    </row>
    <row r="444" spans="1:25" ht="15">
      <c r="A444" s="81">
        <v>51</v>
      </c>
      <c r="B444" s="81">
        <v>2838</v>
      </c>
      <c r="C444" s="81" t="s">
        <v>348</v>
      </c>
      <c r="D444" s="82">
        <v>40372</v>
      </c>
      <c r="E444" s="81" t="s">
        <v>586</v>
      </c>
      <c r="F444" s="81" t="s">
        <v>476</v>
      </c>
      <c r="G444" s="81">
        <v>2373.69</v>
      </c>
      <c r="H444" s="81">
        <v>0</v>
      </c>
      <c r="I444" s="81" t="s">
        <v>520</v>
      </c>
      <c r="J444" s="81">
        <v>0</v>
      </c>
      <c r="K444" s="81">
        <v>0</v>
      </c>
      <c r="L444" s="81">
        <v>233.32</v>
      </c>
      <c r="M444" s="81">
        <v>0</v>
      </c>
      <c r="N444" s="81">
        <v>0</v>
      </c>
      <c r="O444" s="81">
        <v>0</v>
      </c>
      <c r="P444" s="81">
        <v>0</v>
      </c>
      <c r="Q444" s="81">
        <v>0</v>
      </c>
      <c r="R444" s="81">
        <v>0</v>
      </c>
      <c r="S444">
        <f t="shared" si="37"/>
        <v>2607.0100000000002</v>
      </c>
      <c r="T444" s="83">
        <v>233.32</v>
      </c>
      <c r="U444" s="83"/>
      <c r="V444">
        <f t="shared" si="38"/>
        <v>2373.69</v>
      </c>
      <c r="W444">
        <f t="shared" si="39"/>
        <v>-233.32000000000016</v>
      </c>
      <c r="X444">
        <f t="shared" si="40"/>
        <v>233.32</v>
      </c>
      <c r="Y444">
        <f t="shared" si="42"/>
        <v>0</v>
      </c>
    </row>
    <row r="445" spans="1:25" ht="15">
      <c r="A445" s="81">
        <v>51</v>
      </c>
      <c r="B445" s="81">
        <v>3029</v>
      </c>
      <c r="C445" s="81" t="s">
        <v>383</v>
      </c>
      <c r="D445" s="82">
        <v>41806</v>
      </c>
      <c r="E445" s="81" t="s">
        <v>586</v>
      </c>
      <c r="F445" s="81" t="s">
        <v>493</v>
      </c>
      <c r="G445" s="81">
        <v>5019.93</v>
      </c>
      <c r="H445" s="81">
        <v>0</v>
      </c>
      <c r="I445" s="81" t="s">
        <v>520</v>
      </c>
      <c r="J445" s="81">
        <v>0</v>
      </c>
      <c r="K445" s="81">
        <v>0</v>
      </c>
      <c r="L445" s="81">
        <v>0</v>
      </c>
      <c r="M445" s="81">
        <v>0</v>
      </c>
      <c r="N445" s="81">
        <v>0</v>
      </c>
      <c r="O445" s="81">
        <v>0</v>
      </c>
      <c r="P445" s="81">
        <v>0</v>
      </c>
      <c r="Q445" s="81">
        <v>0</v>
      </c>
      <c r="R445" s="81">
        <v>0</v>
      </c>
      <c r="S445">
        <f t="shared" si="37"/>
        <v>5019.93</v>
      </c>
      <c r="T445" s="1" t="s">
        <v>585</v>
      </c>
      <c r="U445" s="1"/>
      <c r="V445">
        <f t="shared" si="38"/>
        <v>5019.93</v>
      </c>
      <c r="W445">
        <f t="shared" si="39"/>
        <v>0</v>
      </c>
      <c r="X445">
        <f t="shared" si="40"/>
        <v>0</v>
      </c>
      <c r="Y445">
        <f t="shared" si="42"/>
        <v>0</v>
      </c>
    </row>
    <row r="446" spans="1:25" ht="15">
      <c r="A446" s="81">
        <v>59</v>
      </c>
      <c r="B446" s="81">
        <v>2547</v>
      </c>
      <c r="C446" s="81" t="s">
        <v>389</v>
      </c>
      <c r="D446" s="82">
        <v>39601</v>
      </c>
      <c r="E446" s="81" t="s">
        <v>586</v>
      </c>
      <c r="F446" s="81" t="s">
        <v>476</v>
      </c>
      <c r="G446" s="81">
        <v>2152.9699999999998</v>
      </c>
      <c r="H446" s="81">
        <v>0</v>
      </c>
      <c r="I446" s="81" t="s">
        <v>520</v>
      </c>
      <c r="J446" s="81">
        <v>0</v>
      </c>
      <c r="K446" s="81">
        <v>0</v>
      </c>
      <c r="L446" s="81">
        <v>0</v>
      </c>
      <c r="M446" s="81">
        <v>0</v>
      </c>
      <c r="N446" s="81">
        <v>0</v>
      </c>
      <c r="O446" s="81">
        <v>0</v>
      </c>
      <c r="P446" s="81">
        <v>0</v>
      </c>
      <c r="Q446" s="81">
        <v>0</v>
      </c>
      <c r="R446" s="81">
        <v>0</v>
      </c>
      <c r="S446">
        <f t="shared" si="37"/>
        <v>2152.9699999999998</v>
      </c>
      <c r="T446" s="1" t="s">
        <v>585</v>
      </c>
      <c r="U446" s="1"/>
      <c r="V446">
        <f t="shared" si="38"/>
        <v>2152.9699999999998</v>
      </c>
      <c r="W446">
        <f t="shared" si="39"/>
        <v>0</v>
      </c>
      <c r="X446">
        <f t="shared" si="40"/>
        <v>0</v>
      </c>
      <c r="Y446">
        <f>W446+X446</f>
        <v>0</v>
      </c>
    </row>
    <row r="447" spans="1:25" ht="15">
      <c r="A447" s="81">
        <v>59</v>
      </c>
      <c r="B447" s="81">
        <v>2604</v>
      </c>
      <c r="C447" s="81" t="s">
        <v>390</v>
      </c>
      <c r="D447" s="82">
        <v>39615</v>
      </c>
      <c r="E447" s="81" t="s">
        <v>586</v>
      </c>
      <c r="F447" s="81" t="s">
        <v>493</v>
      </c>
      <c r="G447" s="81">
        <v>5534.43</v>
      </c>
      <c r="H447" s="81">
        <v>0</v>
      </c>
      <c r="I447" s="81" t="s">
        <v>520</v>
      </c>
      <c r="J447" s="81">
        <v>0</v>
      </c>
      <c r="K447" s="81">
        <v>0</v>
      </c>
      <c r="L447" s="81">
        <v>0</v>
      </c>
      <c r="M447" s="81">
        <v>0</v>
      </c>
      <c r="N447" s="81">
        <v>0</v>
      </c>
      <c r="O447" s="81">
        <v>0</v>
      </c>
      <c r="P447" s="81">
        <v>0</v>
      </c>
      <c r="Q447" s="81">
        <v>0</v>
      </c>
      <c r="R447" s="81">
        <v>0</v>
      </c>
      <c r="S447">
        <f t="shared" si="37"/>
        <v>5534.43</v>
      </c>
      <c r="T447" s="1" t="s">
        <v>585</v>
      </c>
      <c r="U447" s="1"/>
      <c r="V447">
        <f t="shared" si="38"/>
        <v>5534.43</v>
      </c>
      <c r="W447">
        <f t="shared" si="39"/>
        <v>0</v>
      </c>
      <c r="X447">
        <f t="shared" si="40"/>
        <v>0</v>
      </c>
      <c r="Y447">
        <f t="shared" si="42"/>
        <v>0</v>
      </c>
    </row>
    <row r="448" spans="1:25" ht="15">
      <c r="A448" s="81">
        <v>59</v>
      </c>
      <c r="B448" s="81">
        <v>2651</v>
      </c>
      <c r="C448" s="81" t="s">
        <v>375</v>
      </c>
      <c r="D448" s="82">
        <v>39644</v>
      </c>
      <c r="E448" s="81" t="s">
        <v>586</v>
      </c>
      <c r="F448" s="81" t="s">
        <v>493</v>
      </c>
      <c r="G448" s="81">
        <v>5534.43</v>
      </c>
      <c r="H448" s="81">
        <v>0</v>
      </c>
      <c r="I448" s="81" t="s">
        <v>520</v>
      </c>
      <c r="J448" s="81">
        <v>0</v>
      </c>
      <c r="K448" s="81">
        <v>0</v>
      </c>
      <c r="L448" s="81">
        <v>0</v>
      </c>
      <c r="M448" s="81">
        <v>0</v>
      </c>
      <c r="N448" s="81">
        <v>0</v>
      </c>
      <c r="O448" s="81">
        <v>0</v>
      </c>
      <c r="P448" s="81">
        <v>0</v>
      </c>
      <c r="Q448" s="81">
        <v>0</v>
      </c>
      <c r="R448" s="81">
        <v>0</v>
      </c>
      <c r="S448">
        <f t="shared" si="37"/>
        <v>5534.43</v>
      </c>
      <c r="T448" s="1" t="s">
        <v>585</v>
      </c>
      <c r="U448" s="1"/>
      <c r="V448">
        <f t="shared" si="38"/>
        <v>5534.43</v>
      </c>
      <c r="W448">
        <f t="shared" si="39"/>
        <v>0</v>
      </c>
      <c r="X448">
        <f t="shared" si="40"/>
        <v>0</v>
      </c>
      <c r="Y448">
        <f>W448+X448</f>
        <v>0</v>
      </c>
    </row>
    <row r="449" spans="1:25" ht="15">
      <c r="A449" s="81">
        <v>59</v>
      </c>
      <c r="B449" s="81">
        <v>2962</v>
      </c>
      <c r="C449" s="81" t="s">
        <v>391</v>
      </c>
      <c r="D449" s="82">
        <v>41732</v>
      </c>
      <c r="E449" s="81" t="s">
        <v>586</v>
      </c>
      <c r="F449" s="81" t="s">
        <v>477</v>
      </c>
      <c r="G449" s="81">
        <v>2050.41</v>
      </c>
      <c r="H449" s="81">
        <v>0</v>
      </c>
      <c r="I449" s="81" t="s">
        <v>520</v>
      </c>
      <c r="J449" s="81">
        <v>0</v>
      </c>
      <c r="K449" s="81">
        <v>0</v>
      </c>
      <c r="L449" s="81">
        <v>233.32</v>
      </c>
      <c r="M449" s="81">
        <v>0</v>
      </c>
      <c r="N449" s="81">
        <v>0</v>
      </c>
      <c r="O449" s="81">
        <v>0</v>
      </c>
      <c r="P449" s="81">
        <v>0</v>
      </c>
      <c r="Q449" s="81">
        <v>0</v>
      </c>
      <c r="R449" s="81">
        <v>0</v>
      </c>
      <c r="S449">
        <f t="shared" si="37"/>
        <v>2283.73</v>
      </c>
      <c r="T449" s="83">
        <v>233.32</v>
      </c>
      <c r="U449" s="83"/>
      <c r="V449">
        <f t="shared" si="38"/>
        <v>2050.41</v>
      </c>
      <c r="W449">
        <f t="shared" si="39"/>
        <v>-233.32000000000016</v>
      </c>
      <c r="X449">
        <f t="shared" si="40"/>
        <v>233.32</v>
      </c>
      <c r="Y449">
        <f t="shared" ref="Y449" si="43">W449+X449</f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2</vt:i4>
      </vt:variant>
    </vt:vector>
  </HeadingPairs>
  <TitlesOfParts>
    <vt:vector size="12" baseType="lpstr">
      <vt:lpstr>FOLHA RESUMIDA</vt:lpstr>
      <vt:lpstr>SRA</vt:lpstr>
      <vt:lpstr>FÉRIAS</vt:lpstr>
      <vt:lpstr>FEVEREIRO</vt:lpstr>
      <vt:lpstr>ADI</vt:lpstr>
      <vt:lpstr>AFASTADOS</vt:lpstr>
      <vt:lpstr>799</vt:lpstr>
      <vt:lpstr>701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marceloc</cp:lastModifiedBy>
  <cp:lastPrinted>2020-09-30T17:16:41Z</cp:lastPrinted>
  <dcterms:created xsi:type="dcterms:W3CDTF">2020-02-18T20:13:05Z</dcterms:created>
  <dcterms:modified xsi:type="dcterms:W3CDTF">2025-06-06T11:32:38Z</dcterms:modified>
</cp:coreProperties>
</file>